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870" yWindow="75" windowWidth="13020" windowHeight="12120" tabRatio="879"/>
  </bookViews>
  <sheets>
    <sheet name="Cover" sheetId="31" r:id="rId1"/>
    <sheet name="Contents" sheetId="71" r:id="rId2"/>
    <sheet name="Definitions" sheetId="74" r:id="rId3"/>
    <sheet name="1a. STPIS Reliability" sheetId="47" r:id="rId4"/>
    <sheet name="1b. STPIS Customer Service" sheetId="68" r:id="rId5"/>
    <sheet name="1c. STPIS Daily Performance" sheetId="60" r:id="rId6"/>
    <sheet name="1e. STPIS Exclusions" sheetId="50" r:id="rId7"/>
    <sheet name="1f. STPIS GSL" sheetId="70" r:id="rId8"/>
    <sheet name="2. Customer Service" sheetId="58" r:id="rId9"/>
    <sheet name="4a. Network perf - Feeders " sheetId="63" r:id="rId10"/>
    <sheet name="4c. Network perf - reliability " sheetId="73" r:id="rId11"/>
    <sheet name="Amendments" sheetId="75" r:id="rId12"/>
  </sheets>
  <externalReferences>
    <externalReference r:id="rId13"/>
    <externalReference r:id="rId14"/>
  </externalReferences>
  <definedNames>
    <definedName name="abc" localSheetId="3">#REF!</definedName>
    <definedName name="abc" localSheetId="4">#REF!</definedName>
    <definedName name="abc" localSheetId="6">#REF!</definedName>
    <definedName name="abc" localSheetId="7">#REF!</definedName>
    <definedName name="abc" localSheetId="10">#REF!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7">#REF!</definedName>
    <definedName name="Asset1" localSheetId="10">#REF!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7">#REF!</definedName>
    <definedName name="Asset10" localSheetId="10">#REF!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7">#REF!</definedName>
    <definedName name="Asset11" localSheetId="10">#REF!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7">#REF!</definedName>
    <definedName name="asset11a" localSheetId="10">#REF!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7">#REF!</definedName>
    <definedName name="Asset12" localSheetId="10">#REF!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7">#REF!</definedName>
    <definedName name="Asset13" localSheetId="10">#REF!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7">#REF!</definedName>
    <definedName name="Asset14" localSheetId="10">#REF!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7">#REF!</definedName>
    <definedName name="Asset15" localSheetId="10">#REF!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7">#REF!</definedName>
    <definedName name="Asset16" localSheetId="10">#REF!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7">#REF!</definedName>
    <definedName name="Asset17" localSheetId="10">#REF!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7">#REF!</definedName>
    <definedName name="Asset18" localSheetId="10">#REF!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7">#REF!</definedName>
    <definedName name="Asset19" localSheetId="10">#REF!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7">#REF!</definedName>
    <definedName name="Asset2" localSheetId="10">#REF!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7">#REF!</definedName>
    <definedName name="Asset20" localSheetId="10">#REF!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7">#REF!</definedName>
    <definedName name="Asset3" localSheetId="10">#REF!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7">#REF!</definedName>
    <definedName name="Asset4" localSheetId="10">#REF!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7">#REF!</definedName>
    <definedName name="Asset5" localSheetId="10">#REF!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7">#REF!</definedName>
    <definedName name="Asset6" localSheetId="10">#REF!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7">#REF!</definedName>
    <definedName name="Asset7" localSheetId="10">#REF!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7">#REF!</definedName>
    <definedName name="Asset8" localSheetId="10">#REF!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7">#REF!</definedName>
    <definedName name="Asset9" localSheetId="10">#REF!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 localSheetId="10">[2]Outcomes!$B$2</definedName>
    <definedName name="DNSP">[2]Outcomes!$B$2</definedName>
    <definedName name="_xlnm.Print_Area" localSheetId="3">'1a. STPIS Reliability'!$B$1:$H$36</definedName>
    <definedName name="_xlnm.Print_Area" localSheetId="4">'1b. STPIS Customer Service'!$B$1:$H$33</definedName>
    <definedName name="_xlnm.Print_Area" localSheetId="5">'1c. STPIS Daily Performance'!$A$1:$O$379</definedName>
    <definedName name="_xlnm.Print_Area" localSheetId="6">'1e. STPIS Exclusions'!$B$1:$M$23</definedName>
    <definedName name="_xlnm.Print_Area" localSheetId="7">'1f. STPIS GSL'!$B$1:$E$96</definedName>
    <definedName name="_xlnm.Print_Area" localSheetId="8">'2. Customer Service'!$A$1:$I$65</definedName>
    <definedName name="_xlnm.Print_Area" localSheetId="9">'4a. Network perf - Feeders '!$A$1:$Y$766</definedName>
    <definedName name="_xlnm.Print_Area" localSheetId="10">'4c. Network perf - reliability '!$B$1:$G$14</definedName>
    <definedName name="_xlnm.Print_Area" localSheetId="1">Contents!$A$1:$G$18</definedName>
    <definedName name="_xlnm.Print_Area" localSheetId="0">Cover!$A$1:$I$44</definedName>
    <definedName name="_xlnm.Print_Area" localSheetId="2">Definitions!$A$1:$C$106</definedName>
    <definedName name="YEAR" localSheetId="3">[2]Outcomes!$B$3</definedName>
    <definedName name="YEAR" localSheetId="4">[2]Outcomes!$B$3</definedName>
    <definedName name="YEAR" localSheetId="6">[2]Outcomes!$B$3</definedName>
    <definedName name="YEAR" localSheetId="10">[2]Outcomes!$B$3</definedName>
    <definedName name="YEAR">[2]Outcomes!$B$3</definedName>
  </definedNames>
  <calcPr calcId="145621" calcOnSave="0"/>
</workbook>
</file>

<file path=xl/calcChain.xml><?xml version="1.0" encoding="utf-8"?>
<calcChain xmlns="http://schemas.openxmlformats.org/spreadsheetml/2006/main">
  <c r="H46" i="58" l="1"/>
  <c r="H45" i="58"/>
  <c r="H49" i="58" l="1"/>
  <c r="B3" i="74" l="1"/>
  <c r="B1" i="74"/>
  <c r="D49" i="70" l="1"/>
  <c r="H60" i="58" l="1"/>
  <c r="D12" i="68" l="1"/>
  <c r="D11" i="68"/>
  <c r="B3" i="73"/>
  <c r="B1" i="73"/>
  <c r="H51" i="58"/>
  <c r="B3" i="60"/>
  <c r="B14" i="60" s="1"/>
  <c r="B3" i="70" l="1"/>
  <c r="B1" i="70"/>
  <c r="D91" i="70"/>
  <c r="B3" i="68"/>
  <c r="B15" i="60"/>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07" i="60" s="1"/>
  <c r="B108" i="60" s="1"/>
  <c r="B109" i="60" s="1"/>
  <c r="B110" i="60" s="1"/>
  <c r="B111" i="60" s="1"/>
  <c r="B112" i="60" s="1"/>
  <c r="B113" i="60" s="1"/>
  <c r="B114" i="60" s="1"/>
  <c r="B115" i="60" s="1"/>
  <c r="B116" i="60" s="1"/>
  <c r="B117" i="60" s="1"/>
  <c r="B118" i="60" s="1"/>
  <c r="B119" i="60" s="1"/>
  <c r="B120" i="60" s="1"/>
  <c r="B121" i="60" s="1"/>
  <c r="B122" i="60" s="1"/>
  <c r="B123" i="60" s="1"/>
  <c r="B124" i="60" s="1"/>
  <c r="B125" i="60" s="1"/>
  <c r="B126" i="60" s="1"/>
  <c r="B127" i="60" s="1"/>
  <c r="B128" i="60" s="1"/>
  <c r="B129" i="60" s="1"/>
  <c r="B130" i="60" s="1"/>
  <c r="B131" i="60" s="1"/>
  <c r="B132" i="60" s="1"/>
  <c r="B133" i="60" s="1"/>
  <c r="B134" i="60" s="1"/>
  <c r="B135" i="60" s="1"/>
  <c r="B136" i="60" s="1"/>
  <c r="B137" i="60" s="1"/>
  <c r="B138" i="60" s="1"/>
  <c r="B139" i="60" s="1"/>
  <c r="B140" i="60" s="1"/>
  <c r="B141" i="60" s="1"/>
  <c r="B142" i="60" s="1"/>
  <c r="B143" i="60" s="1"/>
  <c r="B144" i="60" s="1"/>
  <c r="B145" i="60" s="1"/>
  <c r="B146" i="60" s="1"/>
  <c r="B147" i="60" s="1"/>
  <c r="B148" i="60" s="1"/>
  <c r="B149" i="60" s="1"/>
  <c r="B150" i="60" s="1"/>
  <c r="B151" i="60" s="1"/>
  <c r="B152" i="60" s="1"/>
  <c r="B153" i="60" s="1"/>
  <c r="B154" i="60" s="1"/>
  <c r="B155" i="60" s="1"/>
  <c r="B156" i="60" s="1"/>
  <c r="B157" i="60" s="1"/>
  <c r="B158" i="60" s="1"/>
  <c r="B159" i="60" s="1"/>
  <c r="B160" i="60" s="1"/>
  <c r="B161" i="60" s="1"/>
  <c r="B162" i="60" s="1"/>
  <c r="B163" i="60" s="1"/>
  <c r="B164" i="60" s="1"/>
  <c r="B165" i="60" s="1"/>
  <c r="B166" i="60" s="1"/>
  <c r="B167" i="60" s="1"/>
  <c r="B168" i="60" s="1"/>
  <c r="B169" i="60" s="1"/>
  <c r="B170" i="60" s="1"/>
  <c r="B171" i="60" s="1"/>
  <c r="B172" i="60" s="1"/>
  <c r="B173" i="60" s="1"/>
  <c r="B174" i="60" s="1"/>
  <c r="B175" i="60" s="1"/>
  <c r="B176" i="60" s="1"/>
  <c r="B177" i="60" s="1"/>
  <c r="B178" i="60" s="1"/>
  <c r="B179" i="60" s="1"/>
  <c r="B180" i="60" s="1"/>
  <c r="B181" i="60" s="1"/>
  <c r="B182" i="60" s="1"/>
  <c r="B183" i="60" s="1"/>
  <c r="B184" i="60" s="1"/>
  <c r="B185" i="60" s="1"/>
  <c r="B186" i="60" s="1"/>
  <c r="B187" i="60" s="1"/>
  <c r="B188" i="60" s="1"/>
  <c r="B189" i="60" s="1"/>
  <c r="B190" i="60" s="1"/>
  <c r="B191" i="60" s="1"/>
  <c r="B192" i="60" s="1"/>
  <c r="B193" i="60" s="1"/>
  <c r="B194" i="60" s="1"/>
  <c r="B195" i="60" s="1"/>
  <c r="B196" i="60" s="1"/>
  <c r="B197" i="60" s="1"/>
  <c r="B198" i="60" s="1"/>
  <c r="B199" i="60" s="1"/>
  <c r="B200" i="60" s="1"/>
  <c r="B201" i="60" s="1"/>
  <c r="B202" i="60" s="1"/>
  <c r="B203" i="60" s="1"/>
  <c r="B204" i="60" s="1"/>
  <c r="B205" i="60" s="1"/>
  <c r="B206" i="60" s="1"/>
  <c r="B207" i="60" s="1"/>
  <c r="B208" i="60" s="1"/>
  <c r="B209" i="60" s="1"/>
  <c r="B210" i="60" s="1"/>
  <c r="B211" i="60" s="1"/>
  <c r="B212" i="60" s="1"/>
  <c r="B213" i="60" s="1"/>
  <c r="B214" i="60" s="1"/>
  <c r="B215" i="60" s="1"/>
  <c r="B216" i="60" s="1"/>
  <c r="B217" i="60" s="1"/>
  <c r="B218" i="60" s="1"/>
  <c r="B219" i="60" s="1"/>
  <c r="B220" i="60" s="1"/>
  <c r="B221" i="60" s="1"/>
  <c r="B222" i="60" s="1"/>
  <c r="B223" i="60" s="1"/>
  <c r="B224" i="60" s="1"/>
  <c r="B225" i="60" s="1"/>
  <c r="B226" i="60" s="1"/>
  <c r="B227" i="60" s="1"/>
  <c r="B228" i="60" s="1"/>
  <c r="B229" i="60" s="1"/>
  <c r="B230" i="60" s="1"/>
  <c r="B231" i="60" s="1"/>
  <c r="B232" i="60" s="1"/>
  <c r="B233" i="60" s="1"/>
  <c r="B234" i="60" s="1"/>
  <c r="B235" i="60" s="1"/>
  <c r="B236" i="60" s="1"/>
  <c r="B237" i="60" s="1"/>
  <c r="B238" i="60" s="1"/>
  <c r="B239" i="60" s="1"/>
  <c r="B240" i="60" s="1"/>
  <c r="B241" i="60" s="1"/>
  <c r="B242" i="60" s="1"/>
  <c r="B243" i="60" s="1"/>
  <c r="B244" i="60" s="1"/>
  <c r="B245" i="60" s="1"/>
  <c r="B246" i="60" s="1"/>
  <c r="B247" i="60" s="1"/>
  <c r="B248" i="60" s="1"/>
  <c r="B249" i="60" s="1"/>
  <c r="B250" i="60" s="1"/>
  <c r="B251" i="60" s="1"/>
  <c r="B252" i="60" s="1"/>
  <c r="B253" i="60" s="1"/>
  <c r="B254" i="60" s="1"/>
  <c r="B255" i="60" s="1"/>
  <c r="B256" i="60" s="1"/>
  <c r="B257" i="60" s="1"/>
  <c r="B258" i="60" s="1"/>
  <c r="B259" i="60" s="1"/>
  <c r="B260" i="60" s="1"/>
  <c r="B261" i="60" s="1"/>
  <c r="B262" i="60" s="1"/>
  <c r="B263" i="60" s="1"/>
  <c r="B264" i="60" s="1"/>
  <c r="B265" i="60" s="1"/>
  <c r="B266" i="60" s="1"/>
  <c r="B267" i="60" s="1"/>
  <c r="B268" i="60" s="1"/>
  <c r="B269" i="60" s="1"/>
  <c r="B270" i="60" s="1"/>
  <c r="B271" i="60" s="1"/>
  <c r="B272" i="60" s="1"/>
  <c r="B273" i="60" s="1"/>
  <c r="B274" i="60" s="1"/>
  <c r="B275" i="60" s="1"/>
  <c r="B276" i="60" s="1"/>
  <c r="B277" i="60" s="1"/>
  <c r="B278" i="60" s="1"/>
  <c r="B279" i="60" s="1"/>
  <c r="B280" i="60" s="1"/>
  <c r="B281" i="60" s="1"/>
  <c r="B282" i="60" s="1"/>
  <c r="B283" i="60" s="1"/>
  <c r="B284" i="60" s="1"/>
  <c r="B285" i="60" s="1"/>
  <c r="B286" i="60" s="1"/>
  <c r="B287" i="60" s="1"/>
  <c r="B288" i="60" s="1"/>
  <c r="B289" i="60" s="1"/>
  <c r="B290" i="60" s="1"/>
  <c r="B291" i="60" s="1"/>
  <c r="B292" i="60" s="1"/>
  <c r="B293" i="60" s="1"/>
  <c r="B294" i="60" s="1"/>
  <c r="B295" i="60" s="1"/>
  <c r="B296" i="60" s="1"/>
  <c r="B297" i="60" s="1"/>
  <c r="B298" i="60" s="1"/>
  <c r="B299" i="60" s="1"/>
  <c r="B300" i="60" s="1"/>
  <c r="B301" i="60" s="1"/>
  <c r="B302" i="60" s="1"/>
  <c r="B303" i="60" s="1"/>
  <c r="B304" i="60" s="1"/>
  <c r="B305" i="60" s="1"/>
  <c r="B306" i="60" s="1"/>
  <c r="B307" i="60" s="1"/>
  <c r="B308" i="60" s="1"/>
  <c r="B309" i="60" s="1"/>
  <c r="B310" i="60" s="1"/>
  <c r="B311" i="60" s="1"/>
  <c r="B312" i="60" s="1"/>
  <c r="B313" i="60" s="1"/>
  <c r="B314" i="60" s="1"/>
  <c r="B315" i="60" s="1"/>
  <c r="B316" i="60" s="1"/>
  <c r="B317" i="60" s="1"/>
  <c r="B318" i="60" s="1"/>
  <c r="B319" i="60" s="1"/>
  <c r="B320" i="60" s="1"/>
  <c r="B321" i="60" s="1"/>
  <c r="B322" i="60" s="1"/>
  <c r="B323" i="60" s="1"/>
  <c r="B324" i="60" s="1"/>
  <c r="B325" i="60" s="1"/>
  <c r="B326" i="60" s="1"/>
  <c r="B327" i="60" s="1"/>
  <c r="B328" i="60" s="1"/>
  <c r="B329" i="60" s="1"/>
  <c r="B330" i="60" s="1"/>
  <c r="B331" i="60" s="1"/>
  <c r="B332" i="60" s="1"/>
  <c r="B333" i="60" s="1"/>
  <c r="B334" i="60" s="1"/>
  <c r="B335" i="60" s="1"/>
  <c r="B336" i="60" s="1"/>
  <c r="B337" i="60" s="1"/>
  <c r="B338" i="60" s="1"/>
  <c r="B339" i="60" s="1"/>
  <c r="B340" i="60" s="1"/>
  <c r="B341" i="60" s="1"/>
  <c r="B342" i="60" s="1"/>
  <c r="B343" i="60" s="1"/>
  <c r="B344" i="60" s="1"/>
  <c r="B345" i="60" s="1"/>
  <c r="B346" i="60" s="1"/>
  <c r="B347" i="60" s="1"/>
  <c r="B348" i="60" s="1"/>
  <c r="B349" i="60" s="1"/>
  <c r="B350" i="60" s="1"/>
  <c r="B351" i="60" s="1"/>
  <c r="B352" i="60" s="1"/>
  <c r="B353" i="60" s="1"/>
  <c r="B354" i="60" s="1"/>
  <c r="B355" i="60" s="1"/>
  <c r="B356" i="60" s="1"/>
  <c r="B357" i="60" s="1"/>
  <c r="B358" i="60" s="1"/>
  <c r="B359" i="60" s="1"/>
  <c r="B360" i="60" s="1"/>
  <c r="B361" i="60" s="1"/>
  <c r="B362" i="60" s="1"/>
  <c r="B363" i="60" s="1"/>
  <c r="B364" i="60" s="1"/>
  <c r="B365" i="60" s="1"/>
  <c r="B366" i="60" s="1"/>
  <c r="B367" i="60" s="1"/>
  <c r="B368" i="60" s="1"/>
  <c r="B369" i="60" s="1"/>
  <c r="B370" i="60" s="1"/>
  <c r="B371" i="60" s="1"/>
  <c r="B372" i="60" s="1"/>
  <c r="B373" i="60" s="1"/>
  <c r="B374" i="60" s="1"/>
  <c r="B375" i="60" s="1"/>
  <c r="B376" i="60" s="1"/>
  <c r="B377" i="60" s="1"/>
  <c r="B378" i="60" s="1"/>
  <c r="B3" i="50"/>
  <c r="B3" i="58"/>
  <c r="B3" i="63"/>
  <c r="B3" i="47"/>
  <c r="B1" i="68"/>
  <c r="B1" i="60"/>
  <c r="B1" i="50"/>
  <c r="B1" i="58"/>
  <c r="B1" i="63"/>
  <c r="B1" i="47"/>
  <c r="G35" i="47"/>
  <c r="F35" i="47"/>
  <c r="E35" i="47"/>
  <c r="D35" i="47"/>
  <c r="C35" i="47"/>
  <c r="C31" i="68"/>
  <c r="C22" i="68"/>
  <c r="D13" i="68"/>
  <c r="C13" i="68"/>
  <c r="H64" i="58"/>
</calcChain>
</file>

<file path=xl/sharedStrings.xml><?xml version="1.0" encoding="utf-8"?>
<sst xmlns="http://schemas.openxmlformats.org/spreadsheetml/2006/main" count="3304" uniqueCount="1132">
  <si>
    <t>Customer service</t>
  </si>
  <si>
    <t>CBD</t>
  </si>
  <si>
    <t>Urban</t>
  </si>
  <si>
    <t>Table 1: Telephone answering</t>
  </si>
  <si>
    <t>Table 2:  New connections</t>
  </si>
  <si>
    <t>Table 3: Streetlight repair</t>
  </si>
  <si>
    <t>Reliability</t>
  </si>
  <si>
    <t>Network categorisation</t>
  </si>
  <si>
    <t>Rural short</t>
  </si>
  <si>
    <t>Rural long</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</si>
  <si>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</si>
  <si>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</si>
  <si>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</si>
  <si>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</si>
  <si>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</si>
  <si>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</si>
  <si>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</si>
  <si>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</si>
  <si>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</si>
  <si>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</si>
  <si>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</si>
  <si>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</si>
  <si>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</si>
  <si>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</si>
  <si>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</si>
  <si>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</si>
  <si>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</si>
  <si>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</si>
  <si>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</si>
  <si>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</si>
  <si>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</si>
  <si>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</si>
  <si>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</si>
  <si>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</si>
  <si>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</si>
  <si>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</si>
  <si>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</si>
  <si>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</si>
  <si>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</si>
  <si>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</si>
  <si>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</si>
  <si>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</si>
  <si>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</si>
  <si>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</si>
  <si>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</si>
  <si>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</si>
  <si>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</si>
  <si>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Reliability of supply</t>
  </si>
  <si>
    <t>Street lights</t>
  </si>
  <si>
    <t>Low reliability payments - 20 hours - ($)</t>
  </si>
  <si>
    <t>Low reliability payments - 30 hours - ($)</t>
  </si>
  <si>
    <t>Low reliability payments - 60 hours - ($)</t>
  </si>
  <si>
    <t>Street lights - GSL payments - ($)</t>
  </si>
  <si>
    <t>Customer numbers at the start of period</t>
  </si>
  <si>
    <t>Customer numbers at the end of period</t>
  </si>
  <si>
    <t>Average distribution customer numbers</t>
  </si>
  <si>
    <t>Feeder ID / name</t>
  </si>
  <si>
    <t>Planned interruptions</t>
  </si>
  <si>
    <t>Weather</t>
  </si>
  <si>
    <t>Equipment failure</t>
  </si>
  <si>
    <t>Operational error</t>
  </si>
  <si>
    <t>Vegetation</t>
  </si>
  <si>
    <t>Animals</t>
  </si>
  <si>
    <t>Third party impacts</t>
  </si>
  <si>
    <t>Transmission failure</t>
  </si>
  <si>
    <t>Load shedding</t>
  </si>
  <si>
    <t>Inter-distributor connection failure</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</si>
  <si>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</si>
  <si>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</si>
  <si>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</si>
  <si>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</si>
  <si>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</si>
  <si>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</si>
  <si>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</si>
  <si>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</si>
  <si>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</si>
  <si>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</si>
  <si>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</si>
  <si>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</si>
  <si>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</si>
  <si>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</si>
  <si>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</si>
  <si>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</si>
  <si>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</si>
  <si>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</si>
  <si>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</si>
  <si>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</si>
  <si>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</si>
  <si>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</si>
  <si>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</si>
  <si>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</si>
  <si>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</si>
  <si>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</si>
  <si>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</si>
  <si>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</si>
  <si>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</si>
  <si>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</si>
  <si>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</si>
  <si>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</si>
  <si>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</si>
  <si>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</si>
  <si>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</si>
  <si>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</si>
  <si>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</si>
  <si>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</si>
  <si>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</si>
  <si>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</si>
  <si>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</si>
  <si>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</si>
  <si>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</si>
  <si>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</si>
  <si>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</si>
  <si>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</si>
  <si>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</si>
  <si>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</si>
  <si>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</si>
  <si>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</si>
  <si>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</si>
  <si>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</si>
  <si>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</si>
  <si>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</si>
  <si>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</si>
  <si>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</si>
  <si>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</si>
  <si>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</si>
  <si>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</si>
  <si>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</si>
  <si>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</si>
  <si>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</si>
  <si>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</si>
  <si>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</si>
  <si>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</si>
  <si>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</si>
  <si>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</si>
  <si>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</si>
  <si>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</si>
  <si>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</si>
  <si>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</si>
  <si>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</si>
  <si>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</si>
  <si>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</si>
  <si>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</si>
  <si>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</si>
  <si>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</si>
  <si>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</si>
  <si>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</si>
  <si>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</si>
  <si>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</si>
  <si>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</si>
  <si>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</si>
  <si>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Guaranteed Service Level</t>
  </si>
  <si>
    <t>This information is collected to inform the application of the STPIS to the DNSP in future regulatory periods. The information is also collected to monitor network performance, and may be used in performance reports.</t>
  </si>
  <si>
    <t>Did the AER's GSL Scheme apply at any time during the regulatory year?</t>
  </si>
  <si>
    <t>No</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</si>
  <si>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</si>
  <si>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</si>
  <si>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</si>
  <si>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</si>
  <si>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</si>
  <si>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</si>
  <si>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</si>
  <si>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</si>
  <si>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</si>
  <si>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</si>
  <si>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</si>
  <si>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</si>
  <si>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</si>
  <si>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</si>
  <si>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</si>
  <si>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</si>
  <si>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</si>
  <si>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</si>
  <si>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</si>
  <si>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</si>
  <si>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</si>
  <si>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</si>
  <si>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</si>
  <si>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</si>
  <si>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Electricity DNSP Annual Reporting Template</t>
  </si>
  <si>
    <t>Cover sheet</t>
  </si>
  <si>
    <t>1a. STPIS - Reliability</t>
  </si>
  <si>
    <t>1b. STPIS - Customer service</t>
  </si>
  <si>
    <t>1c. STPIS - Daily performance</t>
  </si>
  <si>
    <t>1e. STPIS - Exclusions</t>
  </si>
  <si>
    <t>1f. STPIS - GSL</t>
  </si>
  <si>
    <t>Total unplanned customer minutes off supply (Mins)</t>
  </si>
  <si>
    <t>Effect on unplanned MAIFI</t>
  </si>
  <si>
    <t>Table 1: Planned outages</t>
  </si>
  <si>
    <t>Table 4: Distribution customer numbers</t>
  </si>
  <si>
    <t>Total - after removing excluded events</t>
  </si>
  <si>
    <t>Outage ID</t>
  </si>
  <si>
    <t>Cause of event</t>
  </si>
  <si>
    <t>Reliability - planned outages</t>
  </si>
  <si>
    <t>Calls answered in 30 seconds</t>
  </si>
  <si>
    <t>Calls to fault line answered within 30 seconds</t>
  </si>
  <si>
    <t>The information is required to assess the outturn level of service provided to the DNSPs customers, and will inform the AER’s review of future regulatory proposals. The information may be used in performance reports.</t>
  </si>
  <si>
    <t>Appointments</t>
  </si>
  <si>
    <t>Customer arranged appointments Central - number</t>
  </si>
  <si>
    <t>Appointments not met within 15 minutes of agreed time - number</t>
  </si>
  <si>
    <t>Appointments - GSL payments - number</t>
  </si>
  <si>
    <t>Appointments - GSL payments - ($)</t>
  </si>
  <si>
    <t>Connections</t>
  </si>
  <si>
    <t>Connections - GSL payments - 1-4 day delay - number</t>
  </si>
  <si>
    <t>Connections - GSL payments - 1-4 day delay - ($)</t>
  </si>
  <si>
    <t>Connections - GSL payments - 5+ day delay - number</t>
  </si>
  <si>
    <t>Connections - GSL payments - 5+ day delay - ($)</t>
  </si>
  <si>
    <t>Low reliability payments - 20 hours - number</t>
  </si>
  <si>
    <t>Low reliability payments - 30 hours - number</t>
  </si>
  <si>
    <t>Low reliability payments - 60 hours - number</t>
  </si>
  <si>
    <t>Low reliability payments - 10 events - number</t>
  </si>
  <si>
    <t>Low reliability payments - 10 events - ($)</t>
  </si>
  <si>
    <t>Low reliability payments - 15 events - number</t>
  </si>
  <si>
    <t>Low reliability payments - 15 events - ($)</t>
  </si>
  <si>
    <t>Low reliability payments - 30 events - number</t>
  </si>
  <si>
    <t>Low reliability payments - 30 events - ($)</t>
  </si>
  <si>
    <t>Low reliability payments - 24 momentary events - number</t>
  </si>
  <si>
    <t>Low reliability payments - 24 momentary events - ($)</t>
  </si>
  <si>
    <t>Low reliability payments - 36 momentary events - number</t>
  </si>
  <si>
    <t>Low reliability payments - 36 momentary events - ($)</t>
  </si>
  <si>
    <t>Street lights "out" during period</t>
  </si>
  <si>
    <t>Street lights not repaired by "fix by" date</t>
  </si>
  <si>
    <t>Street lights not repaired in 2 business days</t>
  </si>
  <si>
    <t>Street lights – number of business days to repair</t>
  </si>
  <si>
    <t>Street lights - GSL payments - number</t>
  </si>
  <si>
    <r>
      <t>Planned interruptions - 4 business</t>
    </r>
    <r>
      <rPr>
        <sz val="10"/>
        <color indexed="10"/>
        <rFont val="Arial"/>
        <family val="2"/>
      </rPr>
      <t xml:space="preserve"> </t>
    </r>
    <r>
      <rPr>
        <sz val="10"/>
        <color indexed="9"/>
        <rFont val="Arial"/>
        <family val="2"/>
      </rPr>
      <t>days notice not given</t>
    </r>
  </si>
  <si>
    <t>Total GSL payments made ($)</t>
  </si>
  <si>
    <t>Table 1 Guaranteed service levels - jurisdictional GSL scheme</t>
  </si>
  <si>
    <t>Table 2: Guaranteed service levels - AER GSL scheme</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</si>
  <si>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</si>
  <si>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</si>
  <si>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</si>
  <si>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</si>
  <si>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</si>
  <si>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</si>
  <si>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Momentary interruptions due to feeder outages (MAIFI) (including excluded events and MEDs)</t>
  </si>
  <si>
    <t>Momentary interruptions due to feeder outages
(MAIFI)
(after removing excluded events and MEDs)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</si>
  <si>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</si>
  <si>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</si>
  <si>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</si>
  <si>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</si>
  <si>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Note</t>
  </si>
  <si>
    <t>(1) The sum of the number of distribution customers for each feeder category may not equal the average distribution customer numbers shown on sheet 1a, due to rounding.</t>
  </si>
  <si>
    <r>
      <t>Number of distribution customers</t>
    </r>
    <r>
      <rPr>
        <b/>
        <vertAlign val="superscript"/>
        <sz val="8"/>
        <color indexed="9"/>
        <rFont val="Arial"/>
        <family val="2"/>
      </rPr>
      <t>(1)</t>
    </r>
  </si>
  <si>
    <t>SAIDI</t>
  </si>
  <si>
    <t xml:space="preserve">SAIFI  </t>
  </si>
  <si>
    <t>Effect on unplanned MAIFI (by feeder classification)</t>
  </si>
  <si>
    <t>Event category (use exclusion categories listed in section 3.3(a) of the AER's STPIS)</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</si>
  <si>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</si>
  <si>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</si>
  <si>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</si>
  <si>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</si>
  <si>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</si>
  <si>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</si>
  <si>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</si>
  <si>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</si>
  <si>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</si>
  <si>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</si>
  <si>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</si>
  <si>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The number of Distribution Customers, measured on the first day of the Relevant Regulatory Year.</t>
  </si>
  <si>
    <t>The number of Distribution Customers, measured on the last day of the Relevant Regulatory Year.</t>
  </si>
  <si>
    <t>Exclusion category/ Excluded event/Event category</t>
  </si>
  <si>
    <t>The exclusions allowed under clauses 3.3 and 5.4 of the service target performance incentive scheme that applies to the DNSP.</t>
  </si>
  <si>
    <t>MED - Major Event Day</t>
  </si>
  <si>
    <t>As per the STPIS, Appendix D.</t>
  </si>
  <si>
    <t>Distribution Customer/Customer</t>
  </si>
  <si>
    <t>A Distribution Customer (with active accounts) with an active National Metering Identifier (NMI).</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</si>
  <si>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</si>
  <si>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</si>
  <si>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</si>
  <si>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</si>
  <si>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</si>
  <si>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Streetlight repair - number of streetlights</t>
  </si>
  <si>
    <t>Streetlight repair - number of streetlight faults</t>
  </si>
  <si>
    <t>Streetlight repair - number of streetlight faults reported by person who is the occupier of an immediately neighbouring residence or is the proprietor of an immediately neighbouring business</t>
  </si>
  <si>
    <t>Streetlight repair - Faulty streetlights not repaired within 5 business days of fault report or agreed date</t>
  </si>
  <si>
    <t>Feeder ID/name</t>
  </si>
  <si>
    <t>The unique code or feeder identifier that the DNSP uses internally.</t>
  </si>
  <si>
    <t>Outage ID/Event ID</t>
  </si>
  <si>
    <t>The unique identifier for an outage used by the DNSP.</t>
  </si>
  <si>
    <t>Interruption</t>
  </si>
  <si>
    <t>Duration of interruption (unplanned) (mins)</t>
  </si>
  <si>
    <t>The duration of an unplanned interruption experienced by a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</si>
  <si>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</si>
  <si>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</si>
  <si>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</si>
  <si>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</si>
  <si>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</si>
  <si>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</si>
  <si>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</si>
  <si>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</si>
  <si>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</si>
  <si>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total number of calls to the fault line to be reported, including any answered by an automated response service and terminated without being answered by an operator. Excludes missed calls where the fault line is overloaded.</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</si>
  <si>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</si>
  <si>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</si>
  <si>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</si>
  <si>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</si>
  <si>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</si>
  <si>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</si>
  <si>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</si>
  <si>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</si>
  <si>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</si>
  <si>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</si>
  <si>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</si>
  <si>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</si>
  <si>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</si>
  <si>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</si>
  <si>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</si>
  <si>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</si>
  <si>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</si>
  <si>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</si>
  <si>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</si>
  <si>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</si>
  <si>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</si>
  <si>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</si>
  <si>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</si>
  <si>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</si>
  <si>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</si>
  <si>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</si>
  <si>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</si>
  <si>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</si>
  <si>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</si>
  <si>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</si>
  <si>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</si>
  <si>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</si>
  <si>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</si>
  <si>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</si>
  <si>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</si>
  <si>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</si>
  <si>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</si>
  <si>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</si>
  <si>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</si>
  <si>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</si>
  <si>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</si>
  <si>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</si>
  <si>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</si>
  <si>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relating to the administrative process or customer service of CitiPower, excluding those reported under 'connection and augmentation'</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</si>
  <si>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</si>
  <si>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</si>
  <si>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Network performance (outages, feeders, WSC, reliability)</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</si>
  <si>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</si>
  <si>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</si>
  <si>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</si>
  <si>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</si>
  <si>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</si>
  <si>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</si>
  <si>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</si>
  <si>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The sum of the duration of each unplanned interruption experienced by Customers on a Feeder, including single premise outages but not including momentary interruptions.</t>
  </si>
  <si>
    <t>Description of feeder service area</t>
  </si>
  <si>
    <t>A description of the location of the Feeder</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</si>
  <si>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</si>
  <si>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</si>
  <si>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</si>
  <si>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</si>
  <si>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</si>
  <si>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</si>
  <si>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</si>
  <si>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</si>
  <si>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</si>
  <si>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</si>
  <si>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</si>
  <si>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</si>
  <si>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</si>
  <si>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</si>
  <si>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</si>
  <si>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</si>
  <si>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</si>
  <si>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</si>
  <si>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</si>
  <si>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</si>
  <si>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</si>
  <si>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</si>
  <si>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</si>
  <si>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</si>
  <si>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connections to customers' premises (excluding re-energisations) made after the date agreed to with the customer</t>
  </si>
  <si>
    <t>The total number of street lights</t>
  </si>
  <si>
    <t>The number of streetlights reported by customers as not working in the reporting period</t>
  </si>
  <si>
    <t>The number of streetlights reported as not working within the reporting period that were not repaired within 5 days of the fault report, or were not repaired by the agreed date</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</si>
  <si>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</si>
  <si>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</si>
  <si>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</si>
  <si>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</si>
  <si>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</si>
  <si>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</si>
  <si>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</si>
  <si>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</si>
  <si>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</si>
  <si>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</si>
  <si>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</si>
  <si>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</si>
  <si>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</si>
  <si>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</si>
  <si>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</si>
  <si>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total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(a) the time that the caller is connected to an automated interactive service that provides substantive information;
(b) calls to payment lines and automated interactive services;
(c)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and
(d) being placed in an automated queuing system does not constitute a response.</t>
  </si>
  <si>
    <t>The proportion of complaints made to the DNSP where the complainant raised issues about voltage dips</t>
  </si>
  <si>
    <t>The number of streetlight faults reported by person who is the occupier of an immediately neighbouring residence or is the proprietor of an immediately neighbouring business as not working in the reporting period</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</si>
  <si>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</si>
  <si>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Telephone answering excluded events</t>
  </si>
  <si>
    <t>The events listed in section 3.3 of the STPIS, November 2009.</t>
  </si>
  <si>
    <t>Number of calls answered in 30 seconds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</si>
  <si>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</si>
  <si>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Customer service*</t>
  </si>
  <si>
    <t>2. Quality of service and customer service</t>
  </si>
  <si>
    <t>4. Network performance</t>
  </si>
  <si>
    <t xml:space="preserve">  4a. Network performance - feeder reliability</t>
  </si>
  <si>
    <t xml:space="preserve">  4c. Network performance - planned outages</t>
  </si>
  <si>
    <t>Number of calls answered within 30 seconds</t>
  </si>
  <si>
    <t>Number of calls</t>
  </si>
  <si>
    <t>Short rural</t>
  </si>
  <si>
    <t>Long rural</t>
  </si>
  <si>
    <t>Network</t>
  </si>
  <si>
    <t>MAIFI
All events</t>
  </si>
  <si>
    <t>MAIFI
(after removing excluded events)</t>
  </si>
  <si>
    <t>Amendments - RIN rationalisation</t>
  </si>
  <si>
    <t>Information no longer required from Annual Reporting RIN</t>
  </si>
  <si>
    <t>Reasoning</t>
  </si>
  <si>
    <t>(workbook/worksheet/table/row-column-cell)</t>
  </si>
  <si>
    <t>Entire worksheet</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</si>
  <si>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</si>
  <si>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</si>
  <si>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</si>
  <si>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</si>
  <si>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</si>
  <si>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</si>
  <si>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</si>
  <si>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</si>
  <si>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</si>
  <si>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</si>
  <si>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</si>
  <si>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</si>
  <si>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</si>
  <si>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</si>
  <si>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Click here for details.</t>
  </si>
  <si>
    <t>1d. STPIS - MED threshold (deleted)</t>
  </si>
  <si>
    <t>3. General Information (deleted)</t>
  </si>
  <si>
    <t xml:space="preserve">  4b. Network performance - outages (deleted)</t>
  </si>
  <si>
    <t>The information in templates 4a &amp; c is used to monitor network performance and service outcomes for network customers. It will inform the AER's review of service improvement expenditure in future regulatory periods.</t>
  </si>
  <si>
    <t>Amendments made on 6 August 2014.</t>
  </si>
  <si>
    <t xml:space="preserve"> $                    -  </t>
  </si>
  <si>
    <t>AP001</t>
  </si>
  <si>
    <t>Citipower</t>
  </si>
  <si>
    <t>AP002</t>
  </si>
  <si>
    <t>AP003</t>
  </si>
  <si>
    <t>AP005</t>
  </si>
  <si>
    <t>AP006</t>
  </si>
  <si>
    <t>AP007</t>
  </si>
  <si>
    <t>AP008</t>
  </si>
  <si>
    <t>AP009</t>
  </si>
  <si>
    <t>AP011</t>
  </si>
  <si>
    <t>AP012</t>
  </si>
  <si>
    <t>Yes</t>
  </si>
  <si>
    <t>AP013</t>
  </si>
  <si>
    <t>AP014</t>
  </si>
  <si>
    <t>AP015</t>
  </si>
  <si>
    <t>AP017</t>
  </si>
  <si>
    <t>AP018</t>
  </si>
  <si>
    <t>AP019</t>
  </si>
  <si>
    <t>AR002</t>
  </si>
  <si>
    <t>AR003</t>
  </si>
  <si>
    <t>AR004</t>
  </si>
  <si>
    <t>AR005</t>
  </si>
  <si>
    <t>AR006</t>
  </si>
  <si>
    <t>AR007</t>
  </si>
  <si>
    <t>AR009</t>
  </si>
  <si>
    <t>AR010</t>
  </si>
  <si>
    <t>AR011</t>
  </si>
  <si>
    <t>AR012</t>
  </si>
  <si>
    <t>AR013</t>
  </si>
  <si>
    <t>B001</t>
  </si>
  <si>
    <t>B002</t>
  </si>
  <si>
    <t>B003</t>
  </si>
  <si>
    <t>B004</t>
  </si>
  <si>
    <t>B011</t>
  </si>
  <si>
    <t>B012</t>
  </si>
  <si>
    <t>B014</t>
  </si>
  <si>
    <t>B015</t>
  </si>
  <si>
    <t>B016</t>
  </si>
  <si>
    <t>B021</t>
  </si>
  <si>
    <t>B023</t>
  </si>
  <si>
    <t>B024</t>
  </si>
  <si>
    <t>B025</t>
  </si>
  <si>
    <t>B026</t>
  </si>
  <si>
    <t>B027</t>
  </si>
  <si>
    <t>BC003</t>
  </si>
  <si>
    <t>BC006</t>
  </si>
  <si>
    <t>BC007</t>
  </si>
  <si>
    <t>BC011</t>
  </si>
  <si>
    <t>BC012</t>
  </si>
  <si>
    <t>BC013</t>
  </si>
  <si>
    <t>BC014</t>
  </si>
  <si>
    <t>BC015</t>
  </si>
  <si>
    <t>BC019</t>
  </si>
  <si>
    <t>BC020</t>
  </si>
  <si>
    <t>BC022</t>
  </si>
  <si>
    <t>BC023</t>
  </si>
  <si>
    <t>BC024</t>
  </si>
  <si>
    <t>BK002</t>
  </si>
  <si>
    <t>BK003</t>
  </si>
  <si>
    <t>BK004</t>
  </si>
  <si>
    <t>BK006</t>
  </si>
  <si>
    <t>BK007</t>
  </si>
  <si>
    <t>BK009</t>
  </si>
  <si>
    <t>BK011</t>
  </si>
  <si>
    <t>BQ001</t>
  </si>
  <si>
    <t>BQ002</t>
  </si>
  <si>
    <t>BQ003</t>
  </si>
  <si>
    <t>BQ005</t>
  </si>
  <si>
    <t>BQ007</t>
  </si>
  <si>
    <t>BQ009</t>
  </si>
  <si>
    <t>BQ012</t>
  </si>
  <si>
    <t>BQ014</t>
  </si>
  <si>
    <t>BQ015</t>
  </si>
  <si>
    <t>BQ019</t>
  </si>
  <si>
    <t>BQ020</t>
  </si>
  <si>
    <t>BQ021</t>
  </si>
  <si>
    <t>BQ024</t>
  </si>
  <si>
    <t>BQ026</t>
  </si>
  <si>
    <t>BQ032</t>
  </si>
  <si>
    <t>BQ033</t>
  </si>
  <si>
    <t>BQ041</t>
  </si>
  <si>
    <t>BQ043</t>
  </si>
  <si>
    <t>BQ046</t>
  </si>
  <si>
    <t>BQ047</t>
  </si>
  <si>
    <t>BQ051</t>
  </si>
  <si>
    <t>BQ052</t>
  </si>
  <si>
    <t>BQ053</t>
  </si>
  <si>
    <t>BQ056</t>
  </si>
  <si>
    <t>BQ057</t>
  </si>
  <si>
    <t>BQ061</t>
  </si>
  <si>
    <t>BQ062</t>
  </si>
  <si>
    <t>BQ065</t>
  </si>
  <si>
    <t>BQ066</t>
  </si>
  <si>
    <t>BQ067</t>
  </si>
  <si>
    <t>BTS-RUS177</t>
  </si>
  <si>
    <t>BTS-VP180</t>
  </si>
  <si>
    <t>BW021</t>
  </si>
  <si>
    <t>C020</t>
  </si>
  <si>
    <t>C021</t>
  </si>
  <si>
    <t>C022</t>
  </si>
  <si>
    <t>C023</t>
  </si>
  <si>
    <t>C024</t>
  </si>
  <si>
    <t>C027</t>
  </si>
  <si>
    <t>C028</t>
  </si>
  <si>
    <t>C029</t>
  </si>
  <si>
    <t>CFD021</t>
  </si>
  <si>
    <t>CFD022</t>
  </si>
  <si>
    <t>CFD023</t>
  </si>
  <si>
    <t>CL011</t>
  </si>
  <si>
    <t>CL013</t>
  </si>
  <si>
    <t>CL014</t>
  </si>
  <si>
    <t>CL016</t>
  </si>
  <si>
    <t>CL021</t>
  </si>
  <si>
    <t>CL022</t>
  </si>
  <si>
    <t>CL023</t>
  </si>
  <si>
    <t>CL026</t>
  </si>
  <si>
    <t>CL027</t>
  </si>
  <si>
    <t>CL028</t>
  </si>
  <si>
    <t>CL033</t>
  </si>
  <si>
    <t>CL035</t>
  </si>
  <si>
    <t>CL036</t>
  </si>
  <si>
    <t>CL037</t>
  </si>
  <si>
    <t>CL038</t>
  </si>
  <si>
    <t>CW004</t>
  </si>
  <si>
    <t>CW005</t>
  </si>
  <si>
    <t>CW006</t>
  </si>
  <si>
    <t>CW007</t>
  </si>
  <si>
    <t>CW008</t>
  </si>
  <si>
    <t>CW009</t>
  </si>
  <si>
    <t>CW011</t>
  </si>
  <si>
    <t>CW012</t>
  </si>
  <si>
    <t>CW013</t>
  </si>
  <si>
    <t>CW014</t>
  </si>
  <si>
    <t>CW015</t>
  </si>
  <si>
    <t>DA004</t>
  </si>
  <si>
    <t>DA006</t>
  </si>
  <si>
    <t>DA007</t>
  </si>
  <si>
    <t>DA008</t>
  </si>
  <si>
    <t>DA009</t>
  </si>
  <si>
    <t>DA013</t>
  </si>
  <si>
    <t>DA015</t>
  </si>
  <si>
    <t>DA016</t>
  </si>
  <si>
    <t>DA020</t>
  </si>
  <si>
    <t>DA021</t>
  </si>
  <si>
    <t>DA022</t>
  </si>
  <si>
    <t>DA026</t>
  </si>
  <si>
    <t>DA027</t>
  </si>
  <si>
    <t>DA028</t>
  </si>
  <si>
    <t>DA029</t>
  </si>
  <si>
    <t>DA030</t>
  </si>
  <si>
    <t>DLF002</t>
  </si>
  <si>
    <t>DLF003</t>
  </si>
  <si>
    <t>DLF005</t>
  </si>
  <si>
    <t>DLF063</t>
  </si>
  <si>
    <t>E021</t>
  </si>
  <si>
    <t>E021_E022</t>
  </si>
  <si>
    <t>E022</t>
  </si>
  <si>
    <t>E023</t>
  </si>
  <si>
    <t>E024</t>
  </si>
  <si>
    <t>E027</t>
  </si>
  <si>
    <t>E029</t>
  </si>
  <si>
    <t>E032</t>
  </si>
  <si>
    <t>E033</t>
  </si>
  <si>
    <t>E035</t>
  </si>
  <si>
    <t>EL005</t>
  </si>
  <si>
    <t>EL009</t>
  </si>
  <si>
    <t>EL011</t>
  </si>
  <si>
    <t>EW001</t>
  </si>
  <si>
    <t>EW009</t>
  </si>
  <si>
    <t>EW012</t>
  </si>
  <si>
    <t>F026</t>
  </si>
  <si>
    <t>F027</t>
  </si>
  <si>
    <t>F028</t>
  </si>
  <si>
    <t>F029</t>
  </si>
  <si>
    <t>F030</t>
  </si>
  <si>
    <t>F032</t>
  </si>
  <si>
    <t>F033</t>
  </si>
  <si>
    <t>F034</t>
  </si>
  <si>
    <t>F035</t>
  </si>
  <si>
    <t>F037</t>
  </si>
  <si>
    <t>FB001</t>
  </si>
  <si>
    <t>FB002</t>
  </si>
  <si>
    <t>FB004</t>
  </si>
  <si>
    <t>FB005</t>
  </si>
  <si>
    <t>FB006</t>
  </si>
  <si>
    <t>FB009</t>
  </si>
  <si>
    <t>FB010</t>
  </si>
  <si>
    <t>FB011</t>
  </si>
  <si>
    <t>FB013</t>
  </si>
  <si>
    <t>FB014</t>
  </si>
  <si>
    <t>FB015</t>
  </si>
  <si>
    <t>FB018</t>
  </si>
  <si>
    <t>FB019</t>
  </si>
  <si>
    <t>FB020</t>
  </si>
  <si>
    <t>FB022</t>
  </si>
  <si>
    <t>FB023</t>
  </si>
  <si>
    <t>FF084</t>
  </si>
  <si>
    <t>FF085</t>
  </si>
  <si>
    <t>FF086</t>
  </si>
  <si>
    <t>FF091</t>
  </si>
  <si>
    <t>FF092</t>
  </si>
  <si>
    <t>FF097</t>
  </si>
  <si>
    <t>FR001</t>
  </si>
  <si>
    <t>FR002</t>
  </si>
  <si>
    <t>FR003</t>
  </si>
  <si>
    <t>FR004</t>
  </si>
  <si>
    <t>FR005</t>
  </si>
  <si>
    <t>FR006</t>
  </si>
  <si>
    <t>FR007</t>
  </si>
  <si>
    <t>FR008</t>
  </si>
  <si>
    <t>FR009</t>
  </si>
  <si>
    <t>FR013</t>
  </si>
  <si>
    <t>FR014</t>
  </si>
  <si>
    <t>FR015</t>
  </si>
  <si>
    <t>FR016</t>
  </si>
  <si>
    <t>FR018</t>
  </si>
  <si>
    <t>FR019</t>
  </si>
  <si>
    <t>FR020</t>
  </si>
  <si>
    <t>FR021</t>
  </si>
  <si>
    <t>FR024</t>
  </si>
  <si>
    <t>FR026</t>
  </si>
  <si>
    <t>FR027</t>
  </si>
  <si>
    <t>FR028</t>
  </si>
  <si>
    <t>FR029</t>
  </si>
  <si>
    <t>FR030</t>
  </si>
  <si>
    <t>FR031</t>
  </si>
  <si>
    <t>FR032</t>
  </si>
  <si>
    <t>FT009</t>
  </si>
  <si>
    <t>FT013</t>
  </si>
  <si>
    <t>J047</t>
  </si>
  <si>
    <t>J048</t>
  </si>
  <si>
    <t>J052</t>
  </si>
  <si>
    <t>J055</t>
  </si>
  <si>
    <t>J057</t>
  </si>
  <si>
    <t>J059</t>
  </si>
  <si>
    <t>J062</t>
  </si>
  <si>
    <t>J063</t>
  </si>
  <si>
    <t>J064</t>
  </si>
  <si>
    <t>J067</t>
  </si>
  <si>
    <t>J068</t>
  </si>
  <si>
    <t>J070</t>
  </si>
  <si>
    <t>JA001</t>
  </si>
  <si>
    <t>JA002</t>
  </si>
  <si>
    <t>JA003</t>
  </si>
  <si>
    <t>JA005</t>
  </si>
  <si>
    <t>JA006</t>
  </si>
  <si>
    <t>JA009</t>
  </si>
  <si>
    <t>JA010</t>
  </si>
  <si>
    <t>JA011</t>
  </si>
  <si>
    <t>JA013</t>
  </si>
  <si>
    <t>JA014</t>
  </si>
  <si>
    <t>JA017</t>
  </si>
  <si>
    <t>JA018</t>
  </si>
  <si>
    <t>JA019</t>
  </si>
  <si>
    <t>JA021</t>
  </si>
  <si>
    <t>JA022</t>
  </si>
  <si>
    <t>JA025</t>
  </si>
  <si>
    <t>JA026</t>
  </si>
  <si>
    <t>JA027</t>
  </si>
  <si>
    <t>JA029</t>
  </si>
  <si>
    <t>JA030</t>
  </si>
  <si>
    <t>JA033</t>
  </si>
  <si>
    <t>JA034</t>
  </si>
  <si>
    <t>JA035</t>
  </si>
  <si>
    <t>JA037</t>
  </si>
  <si>
    <t>JA038</t>
  </si>
  <si>
    <t>JA041</t>
  </si>
  <si>
    <t>JA042</t>
  </si>
  <si>
    <t>JA043</t>
  </si>
  <si>
    <t>JA045</t>
  </si>
  <si>
    <t>JA046</t>
  </si>
  <si>
    <t>K003</t>
  </si>
  <si>
    <t>K004</t>
  </si>
  <si>
    <t>K005</t>
  </si>
  <si>
    <t>K007</t>
  </si>
  <si>
    <t>K008</t>
  </si>
  <si>
    <t>K011</t>
  </si>
  <si>
    <t>K012</t>
  </si>
  <si>
    <t>L001</t>
  </si>
  <si>
    <t>L002</t>
  </si>
  <si>
    <t>L004</t>
  </si>
  <si>
    <t>L005</t>
  </si>
  <si>
    <t>L006</t>
  </si>
  <si>
    <t>L009</t>
  </si>
  <si>
    <t>L010</t>
  </si>
  <si>
    <t>L013</t>
  </si>
  <si>
    <t>L014</t>
  </si>
  <si>
    <t>L015</t>
  </si>
  <si>
    <t>L018</t>
  </si>
  <si>
    <t>L019</t>
  </si>
  <si>
    <t>L020</t>
  </si>
  <si>
    <t>L022</t>
  </si>
  <si>
    <t>L023</t>
  </si>
  <si>
    <t>LQ001</t>
  </si>
  <si>
    <t>LQ002</t>
  </si>
  <si>
    <t>LQ003</t>
  </si>
  <si>
    <t>LQ004</t>
  </si>
  <si>
    <t>LQ007</t>
  </si>
  <si>
    <t>LQ008</t>
  </si>
  <si>
    <t>LQ009</t>
  </si>
  <si>
    <t>LQ010</t>
  </si>
  <si>
    <t>LQ011</t>
  </si>
  <si>
    <t>LQ012</t>
  </si>
  <si>
    <t>LQ014</t>
  </si>
  <si>
    <t>LQ015</t>
  </si>
  <si>
    <t>LQ016</t>
  </si>
  <si>
    <t>LQ017</t>
  </si>
  <si>
    <t>LQ021</t>
  </si>
  <si>
    <t>LQ022</t>
  </si>
  <si>
    <t>LQ023</t>
  </si>
  <si>
    <t>LQ024</t>
  </si>
  <si>
    <t>LQ027</t>
  </si>
  <si>
    <t>LQ028</t>
  </si>
  <si>
    <t>LQ029</t>
  </si>
  <si>
    <t>LQ030</t>
  </si>
  <si>
    <t>LQ031</t>
  </si>
  <si>
    <t>LQ033</t>
  </si>
  <si>
    <t>LQ034</t>
  </si>
  <si>
    <t>LQ035</t>
  </si>
  <si>
    <t>LQ036</t>
  </si>
  <si>
    <t>LQ040</t>
  </si>
  <si>
    <t>LQ041</t>
  </si>
  <si>
    <t>LQ042</t>
  </si>
  <si>
    <t>LQ043</t>
  </si>
  <si>
    <t>LQ045</t>
  </si>
  <si>
    <t>LQ046</t>
  </si>
  <si>
    <t>LQ047</t>
  </si>
  <si>
    <t>LQ048</t>
  </si>
  <si>
    <t>LQ049</t>
  </si>
  <si>
    <t>LQ050</t>
  </si>
  <si>
    <t>LQ052</t>
  </si>
  <si>
    <t>LQ054</t>
  </si>
  <si>
    <t>LQ055</t>
  </si>
  <si>
    <t>LQ056</t>
  </si>
  <si>
    <t>LS003</t>
  </si>
  <si>
    <t>LS004</t>
  </si>
  <si>
    <t>LS005</t>
  </si>
  <si>
    <t>LS006</t>
  </si>
  <si>
    <t>LS007</t>
  </si>
  <si>
    <t>LS009</t>
  </si>
  <si>
    <t>LS010</t>
  </si>
  <si>
    <t>LS012</t>
  </si>
  <si>
    <t>LS016</t>
  </si>
  <si>
    <t>LS017</t>
  </si>
  <si>
    <t>LS019</t>
  </si>
  <si>
    <t>LS020</t>
  </si>
  <si>
    <t>LS021</t>
  </si>
  <si>
    <t>LS023</t>
  </si>
  <si>
    <t>LS024</t>
  </si>
  <si>
    <t>LS025</t>
  </si>
  <si>
    <t>LS026</t>
  </si>
  <si>
    <t>LS027</t>
  </si>
  <si>
    <t>MG001</t>
  </si>
  <si>
    <t>MG002</t>
  </si>
  <si>
    <t>MG004</t>
  </si>
  <si>
    <t>MG005</t>
  </si>
  <si>
    <t>MG006</t>
  </si>
  <si>
    <t>MG009</t>
  </si>
  <si>
    <t>MG010</t>
  </si>
  <si>
    <t>MG013</t>
  </si>
  <si>
    <t>MG014</t>
  </si>
  <si>
    <t>MG015</t>
  </si>
  <si>
    <t>MG018</t>
  </si>
  <si>
    <t>MG019</t>
  </si>
  <si>
    <t>MG020</t>
  </si>
  <si>
    <t>MG022</t>
  </si>
  <si>
    <t>MG023</t>
  </si>
  <si>
    <t>MG024</t>
  </si>
  <si>
    <t>MP001</t>
  </si>
  <si>
    <t>MP003</t>
  </si>
  <si>
    <t>MP005</t>
  </si>
  <si>
    <t>MP006</t>
  </si>
  <si>
    <t>MP007</t>
  </si>
  <si>
    <t>MP008</t>
  </si>
  <si>
    <t>MP009</t>
  </si>
  <si>
    <t>MP015</t>
  </si>
  <si>
    <t>MP016</t>
  </si>
  <si>
    <t>MP017</t>
  </si>
  <si>
    <t>MP018</t>
  </si>
  <si>
    <t>MP020</t>
  </si>
  <si>
    <t>MP021</t>
  </si>
  <si>
    <t>MP024</t>
  </si>
  <si>
    <t>MP026</t>
  </si>
  <si>
    <t>MP028</t>
  </si>
  <si>
    <t>MP029</t>
  </si>
  <si>
    <t>MP030</t>
  </si>
  <si>
    <t>MP031</t>
  </si>
  <si>
    <t>MP032</t>
  </si>
  <si>
    <t>MP033</t>
  </si>
  <si>
    <t>MP035</t>
  </si>
  <si>
    <t>MP036</t>
  </si>
  <si>
    <t>MP037</t>
  </si>
  <si>
    <t>MP038</t>
  </si>
  <si>
    <t>MP039</t>
  </si>
  <si>
    <t>MP040</t>
  </si>
  <si>
    <t>MP041</t>
  </si>
  <si>
    <t>MP042</t>
  </si>
  <si>
    <t>MP044</t>
  </si>
  <si>
    <t>MP047</t>
  </si>
  <si>
    <t>MP049</t>
  </si>
  <si>
    <t>MP050</t>
  </si>
  <si>
    <t>MP051</t>
  </si>
  <si>
    <t>MP053</t>
  </si>
  <si>
    <t>MP054</t>
  </si>
  <si>
    <t>MP055</t>
  </si>
  <si>
    <t>MP058</t>
  </si>
  <si>
    <t>MP059</t>
  </si>
  <si>
    <t>MP060</t>
  </si>
  <si>
    <t>MP062</t>
  </si>
  <si>
    <t>MP063</t>
  </si>
  <si>
    <t>MP064</t>
  </si>
  <si>
    <t>MP066</t>
  </si>
  <si>
    <t>MP067</t>
  </si>
  <si>
    <t>NC001</t>
  </si>
  <si>
    <t>NC002</t>
  </si>
  <si>
    <t>NC004</t>
  </si>
  <si>
    <t>NC005</t>
  </si>
  <si>
    <t>NC006</t>
  </si>
  <si>
    <t>NC009</t>
  </si>
  <si>
    <t>NC010</t>
  </si>
  <si>
    <t>NC013</t>
  </si>
  <si>
    <t>NC014</t>
  </si>
  <si>
    <t>NC015</t>
  </si>
  <si>
    <t>NR002</t>
  </si>
  <si>
    <t>NR003</t>
  </si>
  <si>
    <t>NR004</t>
  </si>
  <si>
    <t>NR006</t>
  </si>
  <si>
    <t>NR007</t>
  </si>
  <si>
    <t>NR011</t>
  </si>
  <si>
    <t>NR012</t>
  </si>
  <si>
    <t>NR013</t>
  </si>
  <si>
    <t>NR015</t>
  </si>
  <si>
    <t>NR016</t>
  </si>
  <si>
    <t>NR020</t>
  </si>
  <si>
    <t>NR021</t>
  </si>
  <si>
    <t>NR022</t>
  </si>
  <si>
    <t>NR024</t>
  </si>
  <si>
    <t>NR025</t>
  </si>
  <si>
    <t>NS010</t>
  </si>
  <si>
    <t>NS013</t>
  </si>
  <si>
    <t>P056</t>
  </si>
  <si>
    <t>PM001</t>
  </si>
  <si>
    <t>PM002</t>
  </si>
  <si>
    <t>PM003</t>
  </si>
  <si>
    <t>PM004</t>
  </si>
  <si>
    <t>PM005</t>
  </si>
  <si>
    <t>PM006</t>
  </si>
  <si>
    <t>PM007</t>
  </si>
  <si>
    <t>PM008</t>
  </si>
  <si>
    <t>PM009</t>
  </si>
  <si>
    <t>PM010</t>
  </si>
  <si>
    <t>PM011</t>
  </si>
  <si>
    <t>PM012</t>
  </si>
  <si>
    <t>PR018</t>
  </si>
  <si>
    <t>PR019</t>
  </si>
  <si>
    <t>PR020</t>
  </si>
  <si>
    <t>PR021</t>
  </si>
  <si>
    <t>PR022</t>
  </si>
  <si>
    <t>PR023</t>
  </si>
  <si>
    <t>PR025</t>
  </si>
  <si>
    <t>PR026</t>
  </si>
  <si>
    <t>Q001</t>
  </si>
  <si>
    <t>Q002</t>
  </si>
  <si>
    <t>Q004</t>
  </si>
  <si>
    <t>Q005</t>
  </si>
  <si>
    <t>Q006</t>
  </si>
  <si>
    <t>Q009</t>
  </si>
  <si>
    <t>Q010</t>
  </si>
  <si>
    <t>Q013</t>
  </si>
  <si>
    <t>Q014</t>
  </si>
  <si>
    <t>Q015</t>
  </si>
  <si>
    <t>Q018</t>
  </si>
  <si>
    <t>Q019</t>
  </si>
  <si>
    <t>R-CRE013_R-CRE022</t>
  </si>
  <si>
    <t>R021</t>
  </si>
  <si>
    <t>R022</t>
  </si>
  <si>
    <t>R023</t>
  </si>
  <si>
    <t>R024</t>
  </si>
  <si>
    <t>R031</t>
  </si>
  <si>
    <t>R032</t>
  </si>
  <si>
    <t>R033</t>
  </si>
  <si>
    <t>R034</t>
  </si>
  <si>
    <t>R035</t>
  </si>
  <si>
    <t>RD001</t>
  </si>
  <si>
    <t>RD002</t>
  </si>
  <si>
    <t>RD004</t>
  </si>
  <si>
    <t>RD005</t>
  </si>
  <si>
    <t>RD006</t>
  </si>
  <si>
    <t>RD009</t>
  </si>
  <si>
    <t>RD010</t>
  </si>
  <si>
    <t>RD013</t>
  </si>
  <si>
    <t>RD014</t>
  </si>
  <si>
    <t>RD015</t>
  </si>
  <si>
    <t>RP001</t>
  </si>
  <si>
    <t>RP002</t>
  </si>
  <si>
    <t>RP003</t>
  </si>
  <si>
    <t>RP007</t>
  </si>
  <si>
    <t>RP009</t>
  </si>
  <si>
    <t>RP018</t>
  </si>
  <si>
    <t>RP019</t>
  </si>
  <si>
    <t>RP022</t>
  </si>
  <si>
    <t>RP023</t>
  </si>
  <si>
    <t>RP026</t>
  </si>
  <si>
    <t>RP027</t>
  </si>
  <si>
    <t>RP030</t>
  </si>
  <si>
    <t>RTS-BUR137</t>
  </si>
  <si>
    <t>RTS-BUR151</t>
  </si>
  <si>
    <t>RTS-CIT150</t>
  </si>
  <si>
    <t>RTS152</t>
  </si>
  <si>
    <t>RTS153</t>
  </si>
  <si>
    <t>SB011</t>
  </si>
  <si>
    <t>SB012</t>
  </si>
  <si>
    <t>SB013</t>
  </si>
  <si>
    <t>SB015</t>
  </si>
  <si>
    <t>SB016</t>
  </si>
  <si>
    <t>SB021</t>
  </si>
  <si>
    <t>SB022</t>
  </si>
  <si>
    <t>SB023</t>
  </si>
  <si>
    <t>SB025</t>
  </si>
  <si>
    <t>SB026</t>
  </si>
  <si>
    <t>SB041</t>
  </si>
  <si>
    <t>SB042</t>
  </si>
  <si>
    <t>SB043</t>
  </si>
  <si>
    <t>SB045</t>
  </si>
  <si>
    <t>SB046</t>
  </si>
  <si>
    <t>SB051</t>
  </si>
  <si>
    <t>SB052</t>
  </si>
  <si>
    <t>SB053</t>
  </si>
  <si>
    <t>SB055</t>
  </si>
  <si>
    <t>SB056</t>
  </si>
  <si>
    <t>SK001</t>
  </si>
  <si>
    <t>SK002</t>
  </si>
  <si>
    <t>SK004</t>
  </si>
  <si>
    <t>SK005</t>
  </si>
  <si>
    <t>SK006</t>
  </si>
  <si>
    <t>SK009</t>
  </si>
  <si>
    <t>SK010</t>
  </si>
  <si>
    <t>SK013</t>
  </si>
  <si>
    <t>SK014</t>
  </si>
  <si>
    <t>SK015</t>
  </si>
  <si>
    <t>SK018</t>
  </si>
  <si>
    <t>SK019</t>
  </si>
  <si>
    <t>SK020</t>
  </si>
  <si>
    <t>SK022</t>
  </si>
  <si>
    <t>SK023</t>
  </si>
  <si>
    <t>SK024</t>
  </si>
  <si>
    <t>SK025</t>
  </si>
  <si>
    <t>SO001</t>
  </si>
  <si>
    <t>SO002</t>
  </si>
  <si>
    <t>SO004</t>
  </si>
  <si>
    <t>SO005</t>
  </si>
  <si>
    <t>SO006</t>
  </si>
  <si>
    <t>SO009</t>
  </si>
  <si>
    <t>SO010</t>
  </si>
  <si>
    <t>SO013</t>
  </si>
  <si>
    <t>SO014</t>
  </si>
  <si>
    <t>SO015</t>
  </si>
  <si>
    <t>SO018</t>
  </si>
  <si>
    <t>SO019</t>
  </si>
  <si>
    <t>SO020</t>
  </si>
  <si>
    <t>SO022</t>
  </si>
  <si>
    <t>SO023</t>
  </si>
  <si>
    <t>SO024</t>
  </si>
  <si>
    <t>TK001</t>
  </si>
  <si>
    <t>TK002</t>
  </si>
  <si>
    <t>TK004</t>
  </si>
  <si>
    <t>TK005</t>
  </si>
  <si>
    <t>TK006</t>
  </si>
  <si>
    <t>TK009</t>
  </si>
  <si>
    <t>TK010</t>
  </si>
  <si>
    <t>TK011</t>
  </si>
  <si>
    <t>TK013</t>
  </si>
  <si>
    <t>TK014</t>
  </si>
  <si>
    <t>TK015</t>
  </si>
  <si>
    <t>TK017</t>
  </si>
  <si>
    <t>TK020</t>
  </si>
  <si>
    <t>TK022</t>
  </si>
  <si>
    <t>TK023</t>
  </si>
  <si>
    <t>TK024</t>
  </si>
  <si>
    <t>TK025</t>
  </si>
  <si>
    <t>TP002</t>
  </si>
  <si>
    <t>TP003</t>
  </si>
  <si>
    <t>TP006</t>
  </si>
  <si>
    <t>TP007</t>
  </si>
  <si>
    <t>TP008</t>
  </si>
  <si>
    <t>TP013</t>
  </si>
  <si>
    <t>TP014</t>
  </si>
  <si>
    <t>TP027</t>
  </si>
  <si>
    <t>TP029</t>
  </si>
  <si>
    <t>TP031</t>
  </si>
  <si>
    <t>TP034</t>
  </si>
  <si>
    <t>VM002</t>
  </si>
  <si>
    <t>VM003</t>
  </si>
  <si>
    <t>VM004</t>
  </si>
  <si>
    <t>VM005</t>
  </si>
  <si>
    <t>VM006</t>
  </si>
  <si>
    <t>VM007</t>
  </si>
  <si>
    <t>VM008</t>
  </si>
  <si>
    <t>VM009</t>
  </si>
  <si>
    <t>VM010</t>
  </si>
  <si>
    <t>VM011</t>
  </si>
  <si>
    <t>VM014</t>
  </si>
  <si>
    <t>VM018</t>
  </si>
  <si>
    <t>VM019</t>
  </si>
  <si>
    <t>VM020</t>
  </si>
  <si>
    <t>VM022</t>
  </si>
  <si>
    <t>VM025</t>
  </si>
  <si>
    <t>VM026</t>
  </si>
  <si>
    <t>VM027</t>
  </si>
  <si>
    <t>VM028</t>
  </si>
  <si>
    <t>VM029</t>
  </si>
  <si>
    <t>VM030</t>
  </si>
  <si>
    <t>VM034</t>
  </si>
  <si>
    <t>VM035</t>
  </si>
  <si>
    <t>VM037</t>
  </si>
  <si>
    <t>VM038</t>
  </si>
  <si>
    <t>VM039</t>
  </si>
  <si>
    <t>VM040</t>
  </si>
  <si>
    <t>VM041</t>
  </si>
  <si>
    <t>VM042</t>
  </si>
  <si>
    <t>VM043</t>
  </si>
  <si>
    <t>WA002</t>
  </si>
  <si>
    <t>WA003</t>
  </si>
  <si>
    <t>WA004</t>
  </si>
  <si>
    <t>WA005</t>
  </si>
  <si>
    <t>WA006</t>
  </si>
  <si>
    <t>WA007</t>
  </si>
  <si>
    <t>WA008</t>
  </si>
  <si>
    <t>WA009</t>
  </si>
  <si>
    <t>WA011</t>
  </si>
  <si>
    <t>WA014</t>
  </si>
  <si>
    <t>WA015</t>
  </si>
  <si>
    <t>WA019</t>
  </si>
  <si>
    <t>WA020</t>
  </si>
  <si>
    <t>WA021</t>
  </si>
  <si>
    <t>WA022</t>
  </si>
  <si>
    <t>WA023</t>
  </si>
  <si>
    <t>WA024</t>
  </si>
  <si>
    <t>WA027</t>
  </si>
  <si>
    <t>WA030</t>
  </si>
  <si>
    <t>WA031</t>
  </si>
  <si>
    <t>WA032</t>
  </si>
  <si>
    <t>WA033</t>
  </si>
  <si>
    <t>WA034</t>
  </si>
  <si>
    <t>WA035</t>
  </si>
  <si>
    <t>WB001</t>
  </si>
  <si>
    <t>WB002</t>
  </si>
  <si>
    <t>WB004</t>
  </si>
  <si>
    <t>WB005</t>
  </si>
  <si>
    <t>WB009</t>
  </si>
  <si>
    <t>WB010</t>
  </si>
  <si>
    <t>WB011</t>
  </si>
  <si>
    <t>WB013</t>
  </si>
  <si>
    <t>WB014</t>
  </si>
  <si>
    <t>WB015</t>
  </si>
  <si>
    <t>WD007</t>
  </si>
  <si>
    <t>WD011</t>
  </si>
  <si>
    <t>WD013</t>
  </si>
  <si>
    <t>WD021</t>
  </si>
  <si>
    <t>WD022</t>
  </si>
  <si>
    <t>WD031</t>
  </si>
  <si>
    <t>WD032</t>
  </si>
  <si>
    <t>WG011</t>
  </si>
  <si>
    <t>WG012</t>
  </si>
  <si>
    <t>WG013</t>
  </si>
  <si>
    <t>WG014</t>
  </si>
  <si>
    <t>WG016</t>
  </si>
  <si>
    <t>WG017</t>
  </si>
  <si>
    <t>WG018</t>
  </si>
  <si>
    <t>WG021</t>
  </si>
  <si>
    <t>WG022</t>
  </si>
  <si>
    <t>WG023</t>
  </si>
  <si>
    <t>WG024</t>
  </si>
  <si>
    <t>WG026</t>
  </si>
  <si>
    <t>WG027</t>
  </si>
  <si>
    <t>WG028</t>
  </si>
  <si>
    <t>WG032</t>
  </si>
  <si>
    <t>WG033</t>
  </si>
  <si>
    <t>WG034</t>
  </si>
  <si>
    <t>WG036</t>
  </si>
  <si>
    <t>WMTS-NM011</t>
  </si>
  <si>
    <t>WMTS-NM035</t>
  </si>
  <si>
    <t>CitiPower Pty Ltd</t>
  </si>
  <si>
    <t>ACN 064 651 056</t>
  </si>
  <si>
    <t>40 Market Street</t>
  </si>
  <si>
    <t>Melbourne</t>
  </si>
  <si>
    <t>VIC</t>
  </si>
  <si>
    <t>Locked Bag 14090</t>
  </si>
  <si>
    <t>Hannah Williams</t>
  </si>
  <si>
    <t>Renate Tirpcou</t>
  </si>
  <si>
    <t>9683 4088</t>
  </si>
  <si>
    <t>9683 4082</t>
  </si>
  <si>
    <t>hwilliams@powercor.com.au</t>
  </si>
  <si>
    <t>rtirpcou@powercor.com.au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</si>
</sst>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_(* #,##0_);_(* \(#,##0\);_(* &quot;-&quot;_);_(@_)"/>
    <numFmt numFmtId="167" formatCode="0.0000"/>
    <numFmt numFmtId="168" formatCode="#,##0.0000"/>
    <numFmt numFmtId="169" formatCode="d/mm/yyyy;@"/>
    <numFmt numFmtId="170" formatCode="_(&quot;$&quot;* #,##0.00_);_(&quot;$&quot;* \(#,##0.00\);_(&quot;$&quot;* &quot;-&quot;??_);_(@_)"/>
  </numFmts>
  <fonts count="74" x14ac:knownFonts="1">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sz val="10"/>
      <color indexed="10"/>
      <name val="Arial"/>
      <family val="2"/>
    </font>
    <font>
      <sz val="10"/>
      <name val="Verdana"/>
      <family val="2"/>
    </font>
    <font>
      <sz val="10"/>
      <name val="Verdana"/>
      <family val="2"/>
    </font>
    <font>
      <sz val="10"/>
      <name val="Arial"/>
      <family val="2"/>
    </font>
    <font>
      <sz val="10"/>
      <color indexed="54"/>
      <name val="Arial"/>
      <family val="2"/>
    </font>
    <font>
      <sz val="10"/>
      <color indexed="62"/>
      <name val="Arial"/>
      <family val="2"/>
    </font>
    <font>
      <sz val="14"/>
      <name val="Arial Black"/>
      <family val="2"/>
    </font>
    <font>
      <b/>
      <sz val="14"/>
      <name val="Arial Black"/>
      <family val="2"/>
    </font>
    <font>
      <b/>
      <sz val="16"/>
      <name val="Arial Black"/>
      <family val="2"/>
    </font>
    <font>
      <b/>
      <sz val="10"/>
      <name val="Arial Black"/>
      <family val="2"/>
    </font>
    <font>
      <b/>
      <sz val="16"/>
      <color theme="0"/>
      <name val="Arial"/>
      <family val="2"/>
    </font>
    <font>
      <sz val="10"/>
      <color theme="0"/>
      <name val="Arial"/>
      <family val="2"/>
    </font>
    <font>
      <sz val="10"/>
      <color theme="0" tint="-0.14999847407452621"/>
      <name val="Arial"/>
      <family val="2"/>
    </font>
    <font>
      <u/>
      <sz val="11"/>
      <color theme="10"/>
      <name val="Calibri"/>
      <family val="2"/>
    </font>
    <font>
      <sz val="10"/>
      <name val="Arial"/>
      <family val="2"/>
    </font>
    <font>
      <b/>
      <vertAlign val="superscript"/>
      <sz val="8"/>
      <color indexed="9"/>
      <name val="Arial"/>
      <family val="2"/>
    </font>
    <font>
      <b/>
      <sz val="10"/>
      <color theme="0"/>
      <name val="Arial"/>
      <family val="2"/>
    </font>
    <font>
      <sz val="10"/>
      <color rgb="FF000000"/>
      <name val="Arial"/>
      <family val="2"/>
    </font>
    <font>
      <b/>
      <sz val="14"/>
      <color indexed="9"/>
      <name val="Arial"/>
      <family val="2"/>
    </font>
    <font>
      <sz val="10"/>
      <name val="Calibri"/>
      <family val="2"/>
    </font>
    <font>
      <sz val="10"/>
      <name val="Symbol"/>
      <family val="1"/>
      <charset val="2"/>
    </font>
    <font>
      <sz val="7"/>
      <name val="Times New Roman"/>
      <family val="1"/>
    </font>
    <font>
      <sz val="10"/>
      <color rgb="FFFF0000"/>
      <name val="Arial"/>
      <family val="2"/>
    </font>
  </fonts>
  <fills count="3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97">
    <xf numFmtId="0" fontId="0" fillId="2"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166" fontId="7" fillId="15" borderId="0" applyNumberFormat="0" applyFont="0" applyBorder="0" applyAlignment="0">
      <alignment horizontal="right"/>
    </xf>
    <xf numFmtId="0" fontId="8" fillId="6" borderId="1" applyNumberFormat="0" applyAlignment="0" applyProtection="0"/>
    <xf numFmtId="0" fontId="9" fillId="16" borderId="2" applyNumberFormat="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4" borderId="1" applyNumberFormat="0" applyAlignment="0" applyProtection="0"/>
    <xf numFmtId="166" fontId="3" fillId="18" borderId="0" applyFont="0" applyBorder="0" applyAlignment="0">
      <alignment horizontal="right"/>
      <protection locked="0"/>
    </xf>
    <xf numFmtId="165" fontId="7" fillId="19" borderId="0" applyFont="0" applyBorder="0">
      <alignment horizontal="right"/>
      <protection locked="0"/>
    </xf>
    <xf numFmtId="166" fontId="7" fillId="20" borderId="0" applyFont="0" applyBorder="0">
      <alignment horizontal="right"/>
      <protection locked="0"/>
    </xf>
    <xf numFmtId="0" fontId="17" fillId="0" borderId="6" applyNumberFormat="0" applyFill="0" applyAlignment="0" applyProtection="0"/>
    <xf numFmtId="0" fontId="18" fillId="7" borderId="0" applyNumberFormat="0" applyBorder="0" applyAlignment="0" applyProtection="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7" fillId="5" borderId="7" applyNumberFormat="0" applyFont="0" applyAlignment="0" applyProtection="0"/>
    <xf numFmtId="0" fontId="19" fillId="6" borderId="8" applyNumberFormat="0" applyAlignment="0" applyProtection="0"/>
    <xf numFmtId="0" fontId="3" fillId="0" borderId="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164" fontId="52" fillId="0" borderId="0" applyFont="0" applyFill="0" applyBorder="0" applyAlignment="0" applyProtection="0"/>
    <xf numFmtId="0" fontId="53" fillId="0" borderId="0"/>
    <xf numFmtId="0" fontId="54" fillId="2" borderId="0"/>
    <xf numFmtId="0" fontId="3" fillId="2" borderId="0"/>
    <xf numFmtId="0" fontId="54" fillId="0" borderId="0"/>
    <xf numFmtId="0" fontId="54" fillId="2"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166" fontId="3" fillId="15" borderId="0" applyNumberFormat="0" applyFont="0" applyBorder="0" applyAlignment="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5" fillId="0" borderId="0" applyNumberFormat="0" applyFill="0" applyBorder="0" applyAlignment="0" applyProtection="0">
      <alignment vertical="top"/>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165" fontId="3" fillId="19" borderId="0" applyFont="0" applyBorder="0">
      <alignment horizontal="right"/>
      <protection locked="0"/>
    </xf>
    <xf numFmtId="166" fontId="3" fillId="20" borderId="0" applyFont="0" applyBorder="0">
      <alignment horizontal="right"/>
      <protection locked="0"/>
    </xf>
    <xf numFmtId="0" fontId="3" fillId="0" borderId="0"/>
    <xf numFmtId="0" fontId="3" fillId="0" borderId="0"/>
    <xf numFmtId="0" fontId="3" fillId="0" borderId="0"/>
    <xf numFmtId="0" fontId="52" fillId="0" borderId="0"/>
    <xf numFmtId="0" fontId="3" fillId="0" borderId="0"/>
    <xf numFmtId="0" fontId="3" fillId="2" borderId="0"/>
    <xf numFmtId="0" fontId="3" fillId="0" borderId="0"/>
    <xf numFmtId="0" fontId="3" fillId="2" borderId="0"/>
    <xf numFmtId="0" fontId="3" fillId="5"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54" fillId="2" borderId="0"/>
    <xf numFmtId="0" fontId="54" fillId="0" borderId="0"/>
    <xf numFmtId="164" fontId="3" fillId="0" borderId="0" applyFont="0" applyFill="0" applyBorder="0" applyAlignment="0" applyProtection="0"/>
    <xf numFmtId="164" fontId="3" fillId="0" borderId="0" applyFont="0" applyFill="0" applyBorder="0" applyAlignment="0" applyProtection="0"/>
    <xf numFmtId="166" fontId="54" fillId="18" borderId="0" applyFont="0" applyBorder="0" applyAlignment="0">
      <alignment horizontal="right"/>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0" fontId="3" fillId="2" borderId="0"/>
    <xf numFmtId="0" fontId="3" fillId="0" borderId="0"/>
    <xf numFmtId="0" fontId="3" fillId="2"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8" fillId="6" borderId="46" applyNumberFormat="0" applyAlignment="0" applyProtection="0"/>
    <xf numFmtId="164" fontId="3" fillId="0" borderId="0" applyFont="0" applyFill="0" applyBorder="0" applyAlignment="0" applyProtection="0"/>
    <xf numFmtId="0" fontId="16" fillId="4" borderId="46" applyNumberFormat="0" applyAlignment="0" applyProtection="0"/>
    <xf numFmtId="0" fontId="6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 fillId="0" borderId="0"/>
    <xf numFmtId="0" fontId="54" fillId="0" borderId="0"/>
    <xf numFmtId="0" fontId="54" fillId="0" borderId="0"/>
    <xf numFmtId="0" fontId="3" fillId="5" borderId="47" applyNumberFormat="0" applyFont="0" applyAlignment="0" applyProtection="0"/>
    <xf numFmtId="0" fontId="3" fillId="5" borderId="47" applyNumberFormat="0" applyFont="0" applyAlignment="0" applyProtection="0"/>
    <xf numFmtId="0" fontId="54" fillId="0" borderId="0"/>
    <xf numFmtId="0" fontId="19" fillId="6" borderId="41" applyNumberFormat="0" applyAlignment="0" applyProtection="0"/>
    <xf numFmtId="0" fontId="54" fillId="0" borderId="0"/>
    <xf numFmtId="0" fontId="21" fillId="0" borderId="42" applyNumberFormat="0" applyFill="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166" fontId="65" fillId="18" borderId="0" applyFont="0" applyBorder="0" applyAlignment="0">
      <alignment horizontal="right"/>
      <protection locked="0"/>
    </xf>
    <xf numFmtId="43" fontId="3" fillId="0" borderId="0" applyFont="0" applyFill="0" applyBorder="0" applyAlignment="0" applyProtection="0"/>
    <xf numFmtId="43" fontId="3" fillId="0" borderId="0" applyFont="0" applyFill="0" applyBorder="0" applyAlignment="0" applyProtection="0"/>
    <xf numFmtId="0" fontId="65" fillId="0" borderId="0"/>
    <xf numFmtId="0" fontId="65" fillId="0" borderId="0"/>
    <xf numFmtId="0" fontId="3" fillId="2" borderId="0"/>
    <xf numFmtId="0" fontId="3" fillId="2" borderId="0"/>
    <xf numFmtId="0" fontId="3" fillId="0" borderId="0"/>
    <xf numFmtId="166" fontId="3" fillId="18" borderId="0" applyFont="0" applyBorder="0" applyAlignment="0">
      <alignment horizontal="right"/>
      <protection locked="0"/>
    </xf>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18" borderId="0" applyFont="0" applyBorder="0" applyAlignment="0">
      <alignment horizontal="right"/>
      <protection locked="0"/>
    </xf>
    <xf numFmtId="0" fontId="3" fillId="0" borderId="0"/>
    <xf numFmtId="0" fontId="3" fillId="0" borderId="0"/>
    <xf numFmtId="0" fontId="3" fillId="2" borderId="0"/>
    <xf numFmtId="166" fontId="3" fillId="15" borderId="0" applyNumberFormat="0" applyFont="0" applyBorder="0" applyAlignment="0">
      <alignment horizontal="right"/>
    </xf>
    <xf numFmtId="165" fontId="3" fillId="19" borderId="0" applyFont="0" applyBorder="0">
      <alignment horizontal="right"/>
      <protection locked="0"/>
    </xf>
    <xf numFmtId="166" fontId="3" fillId="20" borderId="0" applyFont="0" applyBorder="0">
      <alignment horizontal="right"/>
      <protection locked="0"/>
    </xf>
    <xf numFmtId="0" fontId="3" fillId="5" borderId="47" applyNumberFormat="0" applyFont="0" applyAlignment="0" applyProtection="0"/>
    <xf numFmtId="0" fontId="52" fillId="0" borderId="0"/>
    <xf numFmtId="0" fontId="3" fillId="0" borderId="0"/>
    <xf numFmtId="166" fontId="3" fillId="18" borderId="0" applyFont="0" applyBorder="0" applyAlignment="0">
      <alignment horizontal="right"/>
      <protection locked="0"/>
    </xf>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18" borderId="0" applyFont="0" applyBorder="0" applyAlignment="0">
      <alignment horizontal="right"/>
      <protection locked="0"/>
    </xf>
    <xf numFmtId="0" fontId="3" fillId="0" borderId="0"/>
    <xf numFmtId="0" fontId="3" fillId="0" borderId="0"/>
    <xf numFmtId="0" fontId="1" fillId="0" borderId="0"/>
    <xf numFmtId="0" fontId="1" fillId="0" borderId="0"/>
    <xf numFmtId="166" fontId="3" fillId="18" borderId="0" applyFont="0" applyBorder="0" applyAlignment="0">
      <alignment horizontal="right"/>
      <protection locked="0"/>
    </xf>
    <xf numFmtId="0" fontId="3" fillId="0" borderId="0"/>
    <xf numFmtId="0" fontId="3" fillId="0" borderId="0"/>
    <xf numFmtId="0" fontId="1" fillId="0" borderId="0"/>
  </cellStyleXfs>
  <cellXfs count="410">
    <xf numFmtId="0" fontId="0" fillId="2" borderId="0" xfId="0"/>
    <xf numFmtId="0" fontId="24" fillId="2" borderId="0" xfId="44" applyFont="1"/>
    <xf numFmtId="0" fontId="3" fillId="2" borderId="0" xfId="44"/>
    <xf numFmtId="0" fontId="25" fillId="2" borderId="0" xfId="44" applyFont="1"/>
    <xf numFmtId="0" fontId="27" fillId="21" borderId="10" xfId="44" applyFont="1" applyFill="1" applyBorder="1" applyAlignment="1" applyProtection="1">
      <protection locked="0"/>
    </xf>
    <xf numFmtId="0" fontId="28" fillId="21" borderId="0" xfId="44" applyFont="1" applyFill="1" applyBorder="1" applyAlignment="1"/>
    <xf numFmtId="0" fontId="28" fillId="21" borderId="11" xfId="44" applyFont="1" applyFill="1" applyBorder="1" applyAlignment="1"/>
    <xf numFmtId="2" fontId="29" fillId="2" borderId="0" xfId="44" applyNumberFormat="1" applyFont="1" applyBorder="1" applyAlignment="1" applyProtection="1">
      <alignment horizontal="left"/>
    </xf>
    <xf numFmtId="0" fontId="23" fillId="2" borderId="0" xfId="44" applyFont="1" applyAlignment="1" applyProtection="1">
      <protection locked="0"/>
    </xf>
    <xf numFmtId="0" fontId="23" fillId="2" borderId="0" xfId="44" applyFont="1" applyProtection="1">
      <protection locked="0"/>
    </xf>
    <xf numFmtId="0" fontId="29" fillId="2" borderId="0" xfId="44" applyFont="1"/>
    <xf numFmtId="0" fontId="3" fillId="2" borderId="0" xfId="44" applyAlignment="1"/>
    <xf numFmtId="0" fontId="30" fillId="21" borderId="12" xfId="44" applyFont="1" applyFill="1" applyBorder="1"/>
    <xf numFmtId="0" fontId="31" fillId="21" borderId="12" xfId="44" applyFont="1" applyFill="1" applyBorder="1"/>
    <xf numFmtId="0" fontId="31" fillId="2" borderId="0" xfId="44" applyFont="1"/>
    <xf numFmtId="0" fontId="30" fillId="21" borderId="13" xfId="44" applyFont="1" applyFill="1" applyBorder="1"/>
    <xf numFmtId="0" fontId="31" fillId="21" borderId="14" xfId="44" applyFont="1" applyFill="1" applyBorder="1"/>
    <xf numFmtId="0" fontId="28" fillId="21" borderId="15" xfId="0" applyFont="1" applyFill="1" applyBorder="1" applyAlignment="1">
      <alignment horizontal="left" indent="1"/>
    </xf>
    <xf numFmtId="0" fontId="7" fillId="21" borderId="16" xfId="0" applyFont="1" applyFill="1" applyBorder="1" applyAlignment="1"/>
    <xf numFmtId="0" fontId="7" fillId="21" borderId="16" xfId="0" applyFont="1" applyFill="1" applyBorder="1"/>
    <xf numFmtId="0" fontId="7" fillId="21" borderId="17" xfId="0" applyFont="1" applyFill="1" applyBorder="1"/>
    <xf numFmtId="0" fontId="27" fillId="21" borderId="10" xfId="0" applyFont="1" applyFill="1" applyBorder="1" applyAlignment="1">
      <alignment horizontal="left" indent="1"/>
    </xf>
    <xf numFmtId="0" fontId="32" fillId="21" borderId="0" xfId="0" applyFont="1" applyFill="1" applyBorder="1" applyAlignment="1">
      <alignment horizontal="right" indent="1"/>
    </xf>
    <xf numFmtId="0" fontId="32" fillId="21" borderId="11" xfId="0" applyFont="1" applyFill="1" applyBorder="1" applyAlignment="1" applyProtection="1">
      <protection locked="0"/>
    </xf>
    <xf numFmtId="0" fontId="32" fillId="21" borderId="0" xfId="0" applyFont="1" applyFill="1" applyBorder="1"/>
    <xf numFmtId="0" fontId="7" fillId="21" borderId="0" xfId="0" applyFont="1" applyFill="1" applyBorder="1"/>
    <xf numFmtId="0" fontId="7" fillId="21" borderId="11" xfId="0" applyFont="1" applyFill="1" applyBorder="1" applyProtection="1">
      <protection locked="0"/>
    </xf>
    <xf numFmtId="0" fontId="7" fillId="21" borderId="11" xfId="0" applyFont="1" applyFill="1" applyBorder="1"/>
    <xf numFmtId="0" fontId="7" fillId="21" borderId="11" xfId="0" applyFont="1" applyFill="1" applyBorder="1" applyAlignment="1" applyProtection="1">
      <protection locked="0"/>
    </xf>
    <xf numFmtId="0" fontId="28" fillId="21" borderId="10" xfId="0" applyFont="1" applyFill="1" applyBorder="1" applyAlignment="1">
      <alignment horizontal="left" indent="1"/>
    </xf>
    <xf numFmtId="0" fontId="28" fillId="21" borderId="19" xfId="0" applyFont="1" applyFill="1" applyBorder="1" applyAlignment="1">
      <alignment horizontal="left" indent="1"/>
    </xf>
    <xf numFmtId="0" fontId="7" fillId="21" borderId="20" xfId="0" applyFont="1" applyFill="1" applyBorder="1" applyAlignment="1"/>
    <xf numFmtId="0" fontId="7" fillId="21" borderId="20" xfId="0" applyFont="1" applyFill="1" applyBorder="1"/>
    <xf numFmtId="0" fontId="7" fillId="21" borderId="21" xfId="0" applyFont="1" applyFill="1" applyBorder="1"/>
    <xf numFmtId="0" fontId="38" fillId="20" borderId="0" xfId="35" applyFont="1" applyFill="1" applyBorder="1" applyAlignment="1" applyProtection="1"/>
    <xf numFmtId="0" fontId="3" fillId="2" borderId="0" xfId="47" applyFill="1"/>
    <xf numFmtId="0" fontId="26" fillId="2" borderId="0" xfId="0" applyFont="1"/>
    <xf numFmtId="0" fontId="24" fillId="2" borderId="0" xfId="0" applyFont="1"/>
    <xf numFmtId="0" fontId="0" fillId="15" borderId="12" xfId="0" applyFill="1" applyBorder="1"/>
    <xf numFmtId="0" fontId="0" fillId="21" borderId="12" xfId="0" applyFill="1" applyBorder="1"/>
    <xf numFmtId="0" fontId="24" fillId="2" borderId="0" xfId="45" applyFont="1"/>
    <xf numFmtId="0" fontId="3" fillId="2" borderId="0" xfId="45"/>
    <xf numFmtId="0" fontId="24" fillId="2" borderId="0" xfId="45" applyFont="1" applyAlignment="1">
      <alignment horizontal="left"/>
    </xf>
    <xf numFmtId="0" fontId="26" fillId="2" borderId="0" xfId="45" applyFont="1"/>
    <xf numFmtId="0" fontId="7" fillId="2" borderId="0" xfId="45" applyFont="1"/>
    <xf numFmtId="0" fontId="50" fillId="21" borderId="12" xfId="45" applyFont="1" applyFill="1" applyBorder="1" applyAlignment="1">
      <alignment vertical="center" wrapText="1"/>
    </xf>
    <xf numFmtId="0" fontId="47" fillId="21" borderId="27" xfId="45" applyFont="1" applyFill="1" applyBorder="1" applyAlignment="1">
      <alignment vertical="center" wrapText="1"/>
    </xf>
    <xf numFmtId="0" fontId="46" fillId="21" borderId="12" xfId="45" applyFont="1" applyFill="1" applyBorder="1" applyAlignment="1">
      <alignment horizontal="center" vertical="center" wrapText="1"/>
    </xf>
    <xf numFmtId="0" fontId="46" fillId="21" borderId="28" xfId="45" applyFont="1" applyFill="1" applyBorder="1" applyAlignment="1">
      <alignment horizontal="center" vertical="center" wrapText="1"/>
    </xf>
    <xf numFmtId="0" fontId="45" fillId="21" borderId="27" xfId="45" applyFont="1" applyFill="1" applyBorder="1" applyAlignment="1">
      <alignment vertical="center" wrapText="1"/>
    </xf>
    <xf numFmtId="0" fontId="46" fillId="21" borderId="12" xfId="45" applyFont="1" applyFill="1" applyBorder="1" applyAlignment="1">
      <alignment horizontal="right" vertical="center" wrapText="1"/>
    </xf>
    <xf numFmtId="0" fontId="7" fillId="0" borderId="0" xfId="45" applyFont="1" applyFill="1" applyBorder="1"/>
    <xf numFmtId="0" fontId="7" fillId="2" borderId="29" xfId="45" applyFont="1" applyFill="1" applyBorder="1" applyAlignment="1">
      <alignment horizontal="right" vertical="center" wrapText="1"/>
    </xf>
    <xf numFmtId="0" fontId="7" fillId="2" borderId="0" xfId="45" applyFont="1" applyFill="1" applyBorder="1" applyAlignment="1">
      <alignment horizontal="right" vertical="center" wrapText="1"/>
    </xf>
    <xf numFmtId="0" fontId="28" fillId="0" borderId="30" xfId="45" applyFont="1" applyFill="1" applyBorder="1" applyAlignment="1">
      <alignment horizontal="right" vertical="center" wrapText="1"/>
    </xf>
    <xf numFmtId="0" fontId="7" fillId="2" borderId="30" xfId="45" applyFont="1" applyFill="1" applyBorder="1" applyAlignment="1">
      <alignment horizontal="right" vertical="center" wrapText="1"/>
    </xf>
    <xf numFmtId="0" fontId="28" fillId="2" borderId="0" xfId="45" applyFont="1" applyFill="1" applyBorder="1" applyAlignment="1">
      <alignment horizontal="right" vertical="center" wrapText="1"/>
    </xf>
    <xf numFmtId="0" fontId="32" fillId="2" borderId="0" xfId="45" applyFont="1"/>
    <xf numFmtId="0" fontId="43" fillId="21" borderId="12" xfId="45" applyFont="1" applyFill="1" applyBorder="1" applyAlignment="1">
      <alignment horizontal="center" vertical="center" wrapText="1"/>
    </xf>
    <xf numFmtId="0" fontId="25" fillId="2" borderId="0" xfId="45" applyFont="1"/>
    <xf numFmtId="0" fontId="25" fillId="2" borderId="0" xfId="45" applyFont="1" applyFill="1"/>
    <xf numFmtId="0" fontId="3" fillId="2" borderId="0" xfId="45" applyFill="1"/>
    <xf numFmtId="0" fontId="7" fillId="2" borderId="0" xfId="48" applyFont="1" applyFill="1" applyAlignment="1"/>
    <xf numFmtId="0" fontId="7" fillId="0" borderId="0" xfId="48" applyFont="1" applyAlignment="1"/>
    <xf numFmtId="0" fontId="32" fillId="2" borderId="29" xfId="45" applyFont="1" applyFill="1" applyBorder="1" applyAlignment="1">
      <alignment horizontal="right" vertical="center" wrapText="1"/>
    </xf>
    <xf numFmtId="0" fontId="24" fillId="2" borderId="0" xfId="45" applyFont="1" applyFill="1"/>
    <xf numFmtId="0" fontId="3" fillId="2" borderId="0" xfId="47" applyFill="1" applyAlignment="1"/>
    <xf numFmtId="0" fontId="3" fillId="2" borderId="0" xfId="43"/>
    <xf numFmtId="0" fontId="25" fillId="2" borderId="0" xfId="47" applyFont="1" applyFill="1" applyAlignment="1"/>
    <xf numFmtId="0" fontId="43" fillId="21" borderId="12" xfId="43" applyFont="1" applyFill="1" applyBorder="1" applyAlignment="1">
      <alignment horizontal="center" vertical="center" wrapText="1"/>
    </xf>
    <xf numFmtId="0" fontId="7" fillId="20" borderId="12" xfId="43" applyFont="1" applyFill="1" applyBorder="1" applyAlignment="1">
      <alignment horizontal="right" vertical="center" wrapText="1"/>
    </xf>
    <xf numFmtId="0" fontId="7" fillId="20" borderId="18" xfId="43" applyFont="1" applyFill="1" applyBorder="1" applyAlignment="1">
      <alignment horizontal="center" wrapText="1"/>
    </xf>
    <xf numFmtId="0" fontId="0" fillId="22" borderId="12" xfId="0" applyFill="1" applyBorder="1"/>
    <xf numFmtId="0" fontId="0" fillId="2" borderId="0" xfId="0" applyAlignment="1">
      <alignment wrapText="1"/>
    </xf>
    <xf numFmtId="0" fontId="31" fillId="2" borderId="0" xfId="45" applyFont="1"/>
    <xf numFmtId="0" fontId="0" fillId="2" borderId="0" xfId="0" applyAlignment="1"/>
    <xf numFmtId="0" fontId="31" fillId="2" borderId="0" xfId="0" applyFont="1"/>
    <xf numFmtId="0" fontId="0" fillId="2" borderId="0" xfId="0" applyBorder="1"/>
    <xf numFmtId="0" fontId="0" fillId="2" borderId="0" xfId="0"/>
    <xf numFmtId="0" fontId="3" fillId="2" borderId="0" xfId="45"/>
    <xf numFmtId="0" fontId="26" fillId="2" borderId="0" xfId="0" applyFont="1" applyAlignment="1">
      <alignment horizontal="left"/>
    </xf>
    <xf numFmtId="0" fontId="7" fillId="20" borderId="28" xfId="43" applyFont="1" applyFill="1" applyBorder="1" applyAlignment="1">
      <alignment horizontal="center" vertical="center" wrapText="1"/>
    </xf>
    <xf numFmtId="0" fontId="26" fillId="2" borderId="0" xfId="47" applyFont="1" applyFill="1" applyAlignment="1">
      <alignment horizontal="left"/>
    </xf>
    <xf numFmtId="0" fontId="43" fillId="21" borderId="13" xfId="43" applyFont="1" applyFill="1" applyBorder="1" applyAlignment="1">
      <alignment horizontal="center" vertical="center" wrapText="1"/>
    </xf>
    <xf numFmtId="0" fontId="43" fillId="21" borderId="12" xfId="0" applyFont="1" applyFill="1" applyBorder="1" applyAlignment="1">
      <alignment horizontal="center" vertical="center" wrapText="1"/>
    </xf>
    <xf numFmtId="0" fontId="40" fillId="2" borderId="0" xfId="47" applyFont="1" applyFill="1" applyBorder="1" applyAlignment="1">
      <alignment horizontal="left" vertical="center"/>
    </xf>
    <xf numFmtId="0" fontId="7" fillId="20" borderId="12" xfId="45" applyFont="1" applyFill="1" applyBorder="1"/>
    <xf numFmtId="0" fontId="34" fillId="2" borderId="0" xfId="45" applyFont="1"/>
    <xf numFmtId="0" fontId="7" fillId="2" borderId="0" xfId="43" applyFont="1"/>
    <xf numFmtId="14" fontId="24" fillId="2" borderId="0" xfId="46" applyNumberFormat="1" applyFont="1"/>
    <xf numFmtId="14" fontId="24" fillId="2" borderId="0" xfId="43" applyNumberFormat="1" applyFont="1" applyFill="1"/>
    <xf numFmtId="14" fontId="31" fillId="2" borderId="0" xfId="43" applyNumberFormat="1" applyFont="1"/>
    <xf numFmtId="14" fontId="3" fillId="2" borderId="0" xfId="47" applyNumberFormat="1" applyFill="1"/>
    <xf numFmtId="14" fontId="3" fillId="2" borderId="0" xfId="43" applyNumberFormat="1"/>
    <xf numFmtId="0" fontId="24" fillId="2" borderId="0" xfId="45" applyNumberFormat="1" applyFont="1" applyAlignment="1">
      <alignment horizontal="left"/>
    </xf>
    <xf numFmtId="14" fontId="7" fillId="20" borderId="13" xfId="43" applyNumberFormat="1" applyFont="1" applyFill="1" applyBorder="1" applyAlignment="1">
      <alignment horizontal="center" vertical="center" wrapText="1"/>
    </xf>
    <xf numFmtId="0" fontId="7" fillId="2" borderId="0" xfId="45" applyFont="1"/>
    <xf numFmtId="0" fontId="0" fillId="2" borderId="0" xfId="0"/>
    <xf numFmtId="168" fontId="24" fillId="2" borderId="0" xfId="0" applyNumberFormat="1" applyFont="1"/>
    <xf numFmtId="168" fontId="26" fillId="2" borderId="0" xfId="0" applyNumberFormat="1" applyFont="1" applyAlignment="1">
      <alignment horizontal="left"/>
    </xf>
    <xf numFmtId="168" fontId="0" fillId="2" borderId="0" xfId="0" applyNumberFormat="1"/>
    <xf numFmtId="168" fontId="26" fillId="2" borderId="0" xfId="0" applyNumberFormat="1" applyFont="1"/>
    <xf numFmtId="168" fontId="0" fillId="2" borderId="0" xfId="0" applyNumberFormat="1" applyAlignment="1">
      <alignment wrapText="1"/>
    </xf>
    <xf numFmtId="168" fontId="7" fillId="22" borderId="12" xfId="0" applyNumberFormat="1" applyFont="1" applyFill="1" applyBorder="1"/>
    <xf numFmtId="168" fontId="7" fillId="20" borderId="12" xfId="0" applyNumberFormat="1" applyFont="1" applyFill="1" applyBorder="1"/>
    <xf numFmtId="3" fontId="43" fillId="21" borderId="12" xfId="0" applyNumberFormat="1" applyFont="1" applyFill="1" applyBorder="1" applyAlignment="1">
      <alignment horizontal="center" vertical="center" wrapText="1"/>
    </xf>
    <xf numFmtId="3" fontId="7" fillId="20" borderId="18" xfId="45" applyNumberFormat="1" applyFont="1" applyFill="1" applyBorder="1" applyAlignment="1">
      <alignment horizontal="right" vertical="center" wrapText="1"/>
    </xf>
    <xf numFmtId="3" fontId="7" fillId="22" borderId="12" xfId="0" applyNumberFormat="1" applyFont="1" applyFill="1" applyBorder="1"/>
    <xf numFmtId="3" fontId="7" fillId="20" borderId="12" xfId="45" applyNumberFormat="1" applyFont="1" applyFill="1" applyBorder="1" applyAlignment="1">
      <alignment wrapText="1"/>
    </xf>
    <xf numFmtId="0" fontId="7" fillId="20" borderId="12" xfId="43" applyFont="1" applyFill="1" applyBorder="1" applyAlignment="1">
      <alignment horizontal="center" vertical="center" wrapText="1"/>
    </xf>
    <xf numFmtId="3" fontId="3" fillId="2" borderId="0" xfId="43" applyNumberFormat="1"/>
    <xf numFmtId="3" fontId="25" fillId="2" borderId="0" xfId="47" applyNumberFormat="1" applyFont="1" applyFill="1" applyAlignment="1"/>
    <xf numFmtId="3" fontId="43" fillId="21" borderId="12" xfId="45" applyNumberFormat="1" applyFont="1" applyFill="1" applyBorder="1" applyAlignment="1">
      <alignment horizontal="center" vertical="center" wrapText="1"/>
    </xf>
    <xf numFmtId="3" fontId="7" fillId="20" borderId="28" xfId="43" applyNumberFormat="1" applyFont="1" applyFill="1" applyBorder="1" applyAlignment="1">
      <alignment horizontal="center" vertical="center" wrapText="1"/>
    </xf>
    <xf numFmtId="4" fontId="3" fillId="2" borderId="0" xfId="43" applyNumberFormat="1"/>
    <xf numFmtId="4" fontId="25" fillId="2" borderId="0" xfId="47" applyNumberFormat="1" applyFont="1" applyFill="1" applyAlignment="1"/>
    <xf numFmtId="4" fontId="43" fillId="21" borderId="12" xfId="45" applyNumberFormat="1" applyFont="1" applyFill="1" applyBorder="1" applyAlignment="1">
      <alignment horizontal="center" vertical="center" wrapText="1"/>
    </xf>
    <xf numFmtId="4" fontId="7" fillId="20" borderId="28" xfId="43" applyNumberFormat="1" applyFont="1" applyFill="1" applyBorder="1" applyAlignment="1">
      <alignment horizontal="center" vertical="center" wrapText="1"/>
    </xf>
    <xf numFmtId="168" fontId="3" fillId="2" borderId="0" xfId="43" applyNumberFormat="1"/>
    <xf numFmtId="168" fontId="3" fillId="2" borderId="0" xfId="47" applyNumberFormat="1" applyFill="1" applyAlignment="1"/>
    <xf numFmtId="168" fontId="43" fillId="21" borderId="12" xfId="43" applyNumberFormat="1" applyFont="1" applyFill="1" applyBorder="1" applyAlignment="1">
      <alignment horizontal="center" vertical="center" wrapText="1"/>
    </xf>
    <xf numFmtId="168" fontId="7" fillId="20" borderId="12" xfId="45" applyNumberFormat="1" applyFont="1" applyFill="1" applyBorder="1" applyAlignment="1">
      <alignment horizontal="right" vertical="center" wrapText="1"/>
    </xf>
    <xf numFmtId="168" fontId="7" fillId="20" borderId="18" xfId="43" applyNumberFormat="1" applyFont="1" applyFill="1" applyBorder="1" applyAlignment="1">
      <alignment horizontal="right" vertical="center" wrapText="1"/>
    </xf>
    <xf numFmtId="167" fontId="41" fillId="20" borderId="12" xfId="45" applyNumberFormat="1" applyFont="1" applyFill="1" applyBorder="1" applyAlignment="1">
      <alignment horizontal="right" vertical="center" wrapText="1"/>
    </xf>
    <xf numFmtId="3" fontId="41" fillId="20" borderId="12" xfId="45" applyNumberFormat="1" applyFont="1" applyFill="1" applyBorder="1" applyAlignment="1">
      <alignment horizontal="right" vertical="center" wrapText="1"/>
    </xf>
    <xf numFmtId="3" fontId="41" fillId="15" borderId="12" xfId="45" applyNumberFormat="1" applyFont="1" applyFill="1" applyBorder="1"/>
    <xf numFmtId="0" fontId="24" fillId="2" borderId="0" xfId="57" applyFont="1"/>
    <xf numFmtId="0" fontId="54" fillId="2" borderId="0" xfId="57"/>
    <xf numFmtId="0" fontId="55" fillId="2" borderId="0" xfId="57" applyFont="1"/>
    <xf numFmtId="0" fontId="24" fillId="2" borderId="0" xfId="57" applyFont="1" applyAlignment="1">
      <alignment horizontal="left"/>
    </xf>
    <xf numFmtId="49" fontId="54" fillId="20" borderId="12" xfId="60" applyNumberFormat="1" applyFill="1" applyBorder="1" applyProtection="1">
      <protection locked="0"/>
    </xf>
    <xf numFmtId="0" fontId="54" fillId="2" borderId="0" xfId="57" applyFont="1"/>
    <xf numFmtId="0" fontId="31" fillId="2" borderId="0" xfId="57" applyFont="1"/>
    <xf numFmtId="0" fontId="54" fillId="2" borderId="0" xfId="60"/>
    <xf numFmtId="0" fontId="26" fillId="2" borderId="0" xfId="60" applyFont="1"/>
    <xf numFmtId="0" fontId="54" fillId="21" borderId="12" xfId="60" applyFill="1" applyBorder="1"/>
    <xf numFmtId="0" fontId="54" fillId="25" borderId="12" xfId="60" applyFill="1" applyBorder="1" applyProtection="1">
      <protection locked="0"/>
    </xf>
    <xf numFmtId="0" fontId="49" fillId="2" borderId="0" xfId="60" applyFont="1"/>
    <xf numFmtId="0" fontId="54" fillId="21" borderId="12" xfId="60" applyFill="1" applyBorder="1" applyProtection="1">
      <protection locked="0"/>
    </xf>
    <xf numFmtId="0" fontId="43" fillId="23" borderId="12" xfId="60" applyFont="1" applyFill="1" applyBorder="1" applyAlignment="1"/>
    <xf numFmtId="0" fontId="54" fillId="25" borderId="12" xfId="60" applyFill="1" applyBorder="1"/>
    <xf numFmtId="0" fontId="34" fillId="2" borderId="0" xfId="99" applyFont="1"/>
    <xf numFmtId="0" fontId="34" fillId="20" borderId="22" xfId="99" applyFont="1" applyFill="1" applyBorder="1"/>
    <xf numFmtId="0" fontId="34" fillId="20" borderId="23" xfId="99" applyFont="1" applyFill="1" applyBorder="1"/>
    <xf numFmtId="0" fontId="34" fillId="20" borderId="24" xfId="99" applyFont="1" applyFill="1" applyBorder="1"/>
    <xf numFmtId="0" fontId="34" fillId="2" borderId="0" xfId="99" applyFont="1" applyFill="1" applyBorder="1"/>
    <xf numFmtId="0" fontId="34" fillId="2" borderId="0" xfId="99" applyFont="1" applyFill="1"/>
    <xf numFmtId="0" fontId="34" fillId="20" borderId="25" xfId="99" applyFont="1" applyFill="1" applyBorder="1"/>
    <xf numFmtId="0" fontId="34" fillId="20" borderId="0" xfId="99" applyFont="1" applyFill="1" applyBorder="1"/>
    <xf numFmtId="0" fontId="34" fillId="20" borderId="26" xfId="99" applyFont="1" applyFill="1" applyBorder="1"/>
    <xf numFmtId="0" fontId="36" fillId="20" borderId="26" xfId="99" applyFont="1" applyFill="1" applyBorder="1" applyAlignment="1">
      <alignment vertical="center"/>
    </xf>
    <xf numFmtId="0" fontId="36" fillId="2" borderId="0" xfId="99" applyFont="1" applyFill="1" applyBorder="1" applyAlignment="1">
      <alignment vertical="center"/>
    </xf>
    <xf numFmtId="0" fontId="36" fillId="2" borderId="0" xfId="99" applyFont="1" applyFill="1" applyBorder="1" applyAlignment="1"/>
    <xf numFmtId="0" fontId="37" fillId="20" borderId="26" xfId="99" applyFont="1" applyFill="1" applyBorder="1" applyAlignment="1">
      <alignment vertical="center"/>
    </xf>
    <xf numFmtId="0" fontId="37" fillId="2" borderId="0" xfId="99" applyFont="1" applyFill="1" applyBorder="1" applyAlignment="1">
      <alignment vertical="center"/>
    </xf>
    <xf numFmtId="0" fontId="37" fillId="2" borderId="0" xfId="99" applyFont="1" applyFill="1" applyBorder="1" applyAlignment="1"/>
    <xf numFmtId="0" fontId="34" fillId="20" borderId="26" xfId="99" applyFont="1" applyFill="1" applyBorder="1" applyAlignment="1">
      <alignment vertical="center"/>
    </xf>
    <xf numFmtId="0" fontId="34" fillId="2" borderId="0" xfId="99" applyFont="1" applyFill="1" applyBorder="1" applyAlignment="1">
      <alignment vertical="center"/>
    </xf>
    <xf numFmtId="0" fontId="34" fillId="2" borderId="0" xfId="99" applyFont="1" applyAlignment="1">
      <alignment vertical="center"/>
    </xf>
    <xf numFmtId="0" fontId="26" fillId="2" borderId="0" xfId="99" applyFont="1" applyFill="1" applyBorder="1" applyAlignment="1">
      <alignment vertical="center"/>
    </xf>
    <xf numFmtId="0" fontId="3" fillId="2" borderId="0" xfId="99" applyFont="1" applyFill="1" applyBorder="1" applyAlignment="1">
      <alignment vertical="center"/>
    </xf>
    <xf numFmtId="0" fontId="56" fillId="2" borderId="0" xfId="99" applyFont="1" applyFill="1" applyBorder="1" applyAlignment="1">
      <alignment vertical="center"/>
    </xf>
    <xf numFmtId="0" fontId="3" fillId="2" borderId="0" xfId="99" applyFont="1" applyFill="1" applyAlignment="1">
      <alignment vertical="center"/>
    </xf>
    <xf numFmtId="0" fontId="3" fillId="2" borderId="0" xfId="99" applyFont="1" applyAlignment="1">
      <alignment vertical="center"/>
    </xf>
    <xf numFmtId="0" fontId="3" fillId="2" borderId="0" xfId="99" applyFont="1" applyFill="1"/>
    <xf numFmtId="0" fontId="3" fillId="0" borderId="0" xfId="85" applyFill="1" applyBorder="1" applyAlignment="1">
      <alignment vertical="center" wrapText="1"/>
    </xf>
    <xf numFmtId="0" fontId="43" fillId="21" borderId="12" xfId="92" applyFont="1" applyFill="1" applyBorder="1" applyAlignment="1">
      <alignment horizontal="center" vertical="center" wrapText="1"/>
    </xf>
    <xf numFmtId="0" fontId="43" fillId="21" borderId="13" xfId="45" applyFont="1" applyFill="1" applyBorder="1" applyAlignment="1">
      <alignment horizontal="center" vertical="center" wrapText="1"/>
    </xf>
    <xf numFmtId="0" fontId="7" fillId="20" borderId="13" xfId="45" applyFont="1" applyFill="1" applyBorder="1"/>
    <xf numFmtId="0" fontId="43" fillId="0" borderId="31" xfId="45" applyFont="1" applyFill="1" applyBorder="1" applyAlignment="1">
      <alignment horizontal="center" vertical="center" wrapText="1"/>
    </xf>
    <xf numFmtId="0" fontId="7" fillId="0" borderId="31" xfId="45" applyFont="1" applyFill="1" applyBorder="1"/>
    <xf numFmtId="0" fontId="3" fillId="2" borderId="0" xfId="92"/>
    <xf numFmtId="0" fontId="28" fillId="2" borderId="0" xfId="92" applyFont="1" applyFill="1" applyBorder="1" applyAlignment="1">
      <alignment horizontal="right" vertical="center" wrapText="1"/>
    </xf>
    <xf numFmtId="0" fontId="3" fillId="2" borderId="0" xfId="92" applyFont="1" applyFill="1" applyBorder="1" applyAlignment="1">
      <alignment horizontal="right" vertical="center" wrapText="1"/>
    </xf>
    <xf numFmtId="0" fontId="46" fillId="21" borderId="12" xfId="92" applyFont="1" applyFill="1" applyBorder="1" applyAlignment="1">
      <alignment horizontal="right" vertical="center" wrapText="1"/>
    </xf>
    <xf numFmtId="0" fontId="43" fillId="21" borderId="27" xfId="92" applyFont="1" applyFill="1" applyBorder="1" applyAlignment="1">
      <alignment vertical="center" wrapText="1"/>
    </xf>
    <xf numFmtId="0" fontId="43" fillId="21" borderId="28" xfId="92" applyFont="1" applyFill="1" applyBorder="1" applyAlignment="1">
      <alignment horizontal="center" vertical="center" wrapText="1"/>
    </xf>
    <xf numFmtId="0" fontId="32" fillId="21" borderId="12" xfId="92" applyFont="1" applyFill="1" applyBorder="1" applyAlignment="1">
      <alignment horizontal="right" vertical="center" wrapText="1"/>
    </xf>
    <xf numFmtId="0" fontId="41" fillId="20" borderId="12" xfId="92" applyFont="1" applyFill="1" applyBorder="1" applyAlignment="1">
      <alignment horizontal="right" vertical="center" wrapText="1"/>
    </xf>
    <xf numFmtId="0" fontId="7" fillId="2" borderId="0" xfId="45" applyFont="1"/>
    <xf numFmtId="0" fontId="3" fillId="2" borderId="0" xfId="43" applyBorder="1"/>
    <xf numFmtId="0" fontId="24" fillId="2" borderId="0" xfId="0" applyNumberFormat="1" applyFont="1" applyAlignment="1">
      <alignment horizontal="left"/>
    </xf>
    <xf numFmtId="14" fontId="61" fillId="2" borderId="0" xfId="0" applyNumberFormat="1" applyFont="1"/>
    <xf numFmtId="168" fontId="43" fillId="21" borderId="0" xfId="0" applyNumberFormat="1" applyFont="1" applyFill="1" applyBorder="1" applyAlignment="1">
      <alignment horizontal="center" vertical="center" wrapText="1"/>
    </xf>
    <xf numFmtId="0" fontId="43" fillId="21" borderId="12" xfId="57" applyFont="1" applyFill="1" applyBorder="1" applyAlignment="1">
      <alignment horizontal="center" vertical="center" wrapText="1"/>
    </xf>
    <xf numFmtId="3" fontId="0" fillId="25" borderId="12" xfId="0" applyNumberFormat="1" applyFill="1" applyBorder="1"/>
    <xf numFmtId="169" fontId="32" fillId="21" borderId="12" xfId="116" applyNumberFormat="1" applyFont="1" applyFill="1" applyBorder="1" applyAlignment="1">
      <alignment horizontal="right"/>
    </xf>
    <xf numFmtId="0" fontId="0" fillId="24" borderId="36" xfId="0" applyFill="1" applyBorder="1"/>
    <xf numFmtId="0" fontId="0" fillId="24" borderId="43" xfId="0" applyFill="1" applyBorder="1"/>
    <xf numFmtId="0" fontId="0" fillId="24" borderId="44" xfId="0" applyFill="1" applyBorder="1"/>
    <xf numFmtId="0" fontId="0" fillId="24" borderId="30" xfId="0" applyFill="1" applyBorder="1"/>
    <xf numFmtId="0" fontId="0" fillId="26" borderId="12" xfId="0" applyFill="1" applyBorder="1"/>
    <xf numFmtId="0" fontId="24" fillId="2" borderId="0" xfId="0" applyFont="1" applyAlignment="1">
      <alignment horizontal="left" vertical="top"/>
    </xf>
    <xf numFmtId="3" fontId="0" fillId="22" borderId="12" xfId="0" applyNumberFormat="1" applyFill="1" applyBorder="1"/>
    <xf numFmtId="170" fontId="0" fillId="22" borderId="12" xfId="0" applyNumberFormat="1" applyFill="1" applyBorder="1"/>
    <xf numFmtId="3" fontId="0" fillId="21" borderId="12" xfId="0" applyNumberFormat="1" applyFill="1" applyBorder="1"/>
    <xf numFmtId="170" fontId="0" fillId="15" borderId="12" xfId="0" applyNumberFormat="1" applyFill="1" applyBorder="1"/>
    <xf numFmtId="0" fontId="0" fillId="2" borderId="0" xfId="0"/>
    <xf numFmtId="0" fontId="43" fillId="21" borderId="12" xfId="45" applyFont="1" applyFill="1" applyBorder="1" applyAlignment="1">
      <alignment horizontal="center" vertical="center" wrapText="1"/>
    </xf>
    <xf numFmtId="0" fontId="3" fillId="24" borderId="33" xfId="0" applyFont="1" applyFill="1" applyBorder="1"/>
    <xf numFmtId="0" fontId="3" fillId="24" borderId="45" xfId="0" applyFont="1" applyFill="1" applyBorder="1"/>
    <xf numFmtId="0" fontId="43" fillId="21" borderId="12" xfId="92" applyFont="1" applyFill="1" applyBorder="1" applyAlignment="1">
      <alignment horizontal="center" vertical="center" wrapText="1"/>
    </xf>
    <xf numFmtId="0" fontId="3" fillId="2" borderId="0" xfId="45" applyFont="1"/>
    <xf numFmtId="0" fontId="3" fillId="2" borderId="0" xfId="45" applyFont="1" applyFill="1"/>
    <xf numFmtId="0" fontId="3" fillId="2" borderId="0" xfId="48" applyFont="1" applyFill="1" applyAlignment="1"/>
    <xf numFmtId="0" fontId="3" fillId="2" borderId="29" xfId="45" applyFont="1" applyFill="1" applyBorder="1" applyAlignment="1">
      <alignment horizontal="center" vertical="center" wrapText="1"/>
    </xf>
    <xf numFmtId="0" fontId="32" fillId="21" borderId="12" xfId="45" applyFont="1" applyFill="1" applyBorder="1" applyAlignment="1">
      <alignment horizontal="right" vertical="center" wrapText="1"/>
    </xf>
    <xf numFmtId="3" fontId="3" fillId="20" borderId="12" xfId="45" applyNumberFormat="1" applyFont="1" applyFill="1" applyBorder="1" applyAlignment="1">
      <alignment horizontal="right" vertical="center" wrapText="1"/>
    </xf>
    <xf numFmtId="3" fontId="3" fillId="24" borderId="12" xfId="45" applyNumberFormat="1" applyFont="1" applyFill="1" applyBorder="1" applyAlignment="1">
      <alignment horizontal="right" vertical="center" wrapText="1"/>
    </xf>
    <xf numFmtId="10" fontId="42" fillId="15" borderId="12" xfId="45" applyNumberFormat="1" applyFont="1" applyFill="1" applyBorder="1" applyAlignment="1">
      <alignment horizontal="center" vertical="center" wrapText="1"/>
    </xf>
    <xf numFmtId="0" fontId="32" fillId="2" borderId="0" xfId="45" applyFont="1" applyFill="1" applyBorder="1" applyAlignment="1">
      <alignment horizontal="right" vertical="center" wrapText="1"/>
    </xf>
    <xf numFmtId="0" fontId="42" fillId="2" borderId="0" xfId="45" applyNumberFormat="1" applyFont="1" applyFill="1" applyBorder="1" applyAlignment="1">
      <alignment horizontal="center" vertical="center" wrapText="1"/>
    </xf>
    <xf numFmtId="0" fontId="32" fillId="2" borderId="0" xfId="45" applyNumberFormat="1" applyFont="1" applyFill="1" applyBorder="1" applyAlignment="1">
      <alignment horizontal="center" vertical="center" wrapText="1"/>
    </xf>
    <xf numFmtId="0" fontId="25" fillId="2" borderId="0" xfId="45" applyFont="1" applyFill="1" applyBorder="1" applyAlignment="1">
      <alignment horizontal="left"/>
    </xf>
    <xf numFmtId="0" fontId="62" fillId="21" borderId="12" xfId="45" applyFont="1" applyFill="1" applyBorder="1" applyAlignment="1">
      <alignment horizontal="right" vertical="center" wrapText="1"/>
    </xf>
    <xf numFmtId="0" fontId="40" fillId="2" borderId="0" xfId="47" applyFont="1" applyFill="1" applyBorder="1" applyAlignment="1">
      <alignment horizontal="left" vertical="center"/>
    </xf>
    <xf numFmtId="0" fontId="39" fillId="27" borderId="22" xfId="99" applyFont="1" applyFill="1" applyBorder="1" applyAlignment="1">
      <alignment vertical="center"/>
    </xf>
    <xf numFmtId="0" fontId="25" fillId="27" borderId="23" xfId="99" applyFont="1" applyFill="1" applyBorder="1" applyAlignment="1">
      <alignment vertical="center"/>
    </xf>
    <xf numFmtId="0" fontId="59" fillId="27" borderId="23" xfId="99" applyFont="1" applyFill="1" applyBorder="1" applyAlignment="1">
      <alignment vertical="center"/>
    </xf>
    <xf numFmtId="0" fontId="25" fillId="27" borderId="24" xfId="99" applyFont="1" applyFill="1" applyBorder="1" applyAlignment="1">
      <alignment vertical="center"/>
    </xf>
    <xf numFmtId="0" fontId="39" fillId="27" borderId="25" xfId="99" applyFont="1" applyFill="1" applyBorder="1" applyAlignment="1">
      <alignment vertical="center"/>
    </xf>
    <xf numFmtId="0" fontId="57" fillId="27" borderId="0" xfId="35" applyFont="1" applyFill="1" applyBorder="1" applyAlignment="1" applyProtection="1">
      <alignment vertical="center"/>
    </xf>
    <xf numFmtId="0" fontId="58" fillId="27" borderId="0" xfId="99" applyFont="1" applyFill="1" applyBorder="1" applyAlignment="1">
      <alignment vertical="center"/>
    </xf>
    <xf numFmtId="0" fontId="25" fillId="27" borderId="26" xfId="99" applyFont="1" applyFill="1" applyBorder="1" applyAlignment="1">
      <alignment vertical="center"/>
    </xf>
    <xf numFmtId="0" fontId="57" fillId="27" borderId="0" xfId="99" applyFont="1" applyFill="1" applyBorder="1" applyAlignment="1">
      <alignment vertical="center"/>
    </xf>
    <xf numFmtId="0" fontId="57" fillId="27" borderId="0" xfId="35" applyFont="1" applyFill="1" applyBorder="1" applyAlignment="1" applyProtection="1">
      <alignment horizontal="left" vertical="center" indent="1"/>
    </xf>
    <xf numFmtId="0" fontId="57" fillId="27" borderId="0" xfId="35" applyFont="1" applyFill="1" applyBorder="1" applyAlignment="1" applyProtection="1">
      <alignment horizontal="left" indent="1"/>
    </xf>
    <xf numFmtId="0" fontId="59" fillId="27" borderId="0" xfId="35" applyFont="1" applyFill="1" applyBorder="1" applyAlignment="1" applyProtection="1">
      <alignment horizontal="left" indent="1" readingOrder="1"/>
    </xf>
    <xf numFmtId="0" fontId="39" fillId="27" borderId="38" xfId="99" applyFont="1" applyFill="1" applyBorder="1" applyAlignment="1">
      <alignment vertical="center"/>
    </xf>
    <xf numFmtId="0" fontId="34" fillId="27" borderId="39" xfId="99" applyFont="1" applyFill="1" applyBorder="1" applyAlignment="1">
      <alignment vertical="center"/>
    </xf>
    <xf numFmtId="0" fontId="25" fillId="27" borderId="39" xfId="99" applyFont="1" applyFill="1" applyBorder="1" applyAlignment="1">
      <alignment vertical="center"/>
    </xf>
    <xf numFmtId="0" fontId="60" fillId="27" borderId="39" xfId="99" applyFont="1" applyFill="1" applyBorder="1" applyAlignment="1">
      <alignment vertical="center"/>
    </xf>
    <xf numFmtId="0" fontId="25" fillId="27" borderId="40" xfId="99" applyFont="1" applyFill="1" applyBorder="1" applyAlignment="1">
      <alignment vertical="center"/>
    </xf>
    <xf numFmtId="0" fontId="67" fillId="29" borderId="12" xfId="0" applyFont="1" applyFill="1" applyBorder="1" applyAlignment="1">
      <alignment vertical="center" wrapText="1"/>
    </xf>
    <xf numFmtId="0" fontId="68" fillId="2" borderId="12" xfId="0" applyFont="1" applyBorder="1" applyAlignment="1">
      <alignment vertical="center" wrapText="1"/>
    </xf>
    <xf numFmtId="0" fontId="0" fillId="2" borderId="12" xfId="0" applyBorder="1" applyAlignment="1">
      <alignment vertical="center" wrapText="1"/>
    </xf>
    <xf numFmtId="0" fontId="68" fillId="30" borderId="12" xfId="0" applyFont="1" applyFill="1" applyBorder="1" applyAlignment="1">
      <alignment vertical="center" wrapText="1"/>
    </xf>
    <xf numFmtId="0" fontId="3" fillId="2" borderId="12" xfId="0" applyFont="1" applyBorder="1" applyAlignment="1">
      <alignment vertical="center" wrapText="1"/>
    </xf>
    <xf numFmtId="0" fontId="3" fillId="30" borderId="12" xfId="0" applyFont="1" applyFill="1" applyBorder="1" applyAlignment="1">
      <alignment vertical="center" wrapText="1"/>
    </xf>
    <xf numFmtId="0" fontId="57" fillId="27" borderId="0" xfId="35" applyFont="1" applyFill="1" applyBorder="1" applyAlignment="1" applyProtection="1">
      <alignment horizontal="left" indent="1" readingOrder="1"/>
    </xf>
    <xf numFmtId="3" fontId="43" fillId="21" borderId="13" xfId="0" applyNumberFormat="1" applyFont="1" applyFill="1" applyBorder="1" applyAlignment="1">
      <alignment horizontal="center" wrapText="1"/>
    </xf>
    <xf numFmtId="3" fontId="43" fillId="21" borderId="28" xfId="0" applyNumberFormat="1" applyFont="1" applyFill="1" applyBorder="1" applyAlignment="1">
      <alignment horizontal="center" wrapText="1"/>
    </xf>
    <xf numFmtId="0" fontId="45" fillId="21" borderId="12" xfId="45" applyFont="1" applyFill="1" applyBorder="1" applyAlignment="1">
      <alignment vertical="center" wrapText="1"/>
    </xf>
    <xf numFmtId="168" fontId="43" fillId="21" borderId="12" xfId="0" applyNumberFormat="1" applyFont="1" applyFill="1" applyBorder="1" applyAlignment="1">
      <alignment horizontal="center" vertical="center" wrapText="1"/>
    </xf>
    <xf numFmtId="168" fontId="43" fillId="21" borderId="48" xfId="0" applyNumberFormat="1" applyFont="1" applyFill="1" applyBorder="1" applyAlignment="1">
      <alignment horizontal="center" vertical="center" wrapText="1"/>
    </xf>
    <xf numFmtId="0" fontId="25" fillId="2" borderId="0" xfId="0" applyFont="1"/>
    <xf numFmtId="0" fontId="70" fillId="32" borderId="21" xfId="0" applyFont="1" applyFill="1" applyBorder="1" applyAlignment="1">
      <alignment vertical="center" wrapText="1"/>
    </xf>
    <xf numFmtId="0" fontId="70" fillId="2" borderId="51" xfId="0" applyFont="1" applyBorder="1" applyAlignment="1">
      <alignment vertical="center" wrapText="1"/>
    </xf>
    <xf numFmtId="0" fontId="70" fillId="2" borderId="21" xfId="0" applyFont="1" applyBorder="1" applyAlignment="1">
      <alignment vertical="center" wrapText="1"/>
    </xf>
    <xf numFmtId="0" fontId="71" fillId="2" borderId="11" xfId="0" applyFont="1" applyBorder="1" applyAlignment="1">
      <alignment horizontal="left" vertical="center" wrapText="1" indent="4"/>
    </xf>
    <xf numFmtId="0" fontId="71" fillId="2" borderId="21" xfId="0" applyFont="1" applyBorder="1" applyAlignment="1">
      <alignment horizontal="left" vertical="center" wrapText="1" indent="4"/>
    </xf>
    <xf numFmtId="0" fontId="73" fillId="2" borderId="0" xfId="44" applyFont="1"/>
    <xf numFmtId="0" fontId="15" fillId="2" borderId="0" xfId="35" applyFill="1" applyAlignment="1" applyProtection="1"/>
    <xf numFmtId="0" fontId="3" fillId="0" borderId="12" xfId="0" applyFont="1" applyFill="1" applyBorder="1" applyAlignment="1">
      <alignment vertical="center" wrapText="1"/>
    </xf>
    <xf numFmtId="0" fontId="0" fillId="0" borderId="12" xfId="0" applyFill="1" applyBorder="1" applyAlignment="1">
      <alignment vertical="center" wrapText="1"/>
    </xf>
    <xf numFmtId="0" fontId="68" fillId="0" borderId="12" xfId="0" applyFont="1" applyFill="1" applyBorder="1" applyAlignment="1">
      <alignment vertical="center" wrapText="1"/>
    </xf>
    <xf numFmtId="0" fontId="3" fillId="2" borderId="56" xfId="143" applyFont="1" applyBorder="1" applyAlignment="1">
      <alignment vertical="center"/>
    </xf>
    <xf numFmtId="0" fontId="24" fillId="2" borderId="56" xfId="0" applyFont="1" applyBorder="1" applyAlignment="1">
      <alignment horizontal="left" vertical="center"/>
    </xf>
    <xf numFmtId="0" fontId="3" fillId="0" borderId="56" xfId="0" applyFont="1" applyFill="1" applyBorder="1"/>
    <xf numFmtId="0" fontId="0" fillId="2" borderId="56" xfId="0" applyBorder="1"/>
    <xf numFmtId="0" fontId="24" fillId="2" borderId="56" xfId="143" applyFont="1" applyBorder="1" applyAlignment="1">
      <alignment vertical="center"/>
    </xf>
    <xf numFmtId="0" fontId="24" fillId="0" borderId="56" xfId="88" applyFont="1" applyFill="1" applyBorder="1" applyAlignment="1">
      <alignment horizontal="left" vertical="center"/>
    </xf>
    <xf numFmtId="0" fontId="73" fillId="0" borderId="56" xfId="0" applyFont="1" applyFill="1" applyBorder="1"/>
    <xf numFmtId="0" fontId="3" fillId="2" borderId="56" xfId="0" applyFont="1" applyBorder="1" applyAlignment="1">
      <alignment vertical="center"/>
    </xf>
    <xf numFmtId="0" fontId="0" fillId="0" borderId="56" xfId="0" applyFill="1" applyBorder="1"/>
    <xf numFmtId="0" fontId="0" fillId="2" borderId="57" xfId="0" applyBorder="1"/>
    <xf numFmtId="0" fontId="0" fillId="0" borderId="57" xfId="0" applyFill="1" applyBorder="1"/>
    <xf numFmtId="0" fontId="3" fillId="0" borderId="57" xfId="0" applyFont="1" applyFill="1" applyBorder="1"/>
    <xf numFmtId="0" fontId="0" fillId="2" borderId="58" xfId="0" applyBorder="1"/>
    <xf numFmtId="0" fontId="0" fillId="0" borderId="58" xfId="0" applyFill="1" applyBorder="1"/>
    <xf numFmtId="0" fontId="24" fillId="28" borderId="59" xfId="144" applyFont="1" applyFill="1" applyBorder="1" applyAlignment="1">
      <alignment vertical="center"/>
    </xf>
    <xf numFmtId="0" fontId="0" fillId="2" borderId="59" xfId="0" applyBorder="1"/>
    <xf numFmtId="0" fontId="0" fillId="2" borderId="60" xfId="0" applyBorder="1"/>
    <xf numFmtId="9" fontId="0" fillId="22" borderId="12" xfId="0" applyNumberFormat="1" applyFill="1" applyBorder="1"/>
    <xf numFmtId="10" fontId="0" fillId="22" borderId="12" xfId="0" applyNumberFormat="1" applyFill="1" applyBorder="1"/>
    <xf numFmtId="11" fontId="7" fillId="20" borderId="12" xfId="45" applyNumberFormat="1" applyFont="1" applyFill="1" applyBorder="1"/>
    <xf numFmtId="0" fontId="32" fillId="21" borderId="0" xfId="0" applyFont="1" applyFill="1" applyBorder="1" applyAlignment="1">
      <alignment horizontal="right" indent="1"/>
    </xf>
    <xf numFmtId="0" fontId="3" fillId="20" borderId="18" xfId="0" applyFont="1" applyFill="1" applyBorder="1" applyAlignment="1" applyProtection="1">
      <alignment horizontal="left"/>
      <protection locked="0"/>
    </xf>
    <xf numFmtId="0" fontId="3" fillId="21" borderId="0" xfId="0" applyFont="1" applyFill="1" applyBorder="1"/>
    <xf numFmtId="0" fontId="32" fillId="21" borderId="0" xfId="0" applyFont="1" applyFill="1" applyBorder="1" applyAlignment="1">
      <alignment horizontal="right" indent="1"/>
    </xf>
    <xf numFmtId="0" fontId="32" fillId="21" borderId="32" xfId="0" applyFont="1" applyFill="1" applyBorder="1" applyAlignment="1">
      <alignment horizontal="right" indent="1"/>
    </xf>
    <xf numFmtId="0" fontId="3" fillId="20" borderId="13" xfId="0" applyFont="1" applyFill="1" applyBorder="1" applyAlignment="1" applyProtection="1">
      <alignment horizontal="left"/>
      <protection locked="0"/>
    </xf>
    <xf numFmtId="0" fontId="3" fillId="20" borderId="37" xfId="0" applyFont="1" applyFill="1" applyBorder="1" applyAlignment="1" applyProtection="1">
      <alignment horizontal="left"/>
      <protection locked="0"/>
    </xf>
    <xf numFmtId="0" fontId="3" fillId="20" borderId="28" xfId="0" applyFont="1" applyFill="1" applyBorder="1" applyAlignment="1" applyProtection="1">
      <alignment horizontal="left"/>
      <protection locked="0"/>
    </xf>
    <xf numFmtId="0" fontId="3" fillId="20" borderId="12" xfId="0" applyFont="1" applyFill="1" applyBorder="1" applyAlignment="1" applyProtection="1">
      <alignment horizontal="left"/>
      <protection locked="0"/>
    </xf>
    <xf numFmtId="0" fontId="15" fillId="20" borderId="13" xfId="35" applyFill="1" applyBorder="1" applyAlignment="1" applyProtection="1">
      <alignment horizontal="left"/>
      <protection locked="0"/>
    </xf>
    <xf numFmtId="0" fontId="7" fillId="0" borderId="0" xfId="44" applyFont="1" applyFill="1" applyBorder="1" applyAlignment="1" applyProtection="1"/>
    <xf numFmtId="0" fontId="3" fillId="2" borderId="0" xfId="44" applyBorder="1" applyAlignment="1"/>
    <xf numFmtId="0" fontId="26" fillId="2" borderId="15" xfId="44" applyFont="1" applyBorder="1" applyAlignment="1" applyProtection="1">
      <protection locked="0"/>
    </xf>
    <xf numFmtId="0" fontId="3" fillId="2" borderId="16" xfId="44" applyBorder="1" applyAlignment="1"/>
    <xf numFmtId="0" fontId="3" fillId="2" borderId="17" xfId="44" applyBorder="1" applyAlignment="1"/>
    <xf numFmtId="166" fontId="25" fillId="15" borderId="19" xfId="26" applyFont="1" applyBorder="1" applyAlignment="1">
      <alignment horizontal="left"/>
    </xf>
    <xf numFmtId="0" fontId="3" fillId="2" borderId="20" xfId="44" applyBorder="1" applyAlignment="1"/>
    <xf numFmtId="0" fontId="3" fillId="2" borderId="21" xfId="44" applyBorder="1" applyAlignment="1"/>
    <xf numFmtId="166" fontId="25" fillId="20" borderId="10" xfId="37" applyFont="1" applyFill="1" applyBorder="1" applyAlignment="1">
      <alignment horizontal="left"/>
      <protection locked="0"/>
    </xf>
    <xf numFmtId="0" fontId="3" fillId="20" borderId="0" xfId="44" applyFill="1" applyBorder="1" applyAlignment="1"/>
    <xf numFmtId="0" fontId="3" fillId="20" borderId="11" xfId="44" applyFill="1" applyBorder="1" applyAlignment="1"/>
    <xf numFmtId="0" fontId="31" fillId="20" borderId="12" xfId="44" applyFont="1" applyFill="1" applyBorder="1" applyAlignment="1"/>
    <xf numFmtId="0" fontId="3" fillId="20" borderId="12" xfId="44" applyFill="1" applyBorder="1" applyAlignment="1"/>
    <xf numFmtId="0" fontId="31" fillId="0" borderId="0" xfId="44" applyFont="1" applyFill="1" applyAlignment="1"/>
    <xf numFmtId="0" fontId="3" fillId="0" borderId="0" xfId="42" applyFill="1" applyAlignment="1"/>
    <xf numFmtId="0" fontId="31" fillId="20" borderId="14" xfId="44" applyFont="1" applyFill="1" applyBorder="1" applyAlignment="1">
      <alignment horizontal="left"/>
    </xf>
    <xf numFmtId="0" fontId="3" fillId="20" borderId="14" xfId="42" applyFill="1" applyBorder="1" applyAlignment="1">
      <alignment horizontal="left"/>
    </xf>
    <xf numFmtId="0" fontId="3" fillId="20" borderId="28" xfId="42" applyFill="1" applyBorder="1" applyAlignment="1">
      <alignment horizontal="left"/>
    </xf>
    <xf numFmtId="0" fontId="31" fillId="20" borderId="13" xfId="44" applyFont="1" applyFill="1" applyBorder="1" applyAlignment="1">
      <alignment horizontal="left"/>
    </xf>
    <xf numFmtId="0" fontId="3" fillId="20" borderId="37" xfId="44" applyFill="1" applyBorder="1" applyAlignment="1">
      <alignment horizontal="left"/>
    </xf>
    <xf numFmtId="0" fontId="3" fillId="20" borderId="28" xfId="44" applyFill="1" applyBorder="1" applyAlignment="1">
      <alignment horizontal="left"/>
    </xf>
    <xf numFmtId="0" fontId="35" fillId="20" borderId="0" xfId="99" applyFont="1" applyFill="1" applyBorder="1" applyAlignment="1">
      <alignment horizontal="center" vertical="center" wrapText="1"/>
    </xf>
    <xf numFmtId="0" fontId="34" fillId="0" borderId="0" xfId="59" applyFont="1" applyAlignment="1"/>
    <xf numFmtId="0" fontId="35" fillId="20" borderId="0" xfId="99" applyFont="1" applyFill="1" applyBorder="1" applyAlignment="1">
      <alignment horizontal="center" vertical="center"/>
    </xf>
    <xf numFmtId="0" fontId="0" fillId="0" borderId="0" xfId="59" applyFont="1" applyAlignment="1">
      <alignment horizontal="center" vertical="center"/>
    </xf>
    <xf numFmtId="0" fontId="68" fillId="27" borderId="12" xfId="0" applyFont="1" applyFill="1" applyBorder="1" applyAlignment="1">
      <alignment vertical="center" wrapText="1"/>
    </xf>
    <xf numFmtId="0" fontId="0" fillId="2" borderId="12" xfId="0" applyBorder="1" applyAlignment="1">
      <alignment vertical="center" wrapText="1"/>
    </xf>
    <xf numFmtId="0" fontId="47" fillId="21" borderId="13" xfId="45" applyFont="1" applyFill="1" applyBorder="1" applyAlignment="1">
      <alignment horizontal="center" vertical="center" wrapText="1"/>
    </xf>
    <xf numFmtId="0" fontId="47" fillId="21" borderId="14" xfId="45" applyFont="1" applyFill="1" applyBorder="1" applyAlignment="1">
      <alignment horizontal="center" vertical="center" wrapText="1"/>
    </xf>
    <xf numFmtId="0" fontId="47" fillId="21" borderId="28" xfId="45" applyFont="1" applyFill="1" applyBorder="1" applyAlignment="1">
      <alignment horizontal="center" vertical="center" wrapText="1"/>
    </xf>
    <xf numFmtId="0" fontId="7" fillId="2" borderId="0" xfId="45" applyFont="1"/>
    <xf numFmtId="0" fontId="3" fillId="25" borderId="12" xfId="58" applyFill="1" applyBorder="1" applyAlignment="1">
      <alignment vertical="center" wrapText="1"/>
    </xf>
    <xf numFmtId="0" fontId="54" fillId="25" borderId="12" xfId="100" applyFill="1" applyBorder="1" applyAlignment="1">
      <alignment wrapText="1"/>
    </xf>
    <xf numFmtId="0" fontId="3" fillId="2" borderId="0" xfId="45" applyFont="1"/>
    <xf numFmtId="0" fontId="25" fillId="15" borderId="13" xfId="45" applyFont="1" applyFill="1" applyBorder="1" applyAlignment="1"/>
    <xf numFmtId="0" fontId="3" fillId="15" borderId="28" xfId="48" applyFont="1" applyFill="1" applyBorder="1" applyAlignment="1"/>
    <xf numFmtId="0" fontId="25" fillId="2" borderId="0" xfId="45" applyFont="1" applyFill="1" applyBorder="1" applyAlignment="1">
      <alignment horizontal="left"/>
    </xf>
    <xf numFmtId="0" fontId="3" fillId="15" borderId="12" xfId="73" applyNumberFormat="1" applyBorder="1" applyAlignment="1">
      <alignment vertical="center" wrapText="1"/>
    </xf>
    <xf numFmtId="0" fontId="54" fillId="15" borderId="12" xfId="73" applyNumberFormat="1" applyFont="1" applyBorder="1" applyAlignment="1">
      <alignment wrapText="1"/>
    </xf>
    <xf numFmtId="3" fontId="43" fillId="21" borderId="13" xfId="0" applyNumberFormat="1" applyFont="1" applyFill="1" applyBorder="1" applyAlignment="1">
      <alignment horizontal="center" wrapText="1"/>
    </xf>
    <xf numFmtId="3" fontId="43" fillId="21" borderId="28" xfId="0" applyNumberFormat="1" applyFont="1" applyFill="1" applyBorder="1" applyAlignment="1">
      <alignment horizontal="center" wrapText="1"/>
    </xf>
    <xf numFmtId="0" fontId="3" fillId="15" borderId="13" xfId="73" applyNumberFormat="1" applyBorder="1" applyAlignment="1">
      <alignment horizontal="left" vertical="center" wrapText="1"/>
    </xf>
    <xf numFmtId="0" fontId="3" fillId="15" borderId="37" xfId="73" applyNumberFormat="1" applyBorder="1" applyAlignment="1">
      <alignment horizontal="left" vertical="center" wrapText="1"/>
    </xf>
    <xf numFmtId="0" fontId="3" fillId="15" borderId="28" xfId="73" applyNumberFormat="1" applyBorder="1" applyAlignment="1">
      <alignment horizontal="left" vertical="center" wrapText="1"/>
    </xf>
    <xf numFmtId="0" fontId="3" fillId="15" borderId="13" xfId="73" applyNumberFormat="1" applyFont="1" applyBorder="1" applyAlignment="1">
      <alignment vertical="center" wrapText="1"/>
    </xf>
    <xf numFmtId="0" fontId="0" fillId="15" borderId="37" xfId="73" applyNumberFormat="1" applyFont="1" applyBorder="1" applyAlignment="1">
      <alignment vertical="center"/>
    </xf>
    <xf numFmtId="0" fontId="0" fillId="15" borderId="28" xfId="73" applyNumberFormat="1" applyFont="1" applyBorder="1" applyAlignment="1">
      <alignment vertical="center"/>
    </xf>
    <xf numFmtId="168" fontId="69" fillId="21" borderId="55" xfId="0" applyNumberFormat="1" applyFont="1" applyFill="1" applyBorder="1" applyAlignment="1">
      <alignment horizontal="center" vertical="center" wrapText="1"/>
    </xf>
    <xf numFmtId="168" fontId="69" fillId="21" borderId="49" xfId="0" applyNumberFormat="1" applyFont="1" applyFill="1" applyBorder="1" applyAlignment="1">
      <alignment horizontal="center" vertical="center" wrapText="1"/>
    </xf>
    <xf numFmtId="168" fontId="69" fillId="21" borderId="13" xfId="0" applyNumberFormat="1" applyFont="1" applyFill="1" applyBorder="1" applyAlignment="1">
      <alignment horizontal="center" vertical="center" wrapText="1"/>
    </xf>
    <xf numFmtId="0" fontId="3" fillId="25" borderId="45" xfId="58" applyFill="1" applyBorder="1" applyAlignment="1">
      <alignment horizontal="left" vertical="top" wrapText="1"/>
    </xf>
    <xf numFmtId="0" fontId="3" fillId="25" borderId="43" xfId="58" applyFill="1" applyBorder="1" applyAlignment="1">
      <alignment horizontal="left" vertical="top" wrapText="1"/>
    </xf>
    <xf numFmtId="0" fontId="3" fillId="25" borderId="44" xfId="58" applyFill="1" applyBorder="1" applyAlignment="1">
      <alignment horizontal="left" vertical="top" wrapText="1"/>
    </xf>
    <xf numFmtId="0" fontId="3" fillId="25" borderId="33" xfId="58" applyFill="1" applyBorder="1" applyAlignment="1">
      <alignment horizontal="left" vertical="top" wrapText="1"/>
    </xf>
    <xf numFmtId="0" fontId="3" fillId="25" borderId="30" xfId="58" applyFill="1" applyBorder="1" applyAlignment="1">
      <alignment horizontal="left" vertical="top" wrapText="1"/>
    </xf>
    <xf numFmtId="0" fontId="3" fillId="25" borderId="36" xfId="58" applyFill="1" applyBorder="1" applyAlignment="1">
      <alignment horizontal="left" vertical="top" wrapText="1"/>
    </xf>
    <xf numFmtId="0" fontId="63" fillId="21" borderId="0" xfId="45" applyFont="1" applyFill="1" applyBorder="1" applyAlignment="1"/>
    <xf numFmtId="0" fontId="32" fillId="21" borderId="13" xfId="60" applyNumberFormat="1" applyFont="1" applyFill="1" applyBorder="1" applyAlignment="1" applyProtection="1">
      <alignment vertical="center"/>
    </xf>
    <xf numFmtId="0" fontId="32" fillId="21" borderId="37" xfId="60" applyNumberFormat="1" applyFont="1" applyFill="1" applyBorder="1" applyAlignment="1" applyProtection="1">
      <alignment vertical="center"/>
    </xf>
    <xf numFmtId="0" fontId="0" fillId="25" borderId="12" xfId="59" applyFont="1" applyFill="1" applyBorder="1" applyAlignment="1">
      <alignment wrapText="1"/>
    </xf>
    <xf numFmtId="0" fontId="27" fillId="21" borderId="13" xfId="60" applyFont="1" applyFill="1" applyBorder="1" applyAlignment="1" applyProtection="1">
      <alignment vertical="center"/>
    </xf>
    <xf numFmtId="0" fontId="27" fillId="21" borderId="37" xfId="60" applyFont="1" applyFill="1" applyBorder="1" applyAlignment="1" applyProtection="1">
      <alignment vertical="center"/>
    </xf>
    <xf numFmtId="0" fontId="3" fillId="25" borderId="34" xfId="57" applyFont="1" applyFill="1" applyBorder="1" applyAlignment="1">
      <alignment wrapText="1"/>
    </xf>
    <xf numFmtId="0" fontId="0" fillId="25" borderId="29" xfId="59" applyFont="1" applyFill="1" applyBorder="1" applyAlignment="1">
      <alignment wrapText="1"/>
    </xf>
    <xf numFmtId="0" fontId="0" fillId="25" borderId="35" xfId="59" applyFont="1" applyFill="1" applyBorder="1" applyAlignment="1">
      <alignment wrapText="1"/>
    </xf>
    <xf numFmtId="0" fontId="0" fillId="25" borderId="33" xfId="59" applyFont="1" applyFill="1" applyBorder="1" applyAlignment="1">
      <alignment wrapText="1"/>
    </xf>
    <xf numFmtId="0" fontId="0" fillId="25" borderId="30" xfId="59" applyFont="1" applyFill="1" applyBorder="1" applyAlignment="1">
      <alignment wrapText="1"/>
    </xf>
    <xf numFmtId="0" fontId="0" fillId="25" borderId="36" xfId="59" applyFont="1" applyFill="1" applyBorder="1" applyAlignment="1">
      <alignment wrapText="1"/>
    </xf>
    <xf numFmtId="0" fontId="54" fillId="2" borderId="37" xfId="60" applyBorder="1" applyAlignment="1"/>
    <xf numFmtId="0" fontId="48" fillId="21" borderId="13" xfId="0" applyFont="1" applyFill="1" applyBorder="1" applyAlignment="1" applyProtection="1">
      <alignment vertical="center"/>
    </xf>
    <xf numFmtId="0" fontId="48" fillId="21" borderId="37" xfId="0" applyFont="1" applyFill="1" applyBorder="1" applyAlignment="1" applyProtection="1">
      <alignment vertical="center"/>
    </xf>
    <xf numFmtId="0" fontId="32" fillId="21" borderId="13" xfId="0" applyFont="1" applyFill="1" applyBorder="1" applyAlignment="1" applyProtection="1">
      <alignment vertical="center"/>
    </xf>
    <xf numFmtId="0" fontId="32" fillId="21" borderId="37" xfId="0" applyFont="1" applyFill="1" applyBorder="1" applyAlignment="1" applyProtection="1">
      <alignment vertical="center"/>
    </xf>
    <xf numFmtId="0" fontId="32" fillId="21" borderId="13" xfId="60" applyFont="1" applyFill="1" applyBorder="1" applyAlignment="1" applyProtection="1">
      <alignment vertical="center"/>
    </xf>
    <xf numFmtId="0" fontId="32" fillId="21" borderId="37" xfId="60" applyFont="1" applyFill="1" applyBorder="1" applyAlignment="1" applyProtection="1">
      <alignment vertical="center"/>
    </xf>
    <xf numFmtId="0" fontId="32" fillId="21" borderId="13" xfId="0" applyNumberFormat="1" applyFont="1" applyFill="1" applyBorder="1" applyAlignment="1" applyProtection="1">
      <alignment vertical="center"/>
    </xf>
    <xf numFmtId="0" fontId="32" fillId="21" borderId="37" xfId="0" applyNumberFormat="1" applyFont="1" applyFill="1" applyBorder="1" applyAlignment="1" applyProtection="1">
      <alignment vertical="center"/>
    </xf>
    <xf numFmtId="0" fontId="43" fillId="23" borderId="13" xfId="0" applyFont="1" applyFill="1" applyBorder="1" applyAlignment="1"/>
    <xf numFmtId="0" fontId="43" fillId="23" borderId="37" xfId="0" applyFont="1" applyFill="1" applyBorder="1" applyAlignment="1"/>
    <xf numFmtId="0" fontId="62" fillId="21" borderId="13" xfId="0" applyFont="1" applyFill="1" applyBorder="1" applyAlignment="1" applyProtection="1">
      <alignment vertical="center"/>
    </xf>
    <xf numFmtId="0" fontId="62" fillId="21" borderId="37" xfId="0" applyFont="1" applyFill="1" applyBorder="1" applyAlignment="1" applyProtection="1">
      <alignment vertical="center"/>
    </xf>
    <xf numFmtId="0" fontId="3" fillId="25" borderId="45" xfId="92" applyFont="1" applyFill="1" applyBorder="1" applyAlignment="1">
      <alignment horizontal="left" vertical="center" wrapText="1"/>
    </xf>
    <xf numFmtId="0" fontId="3" fillId="25" borderId="43" xfId="92" applyFont="1" applyFill="1" applyBorder="1" applyAlignment="1">
      <alignment horizontal="left" vertical="center" wrapText="1"/>
    </xf>
    <xf numFmtId="0" fontId="3" fillId="25" borderId="44" xfId="92" applyFont="1" applyFill="1" applyBorder="1" applyAlignment="1">
      <alignment horizontal="left" vertical="center" wrapText="1"/>
    </xf>
    <xf numFmtId="0" fontId="3" fillId="25" borderId="31" xfId="92" applyFont="1" applyFill="1" applyBorder="1" applyAlignment="1">
      <alignment horizontal="left" vertical="center" wrapText="1"/>
    </xf>
    <xf numFmtId="0" fontId="3" fillId="25" borderId="0" xfId="92" applyFont="1" applyFill="1" applyBorder="1" applyAlignment="1">
      <alignment horizontal="left" vertical="center" wrapText="1"/>
    </xf>
    <xf numFmtId="0" fontId="3" fillId="25" borderId="32" xfId="92" applyFont="1" applyFill="1" applyBorder="1" applyAlignment="1">
      <alignment horizontal="left" vertical="center" wrapText="1"/>
    </xf>
    <xf numFmtId="0" fontId="3" fillId="25" borderId="33" xfId="92" applyFont="1" applyFill="1" applyBorder="1" applyAlignment="1">
      <alignment horizontal="left" vertical="center" wrapText="1"/>
    </xf>
    <xf numFmtId="0" fontId="3" fillId="25" borderId="30" xfId="92" applyFont="1" applyFill="1" applyBorder="1" applyAlignment="1">
      <alignment horizontal="left" vertical="center" wrapText="1"/>
    </xf>
    <xf numFmtId="0" fontId="3" fillId="25" borderId="36" xfId="92" applyFont="1" applyFill="1" applyBorder="1" applyAlignment="1">
      <alignment horizontal="left" vertical="center" wrapText="1"/>
    </xf>
    <xf numFmtId="0" fontId="44" fillId="21" borderId="13" xfId="0" applyFont="1" applyFill="1" applyBorder="1" applyAlignment="1">
      <alignment horizontal="right"/>
    </xf>
    <xf numFmtId="0" fontId="44" fillId="21" borderId="14" xfId="0" applyFont="1" applyFill="1" applyBorder="1" applyAlignment="1">
      <alignment horizontal="right"/>
    </xf>
    <xf numFmtId="0" fontId="44" fillId="21" borderId="28" xfId="0" applyFont="1" applyFill="1" applyBorder="1" applyAlignment="1">
      <alignment horizontal="right"/>
    </xf>
    <xf numFmtId="0" fontId="44" fillId="21" borderId="12" xfId="0" applyFont="1" applyFill="1" applyBorder="1" applyAlignment="1"/>
    <xf numFmtId="0" fontId="48" fillId="21" borderId="12" xfId="0" applyFont="1" applyFill="1" applyBorder="1" applyAlignment="1"/>
    <xf numFmtId="0" fontId="48" fillId="21" borderId="13" xfId="0" applyFont="1" applyFill="1" applyBorder="1" applyAlignment="1"/>
    <xf numFmtId="0" fontId="48" fillId="21" borderId="14" xfId="0" applyFont="1" applyFill="1" applyBorder="1" applyAlignment="1"/>
    <xf numFmtId="0" fontId="0" fillId="2" borderId="14" xfId="0" applyBorder="1" applyAlignment="1"/>
    <xf numFmtId="0" fontId="0" fillId="2" borderId="28" xfId="0" applyBorder="1" applyAlignment="1"/>
    <xf numFmtId="0" fontId="44" fillId="21" borderId="12" xfId="0" applyFont="1" applyFill="1" applyBorder="1" applyAlignment="1">
      <alignment horizontal="right"/>
    </xf>
    <xf numFmtId="0" fontId="44" fillId="23" borderId="13" xfId="0" applyFont="1" applyFill="1" applyBorder="1" applyAlignment="1"/>
    <xf numFmtId="0" fontId="44" fillId="23" borderId="14" xfId="0" applyFont="1" applyFill="1" applyBorder="1" applyAlignment="1"/>
    <xf numFmtId="0" fontId="44" fillId="23" borderId="28" xfId="0" applyFont="1" applyFill="1" applyBorder="1" applyAlignment="1"/>
    <xf numFmtId="0" fontId="48" fillId="21" borderId="28" xfId="0" applyFont="1" applyFill="1" applyBorder="1" applyAlignment="1"/>
    <xf numFmtId="0" fontId="32" fillId="21" borderId="12" xfId="0" applyFont="1" applyFill="1" applyBorder="1" applyAlignment="1">
      <alignment horizontal="right"/>
    </xf>
    <xf numFmtId="0" fontId="3" fillId="2" borderId="0" xfId="92" applyFont="1"/>
    <xf numFmtId="0" fontId="3" fillId="25" borderId="12" xfId="92" applyFont="1" applyFill="1" applyBorder="1" applyAlignment="1">
      <alignment vertical="center" wrapText="1"/>
    </xf>
    <xf numFmtId="0" fontId="3" fillId="25" borderId="12" xfId="85" applyFill="1" applyBorder="1" applyAlignment="1">
      <alignment vertical="center" wrapText="1"/>
    </xf>
    <xf numFmtId="0" fontId="40" fillId="0" borderId="0" xfId="92" applyFont="1" applyFill="1" applyBorder="1" applyAlignment="1">
      <alignment horizontal="left" vertical="center" wrapText="1"/>
    </xf>
    <xf numFmtId="0" fontId="3" fillId="2" borderId="0" xfId="92" applyAlignment="1">
      <alignment horizontal="left" vertical="center"/>
    </xf>
    <xf numFmtId="0" fontId="43" fillId="21" borderId="13" xfId="92" applyFont="1" applyFill="1" applyBorder="1" applyAlignment="1">
      <alignment horizontal="center" vertical="center" wrapText="1"/>
    </xf>
    <xf numFmtId="0" fontId="43" fillId="21" borderId="37" xfId="92" applyFont="1" applyFill="1" applyBorder="1" applyAlignment="1">
      <alignment horizontal="center" vertical="center" wrapText="1"/>
    </xf>
    <xf numFmtId="0" fontId="43" fillId="21" borderId="28" xfId="92" applyFont="1" applyFill="1" applyBorder="1" applyAlignment="1">
      <alignment horizontal="center" vertical="center" wrapText="1"/>
    </xf>
    <xf numFmtId="0" fontId="70" fillId="32" borderId="52" xfId="0" applyFont="1" applyFill="1" applyBorder="1" applyAlignment="1">
      <alignment vertical="center" wrapText="1"/>
    </xf>
    <xf numFmtId="0" fontId="70" fillId="32" borderId="53" xfId="0" applyFont="1" applyFill="1" applyBorder="1" applyAlignment="1">
      <alignment vertical="center" wrapText="1"/>
    </xf>
    <xf numFmtId="0" fontId="70" fillId="2" borderId="50" xfId="0" applyFont="1" applyBorder="1" applyAlignment="1">
      <alignment vertical="center" wrapText="1"/>
    </xf>
    <xf numFmtId="0" fontId="70" fillId="2" borderId="54" xfId="0" applyFont="1" applyBorder="1" applyAlignment="1">
      <alignment vertical="center" wrapText="1"/>
    </xf>
    <xf numFmtId="0" fontId="70" fillId="2" borderId="51" xfId="0" applyFont="1" applyBorder="1" applyAlignment="1">
      <alignment vertical="center" wrapText="1"/>
    </xf>
    <xf numFmtId="0" fontId="70" fillId="31" borderId="15" xfId="0" applyFont="1" applyFill="1" applyBorder="1" applyAlignment="1">
      <alignment vertical="center" wrapText="1"/>
    </xf>
    <xf numFmtId="0" fontId="70" fillId="31" borderId="17" xfId="0" applyFont="1" applyFill="1" applyBorder="1" applyAlignment="1">
      <alignment vertical="center" wrapText="1"/>
    </xf>
    <xf numFmtId="0" fontId="70" fillId="31" borderId="50" xfId="0" applyFont="1" applyFill="1" applyBorder="1" applyAlignment="1">
      <alignment vertical="center" wrapText="1"/>
    </xf>
    <xf numFmtId="0" fontId="70" fillId="31" borderId="51" xfId="0" applyFont="1" applyFill="1" applyBorder="1" applyAlignment="1">
      <alignment vertical="center" wrapText="1"/>
    </xf>
    <xf numFmtId="0" fontId="70" fillId="31" borderId="19" xfId="0" applyFont="1" applyFill="1" applyBorder="1" applyAlignment="1">
      <alignment vertical="center" wrapText="1"/>
    </xf>
    <xf numFmtId="0" fontId="70" fillId="31" borderId="21" xfId="0" applyFont="1" applyFill="1" applyBorder="1" applyAlignment="1">
      <alignment vertical="center" wrapText="1"/>
    </xf>
  </cellXfs>
  <cellStyles count="197">
    <cellStyle name="20% - Accent1" xfId="1" builtinId="30" customBuiltin="1"/>
    <cellStyle name="20% - Accent1 2" xfId="61"/>
    <cellStyle name="20% - Accent2" xfId="2" builtinId="34" customBuiltin="1"/>
    <cellStyle name="20% - Accent2 2" xfId="62"/>
    <cellStyle name="20% - Accent3" xfId="3" builtinId="38" customBuiltin="1"/>
    <cellStyle name="20% - Accent3 2" xfId="63"/>
    <cellStyle name="20% - Accent4" xfId="4" builtinId="42" customBuiltin="1"/>
    <cellStyle name="20% - Accent4 2" xfId="64"/>
    <cellStyle name="20% - Accent5" xfId="5" builtinId="46" customBuiltin="1"/>
    <cellStyle name="20% - Accent5 2" xfId="65"/>
    <cellStyle name="20% - Accent6" xfId="6" builtinId="50" customBuiltin="1"/>
    <cellStyle name="20% - Accent6 2" xfId="66"/>
    <cellStyle name="40% - Accent1" xfId="7" builtinId="31" customBuiltin="1"/>
    <cellStyle name="40% - Accent1 2" xfId="67"/>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0"/>
    <cellStyle name="40% - Accent5" xfId="11" builtinId="47" customBuiltin="1"/>
    <cellStyle name="40% - Accent5 2" xfId="71"/>
    <cellStyle name="40% - Accent6" xfId="12" builtinId="51" customBuiltin="1"/>
    <cellStyle name="40% - Accent6 2" xfId="7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3"/>
    <cellStyle name="Blockout 3" xfId="166"/>
    <cellStyle name="Calculation" xfId="27" builtinId="22" customBuiltin="1"/>
    <cellStyle name="Calculation 2" xfId="118"/>
    <cellStyle name="Check Cell" xfId="28" builtinId="23" customBuiltin="1"/>
    <cellStyle name="Comma 2" xfId="55"/>
    <cellStyle name="Comma 2 2" xfId="74"/>
    <cellStyle name="Comma 2 3" xfId="75"/>
    <cellStyle name="Comma 2 3 2" xfId="102"/>
    <cellStyle name="Comma 2 3 3" xfId="119"/>
    <cellStyle name="Comma 2 3 4" xfId="139"/>
    <cellStyle name="Comma 2 4" xfId="101"/>
    <cellStyle name="Comma 2 5" xfId="140"/>
    <cellStyle name="Comma 3" xfId="76"/>
    <cellStyle name="Comma 3 2" xfId="77"/>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78"/>
    <cellStyle name="Hyperlink 2 2" xfId="122"/>
    <cellStyle name="Hyperlink 2 3" xfId="121"/>
    <cellStyle name="Input" xfId="36" builtinId="20" customBuiltin="1"/>
    <cellStyle name="Input 2" xfId="120"/>
    <cellStyle name="Input1" xfId="37"/>
    <cellStyle name="Input1 2" xfId="79"/>
    <cellStyle name="Input1 2 2" xfId="80"/>
    <cellStyle name="Input1 3" xfId="81"/>
    <cellStyle name="Input1 3 2" xfId="82"/>
    <cellStyle name="Input1 4" xfId="104"/>
    <cellStyle name="Input1 5" xfId="105"/>
    <cellStyle name="Input1 6" xfId="103"/>
    <cellStyle name="Input1 6 2" xfId="172"/>
    <cellStyle name="Input1 6 3" xfId="146"/>
    <cellStyle name="Input1 7" xfId="138"/>
    <cellStyle name="Input1 7 2" xfId="193"/>
    <cellStyle name="Input1 7 3" xfId="188"/>
    <cellStyle name="Input1 7 4" xfId="162"/>
    <cellStyle name="Input2" xfId="38"/>
    <cellStyle name="Input2 2" xfId="83"/>
    <cellStyle name="Input2 3" xfId="167"/>
    <cellStyle name="Input3" xfId="39"/>
    <cellStyle name="Input3 2" xfId="84"/>
    <cellStyle name="Input3 3" xfId="168"/>
    <cellStyle name="Linked Cell" xfId="40" builtinId="24" customBuiltin="1"/>
    <cellStyle name="Neutral" xfId="41" builtinId="28" customBuiltin="1"/>
    <cellStyle name="Normal" xfId="0" builtinId="0"/>
    <cellStyle name="Normal 10" xfId="130"/>
    <cellStyle name="Normal 10 2" xfId="181"/>
    <cellStyle name="Normal 10 3" xfId="155"/>
    <cellStyle name="Normal 11" xfId="125"/>
    <cellStyle name="Normal 11 2" xfId="179"/>
    <cellStyle name="Normal 11 3" xfId="153"/>
    <cellStyle name="Normal 12" xfId="132"/>
    <cellStyle name="Normal 12 2" xfId="182"/>
    <cellStyle name="Normal 12 3" xfId="156"/>
    <cellStyle name="Normal 13" xfId="124"/>
    <cellStyle name="Normal 13 2" xfId="178"/>
    <cellStyle name="Normal 13 3" xfId="152"/>
    <cellStyle name="Normal 14" xfId="134"/>
    <cellStyle name="Normal 14 2" xfId="184"/>
    <cellStyle name="Normal 14 3" xfId="158"/>
    <cellStyle name="Normal 15" xfId="135"/>
    <cellStyle name="Normal 15 2" xfId="185"/>
    <cellStyle name="Normal 15 3" xfId="159"/>
    <cellStyle name="Normal 16" xfId="136"/>
    <cellStyle name="Normal 16 2" xfId="186"/>
    <cellStyle name="Normal 16 3" xfId="160"/>
    <cellStyle name="Normal 17" xfId="137"/>
    <cellStyle name="Normal 17 2" xfId="187"/>
    <cellStyle name="Normal 17 3" xfId="161"/>
    <cellStyle name="Normal 18" xfId="133"/>
    <cellStyle name="Normal 18 2" xfId="183"/>
    <cellStyle name="Normal 18 3" xfId="157"/>
    <cellStyle name="Normal 19" xfId="141"/>
    <cellStyle name="Normal 19 2" xfId="194"/>
    <cellStyle name="Normal 19 3" xfId="189"/>
    <cellStyle name="Normal 19 4" xfId="163"/>
    <cellStyle name="Normal 2" xfId="56"/>
    <cellStyle name="Normal 2 2" xfId="85"/>
    <cellStyle name="Normal 2 2 2" xfId="86"/>
    <cellStyle name="Normal 2 2 2 2" xfId="87"/>
    <cellStyle name="Normal 2 2 3" xfId="88"/>
    <cellStyle name="Normal 2 3" xfId="170"/>
    <cellStyle name="Normal 20" xfId="165"/>
    <cellStyle name="Normal 3" xfId="59"/>
    <cellStyle name="Normal 3 2" xfId="89"/>
    <cellStyle name="Normal 3 3" xfId="90"/>
    <cellStyle name="Normal 4" xfId="91"/>
    <cellStyle name="Normal 4 2" xfId="107"/>
    <cellStyle name="Normal 4 3" xfId="108"/>
    <cellStyle name="Normal 4 4" xfId="106"/>
    <cellStyle name="Normal 4 5" xfId="123"/>
    <cellStyle name="Normal 4 5 2" xfId="191"/>
    <cellStyle name="Normal 4 5 2 2" xfId="196"/>
    <cellStyle name="Normal 4 5 3" xfId="192"/>
    <cellStyle name="Normal 4 5 4" xfId="177"/>
    <cellStyle name="Normal 4 5 5" xfId="151"/>
    <cellStyle name="Normal 5" xfId="100"/>
    <cellStyle name="Normal 5 2" xfId="171"/>
    <cellStyle name="Normal 5 3" xfId="145"/>
    <cellStyle name="Normal 6" xfId="110"/>
    <cellStyle name="Normal 6 2" xfId="174"/>
    <cellStyle name="Normal 6 3" xfId="148"/>
    <cellStyle name="Normal 7" xfId="116"/>
    <cellStyle name="Normal 7 2" xfId="175"/>
    <cellStyle name="Normal 7 3" xfId="149"/>
    <cellStyle name="Normal 8" xfId="117"/>
    <cellStyle name="Normal 8 2" xfId="176"/>
    <cellStyle name="Normal 8 3" xfId="150"/>
    <cellStyle name="Normal 9" xfId="128"/>
    <cellStyle name="Normal 9 2" xfId="180"/>
    <cellStyle name="Normal 9 3" xfId="154"/>
    <cellStyle name="Normal_2010 06 01 - EA - Template for data collection" xfId="143"/>
    <cellStyle name="Normal_2010 06 02 - Urgent RIN for Vic DNSPs revised proposals 2" xfId="99"/>
    <cellStyle name="Normal_2010 06 22 - AA - Scheme Templates for data collection" xfId="42"/>
    <cellStyle name="Normal_2010 06 22 - CE - Scheme Template for data collection" xfId="43"/>
    <cellStyle name="Normal_2010 06 22 - IE - Scheme Template for data collection" xfId="44"/>
    <cellStyle name="Normal_2010 07 28 - AA - Template for data collection" xfId="45"/>
    <cellStyle name="Normal_2010 07 28 - AA - Template for data collection 2" xfId="57"/>
    <cellStyle name="Normal_2010 07 28 - AA - Template for data collection 2 2" xfId="92"/>
    <cellStyle name="Normal_2010 07 28 - AA - Template for data collection 2 3" xfId="58"/>
    <cellStyle name="Normal_2010 08 06  - CE - Template for data collection" xfId="46"/>
    <cellStyle name="Normal_Book1" xfId="47"/>
    <cellStyle name="Normal_D11 2371025  Financial information - 2012 Draft RIN - Ausgrid 2" xfId="144"/>
    <cellStyle name="Normal_D12 2657  STPIS - 2012 draft RIN - Ausgrid" xfId="60"/>
    <cellStyle name="Normal_Integral Energy 2009–10 RIN – incentive schemes" xfId="48"/>
    <cellStyle name="Note" xfId="49" builtinId="10" customBuiltin="1"/>
    <cellStyle name="Note 2" xfId="93"/>
    <cellStyle name="Note 2 2" xfId="127"/>
    <cellStyle name="Note 3" xfId="126"/>
    <cellStyle name="Note 4" xfId="169"/>
    <cellStyle name="Output" xfId="50" builtinId="21" customBuiltin="1"/>
    <cellStyle name="Output 2" xfId="129"/>
    <cellStyle name="Style 1" xfId="51"/>
    <cellStyle name="Style 1 2" xfId="94"/>
    <cellStyle name="Style 1 2 2" xfId="95"/>
    <cellStyle name="Style 1 3" xfId="96"/>
    <cellStyle name="Style 1 3 2" xfId="97"/>
    <cellStyle name="Style 1 3 3" xfId="98"/>
    <cellStyle name="Style 1 4" xfId="111"/>
    <cellStyle name="Style 1 4 2" xfId="112"/>
    <cellStyle name="Style 1 4 3" xfId="113"/>
    <cellStyle name="Style 1 5" xfId="114"/>
    <cellStyle name="Style 1 6" xfId="115"/>
    <cellStyle name="Style 1 7" xfId="109"/>
    <cellStyle name="Style 1 7 2" xfId="173"/>
    <cellStyle name="Style 1 7 3" xfId="147"/>
    <cellStyle name="Style 1 8" xfId="142"/>
    <cellStyle name="Style 1 8 2" xfId="195"/>
    <cellStyle name="Style 1 8 3" xfId="190"/>
    <cellStyle name="Style 1 8 4" xfId="164"/>
    <cellStyle name="Title" xfId="52" builtinId="15" customBuiltin="1"/>
    <cellStyle name="Total" xfId="53" builtinId="25" customBuiltin="1"/>
    <cellStyle name="Total 2" xfId="131"/>
    <cellStyle name="Warning Text" xfId="54" builtinId="11" customBuiltin="1"/>
  </cellStyles>
  <dxfs count="1">
    <dxf>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4735286</xdr:colOff>
      <xdr:row>2</xdr:row>
      <xdr:rowOff>68036</xdr:rowOff>
    </xdr:from>
    <xdr:to>
      <xdr:col>4</xdr:col>
      <xdr:colOff>264523</xdr:colOff>
      <xdr:row>2</xdr:row>
      <xdr:rowOff>391886</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21036" y="449036"/>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95325"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94765" cy="677396"/>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2" name="Group 1"/>
        <xdr:cNvGrpSpPr>
          <a:grpSpLocks/>
        </xdr:cNvGrpSpPr>
      </xdr:nvGrpSpPr>
      <xdr:grpSpPr bwMode="auto">
        <a:xfrm>
          <a:off x="1905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 name="Group 1"/>
        <xdr:cNvGrpSpPr>
          <a:grpSpLocks/>
        </xdr:cNvGrpSpPr>
      </xdr:nvGrpSpPr>
      <xdr:grpSpPr bwMode="auto">
        <a:xfrm>
          <a:off x="0" y="19050"/>
          <a:ext cx="7334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williams@powercor.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view="pageBreakPreview" zoomScaleNormal="100" zoomScaleSheetLayoutView="100" workbookViewId="0">
      <selection activeCell="F20" sqref="F20"/>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51" t="s">
        <v>436</v>
      </c>
    </row>
    <row r="4" spans="1:9" x14ac:dyDescent="0.2">
      <c r="D4" s="252" t="s">
        <v>431</v>
      </c>
    </row>
    <row r="8" spans="1:9" ht="20.25" x14ac:dyDescent="0.3">
      <c r="A8" s="1" t="s">
        <v>67</v>
      </c>
    </row>
    <row r="9" spans="1:9" ht="20.25" x14ac:dyDescent="0.3">
      <c r="A9" s="1" t="s">
        <v>68</v>
      </c>
    </row>
    <row r="11" spans="1:9" x14ac:dyDescent="0.2">
      <c r="A11" s="3" t="s">
        <v>69</v>
      </c>
    </row>
    <row r="12" spans="1:9" ht="13.5" thickBot="1" x14ac:dyDescent="0.25"/>
    <row r="13" spans="1:9" ht="15.75" x14ac:dyDescent="0.25">
      <c r="A13" s="288" t="s">
        <v>70</v>
      </c>
      <c r="B13" s="289"/>
      <c r="C13" s="289"/>
      <c r="D13" s="289"/>
      <c r="E13" s="289"/>
      <c r="F13" s="289"/>
      <c r="G13" s="289"/>
      <c r="H13" s="289"/>
      <c r="I13" s="290"/>
    </row>
    <row r="14" spans="1:9" x14ac:dyDescent="0.2">
      <c r="A14" s="4" t="s">
        <v>120</v>
      </c>
      <c r="B14" s="5"/>
      <c r="C14" s="5"/>
      <c r="D14" s="5"/>
      <c r="E14" s="5"/>
      <c r="F14" s="5"/>
      <c r="G14" s="5"/>
      <c r="H14" s="5"/>
      <c r="I14" s="6"/>
    </row>
    <row r="15" spans="1:9" x14ac:dyDescent="0.2">
      <c r="A15" s="294" t="s">
        <v>71</v>
      </c>
      <c r="B15" s="295"/>
      <c r="C15" s="295"/>
      <c r="D15" s="295"/>
      <c r="E15" s="295"/>
      <c r="F15" s="295"/>
      <c r="G15" s="295"/>
      <c r="H15" s="295"/>
      <c r="I15" s="296"/>
    </row>
    <row r="16" spans="1:9" ht="13.5" thickBot="1" x14ac:dyDescent="0.25">
      <c r="A16" s="291" t="s">
        <v>72</v>
      </c>
      <c r="B16" s="292"/>
      <c r="C16" s="292"/>
      <c r="D16" s="292"/>
      <c r="E16" s="292"/>
      <c r="F16" s="292"/>
      <c r="G16" s="292"/>
      <c r="H16" s="292"/>
      <c r="I16" s="293"/>
    </row>
    <row r="17" spans="1:10" x14ac:dyDescent="0.2">
      <c r="A17" s="286"/>
      <c r="B17" s="287"/>
      <c r="C17" s="287"/>
      <c r="D17" s="287"/>
      <c r="E17" s="287"/>
      <c r="F17" s="287"/>
      <c r="G17" s="287"/>
      <c r="H17" s="287"/>
      <c r="I17" s="287"/>
    </row>
    <row r="18" spans="1:10" x14ac:dyDescent="0.2">
      <c r="A18" s="7" t="s">
        <v>73</v>
      </c>
      <c r="B18" s="8"/>
      <c r="C18" s="8"/>
      <c r="D18" s="9"/>
      <c r="E18" s="9"/>
      <c r="F18" s="9"/>
      <c r="G18" s="9"/>
    </row>
    <row r="19" spans="1:10" x14ac:dyDescent="0.2">
      <c r="A19" s="10" t="s">
        <v>74</v>
      </c>
    </row>
    <row r="21" spans="1:10" x14ac:dyDescent="0.2">
      <c r="J21" s="11"/>
    </row>
    <row r="22" spans="1:10" ht="18" x14ac:dyDescent="0.25">
      <c r="A22" s="12" t="s">
        <v>75</v>
      </c>
      <c r="B22" s="13"/>
      <c r="C22" s="297" t="s">
        <v>1120</v>
      </c>
      <c r="D22" s="298"/>
      <c r="E22" s="298"/>
    </row>
    <row r="23" spans="1:10" ht="18" x14ac:dyDescent="0.25">
      <c r="A23" s="14"/>
      <c r="B23" s="14"/>
    </row>
    <row r="24" spans="1:10" ht="18" x14ac:dyDescent="0.25">
      <c r="A24" s="12" t="s">
        <v>76</v>
      </c>
      <c r="B24" s="13"/>
      <c r="C24" s="304" t="s">
        <v>1121</v>
      </c>
      <c r="D24" s="305"/>
      <c r="E24" s="306"/>
    </row>
    <row r="25" spans="1:10" ht="18" x14ac:dyDescent="0.25">
      <c r="A25" s="14"/>
      <c r="B25" s="14"/>
      <c r="C25" s="299"/>
      <c r="D25" s="300"/>
      <c r="E25" s="300"/>
    </row>
    <row r="26" spans="1:10" ht="18" x14ac:dyDescent="0.25">
      <c r="A26" s="15" t="s">
        <v>77</v>
      </c>
      <c r="B26" s="16"/>
      <c r="C26" s="301">
        <v>2015</v>
      </c>
      <c r="D26" s="302"/>
      <c r="E26" s="303"/>
    </row>
    <row r="29" spans="1:10" ht="13.5" thickBot="1" x14ac:dyDescent="0.25"/>
    <row r="30" spans="1:10" x14ac:dyDescent="0.2">
      <c r="A30" s="17"/>
      <c r="B30" s="18"/>
      <c r="C30" s="18"/>
      <c r="D30" s="18"/>
      <c r="E30" s="19"/>
      <c r="F30" s="19"/>
      <c r="G30" s="19"/>
      <c r="H30" s="20"/>
    </row>
    <row r="31" spans="1:10" x14ac:dyDescent="0.2">
      <c r="A31" s="21" t="s">
        <v>78</v>
      </c>
      <c r="B31" s="279" t="s">
        <v>79</v>
      </c>
      <c r="C31" s="280"/>
      <c r="D31" s="281" t="s">
        <v>1122</v>
      </c>
      <c r="E31" s="282"/>
      <c r="F31" s="282"/>
      <c r="G31" s="283"/>
      <c r="H31" s="23"/>
    </row>
    <row r="32" spans="1:10" x14ac:dyDescent="0.2">
      <c r="A32" s="21"/>
      <c r="B32" s="279" t="s">
        <v>80</v>
      </c>
      <c r="C32" s="280"/>
      <c r="D32" s="281" t="s">
        <v>1123</v>
      </c>
      <c r="E32" s="282"/>
      <c r="F32" s="282"/>
      <c r="G32" s="283"/>
      <c r="H32" s="23"/>
    </row>
    <row r="33" spans="1:8" x14ac:dyDescent="0.2">
      <c r="A33" s="21"/>
      <c r="B33" s="24"/>
      <c r="C33" s="22" t="s">
        <v>81</v>
      </c>
      <c r="D33" s="277" t="s">
        <v>1124</v>
      </c>
      <c r="E33" s="276" t="s">
        <v>82</v>
      </c>
      <c r="F33" s="277">
        <v>3000</v>
      </c>
      <c r="G33" s="278"/>
      <c r="H33" s="26"/>
    </row>
    <row r="34" spans="1:8" x14ac:dyDescent="0.2">
      <c r="A34" s="21"/>
      <c r="B34" s="24"/>
      <c r="C34" s="24"/>
      <c r="D34" s="24"/>
      <c r="E34" s="25"/>
      <c r="F34" s="24"/>
      <c r="G34" s="25"/>
      <c r="H34" s="27"/>
    </row>
    <row r="35" spans="1:8" x14ac:dyDescent="0.2">
      <c r="A35" s="21" t="s">
        <v>83</v>
      </c>
      <c r="B35" s="279" t="s">
        <v>79</v>
      </c>
      <c r="C35" s="280"/>
      <c r="D35" s="284" t="s">
        <v>1125</v>
      </c>
      <c r="E35" s="284"/>
      <c r="F35" s="284"/>
      <c r="G35" s="284"/>
      <c r="H35" s="28"/>
    </row>
    <row r="36" spans="1:8" x14ac:dyDescent="0.2">
      <c r="A36" s="21"/>
      <c r="B36" s="279" t="s">
        <v>80</v>
      </c>
      <c r="C36" s="280"/>
      <c r="D36" s="284" t="s">
        <v>1123</v>
      </c>
      <c r="E36" s="284"/>
      <c r="F36" s="284"/>
      <c r="G36" s="284"/>
      <c r="H36" s="28"/>
    </row>
    <row r="37" spans="1:8" x14ac:dyDescent="0.2">
      <c r="A37" s="29"/>
      <c r="B37" s="24"/>
      <c r="C37" s="22" t="s">
        <v>81</v>
      </c>
      <c r="D37" s="277" t="s">
        <v>1124</v>
      </c>
      <c r="E37" s="276" t="s">
        <v>82</v>
      </c>
      <c r="F37" s="277">
        <v>8001</v>
      </c>
      <c r="G37" s="278"/>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84</v>
      </c>
      <c r="B40" s="281" t="s">
        <v>1126</v>
      </c>
      <c r="C40" s="282" t="s">
        <v>1127</v>
      </c>
      <c r="D40" s="282" t="s">
        <v>1127</v>
      </c>
      <c r="E40" s="282" t="s">
        <v>1127</v>
      </c>
      <c r="F40" s="283" t="s">
        <v>1127</v>
      </c>
      <c r="G40" s="25"/>
      <c r="H40" s="27"/>
    </row>
    <row r="41" spans="1:8" x14ac:dyDescent="0.2">
      <c r="A41" s="21" t="s">
        <v>85</v>
      </c>
      <c r="B41" s="281" t="s">
        <v>1128</v>
      </c>
      <c r="C41" s="282" t="s">
        <v>1129</v>
      </c>
      <c r="D41" s="282" t="s">
        <v>1129</v>
      </c>
      <c r="E41" s="282" t="s">
        <v>1129</v>
      </c>
      <c r="F41" s="283" t="s">
        <v>1129</v>
      </c>
      <c r="G41" s="25"/>
      <c r="H41" s="27"/>
    </row>
    <row r="42" spans="1:8" x14ac:dyDescent="0.2">
      <c r="A42" s="21" t="s">
        <v>86</v>
      </c>
      <c r="B42" s="285" t="s">
        <v>1130</v>
      </c>
      <c r="C42" s="282" t="s">
        <v>1131</v>
      </c>
      <c r="D42" s="282" t="s">
        <v>1131</v>
      </c>
      <c r="E42" s="282" t="s">
        <v>1131</v>
      </c>
      <c r="F42" s="283" t="s">
        <v>1131</v>
      </c>
      <c r="G42" s="25"/>
      <c r="H42" s="27"/>
    </row>
    <row r="43" spans="1:8" ht="13.5" thickBot="1" x14ac:dyDescent="0.25">
      <c r="A43" s="30"/>
      <c r="B43" s="31"/>
      <c r="C43" s="31"/>
      <c r="D43" s="31"/>
      <c r="E43" s="32"/>
      <c r="F43" s="32"/>
      <c r="G43" s="32"/>
      <c r="H43" s="33"/>
    </row>
  </sheetData>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3" type="noConversion"/>
  <dataValidations count="1">
    <dataValidation type="list" allowBlank="1" showInputMessage="1" showErrorMessage="1" sqref="C26:E26">
      <formula1>"2014, 2015"</formula1>
    </dataValidation>
  </dataValidations>
  <hyperlinks>
    <hyperlink ref="D4" location="Amendments!A1" display="Click here for detail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zoomScale="70" zoomScaleNormal="100" zoomScaleSheetLayoutView="70" workbookViewId="0">
      <selection activeCell="E13" sqref="E13"/>
    </sheetView>
  </sheetViews>
  <sheetFormatPr defaultRowHeight="23.25" x14ac:dyDescent="0.35"/>
  <cols>
    <col min="1" max="1" width="1.7109375" style="141" customWidth="1"/>
    <col min="2" max="2" width="2.7109375" style="141" customWidth="1"/>
    <col min="3" max="3" width="75.7109375" style="141" customWidth="1"/>
    <col min="4" max="4" width="2.7109375" style="141" customWidth="1"/>
    <col min="5" max="5" width="75.7109375" style="141" customWidth="1"/>
    <col min="6" max="6" width="2.7109375" style="141" customWidth="1"/>
    <col min="7" max="7" width="1.7109375" style="141" customWidth="1"/>
    <col min="8" max="9" width="10.7109375" style="141" customWidth="1"/>
    <col min="10" max="10" width="4" style="141" customWidth="1"/>
    <col min="11" max="256" width="9.140625" style="141"/>
    <col min="257" max="257" width="8.140625" style="141" customWidth="1"/>
    <col min="258" max="258" width="5.7109375" style="141" customWidth="1"/>
    <col min="259" max="259" width="70.7109375" style="141" customWidth="1"/>
    <col min="260" max="260" width="10.7109375" style="141" customWidth="1"/>
    <col min="261" max="261" width="70.7109375" style="141" customWidth="1"/>
    <col min="262" max="262" width="5.7109375" style="141" customWidth="1"/>
    <col min="263" max="263" width="3.7109375" style="141" customWidth="1"/>
    <col min="264" max="265" width="10.7109375" style="141" customWidth="1"/>
    <col min="266" max="266" width="4" style="141" customWidth="1"/>
    <col min="267" max="512" width="9.140625" style="141"/>
    <col min="513" max="513" width="8.140625" style="141" customWidth="1"/>
    <col min="514" max="514" width="5.7109375" style="141" customWidth="1"/>
    <col min="515" max="515" width="70.7109375" style="141" customWidth="1"/>
    <col min="516" max="516" width="10.7109375" style="141" customWidth="1"/>
    <col min="517" max="517" width="70.7109375" style="141" customWidth="1"/>
    <col min="518" max="518" width="5.7109375" style="141" customWidth="1"/>
    <col min="519" max="519" width="3.7109375" style="141" customWidth="1"/>
    <col min="520" max="521" width="10.7109375" style="141" customWidth="1"/>
    <col min="522" max="522" width="4" style="141" customWidth="1"/>
    <col min="523" max="768" width="9.140625" style="141"/>
    <col min="769" max="769" width="8.140625" style="141" customWidth="1"/>
    <col min="770" max="770" width="5.7109375" style="141" customWidth="1"/>
    <col min="771" max="771" width="70.7109375" style="141" customWidth="1"/>
    <col min="772" max="772" width="10.7109375" style="141" customWidth="1"/>
    <col min="773" max="773" width="70.7109375" style="141" customWidth="1"/>
    <col min="774" max="774" width="5.7109375" style="141" customWidth="1"/>
    <col min="775" max="775" width="3.7109375" style="141" customWidth="1"/>
    <col min="776" max="777" width="10.7109375" style="141" customWidth="1"/>
    <col min="778" max="778" width="4" style="141" customWidth="1"/>
    <col min="779" max="1024" width="9.140625" style="141"/>
    <col min="1025" max="1025" width="8.140625" style="141" customWidth="1"/>
    <col min="1026" max="1026" width="5.7109375" style="141" customWidth="1"/>
    <col min="1027" max="1027" width="70.7109375" style="141" customWidth="1"/>
    <col min="1028" max="1028" width="10.7109375" style="141" customWidth="1"/>
    <col min="1029" max="1029" width="70.7109375" style="141" customWidth="1"/>
    <col min="1030" max="1030" width="5.7109375" style="141" customWidth="1"/>
    <col min="1031" max="1031" width="3.7109375" style="141" customWidth="1"/>
    <col min="1032" max="1033" width="10.7109375" style="141" customWidth="1"/>
    <col min="1034" max="1034" width="4" style="141" customWidth="1"/>
    <col min="1035" max="1280" width="9.140625" style="141"/>
    <col min="1281" max="1281" width="8.140625" style="141" customWidth="1"/>
    <col min="1282" max="1282" width="5.7109375" style="141" customWidth="1"/>
    <col min="1283" max="1283" width="70.7109375" style="141" customWidth="1"/>
    <col min="1284" max="1284" width="10.7109375" style="141" customWidth="1"/>
    <col min="1285" max="1285" width="70.7109375" style="141" customWidth="1"/>
    <col min="1286" max="1286" width="5.7109375" style="141" customWidth="1"/>
    <col min="1287" max="1287" width="3.7109375" style="141" customWidth="1"/>
    <col min="1288" max="1289" width="10.7109375" style="141" customWidth="1"/>
    <col min="1290" max="1290" width="4" style="141" customWidth="1"/>
    <col min="1291" max="1536" width="9.140625" style="141"/>
    <col min="1537" max="1537" width="8.140625" style="141" customWidth="1"/>
    <col min="1538" max="1538" width="5.7109375" style="141" customWidth="1"/>
    <col min="1539" max="1539" width="70.7109375" style="141" customWidth="1"/>
    <col min="1540" max="1540" width="10.7109375" style="141" customWidth="1"/>
    <col min="1541" max="1541" width="70.7109375" style="141" customWidth="1"/>
    <col min="1542" max="1542" width="5.7109375" style="141" customWidth="1"/>
    <col min="1543" max="1543" width="3.7109375" style="141" customWidth="1"/>
    <col min="1544" max="1545" width="10.7109375" style="141" customWidth="1"/>
    <col min="1546" max="1546" width="4" style="141" customWidth="1"/>
    <col min="1547" max="1792" width="9.140625" style="141"/>
    <col min="1793" max="1793" width="8.140625" style="141" customWidth="1"/>
    <col min="1794" max="1794" width="5.7109375" style="141" customWidth="1"/>
    <col min="1795" max="1795" width="70.7109375" style="141" customWidth="1"/>
    <col min="1796" max="1796" width="10.7109375" style="141" customWidth="1"/>
    <col min="1797" max="1797" width="70.7109375" style="141" customWidth="1"/>
    <col min="1798" max="1798" width="5.7109375" style="141" customWidth="1"/>
    <col min="1799" max="1799" width="3.7109375" style="141" customWidth="1"/>
    <col min="1800" max="1801" width="10.7109375" style="141" customWidth="1"/>
    <col min="1802" max="1802" width="4" style="141" customWidth="1"/>
    <col min="1803" max="2048" width="9.140625" style="141"/>
    <col min="2049" max="2049" width="8.140625" style="141" customWidth="1"/>
    <col min="2050" max="2050" width="5.7109375" style="141" customWidth="1"/>
    <col min="2051" max="2051" width="70.7109375" style="141" customWidth="1"/>
    <col min="2052" max="2052" width="10.7109375" style="141" customWidth="1"/>
    <col min="2053" max="2053" width="70.7109375" style="141" customWidth="1"/>
    <col min="2054" max="2054" width="5.7109375" style="141" customWidth="1"/>
    <col min="2055" max="2055" width="3.7109375" style="141" customWidth="1"/>
    <col min="2056" max="2057" width="10.7109375" style="141" customWidth="1"/>
    <col min="2058" max="2058" width="4" style="141" customWidth="1"/>
    <col min="2059" max="2304" width="9.140625" style="141"/>
    <col min="2305" max="2305" width="8.140625" style="141" customWidth="1"/>
    <col min="2306" max="2306" width="5.7109375" style="141" customWidth="1"/>
    <col min="2307" max="2307" width="70.7109375" style="141" customWidth="1"/>
    <col min="2308" max="2308" width="10.7109375" style="141" customWidth="1"/>
    <col min="2309" max="2309" width="70.7109375" style="141" customWidth="1"/>
    <col min="2310" max="2310" width="5.7109375" style="141" customWidth="1"/>
    <col min="2311" max="2311" width="3.7109375" style="141" customWidth="1"/>
    <col min="2312" max="2313" width="10.7109375" style="141" customWidth="1"/>
    <col min="2314" max="2314" width="4" style="141" customWidth="1"/>
    <col min="2315" max="2560" width="9.140625" style="141"/>
    <col min="2561" max="2561" width="8.140625" style="141" customWidth="1"/>
    <col min="2562" max="2562" width="5.7109375" style="141" customWidth="1"/>
    <col min="2563" max="2563" width="70.7109375" style="141" customWidth="1"/>
    <col min="2564" max="2564" width="10.7109375" style="141" customWidth="1"/>
    <col min="2565" max="2565" width="70.7109375" style="141" customWidth="1"/>
    <col min="2566" max="2566" width="5.7109375" style="141" customWidth="1"/>
    <col min="2567" max="2567" width="3.7109375" style="141" customWidth="1"/>
    <col min="2568" max="2569" width="10.7109375" style="141" customWidth="1"/>
    <col min="2570" max="2570" width="4" style="141" customWidth="1"/>
    <col min="2571" max="2816" width="9.140625" style="141"/>
    <col min="2817" max="2817" width="8.140625" style="141" customWidth="1"/>
    <col min="2818" max="2818" width="5.7109375" style="141" customWidth="1"/>
    <col min="2819" max="2819" width="70.7109375" style="141" customWidth="1"/>
    <col min="2820" max="2820" width="10.7109375" style="141" customWidth="1"/>
    <col min="2821" max="2821" width="70.7109375" style="141" customWidth="1"/>
    <col min="2822" max="2822" width="5.7109375" style="141" customWidth="1"/>
    <col min="2823" max="2823" width="3.7109375" style="141" customWidth="1"/>
    <col min="2824" max="2825" width="10.7109375" style="141" customWidth="1"/>
    <col min="2826" max="2826" width="4" style="141" customWidth="1"/>
    <col min="2827" max="3072" width="9.140625" style="141"/>
    <col min="3073" max="3073" width="8.140625" style="141" customWidth="1"/>
    <col min="3074" max="3074" width="5.7109375" style="141" customWidth="1"/>
    <col min="3075" max="3075" width="70.7109375" style="141" customWidth="1"/>
    <col min="3076" max="3076" width="10.7109375" style="141" customWidth="1"/>
    <col min="3077" max="3077" width="70.7109375" style="141" customWidth="1"/>
    <col min="3078" max="3078" width="5.7109375" style="141" customWidth="1"/>
    <col min="3079" max="3079" width="3.7109375" style="141" customWidth="1"/>
    <col min="3080" max="3081" width="10.7109375" style="141" customWidth="1"/>
    <col min="3082" max="3082" width="4" style="141" customWidth="1"/>
    <col min="3083" max="3328" width="9.140625" style="141"/>
    <col min="3329" max="3329" width="8.140625" style="141" customWidth="1"/>
    <col min="3330" max="3330" width="5.7109375" style="141" customWidth="1"/>
    <col min="3331" max="3331" width="70.7109375" style="141" customWidth="1"/>
    <col min="3332" max="3332" width="10.7109375" style="141" customWidth="1"/>
    <col min="3333" max="3333" width="70.7109375" style="141" customWidth="1"/>
    <col min="3334" max="3334" width="5.7109375" style="141" customWidth="1"/>
    <col min="3335" max="3335" width="3.7109375" style="141" customWidth="1"/>
    <col min="3336" max="3337" width="10.7109375" style="141" customWidth="1"/>
    <col min="3338" max="3338" width="4" style="141" customWidth="1"/>
    <col min="3339" max="3584" width="9.140625" style="141"/>
    <col min="3585" max="3585" width="8.140625" style="141" customWidth="1"/>
    <col min="3586" max="3586" width="5.7109375" style="141" customWidth="1"/>
    <col min="3587" max="3587" width="70.7109375" style="141" customWidth="1"/>
    <col min="3588" max="3588" width="10.7109375" style="141" customWidth="1"/>
    <col min="3589" max="3589" width="70.7109375" style="141" customWidth="1"/>
    <col min="3590" max="3590" width="5.7109375" style="141" customWidth="1"/>
    <col min="3591" max="3591" width="3.7109375" style="141" customWidth="1"/>
    <col min="3592" max="3593" width="10.7109375" style="141" customWidth="1"/>
    <col min="3594" max="3594" width="4" style="141" customWidth="1"/>
    <col min="3595" max="3840" width="9.140625" style="141"/>
    <col min="3841" max="3841" width="8.140625" style="141" customWidth="1"/>
    <col min="3842" max="3842" width="5.7109375" style="141" customWidth="1"/>
    <col min="3843" max="3843" width="70.7109375" style="141" customWidth="1"/>
    <col min="3844" max="3844" width="10.7109375" style="141" customWidth="1"/>
    <col min="3845" max="3845" width="70.7109375" style="141" customWidth="1"/>
    <col min="3846" max="3846" width="5.7109375" style="141" customWidth="1"/>
    <col min="3847" max="3847" width="3.7109375" style="141" customWidth="1"/>
    <col min="3848" max="3849" width="10.7109375" style="141" customWidth="1"/>
    <col min="3850" max="3850" width="4" style="141" customWidth="1"/>
    <col min="3851" max="4096" width="9.140625" style="141"/>
    <col min="4097" max="4097" width="8.140625" style="141" customWidth="1"/>
    <col min="4098" max="4098" width="5.7109375" style="141" customWidth="1"/>
    <col min="4099" max="4099" width="70.7109375" style="141" customWidth="1"/>
    <col min="4100" max="4100" width="10.7109375" style="141" customWidth="1"/>
    <col min="4101" max="4101" width="70.7109375" style="141" customWidth="1"/>
    <col min="4102" max="4102" width="5.7109375" style="141" customWidth="1"/>
    <col min="4103" max="4103" width="3.7109375" style="141" customWidth="1"/>
    <col min="4104" max="4105" width="10.7109375" style="141" customWidth="1"/>
    <col min="4106" max="4106" width="4" style="141" customWidth="1"/>
    <col min="4107" max="4352" width="9.140625" style="141"/>
    <col min="4353" max="4353" width="8.140625" style="141" customWidth="1"/>
    <col min="4354" max="4354" width="5.7109375" style="141" customWidth="1"/>
    <col min="4355" max="4355" width="70.7109375" style="141" customWidth="1"/>
    <col min="4356" max="4356" width="10.7109375" style="141" customWidth="1"/>
    <col min="4357" max="4357" width="70.7109375" style="141" customWidth="1"/>
    <col min="4358" max="4358" width="5.7109375" style="141" customWidth="1"/>
    <col min="4359" max="4359" width="3.7109375" style="141" customWidth="1"/>
    <col min="4360" max="4361" width="10.7109375" style="141" customWidth="1"/>
    <col min="4362" max="4362" width="4" style="141" customWidth="1"/>
    <col min="4363" max="4608" width="9.140625" style="141"/>
    <col min="4609" max="4609" width="8.140625" style="141" customWidth="1"/>
    <col min="4610" max="4610" width="5.7109375" style="141" customWidth="1"/>
    <col min="4611" max="4611" width="70.7109375" style="141" customWidth="1"/>
    <col min="4612" max="4612" width="10.7109375" style="141" customWidth="1"/>
    <col min="4613" max="4613" width="70.7109375" style="141" customWidth="1"/>
    <col min="4614" max="4614" width="5.7109375" style="141" customWidth="1"/>
    <col min="4615" max="4615" width="3.7109375" style="141" customWidth="1"/>
    <col min="4616" max="4617" width="10.7109375" style="141" customWidth="1"/>
    <col min="4618" max="4618" width="4" style="141" customWidth="1"/>
    <col min="4619" max="4864" width="9.140625" style="141"/>
    <col min="4865" max="4865" width="8.140625" style="141" customWidth="1"/>
    <col min="4866" max="4866" width="5.7109375" style="141" customWidth="1"/>
    <col min="4867" max="4867" width="70.7109375" style="141" customWidth="1"/>
    <col min="4868" max="4868" width="10.7109375" style="141" customWidth="1"/>
    <col min="4869" max="4869" width="70.7109375" style="141" customWidth="1"/>
    <col min="4870" max="4870" width="5.7109375" style="141" customWidth="1"/>
    <col min="4871" max="4871" width="3.7109375" style="141" customWidth="1"/>
    <col min="4872" max="4873" width="10.7109375" style="141" customWidth="1"/>
    <col min="4874" max="4874" width="4" style="141" customWidth="1"/>
    <col min="4875" max="5120" width="9.140625" style="141"/>
    <col min="5121" max="5121" width="8.140625" style="141" customWidth="1"/>
    <col min="5122" max="5122" width="5.7109375" style="141" customWidth="1"/>
    <col min="5123" max="5123" width="70.7109375" style="141" customWidth="1"/>
    <col min="5124" max="5124" width="10.7109375" style="141" customWidth="1"/>
    <col min="5125" max="5125" width="70.7109375" style="141" customWidth="1"/>
    <col min="5126" max="5126" width="5.7109375" style="141" customWidth="1"/>
    <col min="5127" max="5127" width="3.7109375" style="141" customWidth="1"/>
    <col min="5128" max="5129" width="10.7109375" style="141" customWidth="1"/>
    <col min="5130" max="5130" width="4" style="141" customWidth="1"/>
    <col min="5131" max="5376" width="9.140625" style="141"/>
    <col min="5377" max="5377" width="8.140625" style="141" customWidth="1"/>
    <col min="5378" max="5378" width="5.7109375" style="141" customWidth="1"/>
    <col min="5379" max="5379" width="70.7109375" style="141" customWidth="1"/>
    <col min="5380" max="5380" width="10.7109375" style="141" customWidth="1"/>
    <col min="5381" max="5381" width="70.7109375" style="141" customWidth="1"/>
    <col min="5382" max="5382" width="5.7109375" style="141" customWidth="1"/>
    <col min="5383" max="5383" width="3.7109375" style="141" customWidth="1"/>
    <col min="5384" max="5385" width="10.7109375" style="141" customWidth="1"/>
    <col min="5386" max="5386" width="4" style="141" customWidth="1"/>
    <col min="5387" max="5632" width="9.140625" style="141"/>
    <col min="5633" max="5633" width="8.140625" style="141" customWidth="1"/>
    <col min="5634" max="5634" width="5.7109375" style="141" customWidth="1"/>
    <col min="5635" max="5635" width="70.7109375" style="141" customWidth="1"/>
    <col min="5636" max="5636" width="10.7109375" style="141" customWidth="1"/>
    <col min="5637" max="5637" width="70.7109375" style="141" customWidth="1"/>
    <col min="5638" max="5638" width="5.7109375" style="141" customWidth="1"/>
    <col min="5639" max="5639" width="3.7109375" style="141" customWidth="1"/>
    <col min="5640" max="5641" width="10.7109375" style="141" customWidth="1"/>
    <col min="5642" max="5642" width="4" style="141" customWidth="1"/>
    <col min="5643" max="5888" width="9.140625" style="141"/>
    <col min="5889" max="5889" width="8.140625" style="141" customWidth="1"/>
    <col min="5890" max="5890" width="5.7109375" style="141" customWidth="1"/>
    <col min="5891" max="5891" width="70.7109375" style="141" customWidth="1"/>
    <col min="5892" max="5892" width="10.7109375" style="141" customWidth="1"/>
    <col min="5893" max="5893" width="70.7109375" style="141" customWidth="1"/>
    <col min="5894" max="5894" width="5.7109375" style="141" customWidth="1"/>
    <col min="5895" max="5895" width="3.7109375" style="141" customWidth="1"/>
    <col min="5896" max="5897" width="10.7109375" style="141" customWidth="1"/>
    <col min="5898" max="5898" width="4" style="141" customWidth="1"/>
    <col min="5899" max="6144" width="9.140625" style="141"/>
    <col min="6145" max="6145" width="8.140625" style="141" customWidth="1"/>
    <col min="6146" max="6146" width="5.7109375" style="141" customWidth="1"/>
    <col min="6147" max="6147" width="70.7109375" style="141" customWidth="1"/>
    <col min="6148" max="6148" width="10.7109375" style="141" customWidth="1"/>
    <col min="6149" max="6149" width="70.7109375" style="141" customWidth="1"/>
    <col min="6150" max="6150" width="5.7109375" style="141" customWidth="1"/>
    <col min="6151" max="6151" width="3.7109375" style="141" customWidth="1"/>
    <col min="6152" max="6153" width="10.7109375" style="141" customWidth="1"/>
    <col min="6154" max="6154" width="4" style="141" customWidth="1"/>
    <col min="6155" max="6400" width="9.140625" style="141"/>
    <col min="6401" max="6401" width="8.140625" style="141" customWidth="1"/>
    <col min="6402" max="6402" width="5.7109375" style="141" customWidth="1"/>
    <col min="6403" max="6403" width="70.7109375" style="141" customWidth="1"/>
    <col min="6404" max="6404" width="10.7109375" style="141" customWidth="1"/>
    <col min="6405" max="6405" width="70.7109375" style="141" customWidth="1"/>
    <col min="6406" max="6406" width="5.7109375" style="141" customWidth="1"/>
    <col min="6407" max="6407" width="3.7109375" style="141" customWidth="1"/>
    <col min="6408" max="6409" width="10.7109375" style="141" customWidth="1"/>
    <col min="6410" max="6410" width="4" style="141" customWidth="1"/>
    <col min="6411" max="6656" width="9.140625" style="141"/>
    <col min="6657" max="6657" width="8.140625" style="141" customWidth="1"/>
    <col min="6658" max="6658" width="5.7109375" style="141" customWidth="1"/>
    <col min="6659" max="6659" width="70.7109375" style="141" customWidth="1"/>
    <col min="6660" max="6660" width="10.7109375" style="141" customWidth="1"/>
    <col min="6661" max="6661" width="70.7109375" style="141" customWidth="1"/>
    <col min="6662" max="6662" width="5.7109375" style="141" customWidth="1"/>
    <col min="6663" max="6663" width="3.7109375" style="141" customWidth="1"/>
    <col min="6664" max="6665" width="10.7109375" style="141" customWidth="1"/>
    <col min="6666" max="6666" width="4" style="141" customWidth="1"/>
    <col min="6667" max="6912" width="9.140625" style="141"/>
    <col min="6913" max="6913" width="8.140625" style="141" customWidth="1"/>
    <col min="6914" max="6914" width="5.7109375" style="141" customWidth="1"/>
    <col min="6915" max="6915" width="70.7109375" style="141" customWidth="1"/>
    <col min="6916" max="6916" width="10.7109375" style="141" customWidth="1"/>
    <col min="6917" max="6917" width="70.7109375" style="141" customWidth="1"/>
    <col min="6918" max="6918" width="5.7109375" style="141" customWidth="1"/>
    <col min="6919" max="6919" width="3.7109375" style="141" customWidth="1"/>
    <col min="6920" max="6921" width="10.7109375" style="141" customWidth="1"/>
    <col min="6922" max="6922" width="4" style="141" customWidth="1"/>
    <col min="6923" max="7168" width="9.140625" style="141"/>
    <col min="7169" max="7169" width="8.140625" style="141" customWidth="1"/>
    <col min="7170" max="7170" width="5.7109375" style="141" customWidth="1"/>
    <col min="7171" max="7171" width="70.7109375" style="141" customWidth="1"/>
    <col min="7172" max="7172" width="10.7109375" style="141" customWidth="1"/>
    <col min="7173" max="7173" width="70.7109375" style="141" customWidth="1"/>
    <col min="7174" max="7174" width="5.7109375" style="141" customWidth="1"/>
    <col min="7175" max="7175" width="3.7109375" style="141" customWidth="1"/>
    <col min="7176" max="7177" width="10.7109375" style="141" customWidth="1"/>
    <col min="7178" max="7178" width="4" style="141" customWidth="1"/>
    <col min="7179" max="7424" width="9.140625" style="141"/>
    <col min="7425" max="7425" width="8.140625" style="141" customWidth="1"/>
    <col min="7426" max="7426" width="5.7109375" style="141" customWidth="1"/>
    <col min="7427" max="7427" width="70.7109375" style="141" customWidth="1"/>
    <col min="7428" max="7428" width="10.7109375" style="141" customWidth="1"/>
    <col min="7429" max="7429" width="70.7109375" style="141" customWidth="1"/>
    <col min="7430" max="7430" width="5.7109375" style="141" customWidth="1"/>
    <col min="7431" max="7431" width="3.7109375" style="141" customWidth="1"/>
    <col min="7432" max="7433" width="10.7109375" style="141" customWidth="1"/>
    <col min="7434" max="7434" width="4" style="141" customWidth="1"/>
    <col min="7435" max="7680" width="9.140625" style="141"/>
    <col min="7681" max="7681" width="8.140625" style="141" customWidth="1"/>
    <col min="7682" max="7682" width="5.7109375" style="141" customWidth="1"/>
    <col min="7683" max="7683" width="70.7109375" style="141" customWidth="1"/>
    <col min="7684" max="7684" width="10.7109375" style="141" customWidth="1"/>
    <col min="7685" max="7685" width="70.7109375" style="141" customWidth="1"/>
    <col min="7686" max="7686" width="5.7109375" style="141" customWidth="1"/>
    <col min="7687" max="7687" width="3.7109375" style="141" customWidth="1"/>
    <col min="7688" max="7689" width="10.7109375" style="141" customWidth="1"/>
    <col min="7690" max="7690" width="4" style="141" customWidth="1"/>
    <col min="7691" max="7936" width="9.140625" style="141"/>
    <col min="7937" max="7937" width="8.140625" style="141" customWidth="1"/>
    <col min="7938" max="7938" width="5.7109375" style="141" customWidth="1"/>
    <col min="7939" max="7939" width="70.7109375" style="141" customWidth="1"/>
    <col min="7940" max="7940" width="10.7109375" style="141" customWidth="1"/>
    <col min="7941" max="7941" width="70.7109375" style="141" customWidth="1"/>
    <col min="7942" max="7942" width="5.7109375" style="141" customWidth="1"/>
    <col min="7943" max="7943" width="3.7109375" style="141" customWidth="1"/>
    <col min="7944" max="7945" width="10.7109375" style="141" customWidth="1"/>
    <col min="7946" max="7946" width="4" style="141" customWidth="1"/>
    <col min="7947" max="8192" width="9.140625" style="141"/>
    <col min="8193" max="8193" width="8.140625" style="141" customWidth="1"/>
    <col min="8194" max="8194" width="5.7109375" style="141" customWidth="1"/>
    <col min="8195" max="8195" width="70.7109375" style="141" customWidth="1"/>
    <col min="8196" max="8196" width="10.7109375" style="141" customWidth="1"/>
    <col min="8197" max="8197" width="70.7109375" style="141" customWidth="1"/>
    <col min="8198" max="8198" width="5.7109375" style="141" customWidth="1"/>
    <col min="8199" max="8199" width="3.7109375" style="141" customWidth="1"/>
    <col min="8200" max="8201" width="10.7109375" style="141" customWidth="1"/>
    <col min="8202" max="8202" width="4" style="141" customWidth="1"/>
    <col min="8203" max="8448" width="9.140625" style="141"/>
    <col min="8449" max="8449" width="8.140625" style="141" customWidth="1"/>
    <col min="8450" max="8450" width="5.7109375" style="141" customWidth="1"/>
    <col min="8451" max="8451" width="70.7109375" style="141" customWidth="1"/>
    <col min="8452" max="8452" width="10.7109375" style="141" customWidth="1"/>
    <col min="8453" max="8453" width="70.7109375" style="141" customWidth="1"/>
    <col min="8454" max="8454" width="5.7109375" style="141" customWidth="1"/>
    <col min="8455" max="8455" width="3.7109375" style="141" customWidth="1"/>
    <col min="8456" max="8457" width="10.7109375" style="141" customWidth="1"/>
    <col min="8458" max="8458" width="4" style="141" customWidth="1"/>
    <col min="8459" max="8704" width="9.140625" style="141"/>
    <col min="8705" max="8705" width="8.140625" style="141" customWidth="1"/>
    <col min="8706" max="8706" width="5.7109375" style="141" customWidth="1"/>
    <col min="8707" max="8707" width="70.7109375" style="141" customWidth="1"/>
    <col min="8708" max="8708" width="10.7109375" style="141" customWidth="1"/>
    <col min="8709" max="8709" width="70.7109375" style="141" customWidth="1"/>
    <col min="8710" max="8710" width="5.7109375" style="141" customWidth="1"/>
    <col min="8711" max="8711" width="3.7109375" style="141" customWidth="1"/>
    <col min="8712" max="8713" width="10.7109375" style="141" customWidth="1"/>
    <col min="8714" max="8714" width="4" style="141" customWidth="1"/>
    <col min="8715" max="8960" width="9.140625" style="141"/>
    <col min="8961" max="8961" width="8.140625" style="141" customWidth="1"/>
    <col min="8962" max="8962" width="5.7109375" style="141" customWidth="1"/>
    <col min="8963" max="8963" width="70.7109375" style="141" customWidth="1"/>
    <col min="8964" max="8964" width="10.7109375" style="141" customWidth="1"/>
    <col min="8965" max="8965" width="70.7109375" style="141" customWidth="1"/>
    <col min="8966" max="8966" width="5.7109375" style="141" customWidth="1"/>
    <col min="8967" max="8967" width="3.7109375" style="141" customWidth="1"/>
    <col min="8968" max="8969" width="10.7109375" style="141" customWidth="1"/>
    <col min="8970" max="8970" width="4" style="141" customWidth="1"/>
    <col min="8971" max="9216" width="9.140625" style="141"/>
    <col min="9217" max="9217" width="8.140625" style="141" customWidth="1"/>
    <col min="9218" max="9218" width="5.7109375" style="141" customWidth="1"/>
    <col min="9219" max="9219" width="70.7109375" style="141" customWidth="1"/>
    <col min="9220" max="9220" width="10.7109375" style="141" customWidth="1"/>
    <col min="9221" max="9221" width="70.7109375" style="141" customWidth="1"/>
    <col min="9222" max="9222" width="5.7109375" style="141" customWidth="1"/>
    <col min="9223" max="9223" width="3.7109375" style="141" customWidth="1"/>
    <col min="9224" max="9225" width="10.7109375" style="141" customWidth="1"/>
    <col min="9226" max="9226" width="4" style="141" customWidth="1"/>
    <col min="9227" max="9472" width="9.140625" style="141"/>
    <col min="9473" max="9473" width="8.140625" style="141" customWidth="1"/>
    <col min="9474" max="9474" width="5.7109375" style="141" customWidth="1"/>
    <col min="9475" max="9475" width="70.7109375" style="141" customWidth="1"/>
    <col min="9476" max="9476" width="10.7109375" style="141" customWidth="1"/>
    <col min="9477" max="9477" width="70.7109375" style="141" customWidth="1"/>
    <col min="9478" max="9478" width="5.7109375" style="141" customWidth="1"/>
    <col min="9479" max="9479" width="3.7109375" style="141" customWidth="1"/>
    <col min="9480" max="9481" width="10.7109375" style="141" customWidth="1"/>
    <col min="9482" max="9482" width="4" style="141" customWidth="1"/>
    <col min="9483" max="9728" width="9.140625" style="141"/>
    <col min="9729" max="9729" width="8.140625" style="141" customWidth="1"/>
    <col min="9730" max="9730" width="5.7109375" style="141" customWidth="1"/>
    <col min="9731" max="9731" width="70.7109375" style="141" customWidth="1"/>
    <col min="9732" max="9732" width="10.7109375" style="141" customWidth="1"/>
    <col min="9733" max="9733" width="70.7109375" style="141" customWidth="1"/>
    <col min="9734" max="9734" width="5.7109375" style="141" customWidth="1"/>
    <col min="9735" max="9735" width="3.7109375" style="141" customWidth="1"/>
    <col min="9736" max="9737" width="10.7109375" style="141" customWidth="1"/>
    <col min="9738" max="9738" width="4" style="141" customWidth="1"/>
    <col min="9739" max="9984" width="9.140625" style="141"/>
    <col min="9985" max="9985" width="8.140625" style="141" customWidth="1"/>
    <col min="9986" max="9986" width="5.7109375" style="141" customWidth="1"/>
    <col min="9987" max="9987" width="70.7109375" style="141" customWidth="1"/>
    <col min="9988" max="9988" width="10.7109375" style="141" customWidth="1"/>
    <col min="9989" max="9989" width="70.7109375" style="141" customWidth="1"/>
    <col min="9990" max="9990" width="5.7109375" style="141" customWidth="1"/>
    <col min="9991" max="9991" width="3.7109375" style="141" customWidth="1"/>
    <col min="9992" max="9993" width="10.7109375" style="141" customWidth="1"/>
    <col min="9994" max="9994" width="4" style="141" customWidth="1"/>
    <col min="9995" max="10240" width="9.140625" style="141"/>
    <col min="10241" max="10241" width="8.140625" style="141" customWidth="1"/>
    <col min="10242" max="10242" width="5.7109375" style="141" customWidth="1"/>
    <col min="10243" max="10243" width="70.7109375" style="141" customWidth="1"/>
    <col min="10244" max="10244" width="10.7109375" style="141" customWidth="1"/>
    <col min="10245" max="10245" width="70.7109375" style="141" customWidth="1"/>
    <col min="10246" max="10246" width="5.7109375" style="141" customWidth="1"/>
    <col min="10247" max="10247" width="3.7109375" style="141" customWidth="1"/>
    <col min="10248" max="10249" width="10.7109375" style="141" customWidth="1"/>
    <col min="10250" max="10250" width="4" style="141" customWidth="1"/>
    <col min="10251" max="10496" width="9.140625" style="141"/>
    <col min="10497" max="10497" width="8.140625" style="141" customWidth="1"/>
    <col min="10498" max="10498" width="5.7109375" style="141" customWidth="1"/>
    <col min="10499" max="10499" width="70.7109375" style="141" customWidth="1"/>
    <col min="10500" max="10500" width="10.7109375" style="141" customWidth="1"/>
    <col min="10501" max="10501" width="70.7109375" style="141" customWidth="1"/>
    <col min="10502" max="10502" width="5.7109375" style="141" customWidth="1"/>
    <col min="10503" max="10503" width="3.7109375" style="141" customWidth="1"/>
    <col min="10504" max="10505" width="10.7109375" style="141" customWidth="1"/>
    <col min="10506" max="10506" width="4" style="141" customWidth="1"/>
    <col min="10507" max="10752" width="9.140625" style="141"/>
    <col min="10753" max="10753" width="8.140625" style="141" customWidth="1"/>
    <col min="10754" max="10754" width="5.7109375" style="141" customWidth="1"/>
    <col min="10755" max="10755" width="70.7109375" style="141" customWidth="1"/>
    <col min="10756" max="10756" width="10.7109375" style="141" customWidth="1"/>
    <col min="10757" max="10757" width="70.7109375" style="141" customWidth="1"/>
    <col min="10758" max="10758" width="5.7109375" style="141" customWidth="1"/>
    <col min="10759" max="10759" width="3.7109375" style="141" customWidth="1"/>
    <col min="10760" max="10761" width="10.7109375" style="141" customWidth="1"/>
    <col min="10762" max="10762" width="4" style="141" customWidth="1"/>
    <col min="10763" max="11008" width="9.140625" style="141"/>
    <col min="11009" max="11009" width="8.140625" style="141" customWidth="1"/>
    <col min="11010" max="11010" width="5.7109375" style="141" customWidth="1"/>
    <col min="11011" max="11011" width="70.7109375" style="141" customWidth="1"/>
    <col min="11012" max="11012" width="10.7109375" style="141" customWidth="1"/>
    <col min="11013" max="11013" width="70.7109375" style="141" customWidth="1"/>
    <col min="11014" max="11014" width="5.7109375" style="141" customWidth="1"/>
    <col min="11015" max="11015" width="3.7109375" style="141" customWidth="1"/>
    <col min="11016" max="11017" width="10.7109375" style="141" customWidth="1"/>
    <col min="11018" max="11018" width="4" style="141" customWidth="1"/>
    <col min="11019" max="11264" width="9.140625" style="141"/>
    <col min="11265" max="11265" width="8.140625" style="141" customWidth="1"/>
    <col min="11266" max="11266" width="5.7109375" style="141" customWidth="1"/>
    <col min="11267" max="11267" width="70.7109375" style="141" customWidth="1"/>
    <col min="11268" max="11268" width="10.7109375" style="141" customWidth="1"/>
    <col min="11269" max="11269" width="70.7109375" style="141" customWidth="1"/>
    <col min="11270" max="11270" width="5.7109375" style="141" customWidth="1"/>
    <col min="11271" max="11271" width="3.7109375" style="141" customWidth="1"/>
    <col min="11272" max="11273" width="10.7109375" style="141" customWidth="1"/>
    <col min="11274" max="11274" width="4" style="141" customWidth="1"/>
    <col min="11275" max="11520" width="9.140625" style="141"/>
    <col min="11521" max="11521" width="8.140625" style="141" customWidth="1"/>
    <col min="11522" max="11522" width="5.7109375" style="141" customWidth="1"/>
    <col min="11523" max="11523" width="70.7109375" style="141" customWidth="1"/>
    <col min="11524" max="11524" width="10.7109375" style="141" customWidth="1"/>
    <col min="11525" max="11525" width="70.7109375" style="141" customWidth="1"/>
    <col min="11526" max="11526" width="5.7109375" style="141" customWidth="1"/>
    <col min="11527" max="11527" width="3.7109375" style="141" customWidth="1"/>
    <col min="11528" max="11529" width="10.7109375" style="141" customWidth="1"/>
    <col min="11530" max="11530" width="4" style="141" customWidth="1"/>
    <col min="11531" max="11776" width="9.140625" style="141"/>
    <col min="11777" max="11777" width="8.140625" style="141" customWidth="1"/>
    <col min="11778" max="11778" width="5.7109375" style="141" customWidth="1"/>
    <col min="11779" max="11779" width="70.7109375" style="141" customWidth="1"/>
    <col min="11780" max="11780" width="10.7109375" style="141" customWidth="1"/>
    <col min="11781" max="11781" width="70.7109375" style="141" customWidth="1"/>
    <col min="11782" max="11782" width="5.7109375" style="141" customWidth="1"/>
    <col min="11783" max="11783" width="3.7109375" style="141" customWidth="1"/>
    <col min="11784" max="11785" width="10.7109375" style="141" customWidth="1"/>
    <col min="11786" max="11786" width="4" style="141" customWidth="1"/>
    <col min="11787" max="12032" width="9.140625" style="141"/>
    <col min="12033" max="12033" width="8.140625" style="141" customWidth="1"/>
    <col min="12034" max="12034" width="5.7109375" style="141" customWidth="1"/>
    <col min="12035" max="12035" width="70.7109375" style="141" customWidth="1"/>
    <col min="12036" max="12036" width="10.7109375" style="141" customWidth="1"/>
    <col min="12037" max="12037" width="70.7109375" style="141" customWidth="1"/>
    <col min="12038" max="12038" width="5.7109375" style="141" customWidth="1"/>
    <col min="12039" max="12039" width="3.7109375" style="141" customWidth="1"/>
    <col min="12040" max="12041" width="10.7109375" style="141" customWidth="1"/>
    <col min="12042" max="12042" width="4" style="141" customWidth="1"/>
    <col min="12043" max="12288" width="9.140625" style="141"/>
    <col min="12289" max="12289" width="8.140625" style="141" customWidth="1"/>
    <col min="12290" max="12290" width="5.7109375" style="141" customWidth="1"/>
    <col min="12291" max="12291" width="70.7109375" style="141" customWidth="1"/>
    <col min="12292" max="12292" width="10.7109375" style="141" customWidth="1"/>
    <col min="12293" max="12293" width="70.7109375" style="141" customWidth="1"/>
    <col min="12294" max="12294" width="5.7109375" style="141" customWidth="1"/>
    <col min="12295" max="12295" width="3.7109375" style="141" customWidth="1"/>
    <col min="12296" max="12297" width="10.7109375" style="141" customWidth="1"/>
    <col min="12298" max="12298" width="4" style="141" customWidth="1"/>
    <col min="12299" max="12544" width="9.140625" style="141"/>
    <col min="12545" max="12545" width="8.140625" style="141" customWidth="1"/>
    <col min="12546" max="12546" width="5.7109375" style="141" customWidth="1"/>
    <col min="12547" max="12547" width="70.7109375" style="141" customWidth="1"/>
    <col min="12548" max="12548" width="10.7109375" style="141" customWidth="1"/>
    <col min="12549" max="12549" width="70.7109375" style="141" customWidth="1"/>
    <col min="12550" max="12550" width="5.7109375" style="141" customWidth="1"/>
    <col min="12551" max="12551" width="3.7109375" style="141" customWidth="1"/>
    <col min="12552" max="12553" width="10.7109375" style="141" customWidth="1"/>
    <col min="12554" max="12554" width="4" style="141" customWidth="1"/>
    <col min="12555" max="12800" width="9.140625" style="141"/>
    <col min="12801" max="12801" width="8.140625" style="141" customWidth="1"/>
    <col min="12802" max="12802" width="5.7109375" style="141" customWidth="1"/>
    <col min="12803" max="12803" width="70.7109375" style="141" customWidth="1"/>
    <col min="12804" max="12804" width="10.7109375" style="141" customWidth="1"/>
    <col min="12805" max="12805" width="70.7109375" style="141" customWidth="1"/>
    <col min="12806" max="12806" width="5.7109375" style="141" customWidth="1"/>
    <col min="12807" max="12807" width="3.7109375" style="141" customWidth="1"/>
    <col min="12808" max="12809" width="10.7109375" style="141" customWidth="1"/>
    <col min="12810" max="12810" width="4" style="141" customWidth="1"/>
    <col min="12811" max="13056" width="9.140625" style="141"/>
    <col min="13057" max="13057" width="8.140625" style="141" customWidth="1"/>
    <col min="13058" max="13058" width="5.7109375" style="141" customWidth="1"/>
    <col min="13059" max="13059" width="70.7109375" style="141" customWidth="1"/>
    <col min="13060" max="13060" width="10.7109375" style="141" customWidth="1"/>
    <col min="13061" max="13061" width="70.7109375" style="141" customWidth="1"/>
    <col min="13062" max="13062" width="5.7109375" style="141" customWidth="1"/>
    <col min="13063" max="13063" width="3.7109375" style="141" customWidth="1"/>
    <col min="13064" max="13065" width="10.7109375" style="141" customWidth="1"/>
    <col min="13066" max="13066" width="4" style="141" customWidth="1"/>
    <col min="13067" max="13312" width="9.140625" style="141"/>
    <col min="13313" max="13313" width="8.140625" style="141" customWidth="1"/>
    <col min="13314" max="13314" width="5.7109375" style="141" customWidth="1"/>
    <col min="13315" max="13315" width="70.7109375" style="141" customWidth="1"/>
    <col min="13316" max="13316" width="10.7109375" style="141" customWidth="1"/>
    <col min="13317" max="13317" width="70.7109375" style="141" customWidth="1"/>
    <col min="13318" max="13318" width="5.7109375" style="141" customWidth="1"/>
    <col min="13319" max="13319" width="3.7109375" style="141" customWidth="1"/>
    <col min="13320" max="13321" width="10.7109375" style="141" customWidth="1"/>
    <col min="13322" max="13322" width="4" style="141" customWidth="1"/>
    <col min="13323" max="13568" width="9.140625" style="141"/>
    <col min="13569" max="13569" width="8.140625" style="141" customWidth="1"/>
    <col min="13570" max="13570" width="5.7109375" style="141" customWidth="1"/>
    <col min="13571" max="13571" width="70.7109375" style="141" customWidth="1"/>
    <col min="13572" max="13572" width="10.7109375" style="141" customWidth="1"/>
    <col min="13573" max="13573" width="70.7109375" style="141" customWidth="1"/>
    <col min="13574" max="13574" width="5.7109375" style="141" customWidth="1"/>
    <col min="13575" max="13575" width="3.7109375" style="141" customWidth="1"/>
    <col min="13576" max="13577" width="10.7109375" style="141" customWidth="1"/>
    <col min="13578" max="13578" width="4" style="141" customWidth="1"/>
    <col min="13579" max="13824" width="9.140625" style="141"/>
    <col min="13825" max="13825" width="8.140625" style="141" customWidth="1"/>
    <col min="13826" max="13826" width="5.7109375" style="141" customWidth="1"/>
    <col min="13827" max="13827" width="70.7109375" style="141" customWidth="1"/>
    <col min="13828" max="13828" width="10.7109375" style="141" customWidth="1"/>
    <col min="13829" max="13829" width="70.7109375" style="141" customWidth="1"/>
    <col min="13830" max="13830" width="5.7109375" style="141" customWidth="1"/>
    <col min="13831" max="13831" width="3.7109375" style="141" customWidth="1"/>
    <col min="13832" max="13833" width="10.7109375" style="141" customWidth="1"/>
    <col min="13834" max="13834" width="4" style="141" customWidth="1"/>
    <col min="13835" max="14080" width="9.140625" style="141"/>
    <col min="14081" max="14081" width="8.140625" style="141" customWidth="1"/>
    <col min="14082" max="14082" width="5.7109375" style="141" customWidth="1"/>
    <col min="14083" max="14083" width="70.7109375" style="141" customWidth="1"/>
    <col min="14084" max="14084" width="10.7109375" style="141" customWidth="1"/>
    <col min="14085" max="14085" width="70.7109375" style="141" customWidth="1"/>
    <col min="14086" max="14086" width="5.7109375" style="141" customWidth="1"/>
    <col min="14087" max="14087" width="3.7109375" style="141" customWidth="1"/>
    <col min="14088" max="14089" width="10.7109375" style="141" customWidth="1"/>
    <col min="14090" max="14090" width="4" style="141" customWidth="1"/>
    <col min="14091" max="14336" width="9.140625" style="141"/>
    <col min="14337" max="14337" width="8.140625" style="141" customWidth="1"/>
    <col min="14338" max="14338" width="5.7109375" style="141" customWidth="1"/>
    <col min="14339" max="14339" width="70.7109375" style="141" customWidth="1"/>
    <col min="14340" max="14340" width="10.7109375" style="141" customWidth="1"/>
    <col min="14341" max="14341" width="70.7109375" style="141" customWidth="1"/>
    <col min="14342" max="14342" width="5.7109375" style="141" customWidth="1"/>
    <col min="14343" max="14343" width="3.7109375" style="141" customWidth="1"/>
    <col min="14344" max="14345" width="10.7109375" style="141" customWidth="1"/>
    <col min="14346" max="14346" width="4" style="141" customWidth="1"/>
    <col min="14347" max="14592" width="9.140625" style="141"/>
    <col min="14593" max="14593" width="8.140625" style="141" customWidth="1"/>
    <col min="14594" max="14594" width="5.7109375" style="141" customWidth="1"/>
    <col min="14595" max="14595" width="70.7109375" style="141" customWidth="1"/>
    <col min="14596" max="14596" width="10.7109375" style="141" customWidth="1"/>
    <col min="14597" max="14597" width="70.7109375" style="141" customWidth="1"/>
    <col min="14598" max="14598" width="5.7109375" style="141" customWidth="1"/>
    <col min="14599" max="14599" width="3.7109375" style="141" customWidth="1"/>
    <col min="14600" max="14601" width="10.7109375" style="141" customWidth="1"/>
    <col min="14602" max="14602" width="4" style="141" customWidth="1"/>
    <col min="14603" max="14848" width="9.140625" style="141"/>
    <col min="14849" max="14849" width="8.140625" style="141" customWidth="1"/>
    <col min="14850" max="14850" width="5.7109375" style="141" customWidth="1"/>
    <col min="14851" max="14851" width="70.7109375" style="141" customWidth="1"/>
    <col min="14852" max="14852" width="10.7109375" style="141" customWidth="1"/>
    <col min="14853" max="14853" width="70.7109375" style="141" customWidth="1"/>
    <col min="14854" max="14854" width="5.7109375" style="141" customWidth="1"/>
    <col min="14855" max="14855" width="3.7109375" style="141" customWidth="1"/>
    <col min="14856" max="14857" width="10.7109375" style="141" customWidth="1"/>
    <col min="14858" max="14858" width="4" style="141" customWidth="1"/>
    <col min="14859" max="15104" width="9.140625" style="141"/>
    <col min="15105" max="15105" width="8.140625" style="141" customWidth="1"/>
    <col min="15106" max="15106" width="5.7109375" style="141" customWidth="1"/>
    <col min="15107" max="15107" width="70.7109375" style="141" customWidth="1"/>
    <col min="15108" max="15108" width="10.7109375" style="141" customWidth="1"/>
    <col min="15109" max="15109" width="70.7109375" style="141" customWidth="1"/>
    <col min="15110" max="15110" width="5.7109375" style="141" customWidth="1"/>
    <col min="15111" max="15111" width="3.7109375" style="141" customWidth="1"/>
    <col min="15112" max="15113" width="10.7109375" style="141" customWidth="1"/>
    <col min="15114" max="15114" width="4" style="141" customWidth="1"/>
    <col min="15115" max="15360" width="9.140625" style="141"/>
    <col min="15361" max="15361" width="8.140625" style="141" customWidth="1"/>
    <col min="15362" max="15362" width="5.7109375" style="141" customWidth="1"/>
    <col min="15363" max="15363" width="70.7109375" style="141" customWidth="1"/>
    <col min="15364" max="15364" width="10.7109375" style="141" customWidth="1"/>
    <col min="15365" max="15365" width="70.7109375" style="141" customWidth="1"/>
    <col min="15366" max="15366" width="5.7109375" style="141" customWidth="1"/>
    <col min="15367" max="15367" width="3.7109375" style="141" customWidth="1"/>
    <col min="15368" max="15369" width="10.7109375" style="141" customWidth="1"/>
    <col min="15370" max="15370" width="4" style="141" customWidth="1"/>
    <col min="15371" max="15616" width="9.140625" style="141"/>
    <col min="15617" max="15617" width="8.140625" style="141" customWidth="1"/>
    <col min="15618" max="15618" width="5.7109375" style="141" customWidth="1"/>
    <col min="15619" max="15619" width="70.7109375" style="141" customWidth="1"/>
    <col min="15620" max="15620" width="10.7109375" style="141" customWidth="1"/>
    <col min="15621" max="15621" width="70.7109375" style="141" customWidth="1"/>
    <col min="15622" max="15622" width="5.7109375" style="141" customWidth="1"/>
    <col min="15623" max="15623" width="3.7109375" style="141" customWidth="1"/>
    <col min="15624" max="15625" width="10.7109375" style="141" customWidth="1"/>
    <col min="15626" max="15626" width="4" style="141" customWidth="1"/>
    <col min="15627" max="15872" width="9.140625" style="141"/>
    <col min="15873" max="15873" width="8.140625" style="141" customWidth="1"/>
    <col min="15874" max="15874" width="5.7109375" style="141" customWidth="1"/>
    <col min="15875" max="15875" width="70.7109375" style="141" customWidth="1"/>
    <col min="15876" max="15876" width="10.7109375" style="141" customWidth="1"/>
    <col min="15877" max="15877" width="70.7109375" style="141" customWidth="1"/>
    <col min="15878" max="15878" width="5.7109375" style="141" customWidth="1"/>
    <col min="15879" max="15879" width="3.7109375" style="141" customWidth="1"/>
    <col min="15880" max="15881" width="10.7109375" style="141" customWidth="1"/>
    <col min="15882" max="15882" width="4" style="141" customWidth="1"/>
    <col min="15883" max="16128" width="9.140625" style="141"/>
    <col min="16129" max="16129" width="8.140625" style="141" customWidth="1"/>
    <col min="16130" max="16130" width="5.7109375" style="141" customWidth="1"/>
    <col min="16131" max="16131" width="70.7109375" style="141" customWidth="1"/>
    <col min="16132" max="16132" width="10.7109375" style="141" customWidth="1"/>
    <col min="16133" max="16133" width="70.7109375" style="141" customWidth="1"/>
    <col min="16134" max="16134" width="5.7109375" style="141" customWidth="1"/>
    <col min="16135" max="16135" width="3.7109375" style="141" customWidth="1"/>
    <col min="16136" max="16137" width="10.7109375" style="141" customWidth="1"/>
    <col min="16138" max="16138" width="4" style="141" customWidth="1"/>
    <col min="16139" max="16384" width="9.140625" style="141"/>
  </cols>
  <sheetData>
    <row r="1" spans="2:12" ht="15" customHeight="1" thickBot="1" x14ac:dyDescent="0.4"/>
    <row r="2" spans="2:12" ht="15" customHeight="1" x14ac:dyDescent="0.35">
      <c r="B2" s="142"/>
      <c r="C2" s="143"/>
      <c r="D2" s="143"/>
      <c r="E2" s="143"/>
      <c r="F2" s="144"/>
      <c r="G2" s="145"/>
      <c r="H2" s="145"/>
      <c r="I2" s="145"/>
      <c r="J2" s="145"/>
      <c r="K2" s="146"/>
    </row>
    <row r="3" spans="2:12" ht="35.1" customHeight="1" x14ac:dyDescent="0.35">
      <c r="B3" s="147"/>
      <c r="C3" s="148"/>
      <c r="D3" s="148"/>
      <c r="E3" s="148"/>
      <c r="F3" s="149"/>
      <c r="G3" s="145"/>
      <c r="H3" s="145"/>
      <c r="I3" s="145"/>
      <c r="J3" s="145"/>
      <c r="K3" s="146"/>
    </row>
    <row r="4" spans="2:12" ht="51.6" customHeight="1" x14ac:dyDescent="0.35">
      <c r="B4" s="147"/>
      <c r="C4" s="307" t="s">
        <v>178</v>
      </c>
      <c r="D4" s="308"/>
      <c r="E4" s="308"/>
      <c r="F4" s="150"/>
      <c r="G4" s="151"/>
      <c r="H4" s="151"/>
      <c r="I4" s="151"/>
      <c r="J4" s="152"/>
      <c r="K4" s="146"/>
    </row>
    <row r="5" spans="2:12" ht="21" customHeight="1" x14ac:dyDescent="0.35">
      <c r="B5" s="147"/>
      <c r="C5" s="309" t="s">
        <v>87</v>
      </c>
      <c r="D5" s="310"/>
      <c r="E5" s="310"/>
      <c r="F5" s="153"/>
      <c r="G5" s="154"/>
      <c r="H5" s="154"/>
      <c r="I5" s="154"/>
      <c r="J5" s="155"/>
      <c r="K5" s="146"/>
    </row>
    <row r="6" spans="2:12" ht="15" customHeight="1" thickBot="1" x14ac:dyDescent="0.4">
      <c r="B6" s="147"/>
      <c r="C6" s="148"/>
      <c r="D6" s="148"/>
      <c r="E6" s="34"/>
      <c r="F6" s="156"/>
      <c r="G6" s="157"/>
      <c r="H6" s="157"/>
      <c r="I6" s="157"/>
      <c r="J6" s="145"/>
      <c r="K6" s="146"/>
    </row>
    <row r="7" spans="2:12" s="158" customFormat="1" ht="15" customHeight="1" x14ac:dyDescent="0.2">
      <c r="B7" s="216"/>
      <c r="C7" s="217"/>
      <c r="D7" s="217"/>
      <c r="E7" s="218"/>
      <c r="F7" s="219"/>
      <c r="G7" s="159"/>
      <c r="H7" s="160"/>
      <c r="I7" s="160"/>
      <c r="J7" s="161"/>
      <c r="K7" s="162"/>
      <c r="L7" s="163"/>
    </row>
    <row r="8" spans="2:12" s="158" customFormat="1" ht="30" customHeight="1" x14ac:dyDescent="0.2">
      <c r="B8" s="220"/>
      <c r="C8" s="221" t="s">
        <v>179</v>
      </c>
      <c r="D8" s="222"/>
      <c r="E8" s="221"/>
      <c r="F8" s="223"/>
      <c r="G8" s="159"/>
      <c r="H8" s="160"/>
      <c r="I8" s="160"/>
      <c r="J8" s="161"/>
      <c r="K8" s="162"/>
      <c r="L8" s="163"/>
    </row>
    <row r="9" spans="2:12" s="158" customFormat="1" ht="30" customHeight="1" x14ac:dyDescent="0.2">
      <c r="B9" s="220"/>
      <c r="C9" s="224" t="s">
        <v>247</v>
      </c>
      <c r="D9" s="222"/>
      <c r="E9" s="221"/>
      <c r="F9" s="223"/>
      <c r="G9" s="159"/>
      <c r="H9" s="160"/>
      <c r="I9" s="160"/>
      <c r="J9" s="161"/>
      <c r="K9" s="162"/>
      <c r="L9" s="163"/>
    </row>
    <row r="10" spans="2:12" s="158" customFormat="1" ht="30" customHeight="1" x14ac:dyDescent="0.2">
      <c r="B10" s="220"/>
      <c r="C10" s="224" t="s">
        <v>121</v>
      </c>
      <c r="D10" s="222"/>
      <c r="E10" s="221" t="s">
        <v>401</v>
      </c>
      <c r="F10" s="223"/>
      <c r="G10" s="159"/>
      <c r="H10" s="160"/>
      <c r="I10" s="160"/>
      <c r="J10" s="161"/>
      <c r="K10" s="162"/>
      <c r="L10" s="163"/>
    </row>
    <row r="11" spans="2:12" s="158" customFormat="1" ht="30" customHeight="1" x14ac:dyDescent="0.2">
      <c r="B11" s="220"/>
      <c r="C11" s="225" t="s">
        <v>180</v>
      </c>
      <c r="D11" s="222"/>
      <c r="E11" s="221" t="s">
        <v>433</v>
      </c>
      <c r="F11" s="223"/>
      <c r="G11" s="159"/>
      <c r="H11" s="160"/>
      <c r="I11" s="160"/>
      <c r="J11" s="161"/>
      <c r="K11" s="162"/>
      <c r="L11" s="163"/>
    </row>
    <row r="12" spans="2:12" s="158" customFormat="1" ht="30" customHeight="1" x14ac:dyDescent="0.45">
      <c r="B12" s="220"/>
      <c r="C12" s="226" t="s">
        <v>181</v>
      </c>
      <c r="D12" s="222"/>
      <c r="E12" s="222" t="s">
        <v>402</v>
      </c>
      <c r="F12" s="223"/>
      <c r="G12" s="159"/>
      <c r="H12" s="160"/>
      <c r="I12" s="160"/>
      <c r="J12" s="161"/>
      <c r="K12" s="162"/>
      <c r="L12" s="163"/>
    </row>
    <row r="13" spans="2:12" s="158" customFormat="1" ht="30" customHeight="1" x14ac:dyDescent="0.45">
      <c r="B13" s="220"/>
      <c r="C13" s="226" t="s">
        <v>182</v>
      </c>
      <c r="D13" s="222"/>
      <c r="E13" s="239" t="s">
        <v>403</v>
      </c>
      <c r="F13" s="223"/>
      <c r="G13" s="159"/>
      <c r="H13" s="160"/>
      <c r="I13" s="160"/>
      <c r="J13" s="161"/>
      <c r="K13" s="162"/>
      <c r="L13" s="163"/>
    </row>
    <row r="14" spans="2:12" s="158" customFormat="1" ht="30" customHeight="1" x14ac:dyDescent="0.45">
      <c r="B14" s="220"/>
      <c r="C14" s="226" t="s">
        <v>432</v>
      </c>
      <c r="D14" s="222"/>
      <c r="E14" s="239" t="s">
        <v>434</v>
      </c>
      <c r="F14" s="223"/>
      <c r="G14" s="159"/>
      <c r="H14" s="160"/>
      <c r="I14" s="160"/>
      <c r="J14" s="161"/>
      <c r="K14" s="162"/>
      <c r="L14" s="163"/>
    </row>
    <row r="15" spans="2:12" s="158" customFormat="1" ht="30" customHeight="1" x14ac:dyDescent="0.5">
      <c r="B15" s="220"/>
      <c r="C15" s="226" t="s">
        <v>183</v>
      </c>
      <c r="D15" s="227"/>
      <c r="E15" s="239" t="s">
        <v>404</v>
      </c>
      <c r="F15" s="223"/>
      <c r="G15" s="159"/>
      <c r="H15" s="160"/>
      <c r="I15" s="160"/>
      <c r="J15" s="161"/>
      <c r="K15" s="162"/>
      <c r="L15" s="163"/>
    </row>
    <row r="16" spans="2:12" s="158" customFormat="1" ht="30" customHeight="1" x14ac:dyDescent="0.45">
      <c r="B16" s="220"/>
      <c r="C16" s="226" t="s">
        <v>184</v>
      </c>
      <c r="D16" s="222"/>
      <c r="E16" s="222"/>
      <c r="F16" s="223"/>
      <c r="G16" s="159"/>
      <c r="H16" s="160"/>
      <c r="I16" s="160"/>
      <c r="J16" s="161"/>
      <c r="K16" s="162"/>
      <c r="L16" s="163"/>
    </row>
    <row r="17" spans="1:12" s="158" customFormat="1" ht="15" customHeight="1" thickBot="1" x14ac:dyDescent="0.25">
      <c r="B17" s="228"/>
      <c r="C17" s="229"/>
      <c r="D17" s="230"/>
      <c r="E17" s="231"/>
      <c r="F17" s="232"/>
      <c r="G17" s="159"/>
      <c r="H17" s="164"/>
      <c r="I17" s="160"/>
      <c r="J17" s="161"/>
      <c r="K17" s="162"/>
      <c r="L17" s="163"/>
    </row>
    <row r="18" spans="1:12" x14ac:dyDescent="0.35">
      <c r="A18" s="146"/>
      <c r="B18" s="145"/>
      <c r="C18" s="145"/>
      <c r="D18" s="145"/>
      <c r="E18" s="145"/>
    </row>
    <row r="19" spans="1:12" x14ac:dyDescent="0.35">
      <c r="A19" s="146"/>
      <c r="B19" s="145"/>
      <c r="C19" s="146"/>
      <c r="D19" s="145"/>
      <c r="E19" s="145"/>
    </row>
    <row r="20" spans="1:12" x14ac:dyDescent="0.35">
      <c r="A20" s="146"/>
      <c r="B20" s="146"/>
      <c r="C20" s="146"/>
      <c r="D20" s="146"/>
      <c r="E20" s="145"/>
    </row>
    <row r="21" spans="1:12" x14ac:dyDescent="0.35">
      <c r="A21" s="146"/>
      <c r="B21" s="146"/>
      <c r="D21" s="146"/>
      <c r="E21" s="145"/>
    </row>
    <row r="22" spans="1:12" x14ac:dyDescent="0.35">
      <c r="E22" s="146"/>
    </row>
  </sheetData>
  <mergeCells count="2">
    <mergeCell ref="C4:E4"/>
    <mergeCell ref="C5:E5"/>
  </mergeCells>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C9" location="Definitions!A1" display="Definitions"/>
    <hyperlink ref="E11" location="'3. General Information'!A1" display="3. General Information"/>
    <hyperlink ref="E13" location="'4a. Network perf - Feeders '!A1" display="  4a. Network performance - feeder reliability"/>
    <hyperlink ref="E14" location="'4b. Network perf - causes + WSC'!A1" display="  4b. Network performance - outages"/>
    <hyperlink ref="E15" location="'4c. Network perf - reliability '!A1" display="  4c. Network performance - planned outages"/>
    <hyperlink ref="E10" location="'2. Customer Service'!A1" display="2. Quality of service and customer service"/>
  </hyperlinks>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7"/>
  <sheetViews>
    <sheetView zoomScaleNormal="100" workbookViewId="0">
      <selection activeCell="C2" sqref="C2"/>
    </sheetView>
  </sheetViews>
  <sheetFormatPr defaultRowHeight="12.75" x14ac:dyDescent="0.2"/>
  <cols>
    <col min="1" max="1" width="9.140625" style="259"/>
    <col min="2" max="2" width="34.7109375" style="259" customWidth="1"/>
    <col min="3" max="3" width="95.5703125" style="259" customWidth="1"/>
    <col min="4" max="16384" width="9.140625" style="259"/>
  </cols>
  <sheetData>
    <row r="1" spans="1:4" ht="20.25" x14ac:dyDescent="0.2">
      <c r="A1" s="256"/>
      <c r="B1" s="257" t="str">
        <f>Cover!C22</f>
        <v>CitiPower Pty Ltd</v>
      </c>
      <c r="C1" s="258"/>
    </row>
    <row r="2" spans="1:4" ht="20.25" x14ac:dyDescent="0.2">
      <c r="A2" s="256"/>
      <c r="B2" s="260" t="s">
        <v>247</v>
      </c>
      <c r="C2" s="258"/>
    </row>
    <row r="3" spans="1:4" ht="20.25" x14ac:dyDescent="0.2">
      <c r="A3" s="256"/>
      <c r="B3" s="261">
        <f>Cover!C26</f>
        <v>2015</v>
      </c>
      <c r="C3" s="262"/>
    </row>
    <row r="4" spans="1:4" ht="20.25" x14ac:dyDescent="0.2">
      <c r="A4" s="263"/>
      <c r="B4" s="270"/>
      <c r="C4" s="271"/>
    </row>
    <row r="5" spans="1:4" ht="25.5" x14ac:dyDescent="0.2">
      <c r="A5" s="265"/>
      <c r="B5" s="233" t="s">
        <v>248</v>
      </c>
      <c r="C5" s="233" t="s">
        <v>249</v>
      </c>
      <c r="D5" s="268"/>
    </row>
    <row r="6" spans="1:4" x14ac:dyDescent="0.2">
      <c r="A6" s="265"/>
      <c r="B6" s="311" t="s">
        <v>250</v>
      </c>
      <c r="C6" s="312"/>
      <c r="D6" s="268"/>
    </row>
    <row r="7" spans="1:4" s="264" customFormat="1" x14ac:dyDescent="0.2">
      <c r="A7" s="266"/>
      <c r="B7" s="253" t="s">
        <v>53</v>
      </c>
      <c r="C7" s="254" t="s">
        <v>258</v>
      </c>
      <c r="D7" s="269"/>
    </row>
    <row r="8" spans="1:4" s="264" customFormat="1" x14ac:dyDescent="0.2">
      <c r="A8" s="266"/>
      <c r="B8" s="253" t="s">
        <v>54</v>
      </c>
      <c r="C8" s="254" t="s">
        <v>259</v>
      </c>
      <c r="D8" s="269"/>
    </row>
    <row r="9" spans="1:4" s="264" customFormat="1" x14ac:dyDescent="0.2">
      <c r="A9" s="266"/>
      <c r="B9" s="255" t="s">
        <v>264</v>
      </c>
      <c r="C9" s="254" t="s">
        <v>265</v>
      </c>
      <c r="D9" s="269"/>
    </row>
    <row r="10" spans="1:4" s="264" customFormat="1" ht="25.5" x14ac:dyDescent="0.2">
      <c r="A10" s="266"/>
      <c r="B10" s="255" t="s">
        <v>280</v>
      </c>
      <c r="C10" s="254" t="s">
        <v>281</v>
      </c>
      <c r="D10" s="269"/>
    </row>
    <row r="11" spans="1:4" s="264" customFormat="1" x14ac:dyDescent="0.2">
      <c r="A11" s="266"/>
      <c r="B11" s="255" t="s">
        <v>186</v>
      </c>
      <c r="C11" s="254" t="s">
        <v>283</v>
      </c>
      <c r="D11" s="269"/>
    </row>
    <row r="12" spans="1:4" ht="25.5" x14ac:dyDescent="0.2">
      <c r="A12" s="265"/>
      <c r="B12" s="236" t="s">
        <v>260</v>
      </c>
      <c r="C12" s="235" t="s">
        <v>261</v>
      </c>
      <c r="D12" s="268"/>
    </row>
    <row r="13" spans="1:4" ht="114.75" x14ac:dyDescent="0.2">
      <c r="A13" s="265"/>
      <c r="B13" s="234" t="s">
        <v>139</v>
      </c>
      <c r="C13" s="235" t="s">
        <v>395</v>
      </c>
      <c r="D13" s="268"/>
    </row>
    <row r="14" spans="1:4" x14ac:dyDescent="0.2">
      <c r="A14" s="265"/>
      <c r="B14" s="234" t="s">
        <v>275</v>
      </c>
      <c r="C14" s="235" t="s">
        <v>276</v>
      </c>
      <c r="D14" s="268"/>
    </row>
    <row r="15" spans="1:4" ht="114.75" x14ac:dyDescent="0.2">
      <c r="A15" s="265"/>
      <c r="B15" s="234" t="s">
        <v>279</v>
      </c>
      <c r="C15" s="237" t="s">
        <v>377</v>
      </c>
      <c r="D15" s="268"/>
    </row>
    <row r="16" spans="1:4" s="264" customFormat="1" ht="114.75" x14ac:dyDescent="0.2">
      <c r="A16" s="266"/>
      <c r="B16" s="255" t="s">
        <v>255</v>
      </c>
      <c r="C16" s="254" t="s">
        <v>256</v>
      </c>
      <c r="D16" s="269"/>
    </row>
    <row r="17" spans="1:4" s="264" customFormat="1" x14ac:dyDescent="0.2">
      <c r="A17" s="266"/>
      <c r="B17" s="255" t="s">
        <v>262</v>
      </c>
      <c r="C17" s="254" t="s">
        <v>263</v>
      </c>
      <c r="D17" s="269"/>
    </row>
    <row r="18" spans="1:4" s="264" customFormat="1" ht="102" x14ac:dyDescent="0.2">
      <c r="A18" s="266"/>
      <c r="B18" s="255" t="s">
        <v>7</v>
      </c>
      <c r="C18" s="254" t="s">
        <v>257</v>
      </c>
      <c r="D18" s="269"/>
    </row>
    <row r="19" spans="1:4" x14ac:dyDescent="0.2">
      <c r="A19" s="265"/>
      <c r="B19" s="234" t="s">
        <v>268</v>
      </c>
      <c r="C19" s="235" t="s">
        <v>269</v>
      </c>
      <c r="D19" s="268"/>
    </row>
    <row r="20" spans="1:4" ht="25.5" x14ac:dyDescent="0.2">
      <c r="A20" s="265"/>
      <c r="B20" s="234" t="s">
        <v>270</v>
      </c>
      <c r="C20" s="237" t="s">
        <v>373</v>
      </c>
      <c r="D20" s="268"/>
    </row>
    <row r="21" spans="1:4" ht="140.25" x14ac:dyDescent="0.2">
      <c r="A21" s="265"/>
      <c r="B21" s="237" t="s">
        <v>398</v>
      </c>
      <c r="C21" s="237" t="s">
        <v>267</v>
      </c>
      <c r="D21" s="268"/>
    </row>
    <row r="22" spans="1:4" ht="63.75" x14ac:dyDescent="0.2">
      <c r="A22" s="265"/>
      <c r="B22" s="238" t="s">
        <v>96</v>
      </c>
      <c r="C22" s="237" t="s">
        <v>266</v>
      </c>
      <c r="D22" s="268"/>
    </row>
    <row r="23" spans="1:4" x14ac:dyDescent="0.2">
      <c r="A23" s="265"/>
      <c r="B23" s="234" t="s">
        <v>277</v>
      </c>
      <c r="C23" s="235" t="s">
        <v>278</v>
      </c>
      <c r="D23" s="268"/>
    </row>
    <row r="24" spans="1:4" ht="25.5" x14ac:dyDescent="0.2">
      <c r="A24" s="265"/>
      <c r="B24" s="234" t="s">
        <v>251</v>
      </c>
      <c r="C24" s="235" t="s">
        <v>252</v>
      </c>
      <c r="D24" s="268"/>
    </row>
    <row r="25" spans="1:4" ht="25.5" x14ac:dyDescent="0.2">
      <c r="A25" s="265"/>
      <c r="B25" s="234" t="s">
        <v>253</v>
      </c>
      <c r="C25" s="235" t="s">
        <v>254</v>
      </c>
      <c r="D25" s="268"/>
    </row>
    <row r="26" spans="1:4" ht="38.25" x14ac:dyDescent="0.2">
      <c r="A26" s="265"/>
      <c r="B26" s="234" t="s">
        <v>274</v>
      </c>
      <c r="C26" s="237" t="s">
        <v>376</v>
      </c>
      <c r="D26" s="268"/>
    </row>
    <row r="27" spans="1:4" ht="25.5" x14ac:dyDescent="0.2">
      <c r="A27" s="265"/>
      <c r="B27" s="234" t="s">
        <v>272</v>
      </c>
      <c r="C27" s="237" t="s">
        <v>375</v>
      </c>
      <c r="D27" s="268"/>
    </row>
    <row r="28" spans="1:4" ht="76.5" x14ac:dyDescent="0.2">
      <c r="A28" s="265"/>
      <c r="B28" s="234" t="s">
        <v>273</v>
      </c>
      <c r="C28" s="235" t="s">
        <v>394</v>
      </c>
      <c r="D28" s="268"/>
    </row>
    <row r="29" spans="1:4" ht="25.5" x14ac:dyDescent="0.2">
      <c r="A29" s="265"/>
      <c r="B29" s="234" t="s">
        <v>271</v>
      </c>
      <c r="C29" s="237" t="s">
        <v>374</v>
      </c>
      <c r="D29" s="268"/>
    </row>
    <row r="30" spans="1:4" x14ac:dyDescent="0.2">
      <c r="A30" s="265"/>
      <c r="B30" s="238" t="s">
        <v>396</v>
      </c>
      <c r="C30" s="237" t="s">
        <v>397</v>
      </c>
      <c r="D30" s="268"/>
    </row>
    <row r="31" spans="1:4" ht="25.5" x14ac:dyDescent="0.2">
      <c r="A31" s="265"/>
      <c r="B31" s="234" t="s">
        <v>140</v>
      </c>
      <c r="C31" s="235" t="s">
        <v>282</v>
      </c>
      <c r="D31" s="268"/>
    </row>
    <row r="32" spans="1:4" x14ac:dyDescent="0.2">
      <c r="A32" s="265"/>
      <c r="B32" s="311" t="s">
        <v>284</v>
      </c>
      <c r="C32" s="312"/>
      <c r="D32" s="268"/>
    </row>
    <row r="33" spans="1:4" ht="25.5" x14ac:dyDescent="0.2">
      <c r="A33" s="265"/>
      <c r="B33" s="234" t="s">
        <v>285</v>
      </c>
      <c r="C33" s="235" t="s">
        <v>286</v>
      </c>
      <c r="D33" s="268"/>
    </row>
    <row r="34" spans="1:4" x14ac:dyDescent="0.2">
      <c r="A34" s="265"/>
      <c r="B34" s="234" t="s">
        <v>287</v>
      </c>
      <c r="C34" s="235" t="s">
        <v>288</v>
      </c>
      <c r="D34" s="268"/>
    </row>
    <row r="35" spans="1:4" x14ac:dyDescent="0.2">
      <c r="A35" s="265"/>
      <c r="B35" s="234" t="s">
        <v>289</v>
      </c>
      <c r="C35" s="235" t="s">
        <v>290</v>
      </c>
      <c r="D35" s="268"/>
    </row>
    <row r="36" spans="1:4" x14ac:dyDescent="0.2">
      <c r="A36" s="265"/>
      <c r="B36" s="311" t="s">
        <v>0</v>
      </c>
      <c r="C36" s="312"/>
      <c r="D36" s="268"/>
    </row>
    <row r="37" spans="1:4" x14ac:dyDescent="0.2">
      <c r="A37" s="265"/>
      <c r="B37" s="234" t="s">
        <v>110</v>
      </c>
      <c r="C37" s="237" t="s">
        <v>332</v>
      </c>
      <c r="D37" s="268"/>
    </row>
    <row r="38" spans="1:4" ht="25.5" x14ac:dyDescent="0.2">
      <c r="A38" s="265"/>
      <c r="B38" s="234" t="s">
        <v>329</v>
      </c>
      <c r="C38" s="237" t="s">
        <v>330</v>
      </c>
      <c r="D38" s="268"/>
    </row>
    <row r="39" spans="1:4" x14ac:dyDescent="0.2">
      <c r="A39" s="265"/>
      <c r="B39" s="234" t="s">
        <v>109</v>
      </c>
      <c r="C39" s="235" t="s">
        <v>331</v>
      </c>
      <c r="D39" s="268"/>
    </row>
    <row r="40" spans="1:4" ht="38.25" x14ac:dyDescent="0.2">
      <c r="A40" s="265"/>
      <c r="B40" s="234" t="s">
        <v>108</v>
      </c>
      <c r="C40" s="237" t="s">
        <v>328</v>
      </c>
      <c r="D40" s="268"/>
    </row>
    <row r="41" spans="1:4" ht="38.25" x14ac:dyDescent="0.2">
      <c r="A41" s="265"/>
      <c r="B41" s="234" t="s">
        <v>294</v>
      </c>
      <c r="C41" s="235" t="s">
        <v>295</v>
      </c>
      <c r="D41" s="268"/>
    </row>
    <row r="42" spans="1:4" ht="25.5" x14ac:dyDescent="0.2">
      <c r="A42" s="265"/>
      <c r="B42" s="234" t="s">
        <v>43</v>
      </c>
      <c r="C42" s="234" t="s">
        <v>335</v>
      </c>
      <c r="D42" s="268"/>
    </row>
    <row r="43" spans="1:4" ht="38.25" x14ac:dyDescent="0.2">
      <c r="A43" s="265"/>
      <c r="B43" s="234" t="s">
        <v>44</v>
      </c>
      <c r="C43" s="237" t="s">
        <v>336</v>
      </c>
      <c r="D43" s="268"/>
    </row>
    <row r="44" spans="1:4" ht="25.5" x14ac:dyDescent="0.2">
      <c r="A44" s="265"/>
      <c r="B44" s="234" t="s">
        <v>45</v>
      </c>
      <c r="C44" s="237" t="s">
        <v>337</v>
      </c>
      <c r="D44" s="268"/>
    </row>
    <row r="45" spans="1:4" x14ac:dyDescent="0.2">
      <c r="A45" s="265"/>
      <c r="B45" s="234" t="s">
        <v>41</v>
      </c>
      <c r="C45" s="237" t="s">
        <v>333</v>
      </c>
      <c r="D45" s="268"/>
    </row>
    <row r="46" spans="1:4" x14ac:dyDescent="0.2">
      <c r="A46" s="265"/>
      <c r="B46" s="234" t="s">
        <v>42</v>
      </c>
      <c r="C46" s="237" t="s">
        <v>334</v>
      </c>
      <c r="D46" s="268"/>
    </row>
    <row r="47" spans="1:4" ht="25.5" x14ac:dyDescent="0.2">
      <c r="A47" s="265"/>
      <c r="B47" s="234" t="s">
        <v>97</v>
      </c>
      <c r="C47" s="235" t="s">
        <v>296</v>
      </c>
      <c r="D47" s="268"/>
    </row>
    <row r="48" spans="1:4" ht="25.5" x14ac:dyDescent="0.2">
      <c r="A48" s="265"/>
      <c r="B48" s="234" t="s">
        <v>297</v>
      </c>
      <c r="C48" s="235" t="s">
        <v>298</v>
      </c>
      <c r="D48" s="268"/>
    </row>
    <row r="49" spans="1:4" ht="25.5" x14ac:dyDescent="0.2">
      <c r="A49" s="265"/>
      <c r="B49" s="234" t="s">
        <v>306</v>
      </c>
      <c r="C49" s="235" t="s">
        <v>307</v>
      </c>
      <c r="D49" s="268"/>
    </row>
    <row r="50" spans="1:4" ht="38.25" x14ac:dyDescent="0.2">
      <c r="A50" s="265"/>
      <c r="B50" s="234" t="s">
        <v>308</v>
      </c>
      <c r="C50" s="235" t="s">
        <v>309</v>
      </c>
      <c r="D50" s="268"/>
    </row>
    <row r="51" spans="1:4" ht="25.5" x14ac:dyDescent="0.2">
      <c r="A51" s="265"/>
      <c r="B51" s="234" t="s">
        <v>304</v>
      </c>
      <c r="C51" s="235" t="s">
        <v>305</v>
      </c>
      <c r="D51" s="268"/>
    </row>
    <row r="52" spans="1:4" x14ac:dyDescent="0.2">
      <c r="A52" s="265"/>
      <c r="B52" s="234" t="s">
        <v>299</v>
      </c>
      <c r="C52" s="235" t="s">
        <v>393</v>
      </c>
      <c r="D52" s="268"/>
    </row>
    <row r="53" spans="1:4" ht="25.5" x14ac:dyDescent="0.2">
      <c r="A53" s="265"/>
      <c r="B53" s="234" t="s">
        <v>302</v>
      </c>
      <c r="C53" s="235" t="s">
        <v>303</v>
      </c>
      <c r="D53" s="268"/>
    </row>
    <row r="54" spans="1:4" x14ac:dyDescent="0.2">
      <c r="A54" s="265"/>
      <c r="B54" s="234" t="s">
        <v>300</v>
      </c>
      <c r="C54" s="235" t="s">
        <v>301</v>
      </c>
      <c r="D54" s="268"/>
    </row>
    <row r="55" spans="1:4" ht="25.5" x14ac:dyDescent="0.2">
      <c r="A55" s="265"/>
      <c r="B55" s="234" t="s">
        <v>318</v>
      </c>
      <c r="C55" s="235" t="s">
        <v>319</v>
      </c>
      <c r="D55" s="268"/>
    </row>
    <row r="56" spans="1:4" ht="25.5" x14ac:dyDescent="0.2">
      <c r="A56" s="265"/>
      <c r="B56" s="234" t="s">
        <v>322</v>
      </c>
      <c r="C56" s="235" t="s">
        <v>323</v>
      </c>
      <c r="D56" s="268"/>
    </row>
    <row r="57" spans="1:4" ht="25.5" x14ac:dyDescent="0.2">
      <c r="A57" s="265"/>
      <c r="B57" s="234" t="s">
        <v>310</v>
      </c>
      <c r="C57" s="235" t="s">
        <v>311</v>
      </c>
      <c r="D57" s="268"/>
    </row>
    <row r="58" spans="1:4" ht="25.5" x14ac:dyDescent="0.2">
      <c r="A58" s="265"/>
      <c r="B58" s="234" t="s">
        <v>314</v>
      </c>
      <c r="C58" s="235" t="s">
        <v>315</v>
      </c>
      <c r="D58" s="268"/>
    </row>
    <row r="59" spans="1:4" ht="25.5" x14ac:dyDescent="0.2">
      <c r="A59" s="265"/>
      <c r="B59" s="234" t="s">
        <v>312</v>
      </c>
      <c r="C59" s="235" t="s">
        <v>313</v>
      </c>
      <c r="D59" s="268"/>
    </row>
    <row r="60" spans="1:4" ht="25.5" x14ac:dyDescent="0.2">
      <c r="A60" s="265"/>
      <c r="B60" s="234" t="s">
        <v>316</v>
      </c>
      <c r="C60" s="235" t="s">
        <v>317</v>
      </c>
      <c r="D60" s="268"/>
    </row>
    <row r="61" spans="1:4" ht="25.5" x14ac:dyDescent="0.2">
      <c r="A61" s="265"/>
      <c r="B61" s="234" t="s">
        <v>320</v>
      </c>
      <c r="C61" s="235" t="s">
        <v>321</v>
      </c>
      <c r="D61" s="268"/>
    </row>
    <row r="62" spans="1:4" ht="38.25" x14ac:dyDescent="0.2">
      <c r="A62" s="265"/>
      <c r="B62" s="234" t="s">
        <v>324</v>
      </c>
      <c r="C62" s="235" t="s">
        <v>325</v>
      </c>
      <c r="D62" s="268"/>
    </row>
    <row r="63" spans="1:4" ht="25.5" x14ac:dyDescent="0.2">
      <c r="A63" s="265"/>
      <c r="B63" s="234" t="s">
        <v>90</v>
      </c>
      <c r="C63" s="237" t="s">
        <v>379</v>
      </c>
      <c r="D63" s="268"/>
    </row>
    <row r="64" spans="1:4" ht="25.5" x14ac:dyDescent="0.2">
      <c r="A64" s="265"/>
      <c r="B64" s="234" t="s">
        <v>93</v>
      </c>
      <c r="C64" s="237" t="s">
        <v>381</v>
      </c>
      <c r="D64" s="268"/>
    </row>
    <row r="65" spans="1:4" ht="38.25" x14ac:dyDescent="0.2">
      <c r="A65" s="265"/>
      <c r="B65" s="234" t="s">
        <v>94</v>
      </c>
      <c r="C65" s="237" t="s">
        <v>383</v>
      </c>
      <c r="D65" s="268"/>
    </row>
    <row r="66" spans="1:4" x14ac:dyDescent="0.2">
      <c r="A66" s="265"/>
      <c r="B66" s="234" t="s">
        <v>268</v>
      </c>
      <c r="C66" s="235" t="s">
        <v>269</v>
      </c>
      <c r="D66" s="268"/>
    </row>
    <row r="67" spans="1:4" ht="25.5" x14ac:dyDescent="0.2">
      <c r="A67" s="265"/>
      <c r="B67" s="234" t="s">
        <v>270</v>
      </c>
      <c r="C67" s="237" t="s">
        <v>373</v>
      </c>
      <c r="D67" s="268"/>
    </row>
    <row r="68" spans="1:4" ht="38.25" x14ac:dyDescent="0.2">
      <c r="A68" s="265"/>
      <c r="B68" s="234" t="s">
        <v>406</v>
      </c>
      <c r="C68" s="237" t="s">
        <v>291</v>
      </c>
      <c r="D68" s="268"/>
    </row>
    <row r="69" spans="1:4" ht="140.25" x14ac:dyDescent="0.2">
      <c r="A69" s="265"/>
      <c r="B69" s="234" t="s">
        <v>405</v>
      </c>
      <c r="C69" s="237" t="s">
        <v>392</v>
      </c>
      <c r="D69" s="268"/>
    </row>
    <row r="70" spans="1:4" ht="25.5" x14ac:dyDescent="0.2">
      <c r="A70" s="265"/>
      <c r="B70" s="234" t="s">
        <v>89</v>
      </c>
      <c r="C70" s="237" t="s">
        <v>378</v>
      </c>
      <c r="D70" s="268"/>
    </row>
    <row r="71" spans="1:4" ht="25.5" x14ac:dyDescent="0.2">
      <c r="A71" s="265"/>
      <c r="B71" s="234" t="s">
        <v>123</v>
      </c>
      <c r="C71" s="237" t="s">
        <v>380</v>
      </c>
      <c r="D71" s="268"/>
    </row>
    <row r="72" spans="1:4" ht="25.5" x14ac:dyDescent="0.2">
      <c r="A72" s="265"/>
      <c r="B72" s="234" t="s">
        <v>91</v>
      </c>
      <c r="C72" s="237" t="s">
        <v>382</v>
      </c>
      <c r="D72" s="268"/>
    </row>
    <row r="73" spans="1:4" ht="25.5" x14ac:dyDescent="0.2">
      <c r="A73" s="265"/>
      <c r="B73" s="234" t="s">
        <v>37</v>
      </c>
      <c r="C73" s="237" t="s">
        <v>326</v>
      </c>
      <c r="D73" s="268"/>
    </row>
    <row r="74" spans="1:4" ht="25.5" x14ac:dyDescent="0.2">
      <c r="A74" s="265"/>
      <c r="B74" s="234" t="s">
        <v>39</v>
      </c>
      <c r="C74" s="237" t="s">
        <v>327</v>
      </c>
      <c r="D74" s="268"/>
    </row>
    <row r="75" spans="1:4" x14ac:dyDescent="0.2">
      <c r="A75" s="265"/>
      <c r="B75" s="238" t="s">
        <v>396</v>
      </c>
      <c r="C75" s="237" t="s">
        <v>397</v>
      </c>
      <c r="D75" s="268"/>
    </row>
    <row r="76" spans="1:4" ht="25.5" x14ac:dyDescent="0.2">
      <c r="A76" s="265"/>
      <c r="B76" s="234" t="s">
        <v>25</v>
      </c>
      <c r="C76" s="237" t="s">
        <v>293</v>
      </c>
      <c r="D76" s="268"/>
    </row>
    <row r="77" spans="1:4" ht="25.5" x14ac:dyDescent="0.2">
      <c r="A77" s="265"/>
      <c r="B77" s="234" t="s">
        <v>24</v>
      </c>
      <c r="C77" s="237" t="s">
        <v>292</v>
      </c>
      <c r="D77" s="268"/>
    </row>
    <row r="78" spans="1:4" ht="51" x14ac:dyDescent="0.2">
      <c r="A78" s="265"/>
      <c r="B78" s="234" t="s">
        <v>20</v>
      </c>
      <c r="C78" s="237" t="s">
        <v>386</v>
      </c>
      <c r="D78" s="268"/>
    </row>
    <row r="79" spans="1:4" ht="51" x14ac:dyDescent="0.2">
      <c r="A79" s="265"/>
      <c r="B79" s="234" t="s">
        <v>21</v>
      </c>
      <c r="C79" s="237" t="s">
        <v>387</v>
      </c>
      <c r="D79" s="268"/>
    </row>
    <row r="80" spans="1:4" ht="51" x14ac:dyDescent="0.2">
      <c r="A80" s="265"/>
      <c r="B80" s="234" t="s">
        <v>22</v>
      </c>
      <c r="C80" s="237" t="s">
        <v>388</v>
      </c>
      <c r="D80" s="268"/>
    </row>
    <row r="81" spans="1:4" ht="38.25" x14ac:dyDescent="0.2">
      <c r="A81" s="265"/>
      <c r="B81" s="234" t="s">
        <v>19</v>
      </c>
      <c r="C81" s="237" t="s">
        <v>385</v>
      </c>
      <c r="D81" s="268"/>
    </row>
    <row r="82" spans="1:4" ht="38.25" x14ac:dyDescent="0.2">
      <c r="A82" s="265"/>
      <c r="B82" s="234" t="s">
        <v>23</v>
      </c>
      <c r="C82" s="237" t="s">
        <v>389</v>
      </c>
      <c r="D82" s="268"/>
    </row>
    <row r="83" spans="1:4" ht="38.25" x14ac:dyDescent="0.2">
      <c r="A83" s="265"/>
      <c r="B83" s="234" t="s">
        <v>92</v>
      </c>
      <c r="C83" s="237" t="s">
        <v>384</v>
      </c>
      <c r="D83" s="268"/>
    </row>
    <row r="84" spans="1:4" x14ac:dyDescent="0.2">
      <c r="A84" s="265"/>
      <c r="B84" s="311" t="s">
        <v>338</v>
      </c>
      <c r="C84" s="312"/>
      <c r="D84" s="268"/>
    </row>
    <row r="85" spans="1:4" s="264" customFormat="1" x14ac:dyDescent="0.2">
      <c r="A85" s="266"/>
      <c r="B85" s="255" t="s">
        <v>347</v>
      </c>
      <c r="C85" s="254" t="s">
        <v>348</v>
      </c>
      <c r="D85" s="269"/>
    </row>
    <row r="86" spans="1:4" ht="38.25" x14ac:dyDescent="0.2">
      <c r="A86" s="265"/>
      <c r="B86" s="236" t="s">
        <v>345</v>
      </c>
      <c r="C86" s="237" t="s">
        <v>391</v>
      </c>
      <c r="D86" s="268"/>
    </row>
    <row r="87" spans="1:4" x14ac:dyDescent="0.2">
      <c r="A87" s="265"/>
      <c r="B87" s="234" t="s">
        <v>357</v>
      </c>
      <c r="C87" s="235" t="s">
        <v>358</v>
      </c>
      <c r="D87" s="268"/>
    </row>
    <row r="88" spans="1:4" ht="102" x14ac:dyDescent="0.2">
      <c r="A88" s="265"/>
      <c r="B88" s="234" t="s">
        <v>355</v>
      </c>
      <c r="C88" s="235" t="s">
        <v>356</v>
      </c>
      <c r="D88" s="268"/>
    </row>
    <row r="89" spans="1:4" ht="153" x14ac:dyDescent="0.2">
      <c r="A89" s="265"/>
      <c r="B89" s="236" t="s">
        <v>139</v>
      </c>
      <c r="C89" s="235" t="s">
        <v>344</v>
      </c>
      <c r="D89" s="268"/>
    </row>
    <row r="90" spans="1:4" x14ac:dyDescent="0.2">
      <c r="A90" s="265"/>
      <c r="B90" s="236" t="s">
        <v>275</v>
      </c>
      <c r="C90" s="235" t="s">
        <v>276</v>
      </c>
      <c r="D90" s="268"/>
    </row>
    <row r="91" spans="1:4" ht="38.25" x14ac:dyDescent="0.2">
      <c r="A91" s="265"/>
      <c r="B91" s="236" t="s">
        <v>141</v>
      </c>
      <c r="C91" s="235" t="s">
        <v>351</v>
      </c>
      <c r="D91" s="268"/>
    </row>
    <row r="92" spans="1:4" ht="38.25" x14ac:dyDescent="0.2">
      <c r="A92" s="265"/>
      <c r="B92" s="234" t="s">
        <v>142</v>
      </c>
      <c r="C92" s="235" t="s">
        <v>352</v>
      </c>
      <c r="D92" s="268"/>
    </row>
    <row r="93" spans="1:4" ht="127.5" x14ac:dyDescent="0.2">
      <c r="A93" s="265"/>
      <c r="B93" s="234" t="s">
        <v>146</v>
      </c>
      <c r="C93" s="237" t="s">
        <v>370</v>
      </c>
      <c r="D93" s="268"/>
    </row>
    <row r="94" spans="1:4" x14ac:dyDescent="0.2">
      <c r="A94" s="265"/>
      <c r="B94" s="234" t="s">
        <v>353</v>
      </c>
      <c r="C94" s="235" t="s">
        <v>354</v>
      </c>
      <c r="D94" s="268"/>
    </row>
    <row r="95" spans="1:4" ht="25.5" x14ac:dyDescent="0.2">
      <c r="A95" s="265"/>
      <c r="B95" s="234" t="s">
        <v>366</v>
      </c>
      <c r="C95" s="235" t="s">
        <v>367</v>
      </c>
      <c r="D95" s="268"/>
    </row>
    <row r="96" spans="1:4" ht="25.5" x14ac:dyDescent="0.2">
      <c r="A96" s="265"/>
      <c r="B96" s="234" t="s">
        <v>368</v>
      </c>
      <c r="C96" s="235" t="s">
        <v>369</v>
      </c>
      <c r="D96" s="268"/>
    </row>
    <row r="97" spans="1:4" ht="25.5" x14ac:dyDescent="0.2">
      <c r="A97" s="265"/>
      <c r="B97" s="236" t="s">
        <v>349</v>
      </c>
      <c r="C97" s="235" t="s">
        <v>350</v>
      </c>
      <c r="D97" s="268"/>
    </row>
    <row r="98" spans="1:4" x14ac:dyDescent="0.2">
      <c r="A98" s="265"/>
      <c r="B98" s="236" t="s">
        <v>342</v>
      </c>
      <c r="C98" s="235" t="s">
        <v>343</v>
      </c>
      <c r="D98" s="268"/>
    </row>
    <row r="99" spans="1:4" ht="165.75" x14ac:dyDescent="0.2">
      <c r="A99" s="265"/>
      <c r="B99" s="234" t="s">
        <v>361</v>
      </c>
      <c r="C99" s="235" t="s">
        <v>362</v>
      </c>
      <c r="D99" s="268"/>
    </row>
    <row r="100" spans="1:4" x14ac:dyDescent="0.2">
      <c r="A100" s="265"/>
      <c r="B100" s="236" t="s">
        <v>341</v>
      </c>
      <c r="C100" s="237" t="s">
        <v>390</v>
      </c>
      <c r="D100" s="268"/>
    </row>
    <row r="101" spans="1:4" ht="178.5" x14ac:dyDescent="0.2">
      <c r="A101" s="265"/>
      <c r="B101" s="234" t="s">
        <v>371</v>
      </c>
      <c r="C101" s="235" t="s">
        <v>372</v>
      </c>
      <c r="D101" s="268"/>
    </row>
    <row r="102" spans="1:4" ht="89.25" x14ac:dyDescent="0.2">
      <c r="A102" s="265"/>
      <c r="B102" s="234" t="s">
        <v>132</v>
      </c>
      <c r="C102" s="237" t="s">
        <v>363</v>
      </c>
      <c r="D102" s="268"/>
    </row>
    <row r="103" spans="1:4" ht="76.5" x14ac:dyDescent="0.2">
      <c r="A103" s="265"/>
      <c r="B103" s="234" t="s">
        <v>364</v>
      </c>
      <c r="C103" s="237" t="s">
        <v>365</v>
      </c>
      <c r="D103" s="268"/>
    </row>
    <row r="104" spans="1:4" s="264" customFormat="1" ht="25.5" x14ac:dyDescent="0.2">
      <c r="A104" s="267"/>
      <c r="B104" s="255" t="s">
        <v>185</v>
      </c>
      <c r="C104" s="254" t="s">
        <v>346</v>
      </c>
      <c r="D104" s="269"/>
    </row>
    <row r="105" spans="1:4" ht="165.75" x14ac:dyDescent="0.2">
      <c r="A105" s="265"/>
      <c r="B105" s="234" t="s">
        <v>359</v>
      </c>
      <c r="C105" s="235" t="s">
        <v>360</v>
      </c>
      <c r="D105" s="268"/>
    </row>
    <row r="106" spans="1:4" ht="51" x14ac:dyDescent="0.2">
      <c r="A106" s="265"/>
      <c r="B106" s="236" t="s">
        <v>339</v>
      </c>
      <c r="C106" s="235" t="s">
        <v>340</v>
      </c>
      <c r="D106" s="268"/>
    </row>
    <row r="107" spans="1:4" x14ac:dyDescent="0.2">
      <c r="B107" s="272"/>
      <c r="C107" s="272"/>
    </row>
  </sheetData>
  <sortState ref="B43:C93">
    <sortCondition ref="B93"/>
  </sortState>
  <mergeCells count="4">
    <mergeCell ref="B6:C6"/>
    <mergeCell ref="B32:C32"/>
    <mergeCell ref="B36:C36"/>
    <mergeCell ref="B84:C84"/>
  </mergeCells>
  <pageMargins left="0.70866141732283472" right="0.70866141732283472" top="0.74803149606299213" bottom="0.74803149606299213" header="0.31496062992125984" footer="0.31496062992125984"/>
  <pageSetup paperSize="9" scale="62" fitToHeight="10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view="pageBreakPreview" zoomScale="85" zoomScaleNormal="85" zoomScaleSheetLayoutView="85" workbookViewId="0">
      <selection activeCell="C33" sqref="C33:G34"/>
    </sheetView>
  </sheetViews>
  <sheetFormatPr defaultColWidth="8.85546875" defaultRowHeight="12.75" x14ac:dyDescent="0.2"/>
  <cols>
    <col min="1" max="1" width="10.42578125" style="44" customWidth="1"/>
    <col min="2" max="2" width="58.28515625" style="44" customWidth="1"/>
    <col min="3" max="3" width="15.28515625" style="44" customWidth="1"/>
    <col min="4" max="4" width="16.42578125" style="44" customWidth="1"/>
    <col min="5" max="5" width="16.140625" style="44" customWidth="1"/>
    <col min="6" max="6" width="18.5703125" style="44" customWidth="1"/>
    <col min="7" max="7" width="15.7109375" style="44" customWidth="1"/>
    <col min="8" max="8" width="3" style="44" customWidth="1"/>
    <col min="9" max="9" width="8.85546875" style="44"/>
    <col min="10" max="10" width="10.7109375" style="44" customWidth="1"/>
    <col min="11" max="16384" width="8.85546875" style="44"/>
  </cols>
  <sheetData>
    <row r="1" spans="2:10" ht="20.25" x14ac:dyDescent="0.3">
      <c r="B1" s="40" t="str">
        <f>Cover!C22</f>
        <v>CitiPower Pty Ltd</v>
      </c>
    </row>
    <row r="2" spans="2:10" ht="20.25" x14ac:dyDescent="0.3">
      <c r="B2" s="40" t="s">
        <v>116</v>
      </c>
    </row>
    <row r="3" spans="2:10" ht="20.25" x14ac:dyDescent="0.3">
      <c r="B3" s="42">
        <f>Cover!C26</f>
        <v>2015</v>
      </c>
    </row>
    <row r="4" spans="2:10" ht="18" x14ac:dyDescent="0.25">
      <c r="B4" s="74" t="s">
        <v>6</v>
      </c>
      <c r="H4" s="316"/>
      <c r="I4" s="316"/>
      <c r="J4" s="316"/>
    </row>
    <row r="5" spans="2:10" ht="23.25" x14ac:dyDescent="0.35">
      <c r="B5" s="87"/>
      <c r="H5" s="316"/>
      <c r="I5" s="316"/>
      <c r="J5" s="316"/>
    </row>
    <row r="6" spans="2:10" s="179" customFormat="1" ht="46.5" customHeight="1" x14ac:dyDescent="0.2">
      <c r="B6" s="317" t="s">
        <v>151</v>
      </c>
      <c r="C6" s="318"/>
      <c r="D6" s="318"/>
    </row>
    <row r="8" spans="2:10" ht="15.75" x14ac:dyDescent="0.25">
      <c r="B8" s="43" t="s">
        <v>135</v>
      </c>
    </row>
    <row r="10" spans="2:10" ht="20.25" x14ac:dyDescent="0.2">
      <c r="B10" s="45"/>
      <c r="C10" s="313" t="s">
        <v>7</v>
      </c>
      <c r="D10" s="314"/>
      <c r="E10" s="314"/>
      <c r="F10" s="314"/>
      <c r="G10" s="315"/>
    </row>
    <row r="11" spans="2:10" ht="30" x14ac:dyDescent="0.2">
      <c r="B11" s="46"/>
      <c r="C11" s="47" t="s">
        <v>1</v>
      </c>
      <c r="D11" s="47" t="s">
        <v>2</v>
      </c>
      <c r="E11" s="47" t="s">
        <v>8</v>
      </c>
      <c r="F11" s="47" t="s">
        <v>9</v>
      </c>
      <c r="G11" s="48" t="s">
        <v>10</v>
      </c>
    </row>
    <row r="12" spans="2:10" ht="17.25" customHeight="1" x14ac:dyDescent="0.2">
      <c r="B12" s="49" t="s">
        <v>130</v>
      </c>
      <c r="C12" s="123">
        <v>14.4321</v>
      </c>
      <c r="D12" s="123">
        <v>29.015000000000001</v>
      </c>
      <c r="E12" s="123"/>
      <c r="F12" s="123"/>
      <c r="G12" s="123">
        <v>26.380700000000001</v>
      </c>
    </row>
    <row r="13" spans="2:10" ht="30.75" customHeight="1" x14ac:dyDescent="0.2">
      <c r="B13" s="49" t="s">
        <v>149</v>
      </c>
      <c r="C13" s="123">
        <v>14.4321</v>
      </c>
      <c r="D13" s="123">
        <v>29.015000000000001</v>
      </c>
      <c r="E13" s="123"/>
      <c r="F13" s="123"/>
      <c r="G13" s="123">
        <v>26.380700000000001</v>
      </c>
    </row>
    <row r="14" spans="2:10" x14ac:dyDescent="0.2">
      <c r="B14" s="51"/>
      <c r="C14" s="52"/>
      <c r="D14" s="52"/>
      <c r="E14" s="52"/>
      <c r="F14" s="52"/>
      <c r="G14" s="52"/>
    </row>
    <row r="15" spans="2:10" ht="15.75" x14ac:dyDescent="0.25">
      <c r="B15" s="43" t="s">
        <v>136</v>
      </c>
      <c r="C15" s="53"/>
      <c r="D15" s="53"/>
      <c r="E15" s="53"/>
      <c r="F15" s="53"/>
      <c r="G15" s="53"/>
    </row>
    <row r="16" spans="2:10" x14ac:dyDescent="0.2">
      <c r="B16" s="54"/>
      <c r="C16" s="55"/>
      <c r="D16" s="55"/>
      <c r="E16" s="55"/>
      <c r="F16" s="55"/>
      <c r="G16" s="55"/>
      <c r="H16" s="316"/>
      <c r="I16" s="316"/>
      <c r="J16" s="316"/>
    </row>
    <row r="17" spans="2:7" ht="15.75" x14ac:dyDescent="0.2">
      <c r="B17" s="50"/>
      <c r="C17" s="313" t="s">
        <v>7</v>
      </c>
      <c r="D17" s="314"/>
      <c r="E17" s="314"/>
      <c r="F17" s="314"/>
      <c r="G17" s="315"/>
    </row>
    <row r="18" spans="2:7" ht="30" x14ac:dyDescent="0.2">
      <c r="B18" s="46"/>
      <c r="C18" s="47" t="s">
        <v>1</v>
      </c>
      <c r="D18" s="47" t="s">
        <v>2</v>
      </c>
      <c r="E18" s="47" t="s">
        <v>8</v>
      </c>
      <c r="F18" s="47" t="s">
        <v>9</v>
      </c>
      <c r="G18" s="48" t="s">
        <v>10</v>
      </c>
    </row>
    <row r="19" spans="2:7" s="96" customFormat="1" ht="17.25" customHeight="1" x14ac:dyDescent="0.2">
      <c r="B19" s="49" t="s">
        <v>130</v>
      </c>
      <c r="C19" s="123">
        <v>0.26790000000000003</v>
      </c>
      <c r="D19" s="123">
        <v>0.41739999999999999</v>
      </c>
      <c r="E19" s="123"/>
      <c r="F19" s="123"/>
      <c r="G19" s="123">
        <v>0.39040000000000002</v>
      </c>
    </row>
    <row r="20" spans="2:7" s="96" customFormat="1" ht="17.25" customHeight="1" x14ac:dyDescent="0.2">
      <c r="B20" s="49" t="s">
        <v>149</v>
      </c>
      <c r="C20" s="123">
        <v>0.26790000000000003</v>
      </c>
      <c r="D20" s="123">
        <v>0.41739999999999999</v>
      </c>
      <c r="E20" s="123"/>
      <c r="F20" s="123"/>
      <c r="G20" s="123">
        <v>0.39040000000000002</v>
      </c>
    </row>
    <row r="21" spans="2:7" x14ac:dyDescent="0.2">
      <c r="B21" s="56"/>
      <c r="C21" s="53"/>
      <c r="D21" s="53"/>
      <c r="E21" s="53"/>
      <c r="F21" s="53"/>
      <c r="G21" s="53"/>
    </row>
    <row r="22" spans="2:7" ht="15.75" x14ac:dyDescent="0.25">
      <c r="B22" s="43" t="s">
        <v>137</v>
      </c>
      <c r="C22" s="53"/>
      <c r="D22" s="53"/>
      <c r="E22" s="53"/>
      <c r="F22" s="53"/>
      <c r="G22" s="53"/>
    </row>
    <row r="23" spans="2:7" x14ac:dyDescent="0.2">
      <c r="B23" s="54"/>
      <c r="C23" s="55"/>
      <c r="D23" s="55"/>
      <c r="E23" s="55"/>
      <c r="F23" s="55"/>
      <c r="G23" s="55"/>
    </row>
    <row r="24" spans="2:7" ht="15.75" x14ac:dyDescent="0.2">
      <c r="B24" s="50"/>
      <c r="C24" s="313" t="s">
        <v>7</v>
      </c>
      <c r="D24" s="314"/>
      <c r="E24" s="314"/>
      <c r="F24" s="314"/>
      <c r="G24" s="315"/>
    </row>
    <row r="25" spans="2:7" ht="30" x14ac:dyDescent="0.2">
      <c r="B25" s="46"/>
      <c r="C25" s="47" t="s">
        <v>1</v>
      </c>
      <c r="D25" s="47" t="s">
        <v>2</v>
      </c>
      <c r="E25" s="47" t="s">
        <v>8</v>
      </c>
      <c r="F25" s="47" t="s">
        <v>9</v>
      </c>
      <c r="G25" s="48" t="s">
        <v>10</v>
      </c>
    </row>
    <row r="26" spans="2:7" s="96" customFormat="1" ht="17.25" customHeight="1" x14ac:dyDescent="0.2">
      <c r="B26" s="49" t="s">
        <v>130</v>
      </c>
      <c r="C26" s="123">
        <v>0</v>
      </c>
      <c r="D26" s="123">
        <v>0.36430000000000001</v>
      </c>
      <c r="E26" s="123"/>
      <c r="F26" s="123"/>
      <c r="G26" s="123">
        <v>0.29849999999999999</v>
      </c>
    </row>
    <row r="27" spans="2:7" s="96" customFormat="1" ht="17.25" customHeight="1" x14ac:dyDescent="0.2">
      <c r="B27" s="242" t="s">
        <v>149</v>
      </c>
      <c r="C27" s="123">
        <v>0</v>
      </c>
      <c r="D27" s="123">
        <v>0.36430000000000001</v>
      </c>
      <c r="E27" s="123"/>
      <c r="F27" s="123"/>
      <c r="G27" s="123">
        <v>0.29849999999999999</v>
      </c>
    </row>
    <row r="28" spans="2:7" x14ac:dyDescent="0.2">
      <c r="B28" s="56"/>
      <c r="C28" s="53"/>
      <c r="D28" s="53"/>
      <c r="E28" s="53"/>
      <c r="F28" s="53"/>
      <c r="G28" s="53"/>
    </row>
    <row r="30" spans="2:7" ht="15.75" x14ac:dyDescent="0.25">
      <c r="B30" s="43" t="s">
        <v>188</v>
      </c>
    </row>
    <row r="32" spans="2:7" ht="30" x14ac:dyDescent="0.2">
      <c r="B32" s="50"/>
      <c r="C32" s="48" t="s">
        <v>1</v>
      </c>
      <c r="D32" s="48" t="s">
        <v>2</v>
      </c>
      <c r="E32" s="48" t="s">
        <v>8</v>
      </c>
      <c r="F32" s="48" t="s">
        <v>9</v>
      </c>
      <c r="G32" s="48" t="s">
        <v>10</v>
      </c>
    </row>
    <row r="33" spans="2:7" ht="15" x14ac:dyDescent="0.2">
      <c r="B33" s="49" t="s">
        <v>53</v>
      </c>
      <c r="C33" s="124">
        <v>58554</v>
      </c>
      <c r="D33" s="124">
        <v>264981</v>
      </c>
      <c r="E33" s="124"/>
      <c r="F33" s="124"/>
      <c r="G33" s="124">
        <v>323535</v>
      </c>
    </row>
    <row r="34" spans="2:7" ht="15" x14ac:dyDescent="0.2">
      <c r="B34" s="49" t="s">
        <v>54</v>
      </c>
      <c r="C34" s="124">
        <v>58793</v>
      </c>
      <c r="D34" s="124">
        <v>267594</v>
      </c>
      <c r="E34" s="124"/>
      <c r="F34" s="124"/>
      <c r="G34" s="124">
        <v>326387</v>
      </c>
    </row>
    <row r="35" spans="2:7" ht="15" x14ac:dyDescent="0.2">
      <c r="B35" s="49" t="s">
        <v>55</v>
      </c>
      <c r="C35" s="125">
        <f>(C33+C34)/2</f>
        <v>58673.5</v>
      </c>
      <c r="D35" s="125">
        <f t="shared" ref="D35:G35" si="0">(D33+D34)/2</f>
        <v>266287.5</v>
      </c>
      <c r="E35" s="125">
        <f t="shared" si="0"/>
        <v>0</v>
      </c>
      <c r="F35" s="125">
        <f t="shared" si="0"/>
        <v>0</v>
      </c>
      <c r="G35" s="125">
        <f t="shared" si="0"/>
        <v>324961</v>
      </c>
    </row>
  </sheetData>
  <mergeCells count="7">
    <mergeCell ref="C24:G24"/>
    <mergeCell ref="H4:J4"/>
    <mergeCell ref="H5:J5"/>
    <mergeCell ref="C10:G10"/>
    <mergeCell ref="H16:J16"/>
    <mergeCell ref="C17:G17"/>
    <mergeCell ref="B6:D6"/>
  </mergeCells>
  <phoneticPr fontId="23" type="noConversion"/>
  <pageMargins left="0" right="0" top="0" bottom="0" header="0" footer="0"/>
  <pageSetup paperSize="9" scale="71" orientation="portrait" verticalDpi="2" r:id="rId1"/>
  <headerFooter alignWithMargins="0">
    <oddFooter>&amp;L&amp;D&amp;C&amp; Template: &amp;A
&amp;F&amp;R&amp;P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Normal="85" zoomScaleSheetLayoutView="85" workbookViewId="0">
      <selection activeCell="E22" sqref="E22"/>
    </sheetView>
  </sheetViews>
  <sheetFormatPr defaultColWidth="8.85546875" defaultRowHeight="12.75" x14ac:dyDescent="0.2"/>
  <cols>
    <col min="1" max="1" width="12.85546875" style="41" customWidth="1"/>
    <col min="2" max="2" width="44" style="41" customWidth="1"/>
    <col min="3" max="3" width="21.28515625" style="41" customWidth="1"/>
    <col min="4" max="4" width="15.28515625" style="41" customWidth="1"/>
    <col min="5" max="5" width="16.5703125" style="41" customWidth="1"/>
    <col min="6" max="6" width="14.28515625" style="41" customWidth="1"/>
    <col min="7" max="7" width="14.7109375" style="41" customWidth="1"/>
    <col min="8" max="8" width="16.140625" style="41" customWidth="1"/>
    <col min="9" max="16384" width="8.85546875" style="41"/>
  </cols>
  <sheetData>
    <row r="1" spans="2:10" ht="20.25" x14ac:dyDescent="0.3">
      <c r="B1" s="40" t="str">
        <f>Cover!C22</f>
        <v>CitiPower Pty Ltd</v>
      </c>
      <c r="E1" s="57"/>
    </row>
    <row r="2" spans="2:10" ht="20.25" x14ac:dyDescent="0.3">
      <c r="B2" s="40" t="s">
        <v>117</v>
      </c>
      <c r="E2" s="57"/>
    </row>
    <row r="3" spans="2:10" ht="20.25" x14ac:dyDescent="0.3">
      <c r="B3" s="42">
        <f>Cover!C26</f>
        <v>2015</v>
      </c>
      <c r="E3" s="57"/>
    </row>
    <row r="4" spans="2:10" ht="18" x14ac:dyDescent="0.25">
      <c r="B4" s="74" t="s">
        <v>0</v>
      </c>
      <c r="E4" s="57"/>
      <c r="H4" s="319"/>
      <c r="I4" s="319"/>
      <c r="J4" s="319"/>
    </row>
    <row r="6" spans="2:10" s="179" customFormat="1" ht="46.5" customHeight="1" x14ac:dyDescent="0.2">
      <c r="B6" s="323" t="s">
        <v>151</v>
      </c>
      <c r="C6" s="324"/>
      <c r="D6" s="324"/>
    </row>
    <row r="7" spans="2:10" s="79" customFormat="1" x14ac:dyDescent="0.2"/>
    <row r="8" spans="2:10" x14ac:dyDescent="0.2">
      <c r="B8" s="59" t="s">
        <v>3</v>
      </c>
      <c r="C8" s="59"/>
      <c r="D8" s="202"/>
      <c r="E8" s="202"/>
    </row>
    <row r="9" spans="2:10" x14ac:dyDescent="0.2">
      <c r="B9" s="59"/>
      <c r="C9" s="59"/>
      <c r="D9" s="202"/>
      <c r="E9" s="202"/>
    </row>
    <row r="10" spans="2:10" ht="25.5" x14ac:dyDescent="0.2">
      <c r="B10" s="198"/>
      <c r="C10" s="184" t="s">
        <v>189</v>
      </c>
      <c r="D10" s="184" t="s">
        <v>130</v>
      </c>
      <c r="E10" s="202"/>
    </row>
    <row r="11" spans="2:10" x14ac:dyDescent="0.2">
      <c r="B11" s="206" t="s">
        <v>96</v>
      </c>
      <c r="C11" s="207">
        <v>33636</v>
      </c>
      <c r="D11" s="208">
        <f>SUM('1c. STPIS Daily Performance'!M14:M378)</f>
        <v>33636</v>
      </c>
      <c r="E11" s="202"/>
    </row>
    <row r="12" spans="2:10" x14ac:dyDescent="0.2">
      <c r="B12" s="206" t="s">
        <v>398</v>
      </c>
      <c r="C12" s="207">
        <v>28410</v>
      </c>
      <c r="D12" s="208">
        <f>SUM('1c. STPIS Daily Performance'!N14:N378)</f>
        <v>28410</v>
      </c>
      <c r="E12" s="202"/>
    </row>
    <row r="13" spans="2:10" x14ac:dyDescent="0.2">
      <c r="B13" s="206" t="s">
        <v>11</v>
      </c>
      <c r="C13" s="209">
        <f>C12/C11</f>
        <v>0.84463075276489474</v>
      </c>
      <c r="D13" s="209">
        <f>D12/D11</f>
        <v>0.84463075276489474</v>
      </c>
      <c r="E13" s="202"/>
    </row>
    <row r="14" spans="2:10" x14ac:dyDescent="0.2">
      <c r="B14" s="210"/>
      <c r="C14" s="211"/>
      <c r="D14" s="212"/>
      <c r="E14" s="202"/>
    </row>
    <row r="15" spans="2:10" x14ac:dyDescent="0.2">
      <c r="B15" s="59" t="s">
        <v>4</v>
      </c>
      <c r="C15" s="59"/>
      <c r="D15" s="60"/>
      <c r="E15" s="203"/>
      <c r="F15" s="61"/>
    </row>
    <row r="16" spans="2:10" x14ac:dyDescent="0.2">
      <c r="B16" s="59"/>
      <c r="C16" s="59"/>
      <c r="D16" s="60"/>
      <c r="E16" s="203"/>
      <c r="F16" s="61"/>
    </row>
    <row r="17" spans="2:7" x14ac:dyDescent="0.2">
      <c r="B17" s="320" t="s">
        <v>112</v>
      </c>
      <c r="C17" s="321"/>
      <c r="D17" s="204"/>
      <c r="E17" s="204"/>
      <c r="F17" s="62"/>
      <c r="G17" s="63"/>
    </row>
    <row r="18" spans="2:7" x14ac:dyDescent="0.2">
      <c r="B18" s="59"/>
      <c r="C18" s="59"/>
      <c r="D18" s="60"/>
      <c r="E18" s="203"/>
      <c r="F18" s="61"/>
    </row>
    <row r="19" spans="2:7" ht="24.6" customHeight="1" x14ac:dyDescent="0.2">
      <c r="B19" s="198"/>
      <c r="C19" s="198" t="s">
        <v>130</v>
      </c>
      <c r="D19" s="203"/>
      <c r="E19" s="203"/>
      <c r="F19" s="61"/>
    </row>
    <row r="20" spans="2:7" ht="21" customHeight="1" x14ac:dyDescent="0.2">
      <c r="B20" s="206" t="s">
        <v>12</v>
      </c>
      <c r="C20" s="207">
        <v>4668</v>
      </c>
      <c r="D20" s="203"/>
      <c r="E20" s="203"/>
      <c r="F20" s="61"/>
    </row>
    <row r="21" spans="2:7" ht="32.25" customHeight="1" x14ac:dyDescent="0.2">
      <c r="B21" s="206" t="s">
        <v>13</v>
      </c>
      <c r="C21" s="207">
        <v>18</v>
      </c>
      <c r="D21" s="202"/>
      <c r="E21" s="202"/>
    </row>
    <row r="22" spans="2:7" ht="35.25" customHeight="1" x14ac:dyDescent="0.2">
      <c r="B22" s="206" t="s">
        <v>14</v>
      </c>
      <c r="C22" s="209">
        <f>C21/C20</f>
        <v>3.8560411311053984E-3</v>
      </c>
      <c r="D22" s="202"/>
      <c r="E22" s="202"/>
    </row>
    <row r="23" spans="2:7" ht="16.149999999999999" customHeight="1" x14ac:dyDescent="0.2">
      <c r="B23" s="210"/>
      <c r="C23" s="211"/>
      <c r="D23" s="202"/>
      <c r="E23" s="202"/>
    </row>
    <row r="24" spans="2:7" x14ac:dyDescent="0.2">
      <c r="B24" s="322" t="s">
        <v>5</v>
      </c>
      <c r="C24" s="322"/>
      <c r="D24" s="59"/>
      <c r="E24" s="202"/>
    </row>
    <row r="25" spans="2:7" x14ac:dyDescent="0.2">
      <c r="B25" s="213"/>
      <c r="C25" s="213"/>
      <c r="D25" s="59"/>
      <c r="E25" s="202"/>
    </row>
    <row r="26" spans="2:7" x14ac:dyDescent="0.2">
      <c r="B26" s="198"/>
      <c r="C26" s="198" t="s">
        <v>130</v>
      </c>
      <c r="D26" s="202"/>
      <c r="E26" s="202"/>
    </row>
    <row r="27" spans="2:7" ht="18.75" customHeight="1" x14ac:dyDescent="0.2">
      <c r="B27" s="206" t="s">
        <v>15</v>
      </c>
      <c r="C27" s="207">
        <v>52644</v>
      </c>
      <c r="D27" s="202"/>
      <c r="E27" s="202"/>
    </row>
    <row r="28" spans="2:7" ht="18" customHeight="1" x14ac:dyDescent="0.2">
      <c r="B28" s="206" t="s">
        <v>16</v>
      </c>
      <c r="C28" s="207">
        <v>3991</v>
      </c>
      <c r="D28" s="202"/>
      <c r="E28" s="202"/>
    </row>
    <row r="29" spans="2:7" ht="80.25" customHeight="1" x14ac:dyDescent="0.2">
      <c r="B29" s="206" t="s">
        <v>122</v>
      </c>
      <c r="C29" s="207">
        <v>819</v>
      </c>
      <c r="D29" s="202"/>
      <c r="E29" s="202"/>
    </row>
    <row r="30" spans="2:7" ht="25.5" x14ac:dyDescent="0.2">
      <c r="B30" s="214" t="s">
        <v>133</v>
      </c>
      <c r="C30" s="207">
        <v>0</v>
      </c>
      <c r="D30" s="202"/>
      <c r="E30" s="202"/>
    </row>
    <row r="31" spans="2:7" ht="25.5" x14ac:dyDescent="0.2">
      <c r="B31" s="214" t="s">
        <v>134</v>
      </c>
      <c r="C31" s="209">
        <f>C30/C28</f>
        <v>0</v>
      </c>
      <c r="D31" s="202"/>
      <c r="E31" s="202"/>
    </row>
    <row r="32" spans="2:7" x14ac:dyDescent="0.2">
      <c r="B32" s="64"/>
      <c r="C32" s="205"/>
      <c r="D32" s="202"/>
      <c r="E32" s="202"/>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8"/>
  <sheetViews>
    <sheetView showGridLines="0" view="pageBreakPreview" topLeftCell="A40" zoomScaleNormal="100" workbookViewId="0">
      <selection activeCell="K71" sqref="K71"/>
    </sheetView>
  </sheetViews>
  <sheetFormatPr defaultRowHeight="12.75" x14ac:dyDescent="0.2"/>
  <cols>
    <col min="1" max="1" width="9.140625" style="78"/>
    <col min="2" max="2" width="13" style="78" customWidth="1"/>
    <col min="3" max="14" width="17.28515625" style="100" customWidth="1"/>
    <col min="15" max="15" width="9.140625" style="78"/>
    <col min="16" max="16" width="9.140625" style="77"/>
    <col min="17" max="16384" width="9.140625" style="78"/>
  </cols>
  <sheetData>
    <row r="1" spans="2:16" ht="20.25" x14ac:dyDescent="0.3">
      <c r="B1" s="37" t="str">
        <f>Cover!C22</f>
        <v>CitiPower Pty Ltd</v>
      </c>
      <c r="C1" s="98"/>
      <c r="D1" s="98"/>
      <c r="E1" s="98"/>
      <c r="F1" s="182">
        <v>41640</v>
      </c>
      <c r="G1" s="98"/>
      <c r="H1" s="98"/>
      <c r="I1" s="98"/>
      <c r="J1" s="98"/>
      <c r="K1" s="98"/>
      <c r="L1" s="98"/>
      <c r="M1" s="98"/>
      <c r="N1" s="98"/>
      <c r="P1" s="183"/>
    </row>
    <row r="2" spans="2:16" ht="20.25" x14ac:dyDescent="0.3">
      <c r="B2" s="40" t="s">
        <v>118</v>
      </c>
      <c r="C2" s="98"/>
      <c r="D2" s="98"/>
      <c r="E2" s="98"/>
      <c r="F2" s="182">
        <v>42005</v>
      </c>
      <c r="G2" s="98"/>
      <c r="H2" s="98"/>
      <c r="I2" s="98"/>
      <c r="J2" s="98"/>
      <c r="K2" s="98"/>
      <c r="L2" s="98"/>
      <c r="M2" s="98"/>
      <c r="N2" s="98"/>
      <c r="P2" s="183"/>
    </row>
    <row r="3" spans="2:16" ht="20.25" x14ac:dyDescent="0.3">
      <c r="B3" s="181">
        <f>Cover!C26</f>
        <v>2015</v>
      </c>
      <c r="C3" s="98"/>
      <c r="D3" s="98"/>
      <c r="E3" s="98"/>
      <c r="F3" s="98"/>
      <c r="G3" s="98"/>
      <c r="H3" s="98"/>
      <c r="I3" s="98"/>
      <c r="J3" s="98"/>
      <c r="K3" s="98"/>
      <c r="L3" s="98"/>
      <c r="M3" s="98"/>
      <c r="N3" s="98"/>
      <c r="P3" s="183"/>
    </row>
    <row r="4" spans="2:16" ht="20.25" x14ac:dyDescent="0.3">
      <c r="B4" s="76" t="s">
        <v>119</v>
      </c>
      <c r="C4" s="98"/>
      <c r="D4" s="98"/>
      <c r="E4" s="98"/>
      <c r="F4" s="98"/>
      <c r="G4" s="98"/>
      <c r="H4" s="98"/>
      <c r="I4" s="98"/>
      <c r="J4" s="98"/>
      <c r="K4" s="98"/>
      <c r="L4" s="98"/>
      <c r="M4" s="98"/>
      <c r="N4" s="98"/>
      <c r="P4" s="183"/>
    </row>
    <row r="5" spans="2:16" ht="20.25" x14ac:dyDescent="0.3">
      <c r="B5" s="37"/>
      <c r="C5" s="98"/>
      <c r="D5" s="98"/>
      <c r="E5" s="98"/>
      <c r="F5" s="98"/>
      <c r="G5" s="98"/>
      <c r="H5" s="98"/>
      <c r="I5" s="98"/>
      <c r="J5" s="98"/>
      <c r="K5" s="98"/>
      <c r="L5" s="98"/>
      <c r="M5" s="98"/>
      <c r="N5" s="98"/>
      <c r="P5" s="183"/>
    </row>
    <row r="6" spans="2:16" ht="37.5" customHeight="1" x14ac:dyDescent="0.2">
      <c r="B6" s="327" t="s">
        <v>151</v>
      </c>
      <c r="C6" s="328"/>
      <c r="D6" s="328"/>
      <c r="E6" s="328"/>
      <c r="F6" s="329"/>
      <c r="P6" s="183"/>
    </row>
    <row r="7" spans="2:16" x14ac:dyDescent="0.2">
      <c r="P7" s="183"/>
    </row>
    <row r="8" spans="2:16" ht="15.75" x14ac:dyDescent="0.25">
      <c r="B8" s="80" t="s">
        <v>138</v>
      </c>
      <c r="C8" s="99"/>
      <c r="D8" s="99"/>
      <c r="F8" s="101"/>
      <c r="G8" s="101"/>
      <c r="H8" s="101"/>
      <c r="I8" s="101"/>
      <c r="J8" s="101"/>
      <c r="K8" s="101"/>
      <c r="L8" s="101"/>
      <c r="M8" s="101"/>
      <c r="N8" s="101"/>
      <c r="P8" s="183"/>
    </row>
    <row r="9" spans="2:16" s="197" customFormat="1" ht="15.75" x14ac:dyDescent="0.25">
      <c r="B9" s="80"/>
      <c r="C9" s="99"/>
      <c r="D9" s="99"/>
      <c r="E9" s="100"/>
      <c r="F9" s="101"/>
      <c r="G9" s="101"/>
      <c r="H9" s="101"/>
      <c r="I9" s="101"/>
      <c r="J9" s="101"/>
      <c r="K9" s="101"/>
      <c r="L9" s="101"/>
      <c r="M9" s="101"/>
      <c r="N9" s="101"/>
    </row>
    <row r="10" spans="2:16" s="197" customFormat="1" ht="81.75" customHeight="1" x14ac:dyDescent="0.2">
      <c r="B10" s="330" t="s">
        <v>399</v>
      </c>
      <c r="C10" s="331"/>
      <c r="D10" s="331"/>
      <c r="E10" s="331"/>
      <c r="F10" s="331"/>
      <c r="G10" s="331"/>
      <c r="H10" s="332"/>
      <c r="I10" s="102"/>
      <c r="J10" s="102"/>
      <c r="K10" s="102"/>
      <c r="L10" s="102"/>
      <c r="M10" s="102"/>
      <c r="N10" s="102"/>
    </row>
    <row r="11" spans="2:16" ht="12.75" customHeight="1" x14ac:dyDescent="0.2">
      <c r="B11" s="73"/>
      <c r="C11" s="102"/>
      <c r="D11" s="102"/>
      <c r="E11" s="102"/>
      <c r="F11" s="102"/>
      <c r="G11" s="102"/>
      <c r="H11" s="102"/>
      <c r="I11" s="102"/>
      <c r="J11" s="102"/>
      <c r="M11" s="325" t="s">
        <v>400</v>
      </c>
      <c r="N11" s="326"/>
      <c r="P11" s="78"/>
    </row>
    <row r="12" spans="2:16" s="197" customFormat="1" ht="12.75" customHeight="1" x14ac:dyDescent="0.2">
      <c r="B12" s="73"/>
      <c r="C12" s="335" t="s">
        <v>1</v>
      </c>
      <c r="D12" s="334"/>
      <c r="E12" s="333" t="s">
        <v>2</v>
      </c>
      <c r="F12" s="334"/>
      <c r="G12" s="333" t="s">
        <v>407</v>
      </c>
      <c r="H12" s="334"/>
      <c r="I12" s="333" t="s">
        <v>408</v>
      </c>
      <c r="J12" s="334"/>
      <c r="K12" s="333" t="s">
        <v>409</v>
      </c>
      <c r="L12" s="334"/>
      <c r="M12" s="240"/>
      <c r="N12" s="241"/>
    </row>
    <row r="13" spans="2:16" ht="38.25" x14ac:dyDescent="0.2">
      <c r="B13" s="84" t="s">
        <v>17</v>
      </c>
      <c r="C13" s="243" t="s">
        <v>410</v>
      </c>
      <c r="D13" s="244" t="s">
        <v>411</v>
      </c>
      <c r="E13" s="243" t="s">
        <v>410</v>
      </c>
      <c r="F13" s="244" t="s">
        <v>411</v>
      </c>
      <c r="G13" s="243" t="s">
        <v>410</v>
      </c>
      <c r="H13" s="244" t="s">
        <v>411</v>
      </c>
      <c r="I13" s="243" t="s">
        <v>410</v>
      </c>
      <c r="J13" s="244" t="s">
        <v>411</v>
      </c>
      <c r="K13" s="243" t="s">
        <v>410</v>
      </c>
      <c r="L13" s="244" t="s">
        <v>411</v>
      </c>
      <c r="M13" s="105" t="s">
        <v>96</v>
      </c>
      <c r="N13" s="105" t="s">
        <v>193</v>
      </c>
      <c r="P13" s="78"/>
    </row>
    <row r="14" spans="2:16" x14ac:dyDescent="0.2">
      <c r="B14" s="186">
        <f>IF(B3=2015,F2,F1)</f>
        <v>42005</v>
      </c>
      <c r="C14" s="103">
        <v>0</v>
      </c>
      <c r="D14" s="103">
        <v>0</v>
      </c>
      <c r="E14" s="103">
        <v>3.5999999999999999E-3</v>
      </c>
      <c r="F14" s="103">
        <v>3.5999999999999999E-3</v>
      </c>
      <c r="G14" s="103">
        <v>0</v>
      </c>
      <c r="H14" s="103">
        <v>0</v>
      </c>
      <c r="I14" s="103">
        <v>0</v>
      </c>
      <c r="J14" s="103">
        <v>0</v>
      </c>
      <c r="K14" s="104">
        <v>3.0000000000000001E-3</v>
      </c>
      <c r="L14" s="104">
        <v>3.0000000000000001E-3</v>
      </c>
      <c r="M14" s="106">
        <v>37</v>
      </c>
      <c r="N14" s="107">
        <v>33</v>
      </c>
      <c r="P14" s="78"/>
    </row>
    <row r="15" spans="2:16" x14ac:dyDescent="0.2">
      <c r="B15" s="186">
        <f>B14+1</f>
        <v>42006</v>
      </c>
      <c r="C15" s="103">
        <v>0</v>
      </c>
      <c r="D15" s="103">
        <v>0</v>
      </c>
      <c r="E15" s="103">
        <v>0</v>
      </c>
      <c r="F15" s="103">
        <v>0</v>
      </c>
      <c r="G15" s="103">
        <v>0</v>
      </c>
      <c r="H15" s="103">
        <v>0</v>
      </c>
      <c r="I15" s="103">
        <v>0</v>
      </c>
      <c r="J15" s="103">
        <v>0</v>
      </c>
      <c r="K15" s="104">
        <v>0</v>
      </c>
      <c r="L15" s="104">
        <v>0</v>
      </c>
      <c r="M15" s="108">
        <v>83</v>
      </c>
      <c r="N15" s="107">
        <v>75</v>
      </c>
      <c r="P15" s="78"/>
    </row>
    <row r="16" spans="2:16" x14ac:dyDescent="0.2">
      <c r="B16" s="186">
        <f t="shared" ref="B16:B79" si="0">B15+1</f>
        <v>42007</v>
      </c>
      <c r="C16" s="103">
        <v>0</v>
      </c>
      <c r="D16" s="103">
        <v>0</v>
      </c>
      <c r="E16" s="103">
        <v>0</v>
      </c>
      <c r="F16" s="103">
        <v>0</v>
      </c>
      <c r="G16" s="103">
        <v>0</v>
      </c>
      <c r="H16" s="103">
        <v>0</v>
      </c>
      <c r="I16" s="103">
        <v>0</v>
      </c>
      <c r="J16" s="103">
        <v>0</v>
      </c>
      <c r="K16" s="104">
        <v>0</v>
      </c>
      <c r="L16" s="104">
        <v>0</v>
      </c>
      <c r="M16" s="108">
        <v>176</v>
      </c>
      <c r="N16" s="107">
        <v>141</v>
      </c>
      <c r="P16" s="78"/>
    </row>
    <row r="17" spans="2:16" x14ac:dyDescent="0.2">
      <c r="B17" s="186">
        <f t="shared" si="0"/>
        <v>42008</v>
      </c>
      <c r="C17" s="103">
        <v>0</v>
      </c>
      <c r="D17" s="103">
        <v>0</v>
      </c>
      <c r="E17" s="103">
        <v>0</v>
      </c>
      <c r="F17" s="103">
        <v>0</v>
      </c>
      <c r="G17" s="103">
        <v>0</v>
      </c>
      <c r="H17" s="103">
        <v>0</v>
      </c>
      <c r="I17" s="103">
        <v>0</v>
      </c>
      <c r="J17" s="103">
        <v>0</v>
      </c>
      <c r="K17" s="104">
        <v>0</v>
      </c>
      <c r="L17" s="104">
        <v>0</v>
      </c>
      <c r="M17" s="108">
        <v>85</v>
      </c>
      <c r="N17" s="107">
        <v>81</v>
      </c>
      <c r="P17" s="78"/>
    </row>
    <row r="18" spans="2:16" x14ac:dyDescent="0.2">
      <c r="B18" s="186">
        <f t="shared" si="0"/>
        <v>42009</v>
      </c>
      <c r="C18" s="103">
        <v>0</v>
      </c>
      <c r="D18" s="103">
        <v>0</v>
      </c>
      <c r="E18" s="103">
        <v>0</v>
      </c>
      <c r="F18" s="103">
        <v>0</v>
      </c>
      <c r="G18" s="103">
        <v>0</v>
      </c>
      <c r="H18" s="103">
        <v>0</v>
      </c>
      <c r="I18" s="103">
        <v>0</v>
      </c>
      <c r="J18" s="103">
        <v>0</v>
      </c>
      <c r="K18" s="104">
        <v>0</v>
      </c>
      <c r="L18" s="104">
        <v>0</v>
      </c>
      <c r="M18" s="108">
        <v>64</v>
      </c>
      <c r="N18" s="107">
        <v>63</v>
      </c>
      <c r="P18" s="78"/>
    </row>
    <row r="19" spans="2:16" x14ac:dyDescent="0.2">
      <c r="B19" s="186">
        <f t="shared" si="0"/>
        <v>42010</v>
      </c>
      <c r="C19" s="103">
        <v>0</v>
      </c>
      <c r="D19" s="103">
        <v>0</v>
      </c>
      <c r="E19" s="103">
        <v>0</v>
      </c>
      <c r="F19" s="103">
        <v>0</v>
      </c>
      <c r="G19" s="103">
        <v>0</v>
      </c>
      <c r="H19" s="103">
        <v>0</v>
      </c>
      <c r="I19" s="103">
        <v>0</v>
      </c>
      <c r="J19" s="103">
        <v>0</v>
      </c>
      <c r="K19" s="104">
        <v>0</v>
      </c>
      <c r="L19" s="104">
        <v>0</v>
      </c>
      <c r="M19" s="108">
        <v>81</v>
      </c>
      <c r="N19" s="107">
        <v>76</v>
      </c>
      <c r="P19" s="78"/>
    </row>
    <row r="20" spans="2:16" x14ac:dyDescent="0.2">
      <c r="B20" s="186">
        <f t="shared" si="0"/>
        <v>42011</v>
      </c>
      <c r="C20" s="103">
        <v>0</v>
      </c>
      <c r="D20" s="103">
        <v>0</v>
      </c>
      <c r="E20" s="103">
        <v>3.3E-3</v>
      </c>
      <c r="F20" s="103">
        <v>3.3E-3</v>
      </c>
      <c r="G20" s="103">
        <v>0</v>
      </c>
      <c r="H20" s="103">
        <v>0</v>
      </c>
      <c r="I20" s="103">
        <v>0</v>
      </c>
      <c r="J20" s="103">
        <v>0</v>
      </c>
      <c r="K20" s="104">
        <v>2.7000000000000001E-3</v>
      </c>
      <c r="L20" s="104">
        <v>2.7000000000000001E-3</v>
      </c>
      <c r="M20" s="108">
        <v>260</v>
      </c>
      <c r="N20" s="107">
        <v>226</v>
      </c>
      <c r="P20" s="78"/>
    </row>
    <row r="21" spans="2:16" x14ac:dyDescent="0.2">
      <c r="B21" s="186">
        <f t="shared" si="0"/>
        <v>42012</v>
      </c>
      <c r="C21" s="103">
        <v>0</v>
      </c>
      <c r="D21" s="103">
        <v>0</v>
      </c>
      <c r="E21" s="103">
        <v>0</v>
      </c>
      <c r="F21" s="103">
        <v>0</v>
      </c>
      <c r="G21" s="103">
        <v>0</v>
      </c>
      <c r="H21" s="103">
        <v>0</v>
      </c>
      <c r="I21" s="103">
        <v>0</v>
      </c>
      <c r="J21" s="103">
        <v>0</v>
      </c>
      <c r="K21" s="104">
        <v>0</v>
      </c>
      <c r="L21" s="104">
        <v>0</v>
      </c>
      <c r="M21" s="108">
        <v>115</v>
      </c>
      <c r="N21" s="107">
        <v>98</v>
      </c>
      <c r="P21" s="78"/>
    </row>
    <row r="22" spans="2:16" x14ac:dyDescent="0.2">
      <c r="B22" s="186">
        <f t="shared" si="0"/>
        <v>42013</v>
      </c>
      <c r="C22" s="103">
        <v>0</v>
      </c>
      <c r="D22" s="103">
        <v>0</v>
      </c>
      <c r="E22" s="103">
        <v>0</v>
      </c>
      <c r="F22" s="103">
        <v>0</v>
      </c>
      <c r="G22" s="103">
        <v>0</v>
      </c>
      <c r="H22" s="103">
        <v>0</v>
      </c>
      <c r="I22" s="103">
        <v>0</v>
      </c>
      <c r="J22" s="103">
        <v>0</v>
      </c>
      <c r="K22" s="104">
        <v>0</v>
      </c>
      <c r="L22" s="104">
        <v>0</v>
      </c>
      <c r="M22" s="108">
        <v>86</v>
      </c>
      <c r="N22" s="107">
        <v>80</v>
      </c>
      <c r="P22" s="78"/>
    </row>
    <row r="23" spans="2:16" x14ac:dyDescent="0.2">
      <c r="B23" s="186">
        <f t="shared" si="0"/>
        <v>42014</v>
      </c>
      <c r="C23" s="103">
        <v>0</v>
      </c>
      <c r="D23" s="103">
        <v>0</v>
      </c>
      <c r="E23" s="103">
        <v>0</v>
      </c>
      <c r="F23" s="103">
        <v>0</v>
      </c>
      <c r="G23" s="103">
        <v>0</v>
      </c>
      <c r="H23" s="103">
        <v>0</v>
      </c>
      <c r="I23" s="103">
        <v>0</v>
      </c>
      <c r="J23" s="103">
        <v>0</v>
      </c>
      <c r="K23" s="104">
        <v>0</v>
      </c>
      <c r="L23" s="104">
        <v>0</v>
      </c>
      <c r="M23" s="108">
        <v>80</v>
      </c>
      <c r="N23" s="107">
        <v>68</v>
      </c>
      <c r="P23" s="78"/>
    </row>
    <row r="24" spans="2:16" x14ac:dyDescent="0.2">
      <c r="B24" s="186">
        <f t="shared" si="0"/>
        <v>42015</v>
      </c>
      <c r="C24" s="103">
        <v>0</v>
      </c>
      <c r="D24" s="103">
        <v>0</v>
      </c>
      <c r="E24" s="103">
        <v>0</v>
      </c>
      <c r="F24" s="103">
        <v>0</v>
      </c>
      <c r="G24" s="103">
        <v>0</v>
      </c>
      <c r="H24" s="103">
        <v>0</v>
      </c>
      <c r="I24" s="103">
        <v>0</v>
      </c>
      <c r="J24" s="103">
        <v>0</v>
      </c>
      <c r="K24" s="104">
        <v>0</v>
      </c>
      <c r="L24" s="104">
        <v>0</v>
      </c>
      <c r="M24" s="108">
        <v>36</v>
      </c>
      <c r="N24" s="107">
        <v>36</v>
      </c>
      <c r="P24" s="78"/>
    </row>
    <row r="25" spans="2:16" x14ac:dyDescent="0.2">
      <c r="B25" s="186">
        <f t="shared" si="0"/>
        <v>42016</v>
      </c>
      <c r="C25" s="103">
        <v>0</v>
      </c>
      <c r="D25" s="103">
        <v>0</v>
      </c>
      <c r="E25" s="103">
        <v>0</v>
      </c>
      <c r="F25" s="103">
        <v>0</v>
      </c>
      <c r="G25" s="103">
        <v>0</v>
      </c>
      <c r="H25" s="103">
        <v>0</v>
      </c>
      <c r="I25" s="103">
        <v>0</v>
      </c>
      <c r="J25" s="103">
        <v>0</v>
      </c>
      <c r="K25" s="104">
        <v>0</v>
      </c>
      <c r="L25" s="104">
        <v>0</v>
      </c>
      <c r="M25" s="108">
        <v>94</v>
      </c>
      <c r="N25" s="107">
        <v>90</v>
      </c>
      <c r="P25" s="78"/>
    </row>
    <row r="26" spans="2:16" x14ac:dyDescent="0.2">
      <c r="B26" s="186">
        <f t="shared" si="0"/>
        <v>42017</v>
      </c>
      <c r="C26" s="103">
        <v>0</v>
      </c>
      <c r="D26" s="103">
        <v>0</v>
      </c>
      <c r="E26" s="103">
        <v>0</v>
      </c>
      <c r="F26" s="103">
        <v>0</v>
      </c>
      <c r="G26" s="103">
        <v>0</v>
      </c>
      <c r="H26" s="103">
        <v>0</v>
      </c>
      <c r="I26" s="103">
        <v>0</v>
      </c>
      <c r="J26" s="103">
        <v>0</v>
      </c>
      <c r="K26" s="104">
        <v>0</v>
      </c>
      <c r="L26" s="104">
        <v>0</v>
      </c>
      <c r="M26" s="108">
        <v>122</v>
      </c>
      <c r="N26" s="107">
        <v>114</v>
      </c>
      <c r="P26" s="78"/>
    </row>
    <row r="27" spans="2:16" x14ac:dyDescent="0.2">
      <c r="B27" s="186">
        <f t="shared" si="0"/>
        <v>42018</v>
      </c>
      <c r="C27" s="103">
        <v>0</v>
      </c>
      <c r="D27" s="103">
        <v>0</v>
      </c>
      <c r="E27" s="103">
        <v>0</v>
      </c>
      <c r="F27" s="103">
        <v>0</v>
      </c>
      <c r="G27" s="103">
        <v>0</v>
      </c>
      <c r="H27" s="103">
        <v>0</v>
      </c>
      <c r="I27" s="103">
        <v>0</v>
      </c>
      <c r="J27" s="103">
        <v>0</v>
      </c>
      <c r="K27" s="104">
        <v>0</v>
      </c>
      <c r="L27" s="104">
        <v>0</v>
      </c>
      <c r="M27" s="108">
        <v>93</v>
      </c>
      <c r="N27" s="107">
        <v>93</v>
      </c>
      <c r="P27" s="78"/>
    </row>
    <row r="28" spans="2:16" x14ac:dyDescent="0.2">
      <c r="B28" s="186">
        <f t="shared" si="0"/>
        <v>42019</v>
      </c>
      <c r="C28" s="103">
        <v>0</v>
      </c>
      <c r="D28" s="103">
        <v>0</v>
      </c>
      <c r="E28" s="103">
        <v>0</v>
      </c>
      <c r="F28" s="103">
        <v>0</v>
      </c>
      <c r="G28" s="103">
        <v>0</v>
      </c>
      <c r="H28" s="103">
        <v>0</v>
      </c>
      <c r="I28" s="103">
        <v>0</v>
      </c>
      <c r="J28" s="103">
        <v>0</v>
      </c>
      <c r="K28" s="104">
        <v>0</v>
      </c>
      <c r="L28" s="104">
        <v>0</v>
      </c>
      <c r="M28" s="108">
        <v>72</v>
      </c>
      <c r="N28" s="107">
        <v>71</v>
      </c>
      <c r="P28" s="78"/>
    </row>
    <row r="29" spans="2:16" x14ac:dyDescent="0.2">
      <c r="B29" s="186">
        <f t="shared" si="0"/>
        <v>42020</v>
      </c>
      <c r="C29" s="103">
        <v>0</v>
      </c>
      <c r="D29" s="103">
        <v>0</v>
      </c>
      <c r="E29" s="103">
        <v>0</v>
      </c>
      <c r="F29" s="103">
        <v>0</v>
      </c>
      <c r="G29" s="103">
        <v>0</v>
      </c>
      <c r="H29" s="103">
        <v>0</v>
      </c>
      <c r="I29" s="103">
        <v>0</v>
      </c>
      <c r="J29" s="103">
        <v>0</v>
      </c>
      <c r="K29" s="104">
        <v>0</v>
      </c>
      <c r="L29" s="104">
        <v>0</v>
      </c>
      <c r="M29" s="108">
        <v>62</v>
      </c>
      <c r="N29" s="107">
        <v>62</v>
      </c>
      <c r="P29" s="78"/>
    </row>
    <row r="30" spans="2:16" x14ac:dyDescent="0.2">
      <c r="B30" s="186">
        <f t="shared" si="0"/>
        <v>42021</v>
      </c>
      <c r="C30" s="103">
        <v>0</v>
      </c>
      <c r="D30" s="103">
        <v>0</v>
      </c>
      <c r="E30" s="103">
        <v>0</v>
      </c>
      <c r="F30" s="103">
        <v>0</v>
      </c>
      <c r="G30" s="103">
        <v>0</v>
      </c>
      <c r="H30" s="103">
        <v>0</v>
      </c>
      <c r="I30" s="103">
        <v>0</v>
      </c>
      <c r="J30" s="103">
        <v>0</v>
      </c>
      <c r="K30" s="104">
        <v>0</v>
      </c>
      <c r="L30" s="104">
        <v>0</v>
      </c>
      <c r="M30" s="108">
        <v>55</v>
      </c>
      <c r="N30" s="107">
        <v>51</v>
      </c>
      <c r="P30" s="78"/>
    </row>
    <row r="31" spans="2:16" x14ac:dyDescent="0.2">
      <c r="B31" s="186">
        <f t="shared" si="0"/>
        <v>42022</v>
      </c>
      <c r="C31" s="103">
        <v>0</v>
      </c>
      <c r="D31" s="103">
        <v>0</v>
      </c>
      <c r="E31" s="103">
        <v>0</v>
      </c>
      <c r="F31" s="103">
        <v>0</v>
      </c>
      <c r="G31" s="103">
        <v>0</v>
      </c>
      <c r="H31" s="103">
        <v>0</v>
      </c>
      <c r="I31" s="103">
        <v>0</v>
      </c>
      <c r="J31" s="103">
        <v>0</v>
      </c>
      <c r="K31" s="104">
        <v>0</v>
      </c>
      <c r="L31" s="104">
        <v>0</v>
      </c>
      <c r="M31" s="108">
        <v>33</v>
      </c>
      <c r="N31" s="107">
        <v>32</v>
      </c>
      <c r="P31" s="78"/>
    </row>
    <row r="32" spans="2:16" x14ac:dyDescent="0.2">
      <c r="B32" s="186">
        <f t="shared" si="0"/>
        <v>42023</v>
      </c>
      <c r="C32" s="103">
        <v>0</v>
      </c>
      <c r="D32" s="103">
        <v>0</v>
      </c>
      <c r="E32" s="103">
        <v>0</v>
      </c>
      <c r="F32" s="103">
        <v>0</v>
      </c>
      <c r="G32" s="103">
        <v>0</v>
      </c>
      <c r="H32" s="103">
        <v>0</v>
      </c>
      <c r="I32" s="103">
        <v>0</v>
      </c>
      <c r="J32" s="103">
        <v>0</v>
      </c>
      <c r="K32" s="104">
        <v>0</v>
      </c>
      <c r="L32" s="104">
        <v>0</v>
      </c>
      <c r="M32" s="108">
        <v>115</v>
      </c>
      <c r="N32" s="107">
        <v>106</v>
      </c>
      <c r="P32" s="78"/>
    </row>
    <row r="33" spans="2:16" x14ac:dyDescent="0.2">
      <c r="B33" s="186">
        <f t="shared" si="0"/>
        <v>42024</v>
      </c>
      <c r="C33" s="103">
        <v>0</v>
      </c>
      <c r="D33" s="103">
        <v>0</v>
      </c>
      <c r="E33" s="103">
        <v>0</v>
      </c>
      <c r="F33" s="103">
        <v>0</v>
      </c>
      <c r="G33" s="103">
        <v>0</v>
      </c>
      <c r="H33" s="103">
        <v>0</v>
      </c>
      <c r="I33" s="103">
        <v>0</v>
      </c>
      <c r="J33" s="103">
        <v>0</v>
      </c>
      <c r="K33" s="104">
        <v>0</v>
      </c>
      <c r="L33" s="104">
        <v>0</v>
      </c>
      <c r="M33" s="108">
        <v>80</v>
      </c>
      <c r="N33" s="107">
        <v>80</v>
      </c>
      <c r="P33" s="78"/>
    </row>
    <row r="34" spans="2:16" x14ac:dyDescent="0.2">
      <c r="B34" s="186">
        <f t="shared" si="0"/>
        <v>42025</v>
      </c>
      <c r="C34" s="103">
        <v>0</v>
      </c>
      <c r="D34" s="103">
        <v>0</v>
      </c>
      <c r="E34" s="103">
        <v>7.4999999999999997E-3</v>
      </c>
      <c r="F34" s="103">
        <v>7.4999999999999997E-3</v>
      </c>
      <c r="G34" s="103">
        <v>0</v>
      </c>
      <c r="H34" s="103">
        <v>0</v>
      </c>
      <c r="I34" s="103">
        <v>0</v>
      </c>
      <c r="J34" s="103">
        <v>0</v>
      </c>
      <c r="K34" s="104">
        <v>6.1999999999999998E-3</v>
      </c>
      <c r="L34" s="104">
        <v>6.1999999999999998E-3</v>
      </c>
      <c r="M34" s="108">
        <v>133</v>
      </c>
      <c r="N34" s="107">
        <v>129</v>
      </c>
      <c r="P34" s="78"/>
    </row>
    <row r="35" spans="2:16" x14ac:dyDescent="0.2">
      <c r="B35" s="186">
        <f t="shared" si="0"/>
        <v>42026</v>
      </c>
      <c r="C35" s="103">
        <v>0</v>
      </c>
      <c r="D35" s="103">
        <v>0</v>
      </c>
      <c r="E35" s="103">
        <v>0</v>
      </c>
      <c r="F35" s="103">
        <v>0</v>
      </c>
      <c r="G35" s="103">
        <v>0</v>
      </c>
      <c r="H35" s="103">
        <v>0</v>
      </c>
      <c r="I35" s="103">
        <v>0</v>
      </c>
      <c r="J35" s="103">
        <v>0</v>
      </c>
      <c r="K35" s="104">
        <v>0</v>
      </c>
      <c r="L35" s="104">
        <v>0</v>
      </c>
      <c r="M35" s="108">
        <v>161</v>
      </c>
      <c r="N35" s="107">
        <v>152</v>
      </c>
      <c r="P35" s="78"/>
    </row>
    <row r="36" spans="2:16" x14ac:dyDescent="0.2">
      <c r="B36" s="186">
        <f t="shared" si="0"/>
        <v>42027</v>
      </c>
      <c r="C36" s="103">
        <v>0</v>
      </c>
      <c r="D36" s="103">
        <v>0</v>
      </c>
      <c r="E36" s="103">
        <v>0</v>
      </c>
      <c r="F36" s="103">
        <v>0</v>
      </c>
      <c r="G36" s="103">
        <v>0</v>
      </c>
      <c r="H36" s="103">
        <v>0</v>
      </c>
      <c r="I36" s="103">
        <v>0</v>
      </c>
      <c r="J36" s="103">
        <v>0</v>
      </c>
      <c r="K36" s="104">
        <v>0</v>
      </c>
      <c r="L36" s="104">
        <v>0</v>
      </c>
      <c r="M36" s="108">
        <v>104</v>
      </c>
      <c r="N36" s="107">
        <v>97</v>
      </c>
      <c r="P36" s="78"/>
    </row>
    <row r="37" spans="2:16" x14ac:dyDescent="0.2">
      <c r="B37" s="186">
        <f t="shared" si="0"/>
        <v>42028</v>
      </c>
      <c r="C37" s="103">
        <v>0</v>
      </c>
      <c r="D37" s="103">
        <v>0</v>
      </c>
      <c r="E37" s="103">
        <v>0</v>
      </c>
      <c r="F37" s="103">
        <v>0</v>
      </c>
      <c r="G37" s="103">
        <v>0</v>
      </c>
      <c r="H37" s="103">
        <v>0</v>
      </c>
      <c r="I37" s="103">
        <v>0</v>
      </c>
      <c r="J37" s="103">
        <v>0</v>
      </c>
      <c r="K37" s="104">
        <v>0</v>
      </c>
      <c r="L37" s="104">
        <v>0</v>
      </c>
      <c r="M37" s="108">
        <v>49</v>
      </c>
      <c r="N37" s="107">
        <v>40</v>
      </c>
      <c r="P37" s="78"/>
    </row>
    <row r="38" spans="2:16" x14ac:dyDescent="0.2">
      <c r="B38" s="186">
        <f t="shared" si="0"/>
        <v>42029</v>
      </c>
      <c r="C38" s="103">
        <v>0</v>
      </c>
      <c r="D38" s="103">
        <v>0</v>
      </c>
      <c r="E38" s="103">
        <v>0</v>
      </c>
      <c r="F38" s="103">
        <v>0</v>
      </c>
      <c r="G38" s="103">
        <v>0</v>
      </c>
      <c r="H38" s="103">
        <v>0</v>
      </c>
      <c r="I38" s="103">
        <v>0</v>
      </c>
      <c r="J38" s="103">
        <v>0</v>
      </c>
      <c r="K38" s="104">
        <v>0</v>
      </c>
      <c r="L38" s="104">
        <v>0</v>
      </c>
      <c r="M38" s="108">
        <v>49</v>
      </c>
      <c r="N38" s="107">
        <v>48</v>
      </c>
      <c r="P38" s="78"/>
    </row>
    <row r="39" spans="2:16" x14ac:dyDescent="0.2">
      <c r="B39" s="186">
        <f t="shared" si="0"/>
        <v>42030</v>
      </c>
      <c r="C39" s="103">
        <v>0</v>
      </c>
      <c r="D39" s="103">
        <v>0</v>
      </c>
      <c r="E39" s="103">
        <v>0</v>
      </c>
      <c r="F39" s="103">
        <v>0</v>
      </c>
      <c r="G39" s="103">
        <v>0</v>
      </c>
      <c r="H39" s="103">
        <v>0</v>
      </c>
      <c r="I39" s="103">
        <v>0</v>
      </c>
      <c r="J39" s="103">
        <v>0</v>
      </c>
      <c r="K39" s="104">
        <v>0</v>
      </c>
      <c r="L39" s="104">
        <v>0</v>
      </c>
      <c r="M39" s="108">
        <v>31</v>
      </c>
      <c r="N39" s="107">
        <v>31</v>
      </c>
      <c r="P39" s="78"/>
    </row>
    <row r="40" spans="2:16" x14ac:dyDescent="0.2">
      <c r="B40" s="186">
        <f t="shared" si="0"/>
        <v>42031</v>
      </c>
      <c r="C40" s="103">
        <v>0</v>
      </c>
      <c r="D40" s="103">
        <v>0</v>
      </c>
      <c r="E40" s="103">
        <v>0</v>
      </c>
      <c r="F40" s="103">
        <v>0</v>
      </c>
      <c r="G40" s="103">
        <v>0</v>
      </c>
      <c r="H40" s="103">
        <v>0</v>
      </c>
      <c r="I40" s="103">
        <v>0</v>
      </c>
      <c r="J40" s="103">
        <v>0</v>
      </c>
      <c r="K40" s="104">
        <v>0</v>
      </c>
      <c r="L40" s="104">
        <v>0</v>
      </c>
      <c r="M40" s="108">
        <v>85</v>
      </c>
      <c r="N40" s="107">
        <v>84</v>
      </c>
      <c r="P40" s="78"/>
    </row>
    <row r="41" spans="2:16" x14ac:dyDescent="0.2">
      <c r="B41" s="186">
        <f t="shared" si="0"/>
        <v>42032</v>
      </c>
      <c r="C41" s="103">
        <v>0</v>
      </c>
      <c r="D41" s="103">
        <v>0</v>
      </c>
      <c r="E41" s="103">
        <v>0</v>
      </c>
      <c r="F41" s="103">
        <v>0</v>
      </c>
      <c r="G41" s="103">
        <v>0</v>
      </c>
      <c r="H41" s="103">
        <v>0</v>
      </c>
      <c r="I41" s="103">
        <v>0</v>
      </c>
      <c r="J41" s="103">
        <v>0</v>
      </c>
      <c r="K41" s="104">
        <v>0</v>
      </c>
      <c r="L41" s="104">
        <v>0</v>
      </c>
      <c r="M41" s="108">
        <v>94</v>
      </c>
      <c r="N41" s="107">
        <v>94</v>
      </c>
      <c r="P41" s="78"/>
    </row>
    <row r="42" spans="2:16" x14ac:dyDescent="0.2">
      <c r="B42" s="186">
        <f t="shared" si="0"/>
        <v>42033</v>
      </c>
      <c r="C42" s="103">
        <v>0</v>
      </c>
      <c r="D42" s="103">
        <v>0</v>
      </c>
      <c r="E42" s="103">
        <v>0</v>
      </c>
      <c r="F42" s="103">
        <v>0</v>
      </c>
      <c r="G42" s="103">
        <v>0</v>
      </c>
      <c r="H42" s="103">
        <v>0</v>
      </c>
      <c r="I42" s="103">
        <v>0</v>
      </c>
      <c r="J42" s="103">
        <v>0</v>
      </c>
      <c r="K42" s="104">
        <v>0</v>
      </c>
      <c r="L42" s="104">
        <v>0</v>
      </c>
      <c r="M42" s="108">
        <v>63</v>
      </c>
      <c r="N42" s="107">
        <v>63</v>
      </c>
      <c r="P42" s="78"/>
    </row>
    <row r="43" spans="2:16" x14ac:dyDescent="0.2">
      <c r="B43" s="186">
        <f t="shared" si="0"/>
        <v>42034</v>
      </c>
      <c r="C43" s="103">
        <v>0</v>
      </c>
      <c r="D43" s="103">
        <v>0</v>
      </c>
      <c r="E43" s="103">
        <v>5.1999999999999998E-3</v>
      </c>
      <c r="F43" s="103">
        <v>5.1999999999999998E-3</v>
      </c>
      <c r="G43" s="103">
        <v>0</v>
      </c>
      <c r="H43" s="103">
        <v>0</v>
      </c>
      <c r="I43" s="103">
        <v>0</v>
      </c>
      <c r="J43" s="103">
        <v>0</v>
      </c>
      <c r="K43" s="104">
        <v>4.3E-3</v>
      </c>
      <c r="L43" s="104">
        <v>4.3E-3</v>
      </c>
      <c r="M43" s="108">
        <v>75</v>
      </c>
      <c r="N43" s="107">
        <v>74</v>
      </c>
      <c r="P43" s="78"/>
    </row>
    <row r="44" spans="2:16" x14ac:dyDescent="0.2">
      <c r="B44" s="186">
        <f t="shared" si="0"/>
        <v>42035</v>
      </c>
      <c r="C44" s="103">
        <v>0</v>
      </c>
      <c r="D44" s="103">
        <v>0</v>
      </c>
      <c r="E44" s="103">
        <v>0</v>
      </c>
      <c r="F44" s="103">
        <v>0</v>
      </c>
      <c r="G44" s="103">
        <v>0</v>
      </c>
      <c r="H44" s="103">
        <v>0</v>
      </c>
      <c r="I44" s="103">
        <v>0</v>
      </c>
      <c r="J44" s="103">
        <v>0</v>
      </c>
      <c r="K44" s="104">
        <v>0</v>
      </c>
      <c r="L44" s="104">
        <v>0</v>
      </c>
      <c r="M44" s="108">
        <v>74</v>
      </c>
      <c r="N44" s="107">
        <v>74</v>
      </c>
      <c r="P44" s="78"/>
    </row>
    <row r="45" spans="2:16" x14ac:dyDescent="0.2">
      <c r="B45" s="186">
        <f t="shared" si="0"/>
        <v>42036</v>
      </c>
      <c r="C45" s="103">
        <v>0</v>
      </c>
      <c r="D45" s="103">
        <v>0</v>
      </c>
      <c r="E45" s="103">
        <v>5.7000000000000002E-3</v>
      </c>
      <c r="F45" s="103">
        <v>5.7000000000000002E-3</v>
      </c>
      <c r="G45" s="103">
        <v>0</v>
      </c>
      <c r="H45" s="103">
        <v>0</v>
      </c>
      <c r="I45" s="103">
        <v>0</v>
      </c>
      <c r="J45" s="103">
        <v>0</v>
      </c>
      <c r="K45" s="104">
        <v>4.7000000000000002E-3</v>
      </c>
      <c r="L45" s="104">
        <v>4.7000000000000002E-3</v>
      </c>
      <c r="M45" s="108">
        <v>203</v>
      </c>
      <c r="N45" s="107">
        <v>190</v>
      </c>
      <c r="P45" s="78"/>
    </row>
    <row r="46" spans="2:16" x14ac:dyDescent="0.2">
      <c r="B46" s="186">
        <f t="shared" si="0"/>
        <v>42037</v>
      </c>
      <c r="C46" s="103">
        <v>0</v>
      </c>
      <c r="D46" s="103">
        <v>0</v>
      </c>
      <c r="E46" s="103">
        <v>0</v>
      </c>
      <c r="F46" s="103">
        <v>0</v>
      </c>
      <c r="G46" s="103">
        <v>0</v>
      </c>
      <c r="H46" s="103">
        <v>0</v>
      </c>
      <c r="I46" s="103">
        <v>0</v>
      </c>
      <c r="J46" s="103">
        <v>0</v>
      </c>
      <c r="K46" s="104">
        <v>0</v>
      </c>
      <c r="L46" s="104">
        <v>0</v>
      </c>
      <c r="M46" s="108">
        <v>107</v>
      </c>
      <c r="N46" s="107">
        <v>104</v>
      </c>
      <c r="P46" s="78"/>
    </row>
    <row r="47" spans="2:16" x14ac:dyDescent="0.2">
      <c r="B47" s="186">
        <f t="shared" si="0"/>
        <v>42038</v>
      </c>
      <c r="C47" s="103">
        <v>0</v>
      </c>
      <c r="D47" s="103">
        <v>0</v>
      </c>
      <c r="E47" s="103">
        <v>0</v>
      </c>
      <c r="F47" s="103">
        <v>0</v>
      </c>
      <c r="G47" s="103">
        <v>0</v>
      </c>
      <c r="H47" s="103">
        <v>0</v>
      </c>
      <c r="I47" s="103">
        <v>0</v>
      </c>
      <c r="J47" s="103">
        <v>0</v>
      </c>
      <c r="K47" s="104">
        <v>0</v>
      </c>
      <c r="L47" s="104">
        <v>0</v>
      </c>
      <c r="M47" s="108">
        <v>99</v>
      </c>
      <c r="N47" s="107">
        <v>99</v>
      </c>
      <c r="P47" s="78"/>
    </row>
    <row r="48" spans="2:16" x14ac:dyDescent="0.2">
      <c r="B48" s="186">
        <f t="shared" si="0"/>
        <v>42039</v>
      </c>
      <c r="C48" s="103">
        <v>0</v>
      </c>
      <c r="D48" s="103">
        <v>0</v>
      </c>
      <c r="E48" s="103">
        <v>0</v>
      </c>
      <c r="F48" s="103">
        <v>0</v>
      </c>
      <c r="G48" s="103">
        <v>0</v>
      </c>
      <c r="H48" s="103">
        <v>0</v>
      </c>
      <c r="I48" s="103">
        <v>0</v>
      </c>
      <c r="J48" s="103">
        <v>0</v>
      </c>
      <c r="K48" s="104">
        <v>0</v>
      </c>
      <c r="L48" s="104">
        <v>0</v>
      </c>
      <c r="M48" s="108">
        <v>80</v>
      </c>
      <c r="N48" s="107">
        <v>78</v>
      </c>
      <c r="P48" s="78"/>
    </row>
    <row r="49" spans="2:16" x14ac:dyDescent="0.2">
      <c r="B49" s="186">
        <f t="shared" si="0"/>
        <v>42040</v>
      </c>
      <c r="C49" s="103">
        <v>0</v>
      </c>
      <c r="D49" s="103">
        <v>0</v>
      </c>
      <c r="E49" s="103">
        <v>0</v>
      </c>
      <c r="F49" s="103">
        <v>0</v>
      </c>
      <c r="G49" s="103">
        <v>0</v>
      </c>
      <c r="H49" s="103">
        <v>0</v>
      </c>
      <c r="I49" s="103">
        <v>0</v>
      </c>
      <c r="J49" s="103">
        <v>0</v>
      </c>
      <c r="K49" s="104">
        <v>0</v>
      </c>
      <c r="L49" s="104">
        <v>0</v>
      </c>
      <c r="M49" s="108">
        <v>80</v>
      </c>
      <c r="N49" s="107">
        <v>80</v>
      </c>
      <c r="P49" s="78"/>
    </row>
    <row r="50" spans="2:16" x14ac:dyDescent="0.2">
      <c r="B50" s="186">
        <f t="shared" si="0"/>
        <v>42041</v>
      </c>
      <c r="C50" s="103">
        <v>0</v>
      </c>
      <c r="D50" s="103">
        <v>0</v>
      </c>
      <c r="E50" s="103">
        <v>0</v>
      </c>
      <c r="F50" s="103">
        <v>0</v>
      </c>
      <c r="G50" s="103">
        <v>0</v>
      </c>
      <c r="H50" s="103">
        <v>0</v>
      </c>
      <c r="I50" s="103">
        <v>0</v>
      </c>
      <c r="J50" s="103">
        <v>0</v>
      </c>
      <c r="K50" s="104">
        <v>0</v>
      </c>
      <c r="L50" s="104">
        <v>0</v>
      </c>
      <c r="M50" s="108">
        <v>77</v>
      </c>
      <c r="N50" s="107">
        <v>72</v>
      </c>
      <c r="P50" s="78"/>
    </row>
    <row r="51" spans="2:16" x14ac:dyDescent="0.2">
      <c r="B51" s="186">
        <f t="shared" si="0"/>
        <v>42042</v>
      </c>
      <c r="C51" s="103">
        <v>0</v>
      </c>
      <c r="D51" s="103">
        <v>0</v>
      </c>
      <c r="E51" s="103">
        <v>0</v>
      </c>
      <c r="F51" s="103">
        <v>0</v>
      </c>
      <c r="G51" s="103">
        <v>0</v>
      </c>
      <c r="H51" s="103">
        <v>0</v>
      </c>
      <c r="I51" s="103">
        <v>0</v>
      </c>
      <c r="J51" s="103">
        <v>0</v>
      </c>
      <c r="K51" s="104">
        <v>0</v>
      </c>
      <c r="L51" s="104">
        <v>0</v>
      </c>
      <c r="M51" s="108">
        <v>129</v>
      </c>
      <c r="N51" s="107">
        <v>119</v>
      </c>
      <c r="P51" s="78"/>
    </row>
    <row r="52" spans="2:16" x14ac:dyDescent="0.2">
      <c r="B52" s="186">
        <f t="shared" si="0"/>
        <v>42043</v>
      </c>
      <c r="C52" s="103">
        <v>0</v>
      </c>
      <c r="D52" s="103">
        <v>0</v>
      </c>
      <c r="E52" s="103">
        <v>0</v>
      </c>
      <c r="F52" s="103">
        <v>0</v>
      </c>
      <c r="G52" s="103">
        <v>0</v>
      </c>
      <c r="H52" s="103">
        <v>0</v>
      </c>
      <c r="I52" s="103">
        <v>0</v>
      </c>
      <c r="J52" s="103">
        <v>0</v>
      </c>
      <c r="K52" s="104">
        <v>0</v>
      </c>
      <c r="L52" s="104">
        <v>0</v>
      </c>
      <c r="M52" s="108">
        <v>35</v>
      </c>
      <c r="N52" s="107">
        <v>34</v>
      </c>
      <c r="P52" s="78"/>
    </row>
    <row r="53" spans="2:16" x14ac:dyDescent="0.2">
      <c r="B53" s="186">
        <f t="shared" si="0"/>
        <v>42044</v>
      </c>
      <c r="C53" s="103">
        <v>0</v>
      </c>
      <c r="D53" s="103">
        <v>0</v>
      </c>
      <c r="E53" s="103">
        <v>0</v>
      </c>
      <c r="F53" s="103">
        <v>0</v>
      </c>
      <c r="G53" s="103">
        <v>0</v>
      </c>
      <c r="H53" s="103">
        <v>0</v>
      </c>
      <c r="I53" s="103">
        <v>0</v>
      </c>
      <c r="J53" s="103">
        <v>0</v>
      </c>
      <c r="K53" s="104">
        <v>0</v>
      </c>
      <c r="L53" s="104">
        <v>0</v>
      </c>
      <c r="M53" s="108">
        <v>100</v>
      </c>
      <c r="N53" s="107">
        <v>97</v>
      </c>
      <c r="P53" s="78"/>
    </row>
    <row r="54" spans="2:16" x14ac:dyDescent="0.2">
      <c r="B54" s="186">
        <f t="shared" si="0"/>
        <v>42045</v>
      </c>
      <c r="C54" s="103">
        <v>0</v>
      </c>
      <c r="D54" s="103">
        <v>0</v>
      </c>
      <c r="E54" s="103">
        <v>0</v>
      </c>
      <c r="F54" s="103">
        <v>0</v>
      </c>
      <c r="G54" s="103">
        <v>0</v>
      </c>
      <c r="H54" s="103">
        <v>0</v>
      </c>
      <c r="I54" s="103">
        <v>0</v>
      </c>
      <c r="J54" s="103">
        <v>0</v>
      </c>
      <c r="K54" s="104">
        <v>0</v>
      </c>
      <c r="L54" s="104">
        <v>0</v>
      </c>
      <c r="M54" s="108">
        <v>76</v>
      </c>
      <c r="N54" s="107">
        <v>74</v>
      </c>
      <c r="P54" s="78"/>
    </row>
    <row r="55" spans="2:16" x14ac:dyDescent="0.2">
      <c r="B55" s="186">
        <f t="shared" si="0"/>
        <v>42046</v>
      </c>
      <c r="C55" s="103">
        <v>0</v>
      </c>
      <c r="D55" s="103">
        <v>0</v>
      </c>
      <c r="E55" s="103">
        <v>1.1599999999999999E-2</v>
      </c>
      <c r="F55" s="103">
        <v>1.1599999999999999E-2</v>
      </c>
      <c r="G55" s="103">
        <v>0</v>
      </c>
      <c r="H55" s="103">
        <v>0</v>
      </c>
      <c r="I55" s="103">
        <v>0</v>
      </c>
      <c r="J55" s="103">
        <v>0</v>
      </c>
      <c r="K55" s="104">
        <v>9.4999999999999998E-3</v>
      </c>
      <c r="L55" s="104">
        <v>9.4999999999999998E-3</v>
      </c>
      <c r="M55" s="108">
        <v>197</v>
      </c>
      <c r="N55" s="107">
        <v>188</v>
      </c>
      <c r="P55" s="78"/>
    </row>
    <row r="56" spans="2:16" x14ac:dyDescent="0.2">
      <c r="B56" s="186">
        <f t="shared" si="0"/>
        <v>42047</v>
      </c>
      <c r="C56" s="103">
        <v>0</v>
      </c>
      <c r="D56" s="103">
        <v>0</v>
      </c>
      <c r="E56" s="103">
        <v>0</v>
      </c>
      <c r="F56" s="103">
        <v>0</v>
      </c>
      <c r="G56" s="103">
        <v>0</v>
      </c>
      <c r="H56" s="103">
        <v>0</v>
      </c>
      <c r="I56" s="103">
        <v>0</v>
      </c>
      <c r="J56" s="103">
        <v>0</v>
      </c>
      <c r="K56" s="104">
        <v>0</v>
      </c>
      <c r="L56" s="104">
        <v>0</v>
      </c>
      <c r="M56" s="108">
        <v>80</v>
      </c>
      <c r="N56" s="107">
        <v>77</v>
      </c>
      <c r="P56" s="78"/>
    </row>
    <row r="57" spans="2:16" x14ac:dyDescent="0.2">
      <c r="B57" s="186">
        <f t="shared" si="0"/>
        <v>42048</v>
      </c>
      <c r="C57" s="103">
        <v>0</v>
      </c>
      <c r="D57" s="103">
        <v>0</v>
      </c>
      <c r="E57" s="103">
        <v>0</v>
      </c>
      <c r="F57" s="103">
        <v>0</v>
      </c>
      <c r="G57" s="103">
        <v>0</v>
      </c>
      <c r="H57" s="103">
        <v>0</v>
      </c>
      <c r="I57" s="103">
        <v>0</v>
      </c>
      <c r="J57" s="103">
        <v>0</v>
      </c>
      <c r="K57" s="104">
        <v>0</v>
      </c>
      <c r="L57" s="104">
        <v>0</v>
      </c>
      <c r="M57" s="108">
        <v>249</v>
      </c>
      <c r="N57" s="107">
        <v>181</v>
      </c>
      <c r="P57" s="78"/>
    </row>
    <row r="58" spans="2:16" x14ac:dyDescent="0.2">
      <c r="B58" s="186">
        <f t="shared" si="0"/>
        <v>42049</v>
      </c>
      <c r="C58" s="103">
        <v>0</v>
      </c>
      <c r="D58" s="103">
        <v>0</v>
      </c>
      <c r="E58" s="103">
        <v>2.0999999999999999E-3</v>
      </c>
      <c r="F58" s="103">
        <v>2.0999999999999999E-3</v>
      </c>
      <c r="G58" s="103">
        <v>0</v>
      </c>
      <c r="H58" s="103">
        <v>0</v>
      </c>
      <c r="I58" s="103">
        <v>0</v>
      </c>
      <c r="J58" s="103">
        <v>0</v>
      </c>
      <c r="K58" s="104">
        <v>1.6999999999999999E-3</v>
      </c>
      <c r="L58" s="104">
        <v>1.6999999999999999E-3</v>
      </c>
      <c r="M58" s="108">
        <v>120</v>
      </c>
      <c r="N58" s="107">
        <v>104</v>
      </c>
      <c r="P58" s="78"/>
    </row>
    <row r="59" spans="2:16" x14ac:dyDescent="0.2">
      <c r="B59" s="186">
        <f t="shared" si="0"/>
        <v>42050</v>
      </c>
      <c r="C59" s="103">
        <v>0</v>
      </c>
      <c r="D59" s="103">
        <v>0</v>
      </c>
      <c r="E59" s="103">
        <v>0</v>
      </c>
      <c r="F59" s="103">
        <v>0</v>
      </c>
      <c r="G59" s="103">
        <v>0</v>
      </c>
      <c r="H59" s="103">
        <v>0</v>
      </c>
      <c r="I59" s="103">
        <v>0</v>
      </c>
      <c r="J59" s="103">
        <v>0</v>
      </c>
      <c r="K59" s="104">
        <v>0</v>
      </c>
      <c r="L59" s="104">
        <v>0</v>
      </c>
      <c r="M59" s="108">
        <v>63</v>
      </c>
      <c r="N59" s="107">
        <v>60</v>
      </c>
      <c r="P59" s="78"/>
    </row>
    <row r="60" spans="2:16" x14ac:dyDescent="0.2">
      <c r="B60" s="186">
        <f t="shared" si="0"/>
        <v>42051</v>
      </c>
      <c r="C60" s="103">
        <v>0</v>
      </c>
      <c r="D60" s="103">
        <v>0</v>
      </c>
      <c r="E60" s="103">
        <v>0</v>
      </c>
      <c r="F60" s="103">
        <v>0</v>
      </c>
      <c r="G60" s="103">
        <v>0</v>
      </c>
      <c r="H60" s="103">
        <v>0</v>
      </c>
      <c r="I60" s="103">
        <v>0</v>
      </c>
      <c r="J60" s="103">
        <v>0</v>
      </c>
      <c r="K60" s="104">
        <v>0</v>
      </c>
      <c r="L60" s="104">
        <v>0</v>
      </c>
      <c r="M60" s="108">
        <v>119</v>
      </c>
      <c r="N60" s="107">
        <v>110</v>
      </c>
      <c r="P60" s="78"/>
    </row>
    <row r="61" spans="2:16" x14ac:dyDescent="0.2">
      <c r="B61" s="186">
        <f t="shared" si="0"/>
        <v>42052</v>
      </c>
      <c r="C61" s="103">
        <v>0</v>
      </c>
      <c r="D61" s="103">
        <v>0</v>
      </c>
      <c r="E61" s="103">
        <v>3.8999999999999998E-3</v>
      </c>
      <c r="F61" s="103">
        <v>3.8999999999999998E-3</v>
      </c>
      <c r="G61" s="103">
        <v>0</v>
      </c>
      <c r="H61" s="103">
        <v>0</v>
      </c>
      <c r="I61" s="103">
        <v>0</v>
      </c>
      <c r="J61" s="103">
        <v>0</v>
      </c>
      <c r="K61" s="104">
        <v>3.2000000000000002E-3</v>
      </c>
      <c r="L61" s="104">
        <v>3.2000000000000002E-3</v>
      </c>
      <c r="M61" s="108">
        <v>110</v>
      </c>
      <c r="N61" s="107">
        <v>108</v>
      </c>
      <c r="P61" s="78"/>
    </row>
    <row r="62" spans="2:16" x14ac:dyDescent="0.2">
      <c r="B62" s="186">
        <f t="shared" si="0"/>
        <v>42053</v>
      </c>
      <c r="C62" s="103">
        <v>0</v>
      </c>
      <c r="D62" s="103">
        <v>0</v>
      </c>
      <c r="E62" s="103">
        <v>0</v>
      </c>
      <c r="F62" s="103">
        <v>0</v>
      </c>
      <c r="G62" s="103">
        <v>0</v>
      </c>
      <c r="H62" s="103">
        <v>0</v>
      </c>
      <c r="I62" s="103">
        <v>0</v>
      </c>
      <c r="J62" s="103">
        <v>0</v>
      </c>
      <c r="K62" s="104">
        <v>0</v>
      </c>
      <c r="L62" s="104">
        <v>0</v>
      </c>
      <c r="M62" s="108">
        <v>91</v>
      </c>
      <c r="N62" s="107">
        <v>90</v>
      </c>
      <c r="P62" s="78"/>
    </row>
    <row r="63" spans="2:16" x14ac:dyDescent="0.2">
      <c r="B63" s="186">
        <f t="shared" si="0"/>
        <v>42054</v>
      </c>
      <c r="C63" s="103">
        <v>0</v>
      </c>
      <c r="D63" s="103">
        <v>0</v>
      </c>
      <c r="E63" s="103">
        <v>3.8999999999999998E-3</v>
      </c>
      <c r="F63" s="103">
        <v>3.8999999999999998E-3</v>
      </c>
      <c r="G63" s="103">
        <v>0</v>
      </c>
      <c r="H63" s="103">
        <v>0</v>
      </c>
      <c r="I63" s="103">
        <v>0</v>
      </c>
      <c r="J63" s="103">
        <v>0</v>
      </c>
      <c r="K63" s="104">
        <v>3.2000000000000002E-3</v>
      </c>
      <c r="L63" s="104">
        <v>3.2000000000000002E-3</v>
      </c>
      <c r="M63" s="108">
        <v>85</v>
      </c>
      <c r="N63" s="107">
        <v>83</v>
      </c>
      <c r="P63" s="78"/>
    </row>
    <row r="64" spans="2:16" x14ac:dyDescent="0.2">
      <c r="B64" s="186">
        <f t="shared" si="0"/>
        <v>42055</v>
      </c>
      <c r="C64" s="103">
        <v>0</v>
      </c>
      <c r="D64" s="103">
        <v>0</v>
      </c>
      <c r="E64" s="103">
        <v>0</v>
      </c>
      <c r="F64" s="103">
        <v>0</v>
      </c>
      <c r="G64" s="103">
        <v>0</v>
      </c>
      <c r="H64" s="103">
        <v>0</v>
      </c>
      <c r="I64" s="103">
        <v>0</v>
      </c>
      <c r="J64" s="103">
        <v>0</v>
      </c>
      <c r="K64" s="104">
        <v>0</v>
      </c>
      <c r="L64" s="104">
        <v>0</v>
      </c>
      <c r="M64" s="108">
        <v>94</v>
      </c>
      <c r="N64" s="107">
        <v>87</v>
      </c>
      <c r="P64" s="78"/>
    </row>
    <row r="65" spans="2:16" x14ac:dyDescent="0.2">
      <c r="B65" s="186">
        <f t="shared" si="0"/>
        <v>42056</v>
      </c>
      <c r="C65" s="103">
        <v>0</v>
      </c>
      <c r="D65" s="103">
        <v>0</v>
      </c>
      <c r="E65" s="103">
        <v>0</v>
      </c>
      <c r="F65" s="103">
        <v>0</v>
      </c>
      <c r="G65" s="103">
        <v>0</v>
      </c>
      <c r="H65" s="103">
        <v>0</v>
      </c>
      <c r="I65" s="103">
        <v>0</v>
      </c>
      <c r="J65" s="103">
        <v>0</v>
      </c>
      <c r="K65" s="104">
        <v>0</v>
      </c>
      <c r="L65" s="104">
        <v>0</v>
      </c>
      <c r="M65" s="108">
        <v>180</v>
      </c>
      <c r="N65" s="107">
        <v>156</v>
      </c>
      <c r="P65" s="78"/>
    </row>
    <row r="66" spans="2:16" x14ac:dyDescent="0.2">
      <c r="B66" s="186">
        <f t="shared" si="0"/>
        <v>42057</v>
      </c>
      <c r="C66" s="103">
        <v>0</v>
      </c>
      <c r="D66" s="103">
        <v>0</v>
      </c>
      <c r="E66" s="103">
        <v>0</v>
      </c>
      <c r="F66" s="103">
        <v>0</v>
      </c>
      <c r="G66" s="103">
        <v>0</v>
      </c>
      <c r="H66" s="103">
        <v>0</v>
      </c>
      <c r="I66" s="103">
        <v>0</v>
      </c>
      <c r="J66" s="103">
        <v>0</v>
      </c>
      <c r="K66" s="104">
        <v>0</v>
      </c>
      <c r="L66" s="104">
        <v>0</v>
      </c>
      <c r="M66" s="108">
        <v>96</v>
      </c>
      <c r="N66" s="107">
        <v>75</v>
      </c>
      <c r="P66" s="78"/>
    </row>
    <row r="67" spans="2:16" x14ac:dyDescent="0.2">
      <c r="B67" s="186">
        <f t="shared" si="0"/>
        <v>42058</v>
      </c>
      <c r="C67" s="103">
        <v>0</v>
      </c>
      <c r="D67" s="103">
        <v>0</v>
      </c>
      <c r="E67" s="103">
        <v>0</v>
      </c>
      <c r="F67" s="103">
        <v>0</v>
      </c>
      <c r="G67" s="103">
        <v>0</v>
      </c>
      <c r="H67" s="103">
        <v>0</v>
      </c>
      <c r="I67" s="103">
        <v>0</v>
      </c>
      <c r="J67" s="103">
        <v>0</v>
      </c>
      <c r="K67" s="104">
        <v>0</v>
      </c>
      <c r="L67" s="104">
        <v>0</v>
      </c>
      <c r="M67" s="108">
        <v>141</v>
      </c>
      <c r="N67" s="107">
        <v>131</v>
      </c>
      <c r="P67" s="78"/>
    </row>
    <row r="68" spans="2:16" x14ac:dyDescent="0.2">
      <c r="B68" s="186">
        <f t="shared" si="0"/>
        <v>42059</v>
      </c>
      <c r="C68" s="103">
        <v>0</v>
      </c>
      <c r="D68" s="103">
        <v>0</v>
      </c>
      <c r="E68" s="103">
        <v>0</v>
      </c>
      <c r="F68" s="103">
        <v>0</v>
      </c>
      <c r="G68" s="103">
        <v>0</v>
      </c>
      <c r="H68" s="103">
        <v>0</v>
      </c>
      <c r="I68" s="103">
        <v>0</v>
      </c>
      <c r="J68" s="103">
        <v>0</v>
      </c>
      <c r="K68" s="104">
        <v>0</v>
      </c>
      <c r="L68" s="104">
        <v>0</v>
      </c>
      <c r="M68" s="108">
        <v>111</v>
      </c>
      <c r="N68" s="107">
        <v>108</v>
      </c>
      <c r="P68" s="78"/>
    </row>
    <row r="69" spans="2:16" x14ac:dyDescent="0.2">
      <c r="B69" s="186">
        <f t="shared" si="0"/>
        <v>42060</v>
      </c>
      <c r="C69" s="103">
        <v>0</v>
      </c>
      <c r="D69" s="103">
        <v>0</v>
      </c>
      <c r="E69" s="103">
        <v>0</v>
      </c>
      <c r="F69" s="103">
        <v>0</v>
      </c>
      <c r="G69" s="103">
        <v>0</v>
      </c>
      <c r="H69" s="103">
        <v>0</v>
      </c>
      <c r="I69" s="103">
        <v>0</v>
      </c>
      <c r="J69" s="103">
        <v>0</v>
      </c>
      <c r="K69" s="104">
        <v>0</v>
      </c>
      <c r="L69" s="104">
        <v>0</v>
      </c>
      <c r="M69" s="108">
        <v>139</v>
      </c>
      <c r="N69" s="107">
        <v>127</v>
      </c>
      <c r="P69" s="78"/>
    </row>
    <row r="70" spans="2:16" x14ac:dyDescent="0.2">
      <c r="B70" s="186">
        <f t="shared" si="0"/>
        <v>42061</v>
      </c>
      <c r="C70" s="103">
        <v>0</v>
      </c>
      <c r="D70" s="103">
        <v>0</v>
      </c>
      <c r="E70" s="103">
        <v>5.0000000000000001E-3</v>
      </c>
      <c r="F70" s="103">
        <v>5.0000000000000001E-3</v>
      </c>
      <c r="G70" s="103">
        <v>0</v>
      </c>
      <c r="H70" s="103">
        <v>0</v>
      </c>
      <c r="I70" s="103">
        <v>0</v>
      </c>
      <c r="J70" s="103">
        <v>0</v>
      </c>
      <c r="K70" s="104">
        <v>4.1000000000000003E-3</v>
      </c>
      <c r="L70" s="104">
        <v>4.1000000000000003E-3</v>
      </c>
      <c r="M70" s="108">
        <v>99</v>
      </c>
      <c r="N70" s="107">
        <v>73</v>
      </c>
      <c r="P70" s="78"/>
    </row>
    <row r="71" spans="2:16" x14ac:dyDescent="0.2">
      <c r="B71" s="186">
        <f t="shared" si="0"/>
        <v>42062</v>
      </c>
      <c r="C71" s="103">
        <v>0</v>
      </c>
      <c r="D71" s="103">
        <v>0</v>
      </c>
      <c r="E71" s="103">
        <v>3.8E-3</v>
      </c>
      <c r="F71" s="103">
        <v>3.8E-3</v>
      </c>
      <c r="G71" s="103">
        <v>0</v>
      </c>
      <c r="H71" s="103">
        <v>0</v>
      </c>
      <c r="I71" s="103">
        <v>0</v>
      </c>
      <c r="J71" s="103">
        <v>0</v>
      </c>
      <c r="K71" s="104">
        <v>3.0999999999999999E-3</v>
      </c>
      <c r="L71" s="104">
        <v>3.0999999999999999E-3</v>
      </c>
      <c r="M71" s="108">
        <v>102</v>
      </c>
      <c r="N71" s="107">
        <v>92</v>
      </c>
      <c r="P71" s="78"/>
    </row>
    <row r="72" spans="2:16" x14ac:dyDescent="0.2">
      <c r="B72" s="186">
        <f t="shared" si="0"/>
        <v>42063</v>
      </c>
      <c r="C72" s="103">
        <v>0</v>
      </c>
      <c r="D72" s="103">
        <v>0</v>
      </c>
      <c r="E72" s="103">
        <v>1.37E-2</v>
      </c>
      <c r="F72" s="103">
        <v>1.37E-2</v>
      </c>
      <c r="G72" s="103">
        <v>0</v>
      </c>
      <c r="H72" s="103">
        <v>0</v>
      </c>
      <c r="I72" s="103">
        <v>0</v>
      </c>
      <c r="J72" s="103">
        <v>0</v>
      </c>
      <c r="K72" s="104">
        <v>1.12E-2</v>
      </c>
      <c r="L72" s="104">
        <v>1.12E-2</v>
      </c>
      <c r="M72" s="108">
        <v>479</v>
      </c>
      <c r="N72" s="107">
        <v>192</v>
      </c>
      <c r="P72" s="78"/>
    </row>
    <row r="73" spans="2:16" x14ac:dyDescent="0.2">
      <c r="B73" s="186">
        <f t="shared" si="0"/>
        <v>42064</v>
      </c>
      <c r="C73" s="103">
        <v>0</v>
      </c>
      <c r="D73" s="103">
        <v>0</v>
      </c>
      <c r="E73" s="103">
        <v>0</v>
      </c>
      <c r="F73" s="103">
        <v>0</v>
      </c>
      <c r="G73" s="103">
        <v>0</v>
      </c>
      <c r="H73" s="103">
        <v>0</v>
      </c>
      <c r="I73" s="103">
        <v>0</v>
      </c>
      <c r="J73" s="103">
        <v>0</v>
      </c>
      <c r="K73" s="104">
        <v>0</v>
      </c>
      <c r="L73" s="104">
        <v>0</v>
      </c>
      <c r="M73" s="108">
        <v>277</v>
      </c>
      <c r="N73" s="107">
        <v>225</v>
      </c>
      <c r="P73" s="78"/>
    </row>
    <row r="74" spans="2:16" x14ac:dyDescent="0.2">
      <c r="B74" s="186">
        <f t="shared" si="0"/>
        <v>42065</v>
      </c>
      <c r="C74" s="103">
        <v>0</v>
      </c>
      <c r="D74" s="103">
        <v>0</v>
      </c>
      <c r="E74" s="103">
        <v>0</v>
      </c>
      <c r="F74" s="103">
        <v>0</v>
      </c>
      <c r="G74" s="103">
        <v>0</v>
      </c>
      <c r="H74" s="103">
        <v>0</v>
      </c>
      <c r="I74" s="103">
        <v>0</v>
      </c>
      <c r="J74" s="103">
        <v>0</v>
      </c>
      <c r="K74" s="104">
        <v>0</v>
      </c>
      <c r="L74" s="104">
        <v>0</v>
      </c>
      <c r="M74" s="108">
        <v>125</v>
      </c>
      <c r="N74" s="107">
        <v>124</v>
      </c>
      <c r="P74" s="78"/>
    </row>
    <row r="75" spans="2:16" x14ac:dyDescent="0.2">
      <c r="B75" s="186">
        <f t="shared" si="0"/>
        <v>42066</v>
      </c>
      <c r="C75" s="103">
        <v>0</v>
      </c>
      <c r="D75" s="103">
        <v>0</v>
      </c>
      <c r="E75" s="103">
        <v>8.9999999999999998E-4</v>
      </c>
      <c r="F75" s="103">
        <v>8.9999999999999998E-4</v>
      </c>
      <c r="G75" s="103">
        <v>0</v>
      </c>
      <c r="H75" s="103">
        <v>0</v>
      </c>
      <c r="I75" s="103">
        <v>0</v>
      </c>
      <c r="J75" s="103">
        <v>0</v>
      </c>
      <c r="K75" s="104">
        <v>8.0000000000000004E-4</v>
      </c>
      <c r="L75" s="104">
        <v>8.0000000000000004E-4</v>
      </c>
      <c r="M75" s="108">
        <v>101</v>
      </c>
      <c r="N75" s="107">
        <v>101</v>
      </c>
      <c r="P75" s="78"/>
    </row>
    <row r="76" spans="2:16" x14ac:dyDescent="0.2">
      <c r="B76" s="186">
        <f t="shared" si="0"/>
        <v>42067</v>
      </c>
      <c r="C76" s="103">
        <v>0</v>
      </c>
      <c r="D76" s="103">
        <v>0</v>
      </c>
      <c r="E76" s="103">
        <v>8.8000000000000005E-3</v>
      </c>
      <c r="F76" s="103">
        <v>8.8000000000000005E-3</v>
      </c>
      <c r="G76" s="103">
        <v>0</v>
      </c>
      <c r="H76" s="103">
        <v>0</v>
      </c>
      <c r="I76" s="103">
        <v>0</v>
      </c>
      <c r="J76" s="103">
        <v>0</v>
      </c>
      <c r="K76" s="104">
        <v>7.1999999999999998E-3</v>
      </c>
      <c r="L76" s="104">
        <v>7.1999999999999998E-3</v>
      </c>
      <c r="M76" s="108">
        <v>75</v>
      </c>
      <c r="N76" s="107">
        <v>75</v>
      </c>
      <c r="P76" s="78"/>
    </row>
    <row r="77" spans="2:16" x14ac:dyDescent="0.2">
      <c r="B77" s="186">
        <f t="shared" si="0"/>
        <v>42068</v>
      </c>
      <c r="C77" s="103">
        <v>0</v>
      </c>
      <c r="D77" s="103">
        <v>0</v>
      </c>
      <c r="E77" s="103">
        <v>0</v>
      </c>
      <c r="F77" s="103">
        <v>0</v>
      </c>
      <c r="G77" s="103">
        <v>0</v>
      </c>
      <c r="H77" s="103">
        <v>0</v>
      </c>
      <c r="I77" s="103">
        <v>0</v>
      </c>
      <c r="J77" s="103">
        <v>0</v>
      </c>
      <c r="K77" s="104">
        <v>0</v>
      </c>
      <c r="L77" s="104">
        <v>0</v>
      </c>
      <c r="M77" s="108">
        <v>136</v>
      </c>
      <c r="N77" s="107">
        <v>133</v>
      </c>
      <c r="P77" s="78"/>
    </row>
    <row r="78" spans="2:16" x14ac:dyDescent="0.2">
      <c r="B78" s="186">
        <f t="shared" si="0"/>
        <v>42069</v>
      </c>
      <c r="C78" s="103">
        <v>0</v>
      </c>
      <c r="D78" s="103">
        <v>0</v>
      </c>
      <c r="E78" s="103">
        <v>0</v>
      </c>
      <c r="F78" s="103">
        <v>0</v>
      </c>
      <c r="G78" s="103">
        <v>0</v>
      </c>
      <c r="H78" s="103">
        <v>0</v>
      </c>
      <c r="I78" s="103">
        <v>0</v>
      </c>
      <c r="J78" s="103">
        <v>0</v>
      </c>
      <c r="K78" s="104">
        <v>0</v>
      </c>
      <c r="L78" s="104">
        <v>0</v>
      </c>
      <c r="M78" s="108">
        <v>125</v>
      </c>
      <c r="N78" s="107">
        <v>124</v>
      </c>
      <c r="P78" s="78"/>
    </row>
    <row r="79" spans="2:16" x14ac:dyDescent="0.2">
      <c r="B79" s="186">
        <f t="shared" si="0"/>
        <v>42070</v>
      </c>
      <c r="C79" s="103">
        <v>0</v>
      </c>
      <c r="D79" s="103">
        <v>0</v>
      </c>
      <c r="E79" s="103">
        <v>0</v>
      </c>
      <c r="F79" s="103">
        <v>0</v>
      </c>
      <c r="G79" s="103">
        <v>0</v>
      </c>
      <c r="H79" s="103">
        <v>0</v>
      </c>
      <c r="I79" s="103">
        <v>0</v>
      </c>
      <c r="J79" s="103">
        <v>0</v>
      </c>
      <c r="K79" s="104">
        <v>0</v>
      </c>
      <c r="L79" s="104">
        <v>0</v>
      </c>
      <c r="M79" s="108">
        <v>89</v>
      </c>
      <c r="N79" s="107">
        <v>89</v>
      </c>
      <c r="P79" s="78"/>
    </row>
    <row r="80" spans="2:16" x14ac:dyDescent="0.2">
      <c r="B80" s="186">
        <f t="shared" ref="B80:B143" si="1">B79+1</f>
        <v>42071</v>
      </c>
      <c r="C80" s="103">
        <v>0</v>
      </c>
      <c r="D80" s="103">
        <v>0</v>
      </c>
      <c r="E80" s="103">
        <v>0</v>
      </c>
      <c r="F80" s="103">
        <v>0</v>
      </c>
      <c r="G80" s="103">
        <v>0</v>
      </c>
      <c r="H80" s="103">
        <v>0</v>
      </c>
      <c r="I80" s="103">
        <v>0</v>
      </c>
      <c r="J80" s="103">
        <v>0</v>
      </c>
      <c r="K80" s="104">
        <v>0</v>
      </c>
      <c r="L80" s="104">
        <v>0</v>
      </c>
      <c r="M80" s="108">
        <v>17</v>
      </c>
      <c r="N80" s="107">
        <v>17</v>
      </c>
      <c r="P80" s="78"/>
    </row>
    <row r="81" spans="2:16" x14ac:dyDescent="0.2">
      <c r="B81" s="186">
        <f t="shared" si="1"/>
        <v>42072</v>
      </c>
      <c r="C81" s="103">
        <v>0</v>
      </c>
      <c r="D81" s="103">
        <v>0</v>
      </c>
      <c r="E81" s="103">
        <v>0</v>
      </c>
      <c r="F81" s="103">
        <v>0</v>
      </c>
      <c r="G81" s="103">
        <v>0</v>
      </c>
      <c r="H81" s="103">
        <v>0</v>
      </c>
      <c r="I81" s="103">
        <v>0</v>
      </c>
      <c r="J81" s="103">
        <v>0</v>
      </c>
      <c r="K81" s="104">
        <v>0</v>
      </c>
      <c r="L81" s="104">
        <v>0</v>
      </c>
      <c r="M81" s="108">
        <v>31</v>
      </c>
      <c r="N81" s="107">
        <v>30</v>
      </c>
      <c r="P81" s="78"/>
    </row>
    <row r="82" spans="2:16" x14ac:dyDescent="0.2">
      <c r="B82" s="186">
        <f t="shared" si="1"/>
        <v>42073</v>
      </c>
      <c r="C82" s="103">
        <v>0</v>
      </c>
      <c r="D82" s="103">
        <v>0</v>
      </c>
      <c r="E82" s="103">
        <v>0</v>
      </c>
      <c r="F82" s="103">
        <v>0</v>
      </c>
      <c r="G82" s="103">
        <v>0</v>
      </c>
      <c r="H82" s="103">
        <v>0</v>
      </c>
      <c r="I82" s="103">
        <v>0</v>
      </c>
      <c r="J82" s="103">
        <v>0</v>
      </c>
      <c r="K82" s="104">
        <v>0</v>
      </c>
      <c r="L82" s="104">
        <v>0</v>
      </c>
      <c r="M82" s="108">
        <v>78</v>
      </c>
      <c r="N82" s="107">
        <v>78</v>
      </c>
      <c r="P82" s="78"/>
    </row>
    <row r="83" spans="2:16" x14ac:dyDescent="0.2">
      <c r="B83" s="186">
        <f t="shared" si="1"/>
        <v>42074</v>
      </c>
      <c r="C83" s="103">
        <v>0</v>
      </c>
      <c r="D83" s="103">
        <v>0</v>
      </c>
      <c r="E83" s="103">
        <v>0</v>
      </c>
      <c r="F83" s="103">
        <v>0</v>
      </c>
      <c r="G83" s="103">
        <v>0</v>
      </c>
      <c r="H83" s="103">
        <v>0</v>
      </c>
      <c r="I83" s="103">
        <v>0</v>
      </c>
      <c r="J83" s="103">
        <v>0</v>
      </c>
      <c r="K83" s="104">
        <v>0</v>
      </c>
      <c r="L83" s="104">
        <v>0</v>
      </c>
      <c r="M83" s="108">
        <v>75</v>
      </c>
      <c r="N83" s="107">
        <v>74</v>
      </c>
      <c r="P83" s="78"/>
    </row>
    <row r="84" spans="2:16" x14ac:dyDescent="0.2">
      <c r="B84" s="186">
        <f t="shared" si="1"/>
        <v>42075</v>
      </c>
      <c r="C84" s="103">
        <v>0</v>
      </c>
      <c r="D84" s="103">
        <v>0</v>
      </c>
      <c r="E84" s="103">
        <v>0</v>
      </c>
      <c r="F84" s="103">
        <v>0</v>
      </c>
      <c r="G84" s="103">
        <v>0</v>
      </c>
      <c r="H84" s="103">
        <v>0</v>
      </c>
      <c r="I84" s="103">
        <v>0</v>
      </c>
      <c r="J84" s="103">
        <v>0</v>
      </c>
      <c r="K84" s="104">
        <v>0</v>
      </c>
      <c r="L84" s="104">
        <v>0</v>
      </c>
      <c r="M84" s="108">
        <v>92</v>
      </c>
      <c r="N84" s="107">
        <v>91</v>
      </c>
      <c r="P84" s="78"/>
    </row>
    <row r="85" spans="2:16" x14ac:dyDescent="0.2">
      <c r="B85" s="186">
        <f t="shared" si="1"/>
        <v>42076</v>
      </c>
      <c r="C85" s="103">
        <v>0</v>
      </c>
      <c r="D85" s="103">
        <v>0</v>
      </c>
      <c r="E85" s="103">
        <v>0</v>
      </c>
      <c r="F85" s="103">
        <v>0</v>
      </c>
      <c r="G85" s="103">
        <v>0</v>
      </c>
      <c r="H85" s="103">
        <v>0</v>
      </c>
      <c r="I85" s="103">
        <v>0</v>
      </c>
      <c r="J85" s="103">
        <v>0</v>
      </c>
      <c r="K85" s="104">
        <v>0</v>
      </c>
      <c r="L85" s="104">
        <v>0</v>
      </c>
      <c r="M85" s="108">
        <v>83</v>
      </c>
      <c r="N85" s="107">
        <v>81</v>
      </c>
      <c r="P85" s="78"/>
    </row>
    <row r="86" spans="2:16" x14ac:dyDescent="0.2">
      <c r="B86" s="186">
        <f t="shared" si="1"/>
        <v>42077</v>
      </c>
      <c r="C86" s="103">
        <v>0</v>
      </c>
      <c r="D86" s="103">
        <v>0</v>
      </c>
      <c r="E86" s="103">
        <v>0</v>
      </c>
      <c r="F86" s="103">
        <v>0</v>
      </c>
      <c r="G86" s="103">
        <v>0</v>
      </c>
      <c r="H86" s="103">
        <v>0</v>
      </c>
      <c r="I86" s="103">
        <v>0</v>
      </c>
      <c r="J86" s="103">
        <v>0</v>
      </c>
      <c r="K86" s="104">
        <v>0</v>
      </c>
      <c r="L86" s="104">
        <v>0</v>
      </c>
      <c r="M86" s="108">
        <v>46</v>
      </c>
      <c r="N86" s="107">
        <v>46</v>
      </c>
      <c r="P86" s="78"/>
    </row>
    <row r="87" spans="2:16" x14ac:dyDescent="0.2">
      <c r="B87" s="186">
        <f t="shared" si="1"/>
        <v>42078</v>
      </c>
      <c r="C87" s="103">
        <v>0</v>
      </c>
      <c r="D87" s="103">
        <v>0</v>
      </c>
      <c r="E87" s="103">
        <v>0</v>
      </c>
      <c r="F87" s="103">
        <v>0</v>
      </c>
      <c r="G87" s="103">
        <v>0</v>
      </c>
      <c r="H87" s="103">
        <v>0</v>
      </c>
      <c r="I87" s="103">
        <v>0</v>
      </c>
      <c r="J87" s="103">
        <v>0</v>
      </c>
      <c r="K87" s="104">
        <v>0</v>
      </c>
      <c r="L87" s="104">
        <v>0</v>
      </c>
      <c r="M87" s="108">
        <v>28</v>
      </c>
      <c r="N87" s="107">
        <v>27</v>
      </c>
      <c r="P87" s="78"/>
    </row>
    <row r="88" spans="2:16" x14ac:dyDescent="0.2">
      <c r="B88" s="186">
        <f t="shared" si="1"/>
        <v>42079</v>
      </c>
      <c r="C88" s="103">
        <v>0</v>
      </c>
      <c r="D88" s="103">
        <v>0</v>
      </c>
      <c r="E88" s="103">
        <v>0</v>
      </c>
      <c r="F88" s="103">
        <v>0</v>
      </c>
      <c r="G88" s="103">
        <v>0</v>
      </c>
      <c r="H88" s="103">
        <v>0</v>
      </c>
      <c r="I88" s="103">
        <v>0</v>
      </c>
      <c r="J88" s="103">
        <v>0</v>
      </c>
      <c r="K88" s="104">
        <v>0</v>
      </c>
      <c r="L88" s="104">
        <v>0</v>
      </c>
      <c r="M88" s="108">
        <v>70</v>
      </c>
      <c r="N88" s="107">
        <v>70</v>
      </c>
      <c r="P88" s="78"/>
    </row>
    <row r="89" spans="2:16" x14ac:dyDescent="0.2">
      <c r="B89" s="186">
        <f t="shared" si="1"/>
        <v>42080</v>
      </c>
      <c r="C89" s="103">
        <v>0</v>
      </c>
      <c r="D89" s="103">
        <v>0</v>
      </c>
      <c r="E89" s="103">
        <v>2.7000000000000001E-3</v>
      </c>
      <c r="F89" s="103">
        <v>2.7000000000000001E-3</v>
      </c>
      <c r="G89" s="103">
        <v>0</v>
      </c>
      <c r="H89" s="103">
        <v>0</v>
      </c>
      <c r="I89" s="103">
        <v>0</v>
      </c>
      <c r="J89" s="103">
        <v>0</v>
      </c>
      <c r="K89" s="104">
        <v>2.2000000000000001E-3</v>
      </c>
      <c r="L89" s="104">
        <v>2.2000000000000001E-3</v>
      </c>
      <c r="M89" s="108">
        <v>59</v>
      </c>
      <c r="N89" s="107">
        <v>58</v>
      </c>
      <c r="P89" s="78"/>
    </row>
    <row r="90" spans="2:16" x14ac:dyDescent="0.2">
      <c r="B90" s="186">
        <f t="shared" si="1"/>
        <v>42081</v>
      </c>
      <c r="C90" s="103">
        <v>0</v>
      </c>
      <c r="D90" s="103">
        <v>0</v>
      </c>
      <c r="E90" s="103">
        <v>6.6E-3</v>
      </c>
      <c r="F90" s="103">
        <v>6.6E-3</v>
      </c>
      <c r="G90" s="103">
        <v>0</v>
      </c>
      <c r="H90" s="103">
        <v>0</v>
      </c>
      <c r="I90" s="103">
        <v>0</v>
      </c>
      <c r="J90" s="103">
        <v>0</v>
      </c>
      <c r="K90" s="104">
        <v>5.4000000000000003E-3</v>
      </c>
      <c r="L90" s="104">
        <v>5.4000000000000003E-3</v>
      </c>
      <c r="M90" s="108">
        <v>81</v>
      </c>
      <c r="N90" s="107">
        <v>79</v>
      </c>
      <c r="P90" s="78"/>
    </row>
    <row r="91" spans="2:16" x14ac:dyDescent="0.2">
      <c r="B91" s="186">
        <f t="shared" si="1"/>
        <v>42082</v>
      </c>
      <c r="C91" s="103">
        <v>0</v>
      </c>
      <c r="D91" s="103">
        <v>0</v>
      </c>
      <c r="E91" s="103">
        <v>0</v>
      </c>
      <c r="F91" s="103">
        <v>0</v>
      </c>
      <c r="G91" s="103">
        <v>0</v>
      </c>
      <c r="H91" s="103">
        <v>0</v>
      </c>
      <c r="I91" s="103">
        <v>0</v>
      </c>
      <c r="J91" s="103">
        <v>0</v>
      </c>
      <c r="K91" s="104">
        <v>0</v>
      </c>
      <c r="L91" s="104">
        <v>0</v>
      </c>
      <c r="M91" s="108">
        <v>121</v>
      </c>
      <c r="N91" s="107">
        <v>117</v>
      </c>
      <c r="P91" s="78"/>
    </row>
    <row r="92" spans="2:16" x14ac:dyDescent="0.2">
      <c r="B92" s="186">
        <f t="shared" si="1"/>
        <v>42083</v>
      </c>
      <c r="C92" s="103">
        <v>0</v>
      </c>
      <c r="D92" s="103">
        <v>0</v>
      </c>
      <c r="E92" s="103">
        <v>0</v>
      </c>
      <c r="F92" s="103">
        <v>0</v>
      </c>
      <c r="G92" s="103">
        <v>0</v>
      </c>
      <c r="H92" s="103">
        <v>0</v>
      </c>
      <c r="I92" s="103">
        <v>0</v>
      </c>
      <c r="J92" s="103">
        <v>0</v>
      </c>
      <c r="K92" s="104">
        <v>0</v>
      </c>
      <c r="L92" s="104">
        <v>0</v>
      </c>
      <c r="M92" s="108">
        <v>82</v>
      </c>
      <c r="N92" s="107">
        <v>79</v>
      </c>
      <c r="P92" s="78"/>
    </row>
    <row r="93" spans="2:16" x14ac:dyDescent="0.2">
      <c r="B93" s="186">
        <f t="shared" si="1"/>
        <v>42084</v>
      </c>
      <c r="C93" s="103">
        <v>0</v>
      </c>
      <c r="D93" s="103">
        <v>0</v>
      </c>
      <c r="E93" s="103">
        <v>0</v>
      </c>
      <c r="F93" s="103">
        <v>0</v>
      </c>
      <c r="G93" s="103">
        <v>0</v>
      </c>
      <c r="H93" s="103">
        <v>0</v>
      </c>
      <c r="I93" s="103">
        <v>0</v>
      </c>
      <c r="J93" s="103">
        <v>0</v>
      </c>
      <c r="K93" s="104">
        <v>0</v>
      </c>
      <c r="L93" s="104">
        <v>0</v>
      </c>
      <c r="M93" s="108">
        <v>57</v>
      </c>
      <c r="N93" s="107">
        <v>57</v>
      </c>
      <c r="P93" s="78"/>
    </row>
    <row r="94" spans="2:16" x14ac:dyDescent="0.2">
      <c r="B94" s="186">
        <f t="shared" si="1"/>
        <v>42085</v>
      </c>
      <c r="C94" s="103">
        <v>0</v>
      </c>
      <c r="D94" s="103">
        <v>0</v>
      </c>
      <c r="E94" s="103">
        <v>0</v>
      </c>
      <c r="F94" s="103">
        <v>0</v>
      </c>
      <c r="G94" s="103">
        <v>0</v>
      </c>
      <c r="H94" s="103">
        <v>0</v>
      </c>
      <c r="I94" s="103">
        <v>0</v>
      </c>
      <c r="J94" s="103">
        <v>0</v>
      </c>
      <c r="K94" s="104">
        <v>0</v>
      </c>
      <c r="L94" s="104">
        <v>0</v>
      </c>
      <c r="M94" s="108">
        <v>41</v>
      </c>
      <c r="N94" s="107">
        <v>41</v>
      </c>
      <c r="P94" s="78"/>
    </row>
    <row r="95" spans="2:16" x14ac:dyDescent="0.2">
      <c r="B95" s="186">
        <f t="shared" si="1"/>
        <v>42086</v>
      </c>
      <c r="C95" s="103">
        <v>0</v>
      </c>
      <c r="D95" s="103">
        <v>0</v>
      </c>
      <c r="E95" s="103">
        <v>5.1999999999999998E-3</v>
      </c>
      <c r="F95" s="103">
        <v>5.1999999999999998E-3</v>
      </c>
      <c r="G95" s="103">
        <v>0</v>
      </c>
      <c r="H95" s="103">
        <v>0</v>
      </c>
      <c r="I95" s="103">
        <v>0</v>
      </c>
      <c r="J95" s="103">
        <v>0</v>
      </c>
      <c r="K95" s="104">
        <v>4.3E-3</v>
      </c>
      <c r="L95" s="104">
        <v>4.3E-3</v>
      </c>
      <c r="M95" s="108">
        <v>85</v>
      </c>
      <c r="N95" s="107">
        <v>82</v>
      </c>
      <c r="P95" s="78"/>
    </row>
    <row r="96" spans="2:16" x14ac:dyDescent="0.2">
      <c r="B96" s="186">
        <f t="shared" si="1"/>
        <v>42087</v>
      </c>
      <c r="C96" s="103">
        <v>0</v>
      </c>
      <c r="D96" s="103">
        <v>0</v>
      </c>
      <c r="E96" s="103">
        <v>0</v>
      </c>
      <c r="F96" s="103">
        <v>0</v>
      </c>
      <c r="G96" s="103">
        <v>0</v>
      </c>
      <c r="H96" s="103">
        <v>0</v>
      </c>
      <c r="I96" s="103">
        <v>0</v>
      </c>
      <c r="J96" s="103">
        <v>0</v>
      </c>
      <c r="K96" s="104">
        <v>0</v>
      </c>
      <c r="L96" s="104">
        <v>0</v>
      </c>
      <c r="M96" s="108">
        <v>83</v>
      </c>
      <c r="N96" s="107">
        <v>82</v>
      </c>
      <c r="P96" s="78"/>
    </row>
    <row r="97" spans="2:16" x14ac:dyDescent="0.2">
      <c r="B97" s="186">
        <f t="shared" si="1"/>
        <v>42088</v>
      </c>
      <c r="C97" s="103">
        <v>0</v>
      </c>
      <c r="D97" s="103">
        <v>0</v>
      </c>
      <c r="E97" s="103">
        <v>1.5800000000000002E-2</v>
      </c>
      <c r="F97" s="103">
        <v>1.5800000000000002E-2</v>
      </c>
      <c r="G97" s="103">
        <v>0</v>
      </c>
      <c r="H97" s="103">
        <v>0</v>
      </c>
      <c r="I97" s="103">
        <v>0</v>
      </c>
      <c r="J97" s="103">
        <v>0</v>
      </c>
      <c r="K97" s="104">
        <v>1.2999999999999999E-2</v>
      </c>
      <c r="L97" s="104">
        <v>1.2999999999999999E-2</v>
      </c>
      <c r="M97" s="108">
        <v>130</v>
      </c>
      <c r="N97" s="107">
        <v>126</v>
      </c>
      <c r="P97" s="78"/>
    </row>
    <row r="98" spans="2:16" x14ac:dyDescent="0.2">
      <c r="B98" s="186">
        <f t="shared" si="1"/>
        <v>42089</v>
      </c>
      <c r="C98" s="103">
        <v>0</v>
      </c>
      <c r="D98" s="103">
        <v>0</v>
      </c>
      <c r="E98" s="103">
        <v>0</v>
      </c>
      <c r="F98" s="103">
        <v>0</v>
      </c>
      <c r="G98" s="103">
        <v>0</v>
      </c>
      <c r="H98" s="103">
        <v>0</v>
      </c>
      <c r="I98" s="103">
        <v>0</v>
      </c>
      <c r="J98" s="103">
        <v>0</v>
      </c>
      <c r="K98" s="104">
        <v>0</v>
      </c>
      <c r="L98" s="104">
        <v>0</v>
      </c>
      <c r="M98" s="108">
        <v>78</v>
      </c>
      <c r="N98" s="107">
        <v>77</v>
      </c>
      <c r="P98" s="78"/>
    </row>
    <row r="99" spans="2:16" x14ac:dyDescent="0.2">
      <c r="B99" s="186">
        <f t="shared" si="1"/>
        <v>42090</v>
      </c>
      <c r="C99" s="103">
        <v>0</v>
      </c>
      <c r="D99" s="103">
        <v>0</v>
      </c>
      <c r="E99" s="103">
        <v>0</v>
      </c>
      <c r="F99" s="103">
        <v>0</v>
      </c>
      <c r="G99" s="103">
        <v>0</v>
      </c>
      <c r="H99" s="103">
        <v>0</v>
      </c>
      <c r="I99" s="103">
        <v>0</v>
      </c>
      <c r="J99" s="103">
        <v>0</v>
      </c>
      <c r="K99" s="104">
        <v>0</v>
      </c>
      <c r="L99" s="104">
        <v>0</v>
      </c>
      <c r="M99" s="108">
        <v>93</v>
      </c>
      <c r="N99" s="107">
        <v>93</v>
      </c>
      <c r="P99" s="78"/>
    </row>
    <row r="100" spans="2:16" x14ac:dyDescent="0.2">
      <c r="B100" s="186">
        <f t="shared" si="1"/>
        <v>42091</v>
      </c>
      <c r="C100" s="103">
        <v>0</v>
      </c>
      <c r="D100" s="103">
        <v>0</v>
      </c>
      <c r="E100" s="103">
        <v>0</v>
      </c>
      <c r="F100" s="103">
        <v>0</v>
      </c>
      <c r="G100" s="103">
        <v>0</v>
      </c>
      <c r="H100" s="103">
        <v>0</v>
      </c>
      <c r="I100" s="103">
        <v>0</v>
      </c>
      <c r="J100" s="103">
        <v>0</v>
      </c>
      <c r="K100" s="104">
        <v>0</v>
      </c>
      <c r="L100" s="104">
        <v>0</v>
      </c>
      <c r="M100" s="108">
        <v>58</v>
      </c>
      <c r="N100" s="107">
        <v>57</v>
      </c>
      <c r="P100" s="78"/>
    </row>
    <row r="101" spans="2:16" x14ac:dyDescent="0.2">
      <c r="B101" s="186">
        <f t="shared" si="1"/>
        <v>42092</v>
      </c>
      <c r="C101" s="103">
        <v>0</v>
      </c>
      <c r="D101" s="103">
        <v>0</v>
      </c>
      <c r="E101" s="103">
        <v>0</v>
      </c>
      <c r="F101" s="103">
        <v>0</v>
      </c>
      <c r="G101" s="103">
        <v>0</v>
      </c>
      <c r="H101" s="103">
        <v>0</v>
      </c>
      <c r="I101" s="103">
        <v>0</v>
      </c>
      <c r="J101" s="103">
        <v>0</v>
      </c>
      <c r="K101" s="104">
        <v>0</v>
      </c>
      <c r="L101" s="104">
        <v>0</v>
      </c>
      <c r="M101" s="108">
        <v>39</v>
      </c>
      <c r="N101" s="107">
        <v>39</v>
      </c>
      <c r="P101" s="78"/>
    </row>
    <row r="102" spans="2:16" x14ac:dyDescent="0.2">
      <c r="B102" s="186">
        <f t="shared" si="1"/>
        <v>42093</v>
      </c>
      <c r="C102" s="103">
        <v>0</v>
      </c>
      <c r="D102" s="103">
        <v>0</v>
      </c>
      <c r="E102" s="103">
        <v>0</v>
      </c>
      <c r="F102" s="103">
        <v>0</v>
      </c>
      <c r="G102" s="103">
        <v>0</v>
      </c>
      <c r="H102" s="103">
        <v>0</v>
      </c>
      <c r="I102" s="103">
        <v>0</v>
      </c>
      <c r="J102" s="103">
        <v>0</v>
      </c>
      <c r="K102" s="104">
        <v>0</v>
      </c>
      <c r="L102" s="104">
        <v>0</v>
      </c>
      <c r="M102" s="108">
        <v>78</v>
      </c>
      <c r="N102" s="107">
        <v>77</v>
      </c>
      <c r="P102" s="78"/>
    </row>
    <row r="103" spans="2:16" x14ac:dyDescent="0.2">
      <c r="B103" s="186">
        <f t="shared" si="1"/>
        <v>42094</v>
      </c>
      <c r="C103" s="103">
        <v>0</v>
      </c>
      <c r="D103" s="103">
        <v>0</v>
      </c>
      <c r="E103" s="103">
        <v>0</v>
      </c>
      <c r="F103" s="103">
        <v>0</v>
      </c>
      <c r="G103" s="103">
        <v>0</v>
      </c>
      <c r="H103" s="103">
        <v>0</v>
      </c>
      <c r="I103" s="103">
        <v>0</v>
      </c>
      <c r="J103" s="103">
        <v>0</v>
      </c>
      <c r="K103" s="104">
        <v>0</v>
      </c>
      <c r="L103" s="104">
        <v>0</v>
      </c>
      <c r="M103" s="108">
        <v>147</v>
      </c>
      <c r="N103" s="107">
        <v>143</v>
      </c>
      <c r="P103" s="78"/>
    </row>
    <row r="104" spans="2:16" x14ac:dyDescent="0.2">
      <c r="B104" s="186">
        <f t="shared" si="1"/>
        <v>42095</v>
      </c>
      <c r="C104" s="103">
        <v>0</v>
      </c>
      <c r="D104" s="103">
        <v>0</v>
      </c>
      <c r="E104" s="103">
        <v>0</v>
      </c>
      <c r="F104" s="103">
        <v>0</v>
      </c>
      <c r="G104" s="103">
        <v>0</v>
      </c>
      <c r="H104" s="103">
        <v>0</v>
      </c>
      <c r="I104" s="103">
        <v>0</v>
      </c>
      <c r="J104" s="103">
        <v>0</v>
      </c>
      <c r="K104" s="104">
        <v>0</v>
      </c>
      <c r="L104" s="104">
        <v>0</v>
      </c>
      <c r="M104" s="108">
        <v>107</v>
      </c>
      <c r="N104" s="107">
        <v>107</v>
      </c>
      <c r="P104" s="78"/>
    </row>
    <row r="105" spans="2:16" x14ac:dyDescent="0.2">
      <c r="B105" s="186">
        <f t="shared" si="1"/>
        <v>42096</v>
      </c>
      <c r="C105" s="103">
        <v>0</v>
      </c>
      <c r="D105" s="103">
        <v>0</v>
      </c>
      <c r="E105" s="103">
        <v>0</v>
      </c>
      <c r="F105" s="103">
        <v>0</v>
      </c>
      <c r="G105" s="103">
        <v>0</v>
      </c>
      <c r="H105" s="103">
        <v>0</v>
      </c>
      <c r="I105" s="103">
        <v>0</v>
      </c>
      <c r="J105" s="103">
        <v>0</v>
      </c>
      <c r="K105" s="104">
        <v>0</v>
      </c>
      <c r="L105" s="104">
        <v>0</v>
      </c>
      <c r="M105" s="108">
        <v>77</v>
      </c>
      <c r="N105" s="107">
        <v>76</v>
      </c>
      <c r="P105" s="78"/>
    </row>
    <row r="106" spans="2:16" x14ac:dyDescent="0.2">
      <c r="B106" s="186">
        <f t="shared" si="1"/>
        <v>42097</v>
      </c>
      <c r="C106" s="103">
        <v>0</v>
      </c>
      <c r="D106" s="103">
        <v>0</v>
      </c>
      <c r="E106" s="103">
        <v>0</v>
      </c>
      <c r="F106" s="103">
        <v>0</v>
      </c>
      <c r="G106" s="103">
        <v>0</v>
      </c>
      <c r="H106" s="103">
        <v>0</v>
      </c>
      <c r="I106" s="103">
        <v>0</v>
      </c>
      <c r="J106" s="103">
        <v>0</v>
      </c>
      <c r="K106" s="104">
        <v>0</v>
      </c>
      <c r="L106" s="104">
        <v>0</v>
      </c>
      <c r="M106" s="108">
        <v>22</v>
      </c>
      <c r="N106" s="107">
        <v>22</v>
      </c>
      <c r="P106" s="78"/>
    </row>
    <row r="107" spans="2:16" x14ac:dyDescent="0.2">
      <c r="B107" s="186">
        <f t="shared" si="1"/>
        <v>42098</v>
      </c>
      <c r="C107" s="103">
        <v>0</v>
      </c>
      <c r="D107" s="103">
        <v>0</v>
      </c>
      <c r="E107" s="103">
        <v>0</v>
      </c>
      <c r="F107" s="103">
        <v>0</v>
      </c>
      <c r="G107" s="103">
        <v>0</v>
      </c>
      <c r="H107" s="103">
        <v>0</v>
      </c>
      <c r="I107" s="103">
        <v>0</v>
      </c>
      <c r="J107" s="103">
        <v>0</v>
      </c>
      <c r="K107" s="104">
        <v>0</v>
      </c>
      <c r="L107" s="104">
        <v>0</v>
      </c>
      <c r="M107" s="108">
        <v>28</v>
      </c>
      <c r="N107" s="107">
        <v>28</v>
      </c>
      <c r="P107" s="78"/>
    </row>
    <row r="108" spans="2:16" x14ac:dyDescent="0.2">
      <c r="B108" s="186">
        <f t="shared" si="1"/>
        <v>42099</v>
      </c>
      <c r="C108" s="103">
        <v>0</v>
      </c>
      <c r="D108" s="103">
        <v>0</v>
      </c>
      <c r="E108" s="103">
        <v>0</v>
      </c>
      <c r="F108" s="103">
        <v>0</v>
      </c>
      <c r="G108" s="103">
        <v>0</v>
      </c>
      <c r="H108" s="103">
        <v>0</v>
      </c>
      <c r="I108" s="103">
        <v>0</v>
      </c>
      <c r="J108" s="103">
        <v>0</v>
      </c>
      <c r="K108" s="104">
        <v>0</v>
      </c>
      <c r="L108" s="104">
        <v>0</v>
      </c>
      <c r="M108" s="108">
        <v>63</v>
      </c>
      <c r="N108" s="107">
        <v>60</v>
      </c>
      <c r="P108" s="78"/>
    </row>
    <row r="109" spans="2:16" x14ac:dyDescent="0.2">
      <c r="B109" s="186">
        <f t="shared" si="1"/>
        <v>42100</v>
      </c>
      <c r="C109" s="103">
        <v>0</v>
      </c>
      <c r="D109" s="103">
        <v>0</v>
      </c>
      <c r="E109" s="103">
        <v>0</v>
      </c>
      <c r="F109" s="103">
        <v>0</v>
      </c>
      <c r="G109" s="103">
        <v>0</v>
      </c>
      <c r="H109" s="103">
        <v>0</v>
      </c>
      <c r="I109" s="103">
        <v>0</v>
      </c>
      <c r="J109" s="103">
        <v>0</v>
      </c>
      <c r="K109" s="104">
        <v>0</v>
      </c>
      <c r="L109" s="104">
        <v>0</v>
      </c>
      <c r="M109" s="108">
        <v>28</v>
      </c>
      <c r="N109" s="107">
        <v>26</v>
      </c>
      <c r="P109" s="78"/>
    </row>
    <row r="110" spans="2:16" x14ac:dyDescent="0.2">
      <c r="B110" s="186">
        <f t="shared" si="1"/>
        <v>42101</v>
      </c>
      <c r="C110" s="103">
        <v>0</v>
      </c>
      <c r="D110" s="103">
        <v>0</v>
      </c>
      <c r="E110" s="103">
        <v>0</v>
      </c>
      <c r="F110" s="103">
        <v>0</v>
      </c>
      <c r="G110" s="103">
        <v>0</v>
      </c>
      <c r="H110" s="103">
        <v>0</v>
      </c>
      <c r="I110" s="103">
        <v>0</v>
      </c>
      <c r="J110" s="103">
        <v>0</v>
      </c>
      <c r="K110" s="104">
        <v>0</v>
      </c>
      <c r="L110" s="104">
        <v>0</v>
      </c>
      <c r="M110" s="108">
        <v>131</v>
      </c>
      <c r="N110" s="107">
        <v>129</v>
      </c>
      <c r="P110" s="78"/>
    </row>
    <row r="111" spans="2:16" x14ac:dyDescent="0.2">
      <c r="B111" s="186">
        <f t="shared" si="1"/>
        <v>42102</v>
      </c>
      <c r="C111" s="103">
        <v>0</v>
      </c>
      <c r="D111" s="103">
        <v>0</v>
      </c>
      <c r="E111" s="103">
        <v>0</v>
      </c>
      <c r="F111" s="103">
        <v>0</v>
      </c>
      <c r="G111" s="103">
        <v>0</v>
      </c>
      <c r="H111" s="103">
        <v>0</v>
      </c>
      <c r="I111" s="103">
        <v>0</v>
      </c>
      <c r="J111" s="103">
        <v>0</v>
      </c>
      <c r="K111" s="104">
        <v>0</v>
      </c>
      <c r="L111" s="104">
        <v>0</v>
      </c>
      <c r="M111" s="108">
        <v>101</v>
      </c>
      <c r="N111" s="107">
        <v>99</v>
      </c>
      <c r="P111" s="78"/>
    </row>
    <row r="112" spans="2:16" x14ac:dyDescent="0.2">
      <c r="B112" s="186">
        <f t="shared" si="1"/>
        <v>42103</v>
      </c>
      <c r="C112" s="103">
        <v>0</v>
      </c>
      <c r="D112" s="103">
        <v>0</v>
      </c>
      <c r="E112" s="103">
        <v>0</v>
      </c>
      <c r="F112" s="103">
        <v>0</v>
      </c>
      <c r="G112" s="103">
        <v>0</v>
      </c>
      <c r="H112" s="103">
        <v>0</v>
      </c>
      <c r="I112" s="103">
        <v>0</v>
      </c>
      <c r="J112" s="103">
        <v>0</v>
      </c>
      <c r="K112" s="104">
        <v>0</v>
      </c>
      <c r="L112" s="104">
        <v>0</v>
      </c>
      <c r="M112" s="108">
        <v>72</v>
      </c>
      <c r="N112" s="107">
        <v>69</v>
      </c>
      <c r="P112" s="78"/>
    </row>
    <row r="113" spans="2:16" x14ac:dyDescent="0.2">
      <c r="B113" s="186">
        <f t="shared" si="1"/>
        <v>42104</v>
      </c>
      <c r="C113" s="103">
        <v>0</v>
      </c>
      <c r="D113" s="103">
        <v>0</v>
      </c>
      <c r="E113" s="103">
        <v>0</v>
      </c>
      <c r="F113" s="103">
        <v>0</v>
      </c>
      <c r="G113" s="103">
        <v>0</v>
      </c>
      <c r="H113" s="103">
        <v>0</v>
      </c>
      <c r="I113" s="103">
        <v>0</v>
      </c>
      <c r="J113" s="103">
        <v>0</v>
      </c>
      <c r="K113" s="104">
        <v>0</v>
      </c>
      <c r="L113" s="104">
        <v>0</v>
      </c>
      <c r="M113" s="108">
        <v>61</v>
      </c>
      <c r="N113" s="107">
        <v>61</v>
      </c>
      <c r="P113" s="78"/>
    </row>
    <row r="114" spans="2:16" x14ac:dyDescent="0.2">
      <c r="B114" s="186">
        <f t="shared" si="1"/>
        <v>42105</v>
      </c>
      <c r="C114" s="103">
        <v>0</v>
      </c>
      <c r="D114" s="103">
        <v>0</v>
      </c>
      <c r="E114" s="103">
        <v>0</v>
      </c>
      <c r="F114" s="103">
        <v>0</v>
      </c>
      <c r="G114" s="103">
        <v>0</v>
      </c>
      <c r="H114" s="103">
        <v>0</v>
      </c>
      <c r="I114" s="103">
        <v>0</v>
      </c>
      <c r="J114" s="103">
        <v>0</v>
      </c>
      <c r="K114" s="104">
        <v>0</v>
      </c>
      <c r="L114" s="104">
        <v>0</v>
      </c>
      <c r="M114" s="108">
        <v>38</v>
      </c>
      <c r="N114" s="107">
        <v>37</v>
      </c>
      <c r="P114" s="78"/>
    </row>
    <row r="115" spans="2:16" x14ac:dyDescent="0.2">
      <c r="B115" s="186">
        <f t="shared" si="1"/>
        <v>42106</v>
      </c>
      <c r="C115" s="103">
        <v>0</v>
      </c>
      <c r="D115" s="103">
        <v>0</v>
      </c>
      <c r="E115" s="103">
        <v>0</v>
      </c>
      <c r="F115" s="103">
        <v>0</v>
      </c>
      <c r="G115" s="103">
        <v>0</v>
      </c>
      <c r="H115" s="103">
        <v>0</v>
      </c>
      <c r="I115" s="103">
        <v>0</v>
      </c>
      <c r="J115" s="103">
        <v>0</v>
      </c>
      <c r="K115" s="104">
        <v>0</v>
      </c>
      <c r="L115" s="104">
        <v>0</v>
      </c>
      <c r="M115" s="108">
        <v>27</v>
      </c>
      <c r="N115" s="107">
        <v>27</v>
      </c>
      <c r="P115" s="78"/>
    </row>
    <row r="116" spans="2:16" x14ac:dyDescent="0.2">
      <c r="B116" s="186">
        <f t="shared" si="1"/>
        <v>42107</v>
      </c>
      <c r="C116" s="103">
        <v>0</v>
      </c>
      <c r="D116" s="103">
        <v>0</v>
      </c>
      <c r="E116" s="103">
        <v>0</v>
      </c>
      <c r="F116" s="103">
        <v>0</v>
      </c>
      <c r="G116" s="103">
        <v>0</v>
      </c>
      <c r="H116" s="103">
        <v>0</v>
      </c>
      <c r="I116" s="103">
        <v>0</v>
      </c>
      <c r="J116" s="103">
        <v>0</v>
      </c>
      <c r="K116" s="104">
        <v>0</v>
      </c>
      <c r="L116" s="104">
        <v>0</v>
      </c>
      <c r="M116" s="108">
        <v>63</v>
      </c>
      <c r="N116" s="107">
        <v>56</v>
      </c>
      <c r="P116" s="78"/>
    </row>
    <row r="117" spans="2:16" x14ac:dyDescent="0.2">
      <c r="B117" s="186">
        <f t="shared" si="1"/>
        <v>42108</v>
      </c>
      <c r="C117" s="103">
        <v>0</v>
      </c>
      <c r="D117" s="103">
        <v>0</v>
      </c>
      <c r="E117" s="103">
        <v>0</v>
      </c>
      <c r="F117" s="103">
        <v>0</v>
      </c>
      <c r="G117" s="103">
        <v>0</v>
      </c>
      <c r="H117" s="103">
        <v>0</v>
      </c>
      <c r="I117" s="103">
        <v>0</v>
      </c>
      <c r="J117" s="103">
        <v>0</v>
      </c>
      <c r="K117" s="104">
        <v>0</v>
      </c>
      <c r="L117" s="104">
        <v>0</v>
      </c>
      <c r="M117" s="108">
        <v>66</v>
      </c>
      <c r="N117" s="107">
        <v>66</v>
      </c>
      <c r="P117" s="78"/>
    </row>
    <row r="118" spans="2:16" x14ac:dyDescent="0.2">
      <c r="B118" s="186">
        <f t="shared" si="1"/>
        <v>42109</v>
      </c>
      <c r="C118" s="103">
        <v>0</v>
      </c>
      <c r="D118" s="103">
        <v>0</v>
      </c>
      <c r="E118" s="103">
        <v>0</v>
      </c>
      <c r="F118" s="103">
        <v>0</v>
      </c>
      <c r="G118" s="103">
        <v>0</v>
      </c>
      <c r="H118" s="103">
        <v>0</v>
      </c>
      <c r="I118" s="103">
        <v>0</v>
      </c>
      <c r="J118" s="103">
        <v>0</v>
      </c>
      <c r="K118" s="104">
        <v>0</v>
      </c>
      <c r="L118" s="104">
        <v>0</v>
      </c>
      <c r="M118" s="108">
        <v>71</v>
      </c>
      <c r="N118" s="107">
        <v>68</v>
      </c>
      <c r="P118" s="78"/>
    </row>
    <row r="119" spans="2:16" x14ac:dyDescent="0.2">
      <c r="B119" s="186">
        <f t="shared" si="1"/>
        <v>42110</v>
      </c>
      <c r="C119" s="103">
        <v>0</v>
      </c>
      <c r="D119" s="103">
        <v>0</v>
      </c>
      <c r="E119" s="103">
        <v>0</v>
      </c>
      <c r="F119" s="103">
        <v>0</v>
      </c>
      <c r="G119" s="103">
        <v>0</v>
      </c>
      <c r="H119" s="103">
        <v>0</v>
      </c>
      <c r="I119" s="103">
        <v>0</v>
      </c>
      <c r="J119" s="103">
        <v>0</v>
      </c>
      <c r="K119" s="104">
        <v>0</v>
      </c>
      <c r="L119" s="104">
        <v>0</v>
      </c>
      <c r="M119" s="108">
        <v>54</v>
      </c>
      <c r="N119" s="107">
        <v>52</v>
      </c>
      <c r="P119" s="78"/>
    </row>
    <row r="120" spans="2:16" x14ac:dyDescent="0.2">
      <c r="B120" s="186">
        <f t="shared" si="1"/>
        <v>42111</v>
      </c>
      <c r="C120" s="103">
        <v>0</v>
      </c>
      <c r="D120" s="103">
        <v>0</v>
      </c>
      <c r="E120" s="103">
        <v>0</v>
      </c>
      <c r="F120" s="103">
        <v>0</v>
      </c>
      <c r="G120" s="103">
        <v>0</v>
      </c>
      <c r="H120" s="103">
        <v>0</v>
      </c>
      <c r="I120" s="103">
        <v>0</v>
      </c>
      <c r="J120" s="103">
        <v>0</v>
      </c>
      <c r="K120" s="104">
        <v>0</v>
      </c>
      <c r="L120" s="104">
        <v>0</v>
      </c>
      <c r="M120" s="108">
        <v>73</v>
      </c>
      <c r="N120" s="107">
        <v>66</v>
      </c>
      <c r="P120" s="78"/>
    </row>
    <row r="121" spans="2:16" x14ac:dyDescent="0.2">
      <c r="B121" s="186">
        <f t="shared" si="1"/>
        <v>42112</v>
      </c>
      <c r="C121" s="103">
        <v>0</v>
      </c>
      <c r="D121" s="103">
        <v>0</v>
      </c>
      <c r="E121" s="103">
        <v>0</v>
      </c>
      <c r="F121" s="103">
        <v>0</v>
      </c>
      <c r="G121" s="103">
        <v>0</v>
      </c>
      <c r="H121" s="103">
        <v>0</v>
      </c>
      <c r="I121" s="103">
        <v>0</v>
      </c>
      <c r="J121" s="103">
        <v>0</v>
      </c>
      <c r="K121" s="104">
        <v>0</v>
      </c>
      <c r="L121" s="104">
        <v>0</v>
      </c>
      <c r="M121" s="108">
        <v>77</v>
      </c>
      <c r="N121" s="107">
        <v>76</v>
      </c>
      <c r="P121" s="78"/>
    </row>
    <row r="122" spans="2:16" x14ac:dyDescent="0.2">
      <c r="B122" s="186">
        <f t="shared" si="1"/>
        <v>42113</v>
      </c>
      <c r="C122" s="103">
        <v>0</v>
      </c>
      <c r="D122" s="103">
        <v>0</v>
      </c>
      <c r="E122" s="103">
        <v>0</v>
      </c>
      <c r="F122" s="103">
        <v>0</v>
      </c>
      <c r="G122" s="103">
        <v>0</v>
      </c>
      <c r="H122" s="103">
        <v>0</v>
      </c>
      <c r="I122" s="103">
        <v>0</v>
      </c>
      <c r="J122" s="103">
        <v>0</v>
      </c>
      <c r="K122" s="104">
        <v>0</v>
      </c>
      <c r="L122" s="104">
        <v>0</v>
      </c>
      <c r="M122" s="108">
        <v>77</v>
      </c>
      <c r="N122" s="107">
        <v>63</v>
      </c>
      <c r="P122" s="78"/>
    </row>
    <row r="123" spans="2:16" x14ac:dyDescent="0.2">
      <c r="B123" s="186">
        <f t="shared" si="1"/>
        <v>42114</v>
      </c>
      <c r="C123" s="103">
        <v>0</v>
      </c>
      <c r="D123" s="103">
        <v>0</v>
      </c>
      <c r="E123" s="103">
        <v>0</v>
      </c>
      <c r="F123" s="103">
        <v>0</v>
      </c>
      <c r="G123" s="103">
        <v>0</v>
      </c>
      <c r="H123" s="103">
        <v>0</v>
      </c>
      <c r="I123" s="103">
        <v>0</v>
      </c>
      <c r="J123" s="103">
        <v>0</v>
      </c>
      <c r="K123" s="104">
        <v>0</v>
      </c>
      <c r="L123" s="104">
        <v>0</v>
      </c>
      <c r="M123" s="108">
        <v>110</v>
      </c>
      <c r="N123" s="107">
        <v>103</v>
      </c>
      <c r="P123" s="78"/>
    </row>
    <row r="124" spans="2:16" x14ac:dyDescent="0.2">
      <c r="B124" s="186">
        <f t="shared" si="1"/>
        <v>42115</v>
      </c>
      <c r="C124" s="103">
        <v>0</v>
      </c>
      <c r="D124" s="103">
        <v>0</v>
      </c>
      <c r="E124" s="103">
        <v>0</v>
      </c>
      <c r="F124" s="103">
        <v>0</v>
      </c>
      <c r="G124" s="103">
        <v>0</v>
      </c>
      <c r="H124" s="103">
        <v>0</v>
      </c>
      <c r="I124" s="103">
        <v>0</v>
      </c>
      <c r="J124" s="103">
        <v>0</v>
      </c>
      <c r="K124" s="104">
        <v>0</v>
      </c>
      <c r="L124" s="104">
        <v>0</v>
      </c>
      <c r="M124" s="108">
        <v>75</v>
      </c>
      <c r="N124" s="107">
        <v>71</v>
      </c>
      <c r="P124" s="78"/>
    </row>
    <row r="125" spans="2:16" x14ac:dyDescent="0.2">
      <c r="B125" s="186">
        <f t="shared" si="1"/>
        <v>42116</v>
      </c>
      <c r="C125" s="103">
        <v>0</v>
      </c>
      <c r="D125" s="103">
        <v>0</v>
      </c>
      <c r="E125" s="103">
        <v>0</v>
      </c>
      <c r="F125" s="103">
        <v>0</v>
      </c>
      <c r="G125" s="103">
        <v>0</v>
      </c>
      <c r="H125" s="103">
        <v>0</v>
      </c>
      <c r="I125" s="103">
        <v>0</v>
      </c>
      <c r="J125" s="103">
        <v>0</v>
      </c>
      <c r="K125" s="104">
        <v>0</v>
      </c>
      <c r="L125" s="104">
        <v>0</v>
      </c>
      <c r="M125" s="108">
        <v>83</v>
      </c>
      <c r="N125" s="107">
        <v>80</v>
      </c>
      <c r="P125" s="78"/>
    </row>
    <row r="126" spans="2:16" x14ac:dyDescent="0.2">
      <c r="B126" s="186">
        <f t="shared" si="1"/>
        <v>42117</v>
      </c>
      <c r="C126" s="103">
        <v>0</v>
      </c>
      <c r="D126" s="103">
        <v>0</v>
      </c>
      <c r="E126" s="103">
        <v>0</v>
      </c>
      <c r="F126" s="103">
        <v>0</v>
      </c>
      <c r="G126" s="103">
        <v>0</v>
      </c>
      <c r="H126" s="103">
        <v>0</v>
      </c>
      <c r="I126" s="103">
        <v>0</v>
      </c>
      <c r="J126" s="103">
        <v>0</v>
      </c>
      <c r="K126" s="104">
        <v>0</v>
      </c>
      <c r="L126" s="104">
        <v>0</v>
      </c>
      <c r="M126" s="108">
        <v>88</v>
      </c>
      <c r="N126" s="107">
        <v>87</v>
      </c>
      <c r="P126" s="78"/>
    </row>
    <row r="127" spans="2:16" x14ac:dyDescent="0.2">
      <c r="B127" s="186">
        <f t="shared" si="1"/>
        <v>42118</v>
      </c>
      <c r="C127" s="103">
        <v>0</v>
      </c>
      <c r="D127" s="103">
        <v>0</v>
      </c>
      <c r="E127" s="103">
        <v>0</v>
      </c>
      <c r="F127" s="103">
        <v>0</v>
      </c>
      <c r="G127" s="103">
        <v>0</v>
      </c>
      <c r="H127" s="103">
        <v>0</v>
      </c>
      <c r="I127" s="103">
        <v>0</v>
      </c>
      <c r="J127" s="103">
        <v>0</v>
      </c>
      <c r="K127" s="104">
        <v>0</v>
      </c>
      <c r="L127" s="104">
        <v>0</v>
      </c>
      <c r="M127" s="108">
        <v>70</v>
      </c>
      <c r="N127" s="107">
        <v>66</v>
      </c>
      <c r="P127" s="78"/>
    </row>
    <row r="128" spans="2:16" x14ac:dyDescent="0.2">
      <c r="B128" s="186">
        <f t="shared" si="1"/>
        <v>42119</v>
      </c>
      <c r="C128" s="103">
        <v>0</v>
      </c>
      <c r="D128" s="103">
        <v>0</v>
      </c>
      <c r="E128" s="103">
        <v>5.0000000000000001E-3</v>
      </c>
      <c r="F128" s="103">
        <v>5.0000000000000001E-3</v>
      </c>
      <c r="G128" s="103">
        <v>0</v>
      </c>
      <c r="H128" s="103">
        <v>0</v>
      </c>
      <c r="I128" s="103">
        <v>0</v>
      </c>
      <c r="J128" s="103">
        <v>0</v>
      </c>
      <c r="K128" s="104">
        <v>4.1000000000000003E-3</v>
      </c>
      <c r="L128" s="104">
        <v>4.1000000000000003E-3</v>
      </c>
      <c r="M128" s="108">
        <v>52</v>
      </c>
      <c r="N128" s="107">
        <v>48</v>
      </c>
      <c r="P128" s="78"/>
    </row>
    <row r="129" spans="2:16" x14ac:dyDescent="0.2">
      <c r="B129" s="186">
        <f t="shared" si="1"/>
        <v>42120</v>
      </c>
      <c r="C129" s="103">
        <v>0</v>
      </c>
      <c r="D129" s="103">
        <v>0</v>
      </c>
      <c r="E129" s="103">
        <v>0</v>
      </c>
      <c r="F129" s="103">
        <v>0</v>
      </c>
      <c r="G129" s="103">
        <v>0</v>
      </c>
      <c r="H129" s="103">
        <v>0</v>
      </c>
      <c r="I129" s="103">
        <v>0</v>
      </c>
      <c r="J129" s="103">
        <v>0</v>
      </c>
      <c r="K129" s="104">
        <v>0</v>
      </c>
      <c r="L129" s="104">
        <v>0</v>
      </c>
      <c r="M129" s="108">
        <v>50</v>
      </c>
      <c r="N129" s="107">
        <v>50</v>
      </c>
      <c r="P129" s="78"/>
    </row>
    <row r="130" spans="2:16" x14ac:dyDescent="0.2">
      <c r="B130" s="186">
        <f t="shared" si="1"/>
        <v>42121</v>
      </c>
      <c r="C130" s="103">
        <v>0</v>
      </c>
      <c r="D130" s="103">
        <v>0</v>
      </c>
      <c r="E130" s="103">
        <v>0</v>
      </c>
      <c r="F130" s="103">
        <v>0</v>
      </c>
      <c r="G130" s="103">
        <v>0</v>
      </c>
      <c r="H130" s="103">
        <v>0</v>
      </c>
      <c r="I130" s="103">
        <v>0</v>
      </c>
      <c r="J130" s="103">
        <v>0</v>
      </c>
      <c r="K130" s="104">
        <v>0</v>
      </c>
      <c r="L130" s="104">
        <v>0</v>
      </c>
      <c r="M130" s="108">
        <v>75</v>
      </c>
      <c r="N130" s="107">
        <v>62</v>
      </c>
      <c r="P130" s="78"/>
    </row>
    <row r="131" spans="2:16" x14ac:dyDescent="0.2">
      <c r="B131" s="186">
        <f t="shared" si="1"/>
        <v>42122</v>
      </c>
      <c r="C131" s="103">
        <v>0</v>
      </c>
      <c r="D131" s="103">
        <v>0</v>
      </c>
      <c r="E131" s="103">
        <v>0</v>
      </c>
      <c r="F131" s="103">
        <v>0</v>
      </c>
      <c r="G131" s="103">
        <v>0</v>
      </c>
      <c r="H131" s="103">
        <v>0</v>
      </c>
      <c r="I131" s="103">
        <v>0</v>
      </c>
      <c r="J131" s="103">
        <v>0</v>
      </c>
      <c r="K131" s="104">
        <v>0</v>
      </c>
      <c r="L131" s="104">
        <v>0</v>
      </c>
      <c r="M131" s="108">
        <v>78</v>
      </c>
      <c r="N131" s="107">
        <v>67</v>
      </c>
      <c r="P131" s="78"/>
    </row>
    <row r="132" spans="2:16" x14ac:dyDescent="0.2">
      <c r="B132" s="186">
        <f t="shared" si="1"/>
        <v>42123</v>
      </c>
      <c r="C132" s="103">
        <v>0</v>
      </c>
      <c r="D132" s="103">
        <v>0</v>
      </c>
      <c r="E132" s="103">
        <v>0</v>
      </c>
      <c r="F132" s="103">
        <v>0</v>
      </c>
      <c r="G132" s="103">
        <v>0</v>
      </c>
      <c r="H132" s="103">
        <v>0</v>
      </c>
      <c r="I132" s="103">
        <v>0</v>
      </c>
      <c r="J132" s="103">
        <v>0</v>
      </c>
      <c r="K132" s="104">
        <v>0</v>
      </c>
      <c r="L132" s="104">
        <v>0</v>
      </c>
      <c r="M132" s="108">
        <v>64</v>
      </c>
      <c r="N132" s="107">
        <v>57</v>
      </c>
      <c r="P132" s="78"/>
    </row>
    <row r="133" spans="2:16" x14ac:dyDescent="0.2">
      <c r="B133" s="186">
        <f t="shared" si="1"/>
        <v>42124</v>
      </c>
      <c r="C133" s="103">
        <v>0</v>
      </c>
      <c r="D133" s="103">
        <v>0</v>
      </c>
      <c r="E133" s="103">
        <v>0</v>
      </c>
      <c r="F133" s="103">
        <v>0</v>
      </c>
      <c r="G133" s="103">
        <v>0</v>
      </c>
      <c r="H133" s="103">
        <v>0</v>
      </c>
      <c r="I133" s="103">
        <v>0</v>
      </c>
      <c r="J133" s="103">
        <v>0</v>
      </c>
      <c r="K133" s="104">
        <v>0</v>
      </c>
      <c r="L133" s="104">
        <v>0</v>
      </c>
      <c r="M133" s="108">
        <v>98</v>
      </c>
      <c r="N133" s="107">
        <v>90</v>
      </c>
      <c r="P133" s="78"/>
    </row>
    <row r="134" spans="2:16" x14ac:dyDescent="0.2">
      <c r="B134" s="186">
        <f t="shared" si="1"/>
        <v>42125</v>
      </c>
      <c r="C134" s="103">
        <v>0</v>
      </c>
      <c r="D134" s="103">
        <v>0</v>
      </c>
      <c r="E134" s="103">
        <v>0</v>
      </c>
      <c r="F134" s="103">
        <v>0</v>
      </c>
      <c r="G134" s="103">
        <v>0</v>
      </c>
      <c r="H134" s="103">
        <v>0</v>
      </c>
      <c r="I134" s="103">
        <v>0</v>
      </c>
      <c r="J134" s="103">
        <v>0</v>
      </c>
      <c r="K134" s="104">
        <v>0</v>
      </c>
      <c r="L134" s="104">
        <v>0</v>
      </c>
      <c r="M134" s="108">
        <v>70</v>
      </c>
      <c r="N134" s="107">
        <v>70</v>
      </c>
      <c r="P134" s="78"/>
    </row>
    <row r="135" spans="2:16" x14ac:dyDescent="0.2">
      <c r="B135" s="186">
        <f t="shared" si="1"/>
        <v>42126</v>
      </c>
      <c r="C135" s="103">
        <v>0</v>
      </c>
      <c r="D135" s="103">
        <v>0</v>
      </c>
      <c r="E135" s="103">
        <v>0</v>
      </c>
      <c r="F135" s="103">
        <v>0</v>
      </c>
      <c r="G135" s="103">
        <v>0</v>
      </c>
      <c r="H135" s="103">
        <v>0</v>
      </c>
      <c r="I135" s="103">
        <v>0</v>
      </c>
      <c r="J135" s="103">
        <v>0</v>
      </c>
      <c r="K135" s="104">
        <v>0</v>
      </c>
      <c r="L135" s="104">
        <v>0</v>
      </c>
      <c r="M135" s="108">
        <v>63</v>
      </c>
      <c r="N135" s="107">
        <v>50</v>
      </c>
      <c r="P135" s="78"/>
    </row>
    <row r="136" spans="2:16" x14ac:dyDescent="0.2">
      <c r="B136" s="186">
        <f t="shared" si="1"/>
        <v>42127</v>
      </c>
      <c r="C136" s="103">
        <v>0</v>
      </c>
      <c r="D136" s="103">
        <v>0</v>
      </c>
      <c r="E136" s="103">
        <v>0</v>
      </c>
      <c r="F136" s="103">
        <v>0</v>
      </c>
      <c r="G136" s="103">
        <v>0</v>
      </c>
      <c r="H136" s="103">
        <v>0</v>
      </c>
      <c r="I136" s="103">
        <v>0</v>
      </c>
      <c r="J136" s="103">
        <v>0</v>
      </c>
      <c r="K136" s="104">
        <v>0</v>
      </c>
      <c r="L136" s="104">
        <v>0</v>
      </c>
      <c r="M136" s="108">
        <v>33</v>
      </c>
      <c r="N136" s="107">
        <v>33</v>
      </c>
      <c r="P136" s="78"/>
    </row>
    <row r="137" spans="2:16" x14ac:dyDescent="0.2">
      <c r="B137" s="186">
        <f t="shared" si="1"/>
        <v>42128</v>
      </c>
      <c r="C137" s="103">
        <v>0</v>
      </c>
      <c r="D137" s="103">
        <v>0</v>
      </c>
      <c r="E137" s="103">
        <v>0</v>
      </c>
      <c r="F137" s="103">
        <v>0</v>
      </c>
      <c r="G137" s="103">
        <v>0</v>
      </c>
      <c r="H137" s="103">
        <v>0</v>
      </c>
      <c r="I137" s="103">
        <v>0</v>
      </c>
      <c r="J137" s="103">
        <v>0</v>
      </c>
      <c r="K137" s="104">
        <v>0</v>
      </c>
      <c r="L137" s="104">
        <v>0</v>
      </c>
      <c r="M137" s="108">
        <v>114</v>
      </c>
      <c r="N137" s="107">
        <v>109</v>
      </c>
      <c r="P137" s="78"/>
    </row>
    <row r="138" spans="2:16" x14ac:dyDescent="0.2">
      <c r="B138" s="186">
        <f t="shared" si="1"/>
        <v>42129</v>
      </c>
      <c r="C138" s="103">
        <v>0</v>
      </c>
      <c r="D138" s="103">
        <v>0</v>
      </c>
      <c r="E138" s="103">
        <v>0</v>
      </c>
      <c r="F138" s="103">
        <v>0</v>
      </c>
      <c r="G138" s="103">
        <v>0</v>
      </c>
      <c r="H138" s="103">
        <v>0</v>
      </c>
      <c r="I138" s="103">
        <v>0</v>
      </c>
      <c r="J138" s="103">
        <v>0</v>
      </c>
      <c r="K138" s="104">
        <v>0</v>
      </c>
      <c r="L138" s="104">
        <v>0</v>
      </c>
      <c r="M138" s="108">
        <v>241</v>
      </c>
      <c r="N138" s="107">
        <v>129</v>
      </c>
      <c r="P138" s="78"/>
    </row>
    <row r="139" spans="2:16" x14ac:dyDescent="0.2">
      <c r="B139" s="186">
        <f t="shared" si="1"/>
        <v>42130</v>
      </c>
      <c r="C139" s="103">
        <v>0</v>
      </c>
      <c r="D139" s="103">
        <v>0</v>
      </c>
      <c r="E139" s="103">
        <v>0</v>
      </c>
      <c r="F139" s="103">
        <v>0</v>
      </c>
      <c r="G139" s="103">
        <v>0</v>
      </c>
      <c r="H139" s="103">
        <v>0</v>
      </c>
      <c r="I139" s="103">
        <v>0</v>
      </c>
      <c r="J139" s="103">
        <v>0</v>
      </c>
      <c r="K139" s="104">
        <v>0</v>
      </c>
      <c r="L139" s="104">
        <v>0</v>
      </c>
      <c r="M139" s="108">
        <v>64</v>
      </c>
      <c r="N139" s="107">
        <v>59</v>
      </c>
      <c r="P139" s="78"/>
    </row>
    <row r="140" spans="2:16" x14ac:dyDescent="0.2">
      <c r="B140" s="186">
        <f t="shared" si="1"/>
        <v>42131</v>
      </c>
      <c r="C140" s="103">
        <v>0</v>
      </c>
      <c r="D140" s="103">
        <v>0</v>
      </c>
      <c r="E140" s="103">
        <v>0</v>
      </c>
      <c r="F140" s="103">
        <v>0</v>
      </c>
      <c r="G140" s="103">
        <v>0</v>
      </c>
      <c r="H140" s="103">
        <v>0</v>
      </c>
      <c r="I140" s="103">
        <v>0</v>
      </c>
      <c r="J140" s="103">
        <v>0</v>
      </c>
      <c r="K140" s="104">
        <v>0</v>
      </c>
      <c r="L140" s="104">
        <v>0</v>
      </c>
      <c r="M140" s="108">
        <v>72</v>
      </c>
      <c r="N140" s="107">
        <v>72</v>
      </c>
      <c r="P140" s="78"/>
    </row>
    <row r="141" spans="2:16" x14ac:dyDescent="0.2">
      <c r="B141" s="186">
        <f t="shared" si="1"/>
        <v>42132</v>
      </c>
      <c r="C141" s="103">
        <v>0</v>
      </c>
      <c r="D141" s="103">
        <v>0</v>
      </c>
      <c r="E141" s="103">
        <v>0</v>
      </c>
      <c r="F141" s="103">
        <v>0</v>
      </c>
      <c r="G141" s="103">
        <v>0</v>
      </c>
      <c r="H141" s="103">
        <v>0</v>
      </c>
      <c r="I141" s="103">
        <v>0</v>
      </c>
      <c r="J141" s="103">
        <v>0</v>
      </c>
      <c r="K141" s="104">
        <v>0</v>
      </c>
      <c r="L141" s="104">
        <v>0</v>
      </c>
      <c r="M141" s="108">
        <v>98</v>
      </c>
      <c r="N141" s="107">
        <v>96</v>
      </c>
      <c r="P141" s="78"/>
    </row>
    <row r="142" spans="2:16" x14ac:dyDescent="0.2">
      <c r="B142" s="186">
        <f t="shared" si="1"/>
        <v>42133</v>
      </c>
      <c r="C142" s="103">
        <v>0</v>
      </c>
      <c r="D142" s="103">
        <v>0</v>
      </c>
      <c r="E142" s="103">
        <v>0</v>
      </c>
      <c r="F142" s="103">
        <v>0</v>
      </c>
      <c r="G142" s="103">
        <v>0</v>
      </c>
      <c r="H142" s="103">
        <v>0</v>
      </c>
      <c r="I142" s="103">
        <v>0</v>
      </c>
      <c r="J142" s="103">
        <v>0</v>
      </c>
      <c r="K142" s="104">
        <v>0</v>
      </c>
      <c r="L142" s="104">
        <v>0</v>
      </c>
      <c r="M142" s="108">
        <v>65</v>
      </c>
      <c r="N142" s="107">
        <v>64</v>
      </c>
      <c r="P142" s="78"/>
    </row>
    <row r="143" spans="2:16" x14ac:dyDescent="0.2">
      <c r="B143" s="186">
        <f t="shared" si="1"/>
        <v>42134</v>
      </c>
      <c r="C143" s="103">
        <v>0</v>
      </c>
      <c r="D143" s="103">
        <v>0</v>
      </c>
      <c r="E143" s="103">
        <v>0</v>
      </c>
      <c r="F143" s="103">
        <v>0</v>
      </c>
      <c r="G143" s="103">
        <v>0</v>
      </c>
      <c r="H143" s="103">
        <v>0</v>
      </c>
      <c r="I143" s="103">
        <v>0</v>
      </c>
      <c r="J143" s="103">
        <v>0</v>
      </c>
      <c r="K143" s="104">
        <v>0</v>
      </c>
      <c r="L143" s="104">
        <v>0</v>
      </c>
      <c r="M143" s="108">
        <v>47</v>
      </c>
      <c r="N143" s="107">
        <v>46</v>
      </c>
      <c r="P143" s="78"/>
    </row>
    <row r="144" spans="2:16" x14ac:dyDescent="0.2">
      <c r="B144" s="186">
        <f t="shared" ref="B144:B207" si="2">B143+1</f>
        <v>42135</v>
      </c>
      <c r="C144" s="103">
        <v>0</v>
      </c>
      <c r="D144" s="103">
        <v>0</v>
      </c>
      <c r="E144" s="103">
        <v>0</v>
      </c>
      <c r="F144" s="103">
        <v>0</v>
      </c>
      <c r="G144" s="103">
        <v>0</v>
      </c>
      <c r="H144" s="103">
        <v>0</v>
      </c>
      <c r="I144" s="103">
        <v>0</v>
      </c>
      <c r="J144" s="103">
        <v>0</v>
      </c>
      <c r="K144" s="104">
        <v>0</v>
      </c>
      <c r="L144" s="104">
        <v>0</v>
      </c>
      <c r="M144" s="108">
        <v>88</v>
      </c>
      <c r="N144" s="107">
        <v>82</v>
      </c>
      <c r="P144" s="78"/>
    </row>
    <row r="145" spans="2:16" x14ac:dyDescent="0.2">
      <c r="B145" s="186">
        <f t="shared" si="2"/>
        <v>42136</v>
      </c>
      <c r="C145" s="103">
        <v>0</v>
      </c>
      <c r="D145" s="103">
        <v>0</v>
      </c>
      <c r="E145" s="103">
        <v>0</v>
      </c>
      <c r="F145" s="103">
        <v>0</v>
      </c>
      <c r="G145" s="103">
        <v>0</v>
      </c>
      <c r="H145" s="103">
        <v>0</v>
      </c>
      <c r="I145" s="103">
        <v>0</v>
      </c>
      <c r="J145" s="103">
        <v>0</v>
      </c>
      <c r="K145" s="104">
        <v>0</v>
      </c>
      <c r="L145" s="104">
        <v>0</v>
      </c>
      <c r="M145" s="108">
        <v>89</v>
      </c>
      <c r="N145" s="107">
        <v>89</v>
      </c>
      <c r="P145" s="78"/>
    </row>
    <row r="146" spans="2:16" x14ac:dyDescent="0.2">
      <c r="B146" s="186">
        <f t="shared" si="2"/>
        <v>42137</v>
      </c>
      <c r="C146" s="103">
        <v>0</v>
      </c>
      <c r="D146" s="103">
        <v>0</v>
      </c>
      <c r="E146" s="103">
        <v>0</v>
      </c>
      <c r="F146" s="103">
        <v>0</v>
      </c>
      <c r="G146" s="103">
        <v>0</v>
      </c>
      <c r="H146" s="103">
        <v>0</v>
      </c>
      <c r="I146" s="103">
        <v>0</v>
      </c>
      <c r="J146" s="103">
        <v>0</v>
      </c>
      <c r="K146" s="104">
        <v>0</v>
      </c>
      <c r="L146" s="104">
        <v>0</v>
      </c>
      <c r="M146" s="108">
        <v>101</v>
      </c>
      <c r="N146" s="107">
        <v>97</v>
      </c>
      <c r="P146" s="78"/>
    </row>
    <row r="147" spans="2:16" x14ac:dyDescent="0.2">
      <c r="B147" s="186">
        <f t="shared" si="2"/>
        <v>42138</v>
      </c>
      <c r="C147" s="103">
        <v>0</v>
      </c>
      <c r="D147" s="103">
        <v>0</v>
      </c>
      <c r="E147" s="103">
        <v>0</v>
      </c>
      <c r="F147" s="103">
        <v>0</v>
      </c>
      <c r="G147" s="103">
        <v>0</v>
      </c>
      <c r="H147" s="103">
        <v>0</v>
      </c>
      <c r="I147" s="103">
        <v>0</v>
      </c>
      <c r="J147" s="103">
        <v>0</v>
      </c>
      <c r="K147" s="104">
        <v>0</v>
      </c>
      <c r="L147" s="104">
        <v>0</v>
      </c>
      <c r="M147" s="108">
        <v>126</v>
      </c>
      <c r="N147" s="107">
        <v>111</v>
      </c>
      <c r="P147" s="78"/>
    </row>
    <row r="148" spans="2:16" x14ac:dyDescent="0.2">
      <c r="B148" s="186">
        <f t="shared" si="2"/>
        <v>42139</v>
      </c>
      <c r="C148" s="103">
        <v>0</v>
      </c>
      <c r="D148" s="103">
        <v>0</v>
      </c>
      <c r="E148" s="103">
        <v>0</v>
      </c>
      <c r="F148" s="103">
        <v>0</v>
      </c>
      <c r="G148" s="103">
        <v>0</v>
      </c>
      <c r="H148" s="103">
        <v>0</v>
      </c>
      <c r="I148" s="103">
        <v>0</v>
      </c>
      <c r="J148" s="103">
        <v>0</v>
      </c>
      <c r="K148" s="104">
        <v>0</v>
      </c>
      <c r="L148" s="104">
        <v>0</v>
      </c>
      <c r="M148" s="108">
        <v>159</v>
      </c>
      <c r="N148" s="107">
        <v>134</v>
      </c>
      <c r="P148" s="78"/>
    </row>
    <row r="149" spans="2:16" x14ac:dyDescent="0.2">
      <c r="B149" s="186">
        <f t="shared" si="2"/>
        <v>42140</v>
      </c>
      <c r="C149" s="103">
        <v>0</v>
      </c>
      <c r="D149" s="103">
        <v>0</v>
      </c>
      <c r="E149" s="103">
        <v>0</v>
      </c>
      <c r="F149" s="103">
        <v>0</v>
      </c>
      <c r="G149" s="103">
        <v>0</v>
      </c>
      <c r="H149" s="103">
        <v>0</v>
      </c>
      <c r="I149" s="103">
        <v>0</v>
      </c>
      <c r="J149" s="103">
        <v>0</v>
      </c>
      <c r="K149" s="104">
        <v>0</v>
      </c>
      <c r="L149" s="104">
        <v>0</v>
      </c>
      <c r="M149" s="108">
        <v>72</v>
      </c>
      <c r="N149" s="107">
        <v>72</v>
      </c>
      <c r="P149" s="78"/>
    </row>
    <row r="150" spans="2:16" x14ac:dyDescent="0.2">
      <c r="B150" s="186">
        <f t="shared" si="2"/>
        <v>42141</v>
      </c>
      <c r="C150" s="103">
        <v>0</v>
      </c>
      <c r="D150" s="103">
        <v>0</v>
      </c>
      <c r="E150" s="103">
        <v>0</v>
      </c>
      <c r="F150" s="103">
        <v>0</v>
      </c>
      <c r="G150" s="103">
        <v>0</v>
      </c>
      <c r="H150" s="103">
        <v>0</v>
      </c>
      <c r="I150" s="103">
        <v>0</v>
      </c>
      <c r="J150" s="103">
        <v>0</v>
      </c>
      <c r="K150" s="104">
        <v>0</v>
      </c>
      <c r="L150" s="104">
        <v>0</v>
      </c>
      <c r="M150" s="108">
        <v>32</v>
      </c>
      <c r="N150" s="107">
        <v>30</v>
      </c>
      <c r="P150" s="78"/>
    </row>
    <row r="151" spans="2:16" x14ac:dyDescent="0.2">
      <c r="B151" s="186">
        <f t="shared" si="2"/>
        <v>42142</v>
      </c>
      <c r="C151" s="103">
        <v>0</v>
      </c>
      <c r="D151" s="103">
        <v>0</v>
      </c>
      <c r="E151" s="103">
        <v>0</v>
      </c>
      <c r="F151" s="103">
        <v>0</v>
      </c>
      <c r="G151" s="103">
        <v>0</v>
      </c>
      <c r="H151" s="103">
        <v>0</v>
      </c>
      <c r="I151" s="103">
        <v>0</v>
      </c>
      <c r="J151" s="103">
        <v>0</v>
      </c>
      <c r="K151" s="104">
        <v>0</v>
      </c>
      <c r="L151" s="104">
        <v>0</v>
      </c>
      <c r="M151" s="108">
        <v>83</v>
      </c>
      <c r="N151" s="107">
        <v>75</v>
      </c>
      <c r="P151" s="78"/>
    </row>
    <row r="152" spans="2:16" x14ac:dyDescent="0.2">
      <c r="B152" s="186">
        <f t="shared" si="2"/>
        <v>42143</v>
      </c>
      <c r="C152" s="103">
        <v>0</v>
      </c>
      <c r="D152" s="103">
        <v>0</v>
      </c>
      <c r="E152" s="103">
        <v>0</v>
      </c>
      <c r="F152" s="103">
        <v>0</v>
      </c>
      <c r="G152" s="103">
        <v>0</v>
      </c>
      <c r="H152" s="103">
        <v>0</v>
      </c>
      <c r="I152" s="103">
        <v>0</v>
      </c>
      <c r="J152" s="103">
        <v>0</v>
      </c>
      <c r="K152" s="104">
        <v>0</v>
      </c>
      <c r="L152" s="104">
        <v>0</v>
      </c>
      <c r="M152" s="108">
        <v>77</v>
      </c>
      <c r="N152" s="107">
        <v>68</v>
      </c>
      <c r="P152" s="78"/>
    </row>
    <row r="153" spans="2:16" x14ac:dyDescent="0.2">
      <c r="B153" s="186">
        <f t="shared" si="2"/>
        <v>42144</v>
      </c>
      <c r="C153" s="103">
        <v>0</v>
      </c>
      <c r="D153" s="103">
        <v>0</v>
      </c>
      <c r="E153" s="103">
        <v>0</v>
      </c>
      <c r="F153" s="103">
        <v>0</v>
      </c>
      <c r="G153" s="103">
        <v>0</v>
      </c>
      <c r="H153" s="103">
        <v>0</v>
      </c>
      <c r="I153" s="103">
        <v>0</v>
      </c>
      <c r="J153" s="103">
        <v>0</v>
      </c>
      <c r="K153" s="104">
        <v>0</v>
      </c>
      <c r="L153" s="104">
        <v>0</v>
      </c>
      <c r="M153" s="108">
        <v>84</v>
      </c>
      <c r="N153" s="107">
        <v>79</v>
      </c>
      <c r="P153" s="78"/>
    </row>
    <row r="154" spans="2:16" x14ac:dyDescent="0.2">
      <c r="B154" s="186">
        <f t="shared" si="2"/>
        <v>42145</v>
      </c>
      <c r="C154" s="103">
        <v>0</v>
      </c>
      <c r="D154" s="103">
        <v>0</v>
      </c>
      <c r="E154" s="103">
        <v>0</v>
      </c>
      <c r="F154" s="103">
        <v>0</v>
      </c>
      <c r="G154" s="103">
        <v>0</v>
      </c>
      <c r="H154" s="103">
        <v>0</v>
      </c>
      <c r="I154" s="103">
        <v>0</v>
      </c>
      <c r="J154" s="103">
        <v>0</v>
      </c>
      <c r="K154" s="104">
        <v>0</v>
      </c>
      <c r="L154" s="104">
        <v>0</v>
      </c>
      <c r="M154" s="108">
        <v>139</v>
      </c>
      <c r="N154" s="107">
        <v>135</v>
      </c>
      <c r="P154" s="78"/>
    </row>
    <row r="155" spans="2:16" x14ac:dyDescent="0.2">
      <c r="B155" s="186">
        <f t="shared" si="2"/>
        <v>42146</v>
      </c>
      <c r="C155" s="103">
        <v>0</v>
      </c>
      <c r="D155" s="103">
        <v>0</v>
      </c>
      <c r="E155" s="103">
        <v>4.6800000000000001E-2</v>
      </c>
      <c r="F155" s="103">
        <v>4.6800000000000001E-2</v>
      </c>
      <c r="G155" s="103">
        <v>0</v>
      </c>
      <c r="H155" s="103">
        <v>0</v>
      </c>
      <c r="I155" s="103">
        <v>0</v>
      </c>
      <c r="J155" s="103">
        <v>0</v>
      </c>
      <c r="K155" s="104">
        <v>3.8300000000000001E-2</v>
      </c>
      <c r="L155" s="104">
        <v>3.8300000000000001E-2</v>
      </c>
      <c r="M155" s="108">
        <v>75</v>
      </c>
      <c r="N155" s="107">
        <v>68</v>
      </c>
      <c r="P155" s="78"/>
    </row>
    <row r="156" spans="2:16" x14ac:dyDescent="0.2">
      <c r="B156" s="186">
        <f t="shared" si="2"/>
        <v>42147</v>
      </c>
      <c r="C156" s="103">
        <v>0</v>
      </c>
      <c r="D156" s="103">
        <v>0</v>
      </c>
      <c r="E156" s="103">
        <v>0</v>
      </c>
      <c r="F156" s="103">
        <v>0</v>
      </c>
      <c r="G156" s="103">
        <v>0</v>
      </c>
      <c r="H156" s="103">
        <v>0</v>
      </c>
      <c r="I156" s="103">
        <v>0</v>
      </c>
      <c r="J156" s="103">
        <v>0</v>
      </c>
      <c r="K156" s="104">
        <v>0</v>
      </c>
      <c r="L156" s="104">
        <v>0</v>
      </c>
      <c r="M156" s="108">
        <v>58</v>
      </c>
      <c r="N156" s="107">
        <v>46</v>
      </c>
      <c r="P156" s="78"/>
    </row>
    <row r="157" spans="2:16" x14ac:dyDescent="0.2">
      <c r="B157" s="186">
        <f t="shared" si="2"/>
        <v>42148</v>
      </c>
      <c r="C157" s="103">
        <v>0</v>
      </c>
      <c r="D157" s="103">
        <v>0</v>
      </c>
      <c r="E157" s="103">
        <v>0</v>
      </c>
      <c r="F157" s="103">
        <v>0</v>
      </c>
      <c r="G157" s="103">
        <v>0</v>
      </c>
      <c r="H157" s="103">
        <v>0</v>
      </c>
      <c r="I157" s="103">
        <v>0</v>
      </c>
      <c r="J157" s="103">
        <v>0</v>
      </c>
      <c r="K157" s="104">
        <v>0</v>
      </c>
      <c r="L157" s="104">
        <v>0</v>
      </c>
      <c r="M157" s="108">
        <v>51</v>
      </c>
      <c r="N157" s="107">
        <v>41</v>
      </c>
      <c r="P157" s="78"/>
    </row>
    <row r="158" spans="2:16" x14ac:dyDescent="0.2">
      <c r="B158" s="186">
        <f t="shared" si="2"/>
        <v>42149</v>
      </c>
      <c r="C158" s="103">
        <v>0</v>
      </c>
      <c r="D158" s="103">
        <v>0</v>
      </c>
      <c r="E158" s="103">
        <v>0</v>
      </c>
      <c r="F158" s="103">
        <v>0</v>
      </c>
      <c r="G158" s="103">
        <v>0</v>
      </c>
      <c r="H158" s="103">
        <v>0</v>
      </c>
      <c r="I158" s="103">
        <v>0</v>
      </c>
      <c r="J158" s="103">
        <v>0</v>
      </c>
      <c r="K158" s="104">
        <v>0</v>
      </c>
      <c r="L158" s="104">
        <v>0</v>
      </c>
      <c r="M158" s="108">
        <v>159</v>
      </c>
      <c r="N158" s="107">
        <v>137</v>
      </c>
      <c r="P158" s="78"/>
    </row>
    <row r="159" spans="2:16" x14ac:dyDescent="0.2">
      <c r="B159" s="186">
        <f t="shared" si="2"/>
        <v>42150</v>
      </c>
      <c r="C159" s="103">
        <v>0</v>
      </c>
      <c r="D159" s="103">
        <v>0</v>
      </c>
      <c r="E159" s="103">
        <v>0</v>
      </c>
      <c r="F159" s="103">
        <v>0</v>
      </c>
      <c r="G159" s="103">
        <v>0</v>
      </c>
      <c r="H159" s="103">
        <v>0</v>
      </c>
      <c r="I159" s="103">
        <v>0</v>
      </c>
      <c r="J159" s="103">
        <v>0</v>
      </c>
      <c r="K159" s="104">
        <v>0</v>
      </c>
      <c r="L159" s="104">
        <v>0</v>
      </c>
      <c r="M159" s="108">
        <v>106</v>
      </c>
      <c r="N159" s="107">
        <v>102</v>
      </c>
      <c r="P159" s="78"/>
    </row>
    <row r="160" spans="2:16" x14ac:dyDescent="0.2">
      <c r="B160" s="186">
        <f t="shared" si="2"/>
        <v>42151</v>
      </c>
      <c r="C160" s="103">
        <v>0</v>
      </c>
      <c r="D160" s="103">
        <v>0</v>
      </c>
      <c r="E160" s="103">
        <v>0</v>
      </c>
      <c r="F160" s="103">
        <v>0</v>
      </c>
      <c r="G160" s="103">
        <v>0</v>
      </c>
      <c r="H160" s="103">
        <v>0</v>
      </c>
      <c r="I160" s="103">
        <v>0</v>
      </c>
      <c r="J160" s="103">
        <v>0</v>
      </c>
      <c r="K160" s="104">
        <v>0</v>
      </c>
      <c r="L160" s="104">
        <v>0</v>
      </c>
      <c r="M160" s="108">
        <v>123</v>
      </c>
      <c r="N160" s="107">
        <v>111</v>
      </c>
      <c r="P160" s="78"/>
    </row>
    <row r="161" spans="2:16" x14ac:dyDescent="0.2">
      <c r="B161" s="186">
        <f t="shared" si="2"/>
        <v>42152</v>
      </c>
      <c r="C161" s="103">
        <v>0</v>
      </c>
      <c r="D161" s="103">
        <v>0</v>
      </c>
      <c r="E161" s="103">
        <v>0</v>
      </c>
      <c r="F161" s="103">
        <v>0</v>
      </c>
      <c r="G161" s="103">
        <v>0</v>
      </c>
      <c r="H161" s="103">
        <v>0</v>
      </c>
      <c r="I161" s="103">
        <v>0</v>
      </c>
      <c r="J161" s="103">
        <v>0</v>
      </c>
      <c r="K161" s="104">
        <v>0</v>
      </c>
      <c r="L161" s="104">
        <v>0</v>
      </c>
      <c r="M161" s="108">
        <v>112</v>
      </c>
      <c r="N161" s="107">
        <v>105</v>
      </c>
      <c r="P161" s="78"/>
    </row>
    <row r="162" spans="2:16" x14ac:dyDescent="0.2">
      <c r="B162" s="186">
        <f t="shared" si="2"/>
        <v>42153</v>
      </c>
      <c r="C162" s="103">
        <v>0</v>
      </c>
      <c r="D162" s="103">
        <v>0</v>
      </c>
      <c r="E162" s="103">
        <v>0</v>
      </c>
      <c r="F162" s="103">
        <v>0</v>
      </c>
      <c r="G162" s="103">
        <v>0</v>
      </c>
      <c r="H162" s="103">
        <v>0</v>
      </c>
      <c r="I162" s="103">
        <v>0</v>
      </c>
      <c r="J162" s="103">
        <v>0</v>
      </c>
      <c r="K162" s="104">
        <v>0</v>
      </c>
      <c r="L162" s="104">
        <v>0</v>
      </c>
      <c r="M162" s="108">
        <v>86</v>
      </c>
      <c r="N162" s="107">
        <v>85</v>
      </c>
      <c r="P162" s="78"/>
    </row>
    <row r="163" spans="2:16" x14ac:dyDescent="0.2">
      <c r="B163" s="186">
        <f t="shared" si="2"/>
        <v>42154</v>
      </c>
      <c r="C163" s="103">
        <v>0</v>
      </c>
      <c r="D163" s="103">
        <v>0</v>
      </c>
      <c r="E163" s="103">
        <v>0</v>
      </c>
      <c r="F163" s="103">
        <v>0</v>
      </c>
      <c r="G163" s="103">
        <v>0</v>
      </c>
      <c r="H163" s="103">
        <v>0</v>
      </c>
      <c r="I163" s="103">
        <v>0</v>
      </c>
      <c r="J163" s="103">
        <v>0</v>
      </c>
      <c r="K163" s="104">
        <v>0</v>
      </c>
      <c r="L163" s="104">
        <v>0</v>
      </c>
      <c r="M163" s="108">
        <v>69</v>
      </c>
      <c r="N163" s="107">
        <v>69</v>
      </c>
      <c r="P163" s="78"/>
    </row>
    <row r="164" spans="2:16" x14ac:dyDescent="0.2">
      <c r="B164" s="186">
        <f t="shared" si="2"/>
        <v>42155</v>
      </c>
      <c r="C164" s="103">
        <v>0</v>
      </c>
      <c r="D164" s="103">
        <v>0</v>
      </c>
      <c r="E164" s="103">
        <v>0</v>
      </c>
      <c r="F164" s="103">
        <v>0</v>
      </c>
      <c r="G164" s="103">
        <v>0</v>
      </c>
      <c r="H164" s="103">
        <v>0</v>
      </c>
      <c r="I164" s="103">
        <v>0</v>
      </c>
      <c r="J164" s="103">
        <v>0</v>
      </c>
      <c r="K164" s="104">
        <v>0</v>
      </c>
      <c r="L164" s="104">
        <v>0</v>
      </c>
      <c r="M164" s="108">
        <v>62</v>
      </c>
      <c r="N164" s="107">
        <v>62</v>
      </c>
      <c r="P164" s="78"/>
    </row>
    <row r="165" spans="2:16" x14ac:dyDescent="0.2">
      <c r="B165" s="186">
        <f t="shared" si="2"/>
        <v>42156</v>
      </c>
      <c r="C165" s="103">
        <v>0</v>
      </c>
      <c r="D165" s="103">
        <v>0</v>
      </c>
      <c r="E165" s="103">
        <v>0</v>
      </c>
      <c r="F165" s="103">
        <v>0</v>
      </c>
      <c r="G165" s="103">
        <v>0</v>
      </c>
      <c r="H165" s="103">
        <v>0</v>
      </c>
      <c r="I165" s="103">
        <v>0</v>
      </c>
      <c r="J165" s="103">
        <v>0</v>
      </c>
      <c r="K165" s="104">
        <v>0</v>
      </c>
      <c r="L165" s="104">
        <v>0</v>
      </c>
      <c r="M165" s="108">
        <v>123</v>
      </c>
      <c r="N165" s="107">
        <v>97</v>
      </c>
      <c r="P165" s="78"/>
    </row>
    <row r="166" spans="2:16" x14ac:dyDescent="0.2">
      <c r="B166" s="186">
        <f t="shared" si="2"/>
        <v>42157</v>
      </c>
      <c r="C166" s="103">
        <v>0</v>
      </c>
      <c r="D166" s="103">
        <v>0</v>
      </c>
      <c r="E166" s="103">
        <v>0</v>
      </c>
      <c r="F166" s="103">
        <v>0</v>
      </c>
      <c r="G166" s="103">
        <v>0</v>
      </c>
      <c r="H166" s="103">
        <v>0</v>
      </c>
      <c r="I166" s="103">
        <v>0</v>
      </c>
      <c r="J166" s="103">
        <v>0</v>
      </c>
      <c r="K166" s="104">
        <v>0</v>
      </c>
      <c r="L166" s="104">
        <v>0</v>
      </c>
      <c r="M166" s="108">
        <v>129</v>
      </c>
      <c r="N166" s="107">
        <v>116</v>
      </c>
      <c r="P166" s="78"/>
    </row>
    <row r="167" spans="2:16" x14ac:dyDescent="0.2">
      <c r="B167" s="186">
        <f t="shared" si="2"/>
        <v>42158</v>
      </c>
      <c r="C167" s="103">
        <v>0</v>
      </c>
      <c r="D167" s="103">
        <v>0</v>
      </c>
      <c r="E167" s="103">
        <v>0</v>
      </c>
      <c r="F167" s="103">
        <v>0</v>
      </c>
      <c r="G167" s="103">
        <v>0</v>
      </c>
      <c r="H167" s="103">
        <v>0</v>
      </c>
      <c r="I167" s="103">
        <v>0</v>
      </c>
      <c r="J167" s="103">
        <v>0</v>
      </c>
      <c r="K167" s="104">
        <v>0</v>
      </c>
      <c r="L167" s="104">
        <v>0</v>
      </c>
      <c r="M167" s="108">
        <v>98</v>
      </c>
      <c r="N167" s="107">
        <v>88</v>
      </c>
      <c r="P167" s="78"/>
    </row>
    <row r="168" spans="2:16" x14ac:dyDescent="0.2">
      <c r="B168" s="186">
        <f t="shared" si="2"/>
        <v>42159</v>
      </c>
      <c r="C168" s="103">
        <v>0</v>
      </c>
      <c r="D168" s="103">
        <v>0</v>
      </c>
      <c r="E168" s="103">
        <v>0</v>
      </c>
      <c r="F168" s="103">
        <v>0</v>
      </c>
      <c r="G168" s="103">
        <v>0</v>
      </c>
      <c r="H168" s="103">
        <v>0</v>
      </c>
      <c r="I168" s="103">
        <v>0</v>
      </c>
      <c r="J168" s="103">
        <v>0</v>
      </c>
      <c r="K168" s="104">
        <v>0</v>
      </c>
      <c r="L168" s="104">
        <v>0</v>
      </c>
      <c r="M168" s="108">
        <v>134</v>
      </c>
      <c r="N168" s="107">
        <v>122</v>
      </c>
      <c r="P168" s="78"/>
    </row>
    <row r="169" spans="2:16" x14ac:dyDescent="0.2">
      <c r="B169" s="186">
        <f t="shared" si="2"/>
        <v>42160</v>
      </c>
      <c r="C169" s="103">
        <v>0</v>
      </c>
      <c r="D169" s="103">
        <v>0</v>
      </c>
      <c r="E169" s="103">
        <v>0</v>
      </c>
      <c r="F169" s="103">
        <v>0</v>
      </c>
      <c r="G169" s="103">
        <v>0</v>
      </c>
      <c r="H169" s="103">
        <v>0</v>
      </c>
      <c r="I169" s="103">
        <v>0</v>
      </c>
      <c r="J169" s="103">
        <v>0</v>
      </c>
      <c r="K169" s="104">
        <v>0</v>
      </c>
      <c r="L169" s="104">
        <v>0</v>
      </c>
      <c r="M169" s="108">
        <v>69</v>
      </c>
      <c r="N169" s="107">
        <v>61</v>
      </c>
      <c r="P169" s="78"/>
    </row>
    <row r="170" spans="2:16" x14ac:dyDescent="0.2">
      <c r="B170" s="186">
        <f t="shared" si="2"/>
        <v>42161</v>
      </c>
      <c r="C170" s="103">
        <v>0</v>
      </c>
      <c r="D170" s="103">
        <v>0</v>
      </c>
      <c r="E170" s="103">
        <v>0</v>
      </c>
      <c r="F170" s="103">
        <v>0</v>
      </c>
      <c r="G170" s="103">
        <v>0</v>
      </c>
      <c r="H170" s="103">
        <v>0</v>
      </c>
      <c r="I170" s="103">
        <v>0</v>
      </c>
      <c r="J170" s="103">
        <v>0</v>
      </c>
      <c r="K170" s="104">
        <v>0</v>
      </c>
      <c r="L170" s="104">
        <v>0</v>
      </c>
      <c r="M170" s="108">
        <v>50</v>
      </c>
      <c r="N170" s="107">
        <v>47</v>
      </c>
      <c r="P170" s="78"/>
    </row>
    <row r="171" spans="2:16" x14ac:dyDescent="0.2">
      <c r="B171" s="186">
        <f t="shared" si="2"/>
        <v>42162</v>
      </c>
      <c r="C171" s="103">
        <v>0</v>
      </c>
      <c r="D171" s="103">
        <v>0</v>
      </c>
      <c r="E171" s="103">
        <v>0</v>
      </c>
      <c r="F171" s="103">
        <v>0</v>
      </c>
      <c r="G171" s="103">
        <v>0</v>
      </c>
      <c r="H171" s="103">
        <v>0</v>
      </c>
      <c r="I171" s="103">
        <v>0</v>
      </c>
      <c r="J171" s="103">
        <v>0</v>
      </c>
      <c r="K171" s="104">
        <v>0</v>
      </c>
      <c r="L171" s="104">
        <v>0</v>
      </c>
      <c r="M171" s="108">
        <v>38</v>
      </c>
      <c r="N171" s="107">
        <v>37</v>
      </c>
      <c r="P171" s="78"/>
    </row>
    <row r="172" spans="2:16" x14ac:dyDescent="0.2">
      <c r="B172" s="186">
        <f t="shared" si="2"/>
        <v>42163</v>
      </c>
      <c r="C172" s="103">
        <v>0</v>
      </c>
      <c r="D172" s="103">
        <v>0</v>
      </c>
      <c r="E172" s="103">
        <v>0</v>
      </c>
      <c r="F172" s="103">
        <v>0</v>
      </c>
      <c r="G172" s="103">
        <v>0</v>
      </c>
      <c r="H172" s="103">
        <v>0</v>
      </c>
      <c r="I172" s="103">
        <v>0</v>
      </c>
      <c r="J172" s="103">
        <v>0</v>
      </c>
      <c r="K172" s="104">
        <v>0</v>
      </c>
      <c r="L172" s="104">
        <v>0</v>
      </c>
      <c r="M172" s="108">
        <v>43</v>
      </c>
      <c r="N172" s="107">
        <v>43</v>
      </c>
      <c r="P172" s="78"/>
    </row>
    <row r="173" spans="2:16" x14ac:dyDescent="0.2">
      <c r="B173" s="186">
        <f t="shared" si="2"/>
        <v>42164</v>
      </c>
      <c r="C173" s="103">
        <v>0</v>
      </c>
      <c r="D173" s="103">
        <v>0</v>
      </c>
      <c r="E173" s="103">
        <v>0</v>
      </c>
      <c r="F173" s="103">
        <v>0</v>
      </c>
      <c r="G173" s="103">
        <v>0</v>
      </c>
      <c r="H173" s="103">
        <v>0</v>
      </c>
      <c r="I173" s="103">
        <v>0</v>
      </c>
      <c r="J173" s="103">
        <v>0</v>
      </c>
      <c r="K173" s="104">
        <v>0</v>
      </c>
      <c r="L173" s="104">
        <v>0</v>
      </c>
      <c r="M173" s="108">
        <v>166</v>
      </c>
      <c r="N173" s="107">
        <v>118</v>
      </c>
      <c r="P173" s="78"/>
    </row>
    <row r="174" spans="2:16" x14ac:dyDescent="0.2">
      <c r="B174" s="186">
        <f t="shared" si="2"/>
        <v>42165</v>
      </c>
      <c r="C174" s="103">
        <v>0</v>
      </c>
      <c r="D174" s="103">
        <v>0</v>
      </c>
      <c r="E174" s="103">
        <v>0</v>
      </c>
      <c r="F174" s="103">
        <v>0</v>
      </c>
      <c r="G174" s="103">
        <v>0</v>
      </c>
      <c r="H174" s="103">
        <v>0</v>
      </c>
      <c r="I174" s="103">
        <v>0</v>
      </c>
      <c r="J174" s="103">
        <v>0</v>
      </c>
      <c r="K174" s="104">
        <v>0</v>
      </c>
      <c r="L174" s="104">
        <v>0</v>
      </c>
      <c r="M174" s="108">
        <v>89</v>
      </c>
      <c r="N174" s="107">
        <v>86</v>
      </c>
      <c r="P174" s="78"/>
    </row>
    <row r="175" spans="2:16" x14ac:dyDescent="0.2">
      <c r="B175" s="186">
        <f t="shared" si="2"/>
        <v>42166</v>
      </c>
      <c r="C175" s="103">
        <v>0</v>
      </c>
      <c r="D175" s="103">
        <v>0</v>
      </c>
      <c r="E175" s="103">
        <v>0</v>
      </c>
      <c r="F175" s="103">
        <v>0</v>
      </c>
      <c r="G175" s="103">
        <v>0</v>
      </c>
      <c r="H175" s="103">
        <v>0</v>
      </c>
      <c r="I175" s="103">
        <v>0</v>
      </c>
      <c r="J175" s="103">
        <v>0</v>
      </c>
      <c r="K175" s="104">
        <v>0</v>
      </c>
      <c r="L175" s="104">
        <v>0</v>
      </c>
      <c r="M175" s="108">
        <v>136</v>
      </c>
      <c r="N175" s="107">
        <v>131</v>
      </c>
      <c r="P175" s="78"/>
    </row>
    <row r="176" spans="2:16" x14ac:dyDescent="0.2">
      <c r="B176" s="186">
        <f t="shared" si="2"/>
        <v>42167</v>
      </c>
      <c r="C176" s="103">
        <v>0</v>
      </c>
      <c r="D176" s="103">
        <v>0</v>
      </c>
      <c r="E176" s="103">
        <v>0</v>
      </c>
      <c r="F176" s="103">
        <v>0</v>
      </c>
      <c r="G176" s="103">
        <v>0</v>
      </c>
      <c r="H176" s="103">
        <v>0</v>
      </c>
      <c r="I176" s="103">
        <v>0</v>
      </c>
      <c r="J176" s="103">
        <v>0</v>
      </c>
      <c r="K176" s="104">
        <v>0</v>
      </c>
      <c r="L176" s="104">
        <v>0</v>
      </c>
      <c r="M176" s="108">
        <v>88</v>
      </c>
      <c r="N176" s="107">
        <v>82</v>
      </c>
      <c r="P176" s="78"/>
    </row>
    <row r="177" spans="2:16" x14ac:dyDescent="0.2">
      <c r="B177" s="186">
        <f t="shared" si="2"/>
        <v>42168</v>
      </c>
      <c r="C177" s="103">
        <v>0</v>
      </c>
      <c r="D177" s="103">
        <v>0</v>
      </c>
      <c r="E177" s="103">
        <v>0</v>
      </c>
      <c r="F177" s="103">
        <v>0</v>
      </c>
      <c r="G177" s="103">
        <v>0</v>
      </c>
      <c r="H177" s="103">
        <v>0</v>
      </c>
      <c r="I177" s="103">
        <v>0</v>
      </c>
      <c r="J177" s="103">
        <v>0</v>
      </c>
      <c r="K177" s="104">
        <v>0</v>
      </c>
      <c r="L177" s="104">
        <v>0</v>
      </c>
      <c r="M177" s="108">
        <v>83</v>
      </c>
      <c r="N177" s="107">
        <v>69</v>
      </c>
      <c r="P177" s="78"/>
    </row>
    <row r="178" spans="2:16" x14ac:dyDescent="0.2">
      <c r="B178" s="186">
        <f t="shared" si="2"/>
        <v>42169</v>
      </c>
      <c r="C178" s="103">
        <v>0</v>
      </c>
      <c r="D178" s="103">
        <v>0</v>
      </c>
      <c r="E178" s="103">
        <v>0</v>
      </c>
      <c r="F178" s="103">
        <v>0</v>
      </c>
      <c r="G178" s="103">
        <v>0</v>
      </c>
      <c r="H178" s="103">
        <v>0</v>
      </c>
      <c r="I178" s="103">
        <v>0</v>
      </c>
      <c r="J178" s="103">
        <v>0</v>
      </c>
      <c r="K178" s="104">
        <v>0</v>
      </c>
      <c r="L178" s="104">
        <v>0</v>
      </c>
      <c r="M178" s="108">
        <v>54</v>
      </c>
      <c r="N178" s="107">
        <v>50</v>
      </c>
      <c r="P178" s="78"/>
    </row>
    <row r="179" spans="2:16" x14ac:dyDescent="0.2">
      <c r="B179" s="186">
        <f t="shared" si="2"/>
        <v>42170</v>
      </c>
      <c r="C179" s="103">
        <v>0</v>
      </c>
      <c r="D179" s="103">
        <v>0</v>
      </c>
      <c r="E179" s="103">
        <v>0</v>
      </c>
      <c r="F179" s="103">
        <v>0</v>
      </c>
      <c r="G179" s="103">
        <v>0</v>
      </c>
      <c r="H179" s="103">
        <v>0</v>
      </c>
      <c r="I179" s="103">
        <v>0</v>
      </c>
      <c r="J179" s="103">
        <v>0</v>
      </c>
      <c r="K179" s="104">
        <v>0</v>
      </c>
      <c r="L179" s="104">
        <v>0</v>
      </c>
      <c r="M179" s="108">
        <v>121</v>
      </c>
      <c r="N179" s="107">
        <v>112</v>
      </c>
      <c r="P179" s="78"/>
    </row>
    <row r="180" spans="2:16" x14ac:dyDescent="0.2">
      <c r="B180" s="186">
        <f t="shared" si="2"/>
        <v>42171</v>
      </c>
      <c r="C180" s="103">
        <v>0</v>
      </c>
      <c r="D180" s="103">
        <v>0</v>
      </c>
      <c r="E180" s="103">
        <v>0</v>
      </c>
      <c r="F180" s="103">
        <v>0</v>
      </c>
      <c r="G180" s="103">
        <v>0</v>
      </c>
      <c r="H180" s="103">
        <v>0</v>
      </c>
      <c r="I180" s="103">
        <v>0</v>
      </c>
      <c r="J180" s="103">
        <v>0</v>
      </c>
      <c r="K180" s="104">
        <v>0</v>
      </c>
      <c r="L180" s="104">
        <v>0</v>
      </c>
      <c r="M180" s="108">
        <v>104</v>
      </c>
      <c r="N180" s="107">
        <v>94</v>
      </c>
      <c r="P180" s="78"/>
    </row>
    <row r="181" spans="2:16" x14ac:dyDescent="0.2">
      <c r="B181" s="186">
        <f t="shared" si="2"/>
        <v>42172</v>
      </c>
      <c r="C181" s="103">
        <v>0</v>
      </c>
      <c r="D181" s="103">
        <v>0</v>
      </c>
      <c r="E181" s="103">
        <v>0</v>
      </c>
      <c r="F181" s="103">
        <v>0</v>
      </c>
      <c r="G181" s="103">
        <v>0</v>
      </c>
      <c r="H181" s="103">
        <v>0</v>
      </c>
      <c r="I181" s="103">
        <v>0</v>
      </c>
      <c r="J181" s="103">
        <v>0</v>
      </c>
      <c r="K181" s="104">
        <v>0</v>
      </c>
      <c r="L181" s="104">
        <v>0</v>
      </c>
      <c r="M181" s="108">
        <v>73</v>
      </c>
      <c r="N181" s="107">
        <v>63</v>
      </c>
      <c r="P181" s="78"/>
    </row>
    <row r="182" spans="2:16" x14ac:dyDescent="0.2">
      <c r="B182" s="186">
        <f t="shared" si="2"/>
        <v>42173</v>
      </c>
      <c r="C182" s="103">
        <v>0</v>
      </c>
      <c r="D182" s="103">
        <v>0</v>
      </c>
      <c r="E182" s="103">
        <v>0</v>
      </c>
      <c r="F182" s="103">
        <v>0</v>
      </c>
      <c r="G182" s="103">
        <v>0</v>
      </c>
      <c r="H182" s="103">
        <v>0</v>
      </c>
      <c r="I182" s="103">
        <v>0</v>
      </c>
      <c r="J182" s="103">
        <v>0</v>
      </c>
      <c r="K182" s="104">
        <v>0</v>
      </c>
      <c r="L182" s="104">
        <v>0</v>
      </c>
      <c r="M182" s="108">
        <v>76</v>
      </c>
      <c r="N182" s="107">
        <v>68</v>
      </c>
      <c r="P182" s="78"/>
    </row>
    <row r="183" spans="2:16" x14ac:dyDescent="0.2">
      <c r="B183" s="186">
        <f t="shared" si="2"/>
        <v>42174</v>
      </c>
      <c r="C183" s="103">
        <v>0</v>
      </c>
      <c r="D183" s="103">
        <v>0</v>
      </c>
      <c r="E183" s="103">
        <v>0</v>
      </c>
      <c r="F183" s="103">
        <v>0</v>
      </c>
      <c r="G183" s="103">
        <v>0</v>
      </c>
      <c r="H183" s="103">
        <v>0</v>
      </c>
      <c r="I183" s="103">
        <v>0</v>
      </c>
      <c r="J183" s="103">
        <v>0</v>
      </c>
      <c r="K183" s="104">
        <v>0</v>
      </c>
      <c r="L183" s="104">
        <v>0</v>
      </c>
      <c r="M183" s="108">
        <v>87</v>
      </c>
      <c r="N183" s="107">
        <v>79</v>
      </c>
      <c r="P183" s="78"/>
    </row>
    <row r="184" spans="2:16" x14ac:dyDescent="0.2">
      <c r="B184" s="186">
        <f t="shared" si="2"/>
        <v>42175</v>
      </c>
      <c r="C184" s="103">
        <v>0</v>
      </c>
      <c r="D184" s="103">
        <v>0</v>
      </c>
      <c r="E184" s="103">
        <v>0</v>
      </c>
      <c r="F184" s="103">
        <v>0</v>
      </c>
      <c r="G184" s="103">
        <v>0</v>
      </c>
      <c r="H184" s="103">
        <v>0</v>
      </c>
      <c r="I184" s="103">
        <v>0</v>
      </c>
      <c r="J184" s="103">
        <v>0</v>
      </c>
      <c r="K184" s="104">
        <v>0</v>
      </c>
      <c r="L184" s="104">
        <v>0</v>
      </c>
      <c r="M184" s="108">
        <v>62</v>
      </c>
      <c r="N184" s="107">
        <v>60</v>
      </c>
      <c r="P184" s="78"/>
    </row>
    <row r="185" spans="2:16" x14ac:dyDescent="0.2">
      <c r="B185" s="186">
        <f t="shared" si="2"/>
        <v>42176</v>
      </c>
      <c r="C185" s="103">
        <v>0</v>
      </c>
      <c r="D185" s="103">
        <v>0</v>
      </c>
      <c r="E185" s="103">
        <v>0</v>
      </c>
      <c r="F185" s="103">
        <v>0</v>
      </c>
      <c r="G185" s="103">
        <v>0</v>
      </c>
      <c r="H185" s="103">
        <v>0</v>
      </c>
      <c r="I185" s="103">
        <v>0</v>
      </c>
      <c r="J185" s="103">
        <v>0</v>
      </c>
      <c r="K185" s="104">
        <v>0</v>
      </c>
      <c r="L185" s="104">
        <v>0</v>
      </c>
      <c r="M185" s="108">
        <v>41</v>
      </c>
      <c r="N185" s="107">
        <v>40</v>
      </c>
      <c r="P185" s="78"/>
    </row>
    <row r="186" spans="2:16" x14ac:dyDescent="0.2">
      <c r="B186" s="186">
        <f t="shared" si="2"/>
        <v>42177</v>
      </c>
      <c r="C186" s="103">
        <v>0</v>
      </c>
      <c r="D186" s="103">
        <v>0</v>
      </c>
      <c r="E186" s="103">
        <v>0</v>
      </c>
      <c r="F186" s="103">
        <v>0</v>
      </c>
      <c r="G186" s="103">
        <v>0</v>
      </c>
      <c r="H186" s="103">
        <v>0</v>
      </c>
      <c r="I186" s="103">
        <v>0</v>
      </c>
      <c r="J186" s="103">
        <v>0</v>
      </c>
      <c r="K186" s="104">
        <v>0</v>
      </c>
      <c r="L186" s="104">
        <v>0</v>
      </c>
      <c r="M186" s="108">
        <v>111</v>
      </c>
      <c r="N186" s="107">
        <v>92</v>
      </c>
      <c r="P186" s="78"/>
    </row>
    <row r="187" spans="2:16" x14ac:dyDescent="0.2">
      <c r="B187" s="186">
        <f t="shared" si="2"/>
        <v>42178</v>
      </c>
      <c r="C187" s="103">
        <v>0</v>
      </c>
      <c r="D187" s="103">
        <v>0</v>
      </c>
      <c r="E187" s="103">
        <v>0</v>
      </c>
      <c r="F187" s="103">
        <v>0</v>
      </c>
      <c r="G187" s="103">
        <v>0</v>
      </c>
      <c r="H187" s="103">
        <v>0</v>
      </c>
      <c r="I187" s="103">
        <v>0</v>
      </c>
      <c r="J187" s="103">
        <v>0</v>
      </c>
      <c r="K187" s="104">
        <v>0</v>
      </c>
      <c r="L187" s="104">
        <v>0</v>
      </c>
      <c r="M187" s="108">
        <v>67</v>
      </c>
      <c r="N187" s="107">
        <v>62</v>
      </c>
      <c r="P187" s="78"/>
    </row>
    <row r="188" spans="2:16" x14ac:dyDescent="0.2">
      <c r="B188" s="186">
        <f t="shared" si="2"/>
        <v>42179</v>
      </c>
      <c r="C188" s="103">
        <v>0</v>
      </c>
      <c r="D188" s="103">
        <v>0</v>
      </c>
      <c r="E188" s="103">
        <v>0</v>
      </c>
      <c r="F188" s="103">
        <v>0</v>
      </c>
      <c r="G188" s="103">
        <v>0</v>
      </c>
      <c r="H188" s="103">
        <v>0</v>
      </c>
      <c r="I188" s="103">
        <v>0</v>
      </c>
      <c r="J188" s="103">
        <v>0</v>
      </c>
      <c r="K188" s="104">
        <v>0</v>
      </c>
      <c r="L188" s="104">
        <v>0</v>
      </c>
      <c r="M188" s="108">
        <v>59</v>
      </c>
      <c r="N188" s="107">
        <v>55</v>
      </c>
      <c r="P188" s="78"/>
    </row>
    <row r="189" spans="2:16" x14ac:dyDescent="0.2">
      <c r="B189" s="186">
        <f t="shared" si="2"/>
        <v>42180</v>
      </c>
      <c r="C189" s="103">
        <v>0</v>
      </c>
      <c r="D189" s="103">
        <v>0</v>
      </c>
      <c r="E189" s="103">
        <v>0</v>
      </c>
      <c r="F189" s="103">
        <v>0</v>
      </c>
      <c r="G189" s="103">
        <v>0</v>
      </c>
      <c r="H189" s="103">
        <v>0</v>
      </c>
      <c r="I189" s="103">
        <v>0</v>
      </c>
      <c r="J189" s="103">
        <v>0</v>
      </c>
      <c r="K189" s="104">
        <v>0</v>
      </c>
      <c r="L189" s="104">
        <v>0</v>
      </c>
      <c r="M189" s="108">
        <v>64</v>
      </c>
      <c r="N189" s="107">
        <v>54</v>
      </c>
      <c r="P189" s="78"/>
    </row>
    <row r="190" spans="2:16" x14ac:dyDescent="0.2">
      <c r="B190" s="186">
        <f t="shared" si="2"/>
        <v>42181</v>
      </c>
      <c r="C190" s="103">
        <v>0</v>
      </c>
      <c r="D190" s="103">
        <v>0</v>
      </c>
      <c r="E190" s="103">
        <v>6.0000000000000001E-3</v>
      </c>
      <c r="F190" s="103">
        <v>6.0000000000000001E-3</v>
      </c>
      <c r="G190" s="103">
        <v>0</v>
      </c>
      <c r="H190" s="103">
        <v>0</v>
      </c>
      <c r="I190" s="103">
        <v>0</v>
      </c>
      <c r="J190" s="103">
        <v>0</v>
      </c>
      <c r="K190" s="104">
        <v>4.8999999999999998E-3</v>
      </c>
      <c r="L190" s="104">
        <v>4.8999999999999998E-3</v>
      </c>
      <c r="M190" s="108">
        <v>57</v>
      </c>
      <c r="N190" s="107">
        <v>56</v>
      </c>
      <c r="P190" s="78"/>
    </row>
    <row r="191" spans="2:16" x14ac:dyDescent="0.2">
      <c r="B191" s="186">
        <f t="shared" si="2"/>
        <v>42182</v>
      </c>
      <c r="C191" s="103">
        <v>0</v>
      </c>
      <c r="D191" s="103">
        <v>0</v>
      </c>
      <c r="E191" s="103">
        <v>0</v>
      </c>
      <c r="F191" s="103">
        <v>0</v>
      </c>
      <c r="G191" s="103">
        <v>0</v>
      </c>
      <c r="H191" s="103">
        <v>0</v>
      </c>
      <c r="I191" s="103">
        <v>0</v>
      </c>
      <c r="J191" s="103">
        <v>0</v>
      </c>
      <c r="K191" s="104">
        <v>0</v>
      </c>
      <c r="L191" s="104">
        <v>0</v>
      </c>
      <c r="M191" s="108">
        <v>54</v>
      </c>
      <c r="N191" s="107">
        <v>54</v>
      </c>
      <c r="P191" s="78"/>
    </row>
    <row r="192" spans="2:16" x14ac:dyDescent="0.2">
      <c r="B192" s="186">
        <f t="shared" si="2"/>
        <v>42183</v>
      </c>
      <c r="C192" s="103">
        <v>0</v>
      </c>
      <c r="D192" s="103">
        <v>0</v>
      </c>
      <c r="E192" s="103">
        <v>0</v>
      </c>
      <c r="F192" s="103">
        <v>0</v>
      </c>
      <c r="G192" s="103">
        <v>0</v>
      </c>
      <c r="H192" s="103">
        <v>0</v>
      </c>
      <c r="I192" s="103">
        <v>0</v>
      </c>
      <c r="J192" s="103">
        <v>0</v>
      </c>
      <c r="K192" s="104">
        <v>0</v>
      </c>
      <c r="L192" s="104">
        <v>0</v>
      </c>
      <c r="M192" s="108">
        <v>46</v>
      </c>
      <c r="N192" s="107">
        <v>44</v>
      </c>
      <c r="P192" s="78"/>
    </row>
    <row r="193" spans="2:16" x14ac:dyDescent="0.2">
      <c r="B193" s="186">
        <f t="shared" si="2"/>
        <v>42184</v>
      </c>
      <c r="C193" s="103">
        <v>0</v>
      </c>
      <c r="D193" s="103">
        <v>0</v>
      </c>
      <c r="E193" s="103">
        <v>4.0000000000000001E-3</v>
      </c>
      <c r="F193" s="103">
        <v>4.0000000000000001E-3</v>
      </c>
      <c r="G193" s="103">
        <v>0</v>
      </c>
      <c r="H193" s="103">
        <v>0</v>
      </c>
      <c r="I193" s="103">
        <v>0</v>
      </c>
      <c r="J193" s="103">
        <v>0</v>
      </c>
      <c r="K193" s="104">
        <v>3.3E-3</v>
      </c>
      <c r="L193" s="104">
        <v>3.3E-3</v>
      </c>
      <c r="M193" s="108">
        <v>113</v>
      </c>
      <c r="N193" s="107">
        <v>78</v>
      </c>
      <c r="P193" s="78"/>
    </row>
    <row r="194" spans="2:16" x14ac:dyDescent="0.2">
      <c r="B194" s="186">
        <f t="shared" si="2"/>
        <v>42185</v>
      </c>
      <c r="C194" s="103">
        <v>0</v>
      </c>
      <c r="D194" s="103">
        <v>0</v>
      </c>
      <c r="E194" s="103">
        <v>0</v>
      </c>
      <c r="F194" s="103">
        <v>0</v>
      </c>
      <c r="G194" s="103">
        <v>0</v>
      </c>
      <c r="H194" s="103">
        <v>0</v>
      </c>
      <c r="I194" s="103">
        <v>0</v>
      </c>
      <c r="J194" s="103">
        <v>0</v>
      </c>
      <c r="K194" s="104">
        <v>0</v>
      </c>
      <c r="L194" s="104">
        <v>0</v>
      </c>
      <c r="M194" s="108">
        <v>61</v>
      </c>
      <c r="N194" s="107">
        <v>61</v>
      </c>
      <c r="P194" s="78"/>
    </row>
    <row r="195" spans="2:16" x14ac:dyDescent="0.2">
      <c r="B195" s="186">
        <f t="shared" si="2"/>
        <v>42186</v>
      </c>
      <c r="C195" s="103">
        <v>0</v>
      </c>
      <c r="D195" s="103">
        <v>0</v>
      </c>
      <c r="E195" s="103">
        <v>0</v>
      </c>
      <c r="F195" s="103">
        <v>0</v>
      </c>
      <c r="G195" s="103">
        <v>0</v>
      </c>
      <c r="H195" s="103">
        <v>0</v>
      </c>
      <c r="I195" s="103">
        <v>0</v>
      </c>
      <c r="J195" s="103">
        <v>0</v>
      </c>
      <c r="K195" s="104">
        <v>0</v>
      </c>
      <c r="L195" s="104">
        <v>0</v>
      </c>
      <c r="M195" s="108">
        <v>95</v>
      </c>
      <c r="N195" s="107">
        <v>79</v>
      </c>
      <c r="P195" s="78"/>
    </row>
    <row r="196" spans="2:16" x14ac:dyDescent="0.2">
      <c r="B196" s="186">
        <f t="shared" si="2"/>
        <v>42187</v>
      </c>
      <c r="C196" s="103">
        <v>0</v>
      </c>
      <c r="D196" s="103">
        <v>0</v>
      </c>
      <c r="E196" s="103">
        <v>0</v>
      </c>
      <c r="F196" s="103">
        <v>0</v>
      </c>
      <c r="G196" s="103">
        <v>0</v>
      </c>
      <c r="H196" s="103">
        <v>0</v>
      </c>
      <c r="I196" s="103">
        <v>0</v>
      </c>
      <c r="J196" s="103">
        <v>0</v>
      </c>
      <c r="K196" s="104">
        <v>0</v>
      </c>
      <c r="L196" s="104">
        <v>0</v>
      </c>
      <c r="M196" s="108">
        <v>113</v>
      </c>
      <c r="N196" s="107">
        <v>96</v>
      </c>
      <c r="P196" s="78"/>
    </row>
    <row r="197" spans="2:16" x14ac:dyDescent="0.2">
      <c r="B197" s="186">
        <f t="shared" si="2"/>
        <v>42188</v>
      </c>
      <c r="C197" s="103">
        <v>0</v>
      </c>
      <c r="D197" s="103">
        <v>0</v>
      </c>
      <c r="E197" s="103">
        <v>5.8999999999999999E-3</v>
      </c>
      <c r="F197" s="103">
        <v>5.8999999999999999E-3</v>
      </c>
      <c r="G197" s="103">
        <v>0</v>
      </c>
      <c r="H197" s="103">
        <v>0</v>
      </c>
      <c r="I197" s="103">
        <v>0</v>
      </c>
      <c r="J197" s="103">
        <v>0</v>
      </c>
      <c r="K197" s="104">
        <v>4.7999999999999996E-3</v>
      </c>
      <c r="L197" s="104">
        <v>4.7999999999999996E-3</v>
      </c>
      <c r="M197" s="108">
        <v>101</v>
      </c>
      <c r="N197" s="107">
        <v>92</v>
      </c>
      <c r="P197" s="78"/>
    </row>
    <row r="198" spans="2:16" x14ac:dyDescent="0.2">
      <c r="B198" s="186">
        <f t="shared" si="2"/>
        <v>42189</v>
      </c>
      <c r="C198" s="103">
        <v>0</v>
      </c>
      <c r="D198" s="103">
        <v>0</v>
      </c>
      <c r="E198" s="103">
        <v>0</v>
      </c>
      <c r="F198" s="103">
        <v>0</v>
      </c>
      <c r="G198" s="103">
        <v>0</v>
      </c>
      <c r="H198" s="103">
        <v>0</v>
      </c>
      <c r="I198" s="103">
        <v>0</v>
      </c>
      <c r="J198" s="103">
        <v>0</v>
      </c>
      <c r="K198" s="104">
        <v>0</v>
      </c>
      <c r="L198" s="104">
        <v>0</v>
      </c>
      <c r="M198" s="108">
        <v>91</v>
      </c>
      <c r="N198" s="107">
        <v>78</v>
      </c>
      <c r="P198" s="78"/>
    </row>
    <row r="199" spans="2:16" x14ac:dyDescent="0.2">
      <c r="B199" s="186">
        <f t="shared" si="2"/>
        <v>42190</v>
      </c>
      <c r="C199" s="103">
        <v>0</v>
      </c>
      <c r="D199" s="103">
        <v>0</v>
      </c>
      <c r="E199" s="103">
        <v>0</v>
      </c>
      <c r="F199" s="103">
        <v>0</v>
      </c>
      <c r="G199" s="103">
        <v>0</v>
      </c>
      <c r="H199" s="103">
        <v>0</v>
      </c>
      <c r="I199" s="103">
        <v>0</v>
      </c>
      <c r="J199" s="103">
        <v>0</v>
      </c>
      <c r="K199" s="104">
        <v>0</v>
      </c>
      <c r="L199" s="104">
        <v>0</v>
      </c>
      <c r="M199" s="108">
        <v>40</v>
      </c>
      <c r="N199" s="107">
        <v>35</v>
      </c>
      <c r="P199" s="78"/>
    </row>
    <row r="200" spans="2:16" x14ac:dyDescent="0.2">
      <c r="B200" s="186">
        <f t="shared" si="2"/>
        <v>42191</v>
      </c>
      <c r="C200" s="103">
        <v>0</v>
      </c>
      <c r="D200" s="103">
        <v>0</v>
      </c>
      <c r="E200" s="103">
        <v>0</v>
      </c>
      <c r="F200" s="103">
        <v>0</v>
      </c>
      <c r="G200" s="103">
        <v>0</v>
      </c>
      <c r="H200" s="103">
        <v>0</v>
      </c>
      <c r="I200" s="103">
        <v>0</v>
      </c>
      <c r="J200" s="103">
        <v>0</v>
      </c>
      <c r="K200" s="104">
        <v>0</v>
      </c>
      <c r="L200" s="104">
        <v>0</v>
      </c>
      <c r="M200" s="108">
        <v>251</v>
      </c>
      <c r="N200" s="107">
        <v>142</v>
      </c>
      <c r="P200" s="78"/>
    </row>
    <row r="201" spans="2:16" x14ac:dyDescent="0.2">
      <c r="B201" s="186">
        <f t="shared" si="2"/>
        <v>42192</v>
      </c>
      <c r="C201" s="103">
        <v>0</v>
      </c>
      <c r="D201" s="103">
        <v>0</v>
      </c>
      <c r="E201" s="103">
        <v>0</v>
      </c>
      <c r="F201" s="103">
        <v>0</v>
      </c>
      <c r="G201" s="103">
        <v>0</v>
      </c>
      <c r="H201" s="103">
        <v>0</v>
      </c>
      <c r="I201" s="103">
        <v>0</v>
      </c>
      <c r="J201" s="103">
        <v>0</v>
      </c>
      <c r="K201" s="104">
        <v>0</v>
      </c>
      <c r="L201" s="104">
        <v>0</v>
      </c>
      <c r="M201" s="108">
        <v>103</v>
      </c>
      <c r="N201" s="107">
        <v>99</v>
      </c>
      <c r="P201" s="78"/>
    </row>
    <row r="202" spans="2:16" x14ac:dyDescent="0.2">
      <c r="B202" s="186">
        <f t="shared" si="2"/>
        <v>42193</v>
      </c>
      <c r="C202" s="103">
        <v>0</v>
      </c>
      <c r="D202" s="103">
        <v>0</v>
      </c>
      <c r="E202" s="103">
        <v>0</v>
      </c>
      <c r="F202" s="103">
        <v>0</v>
      </c>
      <c r="G202" s="103">
        <v>0</v>
      </c>
      <c r="H202" s="103">
        <v>0</v>
      </c>
      <c r="I202" s="103">
        <v>0</v>
      </c>
      <c r="J202" s="103">
        <v>0</v>
      </c>
      <c r="K202" s="104">
        <v>0</v>
      </c>
      <c r="L202" s="104">
        <v>0</v>
      </c>
      <c r="M202" s="108">
        <v>69</v>
      </c>
      <c r="N202" s="107">
        <v>61</v>
      </c>
      <c r="P202" s="78"/>
    </row>
    <row r="203" spans="2:16" x14ac:dyDescent="0.2">
      <c r="B203" s="186">
        <f t="shared" si="2"/>
        <v>42194</v>
      </c>
      <c r="C203" s="103">
        <v>0</v>
      </c>
      <c r="D203" s="103">
        <v>0</v>
      </c>
      <c r="E203" s="103">
        <v>0</v>
      </c>
      <c r="F203" s="103">
        <v>0</v>
      </c>
      <c r="G203" s="103">
        <v>0</v>
      </c>
      <c r="H203" s="103">
        <v>0</v>
      </c>
      <c r="I203" s="103">
        <v>0</v>
      </c>
      <c r="J203" s="103">
        <v>0</v>
      </c>
      <c r="K203" s="104">
        <v>0</v>
      </c>
      <c r="L203" s="104">
        <v>0</v>
      </c>
      <c r="M203" s="108">
        <v>94</v>
      </c>
      <c r="N203" s="107">
        <v>79</v>
      </c>
      <c r="P203" s="78"/>
    </row>
    <row r="204" spans="2:16" x14ac:dyDescent="0.2">
      <c r="B204" s="186">
        <f t="shared" si="2"/>
        <v>42195</v>
      </c>
      <c r="C204" s="103">
        <v>0</v>
      </c>
      <c r="D204" s="103">
        <v>0</v>
      </c>
      <c r="E204" s="103">
        <v>0</v>
      </c>
      <c r="F204" s="103">
        <v>0</v>
      </c>
      <c r="G204" s="103">
        <v>0</v>
      </c>
      <c r="H204" s="103">
        <v>0</v>
      </c>
      <c r="I204" s="103">
        <v>0</v>
      </c>
      <c r="J204" s="103">
        <v>0</v>
      </c>
      <c r="K204" s="104">
        <v>0</v>
      </c>
      <c r="L204" s="104">
        <v>0</v>
      </c>
      <c r="M204" s="108">
        <v>109</v>
      </c>
      <c r="N204" s="107">
        <v>100</v>
      </c>
      <c r="P204" s="78"/>
    </row>
    <row r="205" spans="2:16" x14ac:dyDescent="0.2">
      <c r="B205" s="186">
        <f t="shared" si="2"/>
        <v>42196</v>
      </c>
      <c r="C205" s="103">
        <v>0</v>
      </c>
      <c r="D205" s="103">
        <v>0</v>
      </c>
      <c r="E205" s="103">
        <v>0</v>
      </c>
      <c r="F205" s="103">
        <v>0</v>
      </c>
      <c r="G205" s="103">
        <v>0</v>
      </c>
      <c r="H205" s="103">
        <v>0</v>
      </c>
      <c r="I205" s="103">
        <v>0</v>
      </c>
      <c r="J205" s="103">
        <v>0</v>
      </c>
      <c r="K205" s="104">
        <v>0</v>
      </c>
      <c r="L205" s="104">
        <v>0</v>
      </c>
      <c r="M205" s="108">
        <v>76</v>
      </c>
      <c r="N205" s="107">
        <v>60</v>
      </c>
      <c r="P205" s="78"/>
    </row>
    <row r="206" spans="2:16" x14ac:dyDescent="0.2">
      <c r="B206" s="186">
        <f t="shared" si="2"/>
        <v>42197</v>
      </c>
      <c r="C206" s="103">
        <v>0</v>
      </c>
      <c r="D206" s="103">
        <v>0</v>
      </c>
      <c r="E206" s="103">
        <v>0</v>
      </c>
      <c r="F206" s="103">
        <v>0</v>
      </c>
      <c r="G206" s="103">
        <v>0</v>
      </c>
      <c r="H206" s="103">
        <v>0</v>
      </c>
      <c r="I206" s="103">
        <v>0</v>
      </c>
      <c r="J206" s="103">
        <v>0</v>
      </c>
      <c r="K206" s="104">
        <v>0</v>
      </c>
      <c r="L206" s="104">
        <v>0</v>
      </c>
      <c r="M206" s="108">
        <v>145</v>
      </c>
      <c r="N206" s="107">
        <v>111</v>
      </c>
      <c r="P206" s="78"/>
    </row>
    <row r="207" spans="2:16" x14ac:dyDescent="0.2">
      <c r="B207" s="186">
        <f t="shared" si="2"/>
        <v>42198</v>
      </c>
      <c r="C207" s="103">
        <v>0</v>
      </c>
      <c r="D207" s="103">
        <v>0</v>
      </c>
      <c r="E207" s="103">
        <v>0</v>
      </c>
      <c r="F207" s="103">
        <v>0</v>
      </c>
      <c r="G207" s="103">
        <v>0</v>
      </c>
      <c r="H207" s="103">
        <v>0</v>
      </c>
      <c r="I207" s="103">
        <v>0</v>
      </c>
      <c r="J207" s="103">
        <v>0</v>
      </c>
      <c r="K207" s="104">
        <v>0</v>
      </c>
      <c r="L207" s="104">
        <v>0</v>
      </c>
      <c r="M207" s="108">
        <v>134</v>
      </c>
      <c r="N207" s="107">
        <v>91</v>
      </c>
      <c r="P207" s="78"/>
    </row>
    <row r="208" spans="2:16" x14ac:dyDescent="0.2">
      <c r="B208" s="186">
        <f t="shared" ref="B208:B271" si="3">B207+1</f>
        <v>42199</v>
      </c>
      <c r="C208" s="103">
        <v>0</v>
      </c>
      <c r="D208" s="103">
        <v>0</v>
      </c>
      <c r="E208" s="103">
        <v>0</v>
      </c>
      <c r="F208" s="103">
        <v>0</v>
      </c>
      <c r="G208" s="103">
        <v>0</v>
      </c>
      <c r="H208" s="103">
        <v>0</v>
      </c>
      <c r="I208" s="103">
        <v>0</v>
      </c>
      <c r="J208" s="103">
        <v>0</v>
      </c>
      <c r="K208" s="104">
        <v>0</v>
      </c>
      <c r="L208" s="104">
        <v>0</v>
      </c>
      <c r="M208" s="108">
        <v>181</v>
      </c>
      <c r="N208" s="107">
        <v>93</v>
      </c>
      <c r="P208" s="78"/>
    </row>
    <row r="209" spans="2:16" x14ac:dyDescent="0.2">
      <c r="B209" s="186">
        <f t="shared" si="3"/>
        <v>42200</v>
      </c>
      <c r="C209" s="103">
        <v>0</v>
      </c>
      <c r="D209" s="103">
        <v>0</v>
      </c>
      <c r="E209" s="103">
        <v>0</v>
      </c>
      <c r="F209" s="103">
        <v>0</v>
      </c>
      <c r="G209" s="103">
        <v>0</v>
      </c>
      <c r="H209" s="103">
        <v>0</v>
      </c>
      <c r="I209" s="103">
        <v>0</v>
      </c>
      <c r="J209" s="103">
        <v>0</v>
      </c>
      <c r="K209" s="104">
        <v>0</v>
      </c>
      <c r="L209" s="104">
        <v>0</v>
      </c>
      <c r="M209" s="108">
        <v>138</v>
      </c>
      <c r="N209" s="107">
        <v>106</v>
      </c>
      <c r="P209" s="78"/>
    </row>
    <row r="210" spans="2:16" x14ac:dyDescent="0.2">
      <c r="B210" s="186">
        <f t="shared" si="3"/>
        <v>42201</v>
      </c>
      <c r="C210" s="103">
        <v>0</v>
      </c>
      <c r="D210" s="103">
        <v>0</v>
      </c>
      <c r="E210" s="103">
        <v>0</v>
      </c>
      <c r="F210" s="103">
        <v>0</v>
      </c>
      <c r="G210" s="103">
        <v>0</v>
      </c>
      <c r="H210" s="103">
        <v>0</v>
      </c>
      <c r="I210" s="103">
        <v>0</v>
      </c>
      <c r="J210" s="103">
        <v>0</v>
      </c>
      <c r="K210" s="104">
        <v>0</v>
      </c>
      <c r="L210" s="104">
        <v>0</v>
      </c>
      <c r="M210" s="108">
        <v>107</v>
      </c>
      <c r="N210" s="107">
        <v>93</v>
      </c>
      <c r="P210" s="78"/>
    </row>
    <row r="211" spans="2:16" x14ac:dyDescent="0.2">
      <c r="B211" s="186">
        <f t="shared" si="3"/>
        <v>42202</v>
      </c>
      <c r="C211" s="103">
        <v>0</v>
      </c>
      <c r="D211" s="103">
        <v>0</v>
      </c>
      <c r="E211" s="103">
        <v>0</v>
      </c>
      <c r="F211" s="103">
        <v>0</v>
      </c>
      <c r="G211" s="103">
        <v>0</v>
      </c>
      <c r="H211" s="103">
        <v>0</v>
      </c>
      <c r="I211" s="103">
        <v>0</v>
      </c>
      <c r="J211" s="103">
        <v>0</v>
      </c>
      <c r="K211" s="104">
        <v>0</v>
      </c>
      <c r="L211" s="104">
        <v>0</v>
      </c>
      <c r="M211" s="108">
        <v>107</v>
      </c>
      <c r="N211" s="107">
        <v>87</v>
      </c>
      <c r="P211" s="78"/>
    </row>
    <row r="212" spans="2:16" x14ac:dyDescent="0.2">
      <c r="B212" s="186">
        <f t="shared" si="3"/>
        <v>42203</v>
      </c>
      <c r="C212" s="103">
        <v>0</v>
      </c>
      <c r="D212" s="103">
        <v>0</v>
      </c>
      <c r="E212" s="103">
        <v>0</v>
      </c>
      <c r="F212" s="103">
        <v>0</v>
      </c>
      <c r="G212" s="103">
        <v>0</v>
      </c>
      <c r="H212" s="103">
        <v>0</v>
      </c>
      <c r="I212" s="103">
        <v>0</v>
      </c>
      <c r="J212" s="103">
        <v>0</v>
      </c>
      <c r="K212" s="104">
        <v>0</v>
      </c>
      <c r="L212" s="104">
        <v>0</v>
      </c>
      <c r="M212" s="108">
        <v>90</v>
      </c>
      <c r="N212" s="107">
        <v>78</v>
      </c>
      <c r="P212" s="78"/>
    </row>
    <row r="213" spans="2:16" x14ac:dyDescent="0.2">
      <c r="B213" s="186">
        <f t="shared" si="3"/>
        <v>42204</v>
      </c>
      <c r="C213" s="103">
        <v>0</v>
      </c>
      <c r="D213" s="103">
        <v>0</v>
      </c>
      <c r="E213" s="103">
        <v>0</v>
      </c>
      <c r="F213" s="103">
        <v>0</v>
      </c>
      <c r="G213" s="103">
        <v>0</v>
      </c>
      <c r="H213" s="103">
        <v>0</v>
      </c>
      <c r="I213" s="103">
        <v>0</v>
      </c>
      <c r="J213" s="103">
        <v>0</v>
      </c>
      <c r="K213" s="104">
        <v>0</v>
      </c>
      <c r="L213" s="104">
        <v>0</v>
      </c>
      <c r="M213" s="108">
        <v>63</v>
      </c>
      <c r="N213" s="107">
        <v>60</v>
      </c>
      <c r="P213" s="78"/>
    </row>
    <row r="214" spans="2:16" x14ac:dyDescent="0.2">
      <c r="B214" s="186">
        <f t="shared" si="3"/>
        <v>42205</v>
      </c>
      <c r="C214" s="103">
        <v>0</v>
      </c>
      <c r="D214" s="103">
        <v>0</v>
      </c>
      <c r="E214" s="103">
        <v>0</v>
      </c>
      <c r="F214" s="103">
        <v>0</v>
      </c>
      <c r="G214" s="103">
        <v>0</v>
      </c>
      <c r="H214" s="103">
        <v>0</v>
      </c>
      <c r="I214" s="103">
        <v>0</v>
      </c>
      <c r="J214" s="103">
        <v>0</v>
      </c>
      <c r="K214" s="104">
        <v>0</v>
      </c>
      <c r="L214" s="104">
        <v>0</v>
      </c>
      <c r="M214" s="108">
        <v>149</v>
      </c>
      <c r="N214" s="107">
        <v>114</v>
      </c>
      <c r="P214" s="78"/>
    </row>
    <row r="215" spans="2:16" x14ac:dyDescent="0.2">
      <c r="B215" s="186">
        <f t="shared" si="3"/>
        <v>42206</v>
      </c>
      <c r="C215" s="103">
        <v>0</v>
      </c>
      <c r="D215" s="103">
        <v>0</v>
      </c>
      <c r="E215" s="103">
        <v>0</v>
      </c>
      <c r="F215" s="103">
        <v>0</v>
      </c>
      <c r="G215" s="103">
        <v>0</v>
      </c>
      <c r="H215" s="103">
        <v>0</v>
      </c>
      <c r="I215" s="103">
        <v>0</v>
      </c>
      <c r="J215" s="103">
        <v>0</v>
      </c>
      <c r="K215" s="104">
        <v>0</v>
      </c>
      <c r="L215" s="104">
        <v>0</v>
      </c>
      <c r="M215" s="108">
        <v>154</v>
      </c>
      <c r="N215" s="107">
        <v>130</v>
      </c>
      <c r="P215" s="78"/>
    </row>
    <row r="216" spans="2:16" x14ac:dyDescent="0.2">
      <c r="B216" s="186">
        <f t="shared" si="3"/>
        <v>42207</v>
      </c>
      <c r="C216" s="103">
        <v>0</v>
      </c>
      <c r="D216" s="103">
        <v>0</v>
      </c>
      <c r="E216" s="103">
        <v>2.2000000000000001E-3</v>
      </c>
      <c r="F216" s="103">
        <v>2.2000000000000001E-3</v>
      </c>
      <c r="G216" s="103">
        <v>0</v>
      </c>
      <c r="H216" s="103">
        <v>0</v>
      </c>
      <c r="I216" s="103">
        <v>0</v>
      </c>
      <c r="J216" s="103">
        <v>0</v>
      </c>
      <c r="K216" s="104">
        <v>1.8E-3</v>
      </c>
      <c r="L216" s="104">
        <v>1.8E-3</v>
      </c>
      <c r="M216" s="108">
        <v>219</v>
      </c>
      <c r="N216" s="107">
        <v>119</v>
      </c>
      <c r="P216" s="78"/>
    </row>
    <row r="217" spans="2:16" x14ac:dyDescent="0.2">
      <c r="B217" s="186">
        <f t="shared" si="3"/>
        <v>42208</v>
      </c>
      <c r="C217" s="103">
        <v>0</v>
      </c>
      <c r="D217" s="103">
        <v>0</v>
      </c>
      <c r="E217" s="103">
        <v>0</v>
      </c>
      <c r="F217" s="103">
        <v>0</v>
      </c>
      <c r="G217" s="103">
        <v>0</v>
      </c>
      <c r="H217" s="103">
        <v>0</v>
      </c>
      <c r="I217" s="103">
        <v>0</v>
      </c>
      <c r="J217" s="103">
        <v>0</v>
      </c>
      <c r="K217" s="104">
        <v>0</v>
      </c>
      <c r="L217" s="104">
        <v>0</v>
      </c>
      <c r="M217" s="108">
        <v>114</v>
      </c>
      <c r="N217" s="107">
        <v>108</v>
      </c>
      <c r="P217" s="78"/>
    </row>
    <row r="218" spans="2:16" x14ac:dyDescent="0.2">
      <c r="B218" s="186">
        <f t="shared" si="3"/>
        <v>42209</v>
      </c>
      <c r="C218" s="103">
        <v>0</v>
      </c>
      <c r="D218" s="103">
        <v>0</v>
      </c>
      <c r="E218" s="103">
        <v>0</v>
      </c>
      <c r="F218" s="103">
        <v>0</v>
      </c>
      <c r="G218" s="103">
        <v>0</v>
      </c>
      <c r="H218" s="103">
        <v>0</v>
      </c>
      <c r="I218" s="103">
        <v>0</v>
      </c>
      <c r="J218" s="103">
        <v>0</v>
      </c>
      <c r="K218" s="104">
        <v>0</v>
      </c>
      <c r="L218" s="104">
        <v>0</v>
      </c>
      <c r="M218" s="108">
        <v>90</v>
      </c>
      <c r="N218" s="107">
        <v>74</v>
      </c>
      <c r="P218" s="78"/>
    </row>
    <row r="219" spans="2:16" x14ac:dyDescent="0.2">
      <c r="B219" s="186">
        <f t="shared" si="3"/>
        <v>42210</v>
      </c>
      <c r="C219" s="103">
        <v>0</v>
      </c>
      <c r="D219" s="103">
        <v>0</v>
      </c>
      <c r="E219" s="103">
        <v>0</v>
      </c>
      <c r="F219" s="103">
        <v>0</v>
      </c>
      <c r="G219" s="103">
        <v>0</v>
      </c>
      <c r="H219" s="103">
        <v>0</v>
      </c>
      <c r="I219" s="103">
        <v>0</v>
      </c>
      <c r="J219" s="103">
        <v>0</v>
      </c>
      <c r="K219" s="104">
        <v>0</v>
      </c>
      <c r="L219" s="104">
        <v>0</v>
      </c>
      <c r="M219" s="108">
        <v>71</v>
      </c>
      <c r="N219" s="107">
        <v>64</v>
      </c>
      <c r="P219" s="78"/>
    </row>
    <row r="220" spans="2:16" x14ac:dyDescent="0.2">
      <c r="B220" s="186">
        <f t="shared" si="3"/>
        <v>42211</v>
      </c>
      <c r="C220" s="103">
        <v>0</v>
      </c>
      <c r="D220" s="103">
        <v>0</v>
      </c>
      <c r="E220" s="103">
        <v>0</v>
      </c>
      <c r="F220" s="103">
        <v>0</v>
      </c>
      <c r="G220" s="103">
        <v>0</v>
      </c>
      <c r="H220" s="103">
        <v>0</v>
      </c>
      <c r="I220" s="103">
        <v>0</v>
      </c>
      <c r="J220" s="103">
        <v>0</v>
      </c>
      <c r="K220" s="104">
        <v>0</v>
      </c>
      <c r="L220" s="104">
        <v>0</v>
      </c>
      <c r="M220" s="108">
        <v>40</v>
      </c>
      <c r="N220" s="107">
        <v>38</v>
      </c>
      <c r="P220" s="78"/>
    </row>
    <row r="221" spans="2:16" x14ac:dyDescent="0.2">
      <c r="B221" s="186">
        <f t="shared" si="3"/>
        <v>42212</v>
      </c>
      <c r="C221" s="103">
        <v>0</v>
      </c>
      <c r="D221" s="103">
        <v>0</v>
      </c>
      <c r="E221" s="103">
        <v>0</v>
      </c>
      <c r="F221" s="103">
        <v>0</v>
      </c>
      <c r="G221" s="103">
        <v>0</v>
      </c>
      <c r="H221" s="103">
        <v>0</v>
      </c>
      <c r="I221" s="103">
        <v>0</v>
      </c>
      <c r="J221" s="103">
        <v>0</v>
      </c>
      <c r="K221" s="104">
        <v>0</v>
      </c>
      <c r="L221" s="104">
        <v>0</v>
      </c>
      <c r="M221" s="108">
        <v>116</v>
      </c>
      <c r="N221" s="107">
        <v>97</v>
      </c>
      <c r="P221" s="78"/>
    </row>
    <row r="222" spans="2:16" x14ac:dyDescent="0.2">
      <c r="B222" s="186">
        <f t="shared" si="3"/>
        <v>42213</v>
      </c>
      <c r="C222" s="103">
        <v>0</v>
      </c>
      <c r="D222" s="103">
        <v>0</v>
      </c>
      <c r="E222" s="103">
        <v>0</v>
      </c>
      <c r="F222" s="103">
        <v>0</v>
      </c>
      <c r="G222" s="103">
        <v>0</v>
      </c>
      <c r="H222" s="103">
        <v>0</v>
      </c>
      <c r="I222" s="103">
        <v>0</v>
      </c>
      <c r="J222" s="103">
        <v>0</v>
      </c>
      <c r="K222" s="104">
        <v>0</v>
      </c>
      <c r="L222" s="104">
        <v>0</v>
      </c>
      <c r="M222" s="108">
        <v>115</v>
      </c>
      <c r="N222" s="107">
        <v>95</v>
      </c>
      <c r="P222" s="78"/>
    </row>
    <row r="223" spans="2:16" x14ac:dyDescent="0.2">
      <c r="B223" s="186">
        <f t="shared" si="3"/>
        <v>42214</v>
      </c>
      <c r="C223" s="103">
        <v>0</v>
      </c>
      <c r="D223" s="103">
        <v>0</v>
      </c>
      <c r="E223" s="103">
        <v>0</v>
      </c>
      <c r="F223" s="103">
        <v>0</v>
      </c>
      <c r="G223" s="103">
        <v>0</v>
      </c>
      <c r="H223" s="103">
        <v>0</v>
      </c>
      <c r="I223" s="103">
        <v>0</v>
      </c>
      <c r="J223" s="103">
        <v>0</v>
      </c>
      <c r="K223" s="104">
        <v>0</v>
      </c>
      <c r="L223" s="104">
        <v>0</v>
      </c>
      <c r="M223" s="108">
        <v>95</v>
      </c>
      <c r="N223" s="107">
        <v>86</v>
      </c>
      <c r="P223" s="78"/>
    </row>
    <row r="224" spans="2:16" x14ac:dyDescent="0.2">
      <c r="B224" s="186">
        <f t="shared" si="3"/>
        <v>42215</v>
      </c>
      <c r="C224" s="103">
        <v>0</v>
      </c>
      <c r="D224" s="103">
        <v>0</v>
      </c>
      <c r="E224" s="103">
        <v>0</v>
      </c>
      <c r="F224" s="103">
        <v>0</v>
      </c>
      <c r="G224" s="103">
        <v>0</v>
      </c>
      <c r="H224" s="103">
        <v>0</v>
      </c>
      <c r="I224" s="103">
        <v>0</v>
      </c>
      <c r="J224" s="103">
        <v>0</v>
      </c>
      <c r="K224" s="104">
        <v>0</v>
      </c>
      <c r="L224" s="104">
        <v>0</v>
      </c>
      <c r="M224" s="108">
        <v>144</v>
      </c>
      <c r="N224" s="107">
        <v>121</v>
      </c>
      <c r="P224" s="78"/>
    </row>
    <row r="225" spans="2:16" x14ac:dyDescent="0.2">
      <c r="B225" s="186">
        <f t="shared" si="3"/>
        <v>42216</v>
      </c>
      <c r="C225" s="103">
        <v>0</v>
      </c>
      <c r="D225" s="103">
        <v>0</v>
      </c>
      <c r="E225" s="103">
        <v>4.7999999999999996E-3</v>
      </c>
      <c r="F225" s="103">
        <v>4.7999999999999996E-3</v>
      </c>
      <c r="G225" s="103">
        <v>0</v>
      </c>
      <c r="H225" s="103">
        <v>0</v>
      </c>
      <c r="I225" s="103">
        <v>0</v>
      </c>
      <c r="J225" s="103">
        <v>0</v>
      </c>
      <c r="K225" s="104">
        <v>3.8999999999999998E-3</v>
      </c>
      <c r="L225" s="104">
        <v>3.8999999999999998E-3</v>
      </c>
      <c r="M225" s="108">
        <v>121</v>
      </c>
      <c r="N225" s="107">
        <v>108</v>
      </c>
      <c r="P225" s="78"/>
    </row>
    <row r="226" spans="2:16" x14ac:dyDescent="0.2">
      <c r="B226" s="186">
        <f t="shared" si="3"/>
        <v>42217</v>
      </c>
      <c r="C226" s="103">
        <v>0</v>
      </c>
      <c r="D226" s="103">
        <v>0</v>
      </c>
      <c r="E226" s="103">
        <v>0</v>
      </c>
      <c r="F226" s="103">
        <v>0</v>
      </c>
      <c r="G226" s="103">
        <v>0</v>
      </c>
      <c r="H226" s="103">
        <v>0</v>
      </c>
      <c r="I226" s="103">
        <v>0</v>
      </c>
      <c r="J226" s="103">
        <v>0</v>
      </c>
      <c r="K226" s="104">
        <v>0</v>
      </c>
      <c r="L226" s="104">
        <v>0</v>
      </c>
      <c r="M226" s="108">
        <v>53</v>
      </c>
      <c r="N226" s="107">
        <v>49</v>
      </c>
      <c r="P226" s="78"/>
    </row>
    <row r="227" spans="2:16" x14ac:dyDescent="0.2">
      <c r="B227" s="186">
        <f t="shared" si="3"/>
        <v>42218</v>
      </c>
      <c r="C227" s="103">
        <v>0</v>
      </c>
      <c r="D227" s="103">
        <v>0</v>
      </c>
      <c r="E227" s="103">
        <v>0</v>
      </c>
      <c r="F227" s="103">
        <v>0</v>
      </c>
      <c r="G227" s="103">
        <v>0</v>
      </c>
      <c r="H227" s="103">
        <v>0</v>
      </c>
      <c r="I227" s="103">
        <v>0</v>
      </c>
      <c r="J227" s="103">
        <v>0</v>
      </c>
      <c r="K227" s="104">
        <v>0</v>
      </c>
      <c r="L227" s="104">
        <v>0</v>
      </c>
      <c r="M227" s="108">
        <v>77</v>
      </c>
      <c r="N227" s="107">
        <v>71</v>
      </c>
      <c r="P227" s="78"/>
    </row>
    <row r="228" spans="2:16" x14ac:dyDescent="0.2">
      <c r="B228" s="186">
        <f t="shared" si="3"/>
        <v>42219</v>
      </c>
      <c r="C228" s="103">
        <v>0</v>
      </c>
      <c r="D228" s="103">
        <v>0</v>
      </c>
      <c r="E228" s="103">
        <v>0</v>
      </c>
      <c r="F228" s="103">
        <v>0</v>
      </c>
      <c r="G228" s="103">
        <v>0</v>
      </c>
      <c r="H228" s="103">
        <v>0</v>
      </c>
      <c r="I228" s="103">
        <v>0</v>
      </c>
      <c r="J228" s="103">
        <v>0</v>
      </c>
      <c r="K228" s="104">
        <v>0</v>
      </c>
      <c r="L228" s="104">
        <v>0</v>
      </c>
      <c r="M228" s="108">
        <v>114</v>
      </c>
      <c r="N228" s="107">
        <v>89</v>
      </c>
      <c r="P228" s="78"/>
    </row>
    <row r="229" spans="2:16" x14ac:dyDescent="0.2">
      <c r="B229" s="186">
        <f t="shared" si="3"/>
        <v>42220</v>
      </c>
      <c r="C229" s="103">
        <v>0</v>
      </c>
      <c r="D229" s="103">
        <v>0</v>
      </c>
      <c r="E229" s="103">
        <v>0</v>
      </c>
      <c r="F229" s="103">
        <v>0</v>
      </c>
      <c r="G229" s="103">
        <v>0</v>
      </c>
      <c r="H229" s="103">
        <v>0</v>
      </c>
      <c r="I229" s="103">
        <v>0</v>
      </c>
      <c r="J229" s="103">
        <v>0</v>
      </c>
      <c r="K229" s="104">
        <v>0</v>
      </c>
      <c r="L229" s="104">
        <v>0</v>
      </c>
      <c r="M229" s="108">
        <v>86</v>
      </c>
      <c r="N229" s="107">
        <v>78</v>
      </c>
      <c r="P229" s="78"/>
    </row>
    <row r="230" spans="2:16" x14ac:dyDescent="0.2">
      <c r="B230" s="186">
        <f t="shared" si="3"/>
        <v>42221</v>
      </c>
      <c r="C230" s="103">
        <v>0</v>
      </c>
      <c r="D230" s="103">
        <v>0</v>
      </c>
      <c r="E230" s="103">
        <v>0</v>
      </c>
      <c r="F230" s="103">
        <v>0</v>
      </c>
      <c r="G230" s="103">
        <v>0</v>
      </c>
      <c r="H230" s="103">
        <v>0</v>
      </c>
      <c r="I230" s="103">
        <v>0</v>
      </c>
      <c r="J230" s="103">
        <v>0</v>
      </c>
      <c r="K230" s="104">
        <v>0</v>
      </c>
      <c r="L230" s="104">
        <v>0</v>
      </c>
      <c r="M230" s="108">
        <v>90</v>
      </c>
      <c r="N230" s="107">
        <v>81</v>
      </c>
      <c r="P230" s="78"/>
    </row>
    <row r="231" spans="2:16" x14ac:dyDescent="0.2">
      <c r="B231" s="186">
        <f t="shared" si="3"/>
        <v>42222</v>
      </c>
      <c r="C231" s="103">
        <v>0</v>
      </c>
      <c r="D231" s="103">
        <v>0</v>
      </c>
      <c r="E231" s="103">
        <v>9.1999999999999998E-3</v>
      </c>
      <c r="F231" s="103">
        <v>9.1999999999999998E-3</v>
      </c>
      <c r="G231" s="103">
        <v>0</v>
      </c>
      <c r="H231" s="103">
        <v>0</v>
      </c>
      <c r="I231" s="103">
        <v>0</v>
      </c>
      <c r="J231" s="103">
        <v>0</v>
      </c>
      <c r="K231" s="104">
        <v>7.4999999999999997E-3</v>
      </c>
      <c r="L231" s="104">
        <v>7.4999999999999997E-3</v>
      </c>
      <c r="M231" s="108">
        <v>90</v>
      </c>
      <c r="N231" s="107">
        <v>78</v>
      </c>
      <c r="P231" s="78"/>
    </row>
    <row r="232" spans="2:16" x14ac:dyDescent="0.2">
      <c r="B232" s="186">
        <f t="shared" si="3"/>
        <v>42223</v>
      </c>
      <c r="C232" s="103">
        <v>0</v>
      </c>
      <c r="D232" s="103">
        <v>0</v>
      </c>
      <c r="E232" s="103">
        <v>5.0000000000000001E-3</v>
      </c>
      <c r="F232" s="103">
        <v>5.0000000000000001E-3</v>
      </c>
      <c r="G232" s="103">
        <v>0</v>
      </c>
      <c r="H232" s="103">
        <v>0</v>
      </c>
      <c r="I232" s="103">
        <v>0</v>
      </c>
      <c r="J232" s="103">
        <v>0</v>
      </c>
      <c r="K232" s="104">
        <v>4.1000000000000003E-3</v>
      </c>
      <c r="L232" s="104">
        <v>4.1000000000000003E-3</v>
      </c>
      <c r="M232" s="108">
        <v>87</v>
      </c>
      <c r="N232" s="107">
        <v>72</v>
      </c>
      <c r="P232" s="78"/>
    </row>
    <row r="233" spans="2:16" x14ac:dyDescent="0.2">
      <c r="B233" s="186">
        <f t="shared" si="3"/>
        <v>42224</v>
      </c>
      <c r="C233" s="103">
        <v>0</v>
      </c>
      <c r="D233" s="103">
        <v>0</v>
      </c>
      <c r="E233" s="103">
        <v>0</v>
      </c>
      <c r="F233" s="103">
        <v>0</v>
      </c>
      <c r="G233" s="103">
        <v>0</v>
      </c>
      <c r="H233" s="103">
        <v>0</v>
      </c>
      <c r="I233" s="103">
        <v>0</v>
      </c>
      <c r="J233" s="103">
        <v>0</v>
      </c>
      <c r="K233" s="104">
        <v>0</v>
      </c>
      <c r="L233" s="104">
        <v>0</v>
      </c>
      <c r="M233" s="108">
        <v>80</v>
      </c>
      <c r="N233" s="107">
        <v>78</v>
      </c>
      <c r="P233" s="78"/>
    </row>
    <row r="234" spans="2:16" x14ac:dyDescent="0.2">
      <c r="B234" s="186">
        <f t="shared" si="3"/>
        <v>42225</v>
      </c>
      <c r="C234" s="103">
        <v>0</v>
      </c>
      <c r="D234" s="103">
        <v>0</v>
      </c>
      <c r="E234" s="103">
        <v>0</v>
      </c>
      <c r="F234" s="103">
        <v>0</v>
      </c>
      <c r="G234" s="103">
        <v>0</v>
      </c>
      <c r="H234" s="103">
        <v>0</v>
      </c>
      <c r="I234" s="103">
        <v>0</v>
      </c>
      <c r="J234" s="103">
        <v>0</v>
      </c>
      <c r="K234" s="104">
        <v>0</v>
      </c>
      <c r="L234" s="104">
        <v>0</v>
      </c>
      <c r="M234" s="108">
        <v>42</v>
      </c>
      <c r="N234" s="107">
        <v>42</v>
      </c>
      <c r="P234" s="78"/>
    </row>
    <row r="235" spans="2:16" x14ac:dyDescent="0.2">
      <c r="B235" s="186">
        <f t="shared" si="3"/>
        <v>42226</v>
      </c>
      <c r="C235" s="103">
        <v>0</v>
      </c>
      <c r="D235" s="103">
        <v>0</v>
      </c>
      <c r="E235" s="103">
        <v>0</v>
      </c>
      <c r="F235" s="103">
        <v>0</v>
      </c>
      <c r="G235" s="103">
        <v>0</v>
      </c>
      <c r="H235" s="103">
        <v>0</v>
      </c>
      <c r="I235" s="103">
        <v>0</v>
      </c>
      <c r="J235" s="103">
        <v>0</v>
      </c>
      <c r="K235" s="104">
        <v>0</v>
      </c>
      <c r="L235" s="104">
        <v>0</v>
      </c>
      <c r="M235" s="108">
        <v>106</v>
      </c>
      <c r="N235" s="107">
        <v>85</v>
      </c>
      <c r="P235" s="78"/>
    </row>
    <row r="236" spans="2:16" x14ac:dyDescent="0.2">
      <c r="B236" s="186">
        <f t="shared" si="3"/>
        <v>42227</v>
      </c>
      <c r="C236" s="103">
        <v>0</v>
      </c>
      <c r="D236" s="103">
        <v>0</v>
      </c>
      <c r="E236" s="103">
        <v>0</v>
      </c>
      <c r="F236" s="103">
        <v>0</v>
      </c>
      <c r="G236" s="103">
        <v>0</v>
      </c>
      <c r="H236" s="103">
        <v>0</v>
      </c>
      <c r="I236" s="103">
        <v>0</v>
      </c>
      <c r="J236" s="103">
        <v>0</v>
      </c>
      <c r="K236" s="104">
        <v>0</v>
      </c>
      <c r="L236" s="104">
        <v>0</v>
      </c>
      <c r="M236" s="108">
        <v>74</v>
      </c>
      <c r="N236" s="107">
        <v>63</v>
      </c>
      <c r="P236" s="78"/>
    </row>
    <row r="237" spans="2:16" x14ac:dyDescent="0.2">
      <c r="B237" s="186">
        <f t="shared" si="3"/>
        <v>42228</v>
      </c>
      <c r="C237" s="103">
        <v>0</v>
      </c>
      <c r="D237" s="103">
        <v>0</v>
      </c>
      <c r="E237" s="103">
        <v>0</v>
      </c>
      <c r="F237" s="103">
        <v>0</v>
      </c>
      <c r="G237" s="103">
        <v>0</v>
      </c>
      <c r="H237" s="103">
        <v>0</v>
      </c>
      <c r="I237" s="103">
        <v>0</v>
      </c>
      <c r="J237" s="103">
        <v>0</v>
      </c>
      <c r="K237" s="104">
        <v>0</v>
      </c>
      <c r="L237" s="104">
        <v>0</v>
      </c>
      <c r="M237" s="108">
        <v>92</v>
      </c>
      <c r="N237" s="107">
        <v>64</v>
      </c>
      <c r="P237" s="78"/>
    </row>
    <row r="238" spans="2:16" x14ac:dyDescent="0.2">
      <c r="B238" s="186">
        <f t="shared" si="3"/>
        <v>42229</v>
      </c>
      <c r="C238" s="103">
        <v>0</v>
      </c>
      <c r="D238" s="103">
        <v>0</v>
      </c>
      <c r="E238" s="103">
        <v>0</v>
      </c>
      <c r="F238" s="103">
        <v>0</v>
      </c>
      <c r="G238" s="103">
        <v>0</v>
      </c>
      <c r="H238" s="103">
        <v>0</v>
      </c>
      <c r="I238" s="103">
        <v>0</v>
      </c>
      <c r="J238" s="103">
        <v>0</v>
      </c>
      <c r="K238" s="104">
        <v>0</v>
      </c>
      <c r="L238" s="104">
        <v>0</v>
      </c>
      <c r="M238" s="108">
        <v>74</v>
      </c>
      <c r="N238" s="107">
        <v>60</v>
      </c>
      <c r="P238" s="78"/>
    </row>
    <row r="239" spans="2:16" x14ac:dyDescent="0.2">
      <c r="B239" s="186">
        <f t="shared" si="3"/>
        <v>42230</v>
      </c>
      <c r="C239" s="103">
        <v>0</v>
      </c>
      <c r="D239" s="103">
        <v>0</v>
      </c>
      <c r="E239" s="103">
        <v>0</v>
      </c>
      <c r="F239" s="103">
        <v>0</v>
      </c>
      <c r="G239" s="103">
        <v>0</v>
      </c>
      <c r="H239" s="103">
        <v>0</v>
      </c>
      <c r="I239" s="103">
        <v>0</v>
      </c>
      <c r="J239" s="103">
        <v>0</v>
      </c>
      <c r="K239" s="104">
        <v>0</v>
      </c>
      <c r="L239" s="104">
        <v>0</v>
      </c>
      <c r="M239" s="108">
        <v>77</v>
      </c>
      <c r="N239" s="107">
        <v>60</v>
      </c>
      <c r="P239" s="78"/>
    </row>
    <row r="240" spans="2:16" x14ac:dyDescent="0.2">
      <c r="B240" s="186">
        <f t="shared" si="3"/>
        <v>42231</v>
      </c>
      <c r="C240" s="103">
        <v>0</v>
      </c>
      <c r="D240" s="103">
        <v>0</v>
      </c>
      <c r="E240" s="103">
        <v>0</v>
      </c>
      <c r="F240" s="103">
        <v>0</v>
      </c>
      <c r="G240" s="103">
        <v>0</v>
      </c>
      <c r="H240" s="103">
        <v>0</v>
      </c>
      <c r="I240" s="103">
        <v>0</v>
      </c>
      <c r="J240" s="103">
        <v>0</v>
      </c>
      <c r="K240" s="104">
        <v>0</v>
      </c>
      <c r="L240" s="104">
        <v>0</v>
      </c>
      <c r="M240" s="108">
        <v>46</v>
      </c>
      <c r="N240" s="107">
        <v>29</v>
      </c>
      <c r="P240" s="78"/>
    </row>
    <row r="241" spans="2:16" x14ac:dyDescent="0.2">
      <c r="B241" s="186">
        <f t="shared" si="3"/>
        <v>42232</v>
      </c>
      <c r="C241" s="103">
        <v>0</v>
      </c>
      <c r="D241" s="103">
        <v>0</v>
      </c>
      <c r="E241" s="103">
        <v>0</v>
      </c>
      <c r="F241" s="103">
        <v>0</v>
      </c>
      <c r="G241" s="103">
        <v>0</v>
      </c>
      <c r="H241" s="103">
        <v>0</v>
      </c>
      <c r="I241" s="103">
        <v>0</v>
      </c>
      <c r="J241" s="103">
        <v>0</v>
      </c>
      <c r="K241" s="104">
        <v>0</v>
      </c>
      <c r="L241" s="104">
        <v>0</v>
      </c>
      <c r="M241" s="108">
        <v>25</v>
      </c>
      <c r="N241" s="107">
        <v>25</v>
      </c>
      <c r="P241" s="78"/>
    </row>
    <row r="242" spans="2:16" x14ac:dyDescent="0.2">
      <c r="B242" s="186">
        <f t="shared" si="3"/>
        <v>42233</v>
      </c>
      <c r="C242" s="103">
        <v>0</v>
      </c>
      <c r="D242" s="103">
        <v>0</v>
      </c>
      <c r="E242" s="103">
        <v>0</v>
      </c>
      <c r="F242" s="103">
        <v>0</v>
      </c>
      <c r="G242" s="103">
        <v>0</v>
      </c>
      <c r="H242" s="103">
        <v>0</v>
      </c>
      <c r="I242" s="103">
        <v>0</v>
      </c>
      <c r="J242" s="103">
        <v>0</v>
      </c>
      <c r="K242" s="104">
        <v>0</v>
      </c>
      <c r="L242" s="104">
        <v>0</v>
      </c>
      <c r="M242" s="108">
        <v>101</v>
      </c>
      <c r="N242" s="107">
        <v>80</v>
      </c>
      <c r="P242" s="78"/>
    </row>
    <row r="243" spans="2:16" x14ac:dyDescent="0.2">
      <c r="B243" s="186">
        <f t="shared" si="3"/>
        <v>42234</v>
      </c>
      <c r="C243" s="103">
        <v>0</v>
      </c>
      <c r="D243" s="103">
        <v>0</v>
      </c>
      <c r="E243" s="103">
        <v>0</v>
      </c>
      <c r="F243" s="103">
        <v>0</v>
      </c>
      <c r="G243" s="103">
        <v>0</v>
      </c>
      <c r="H243" s="103">
        <v>0</v>
      </c>
      <c r="I243" s="103">
        <v>0</v>
      </c>
      <c r="J243" s="103">
        <v>0</v>
      </c>
      <c r="K243" s="104">
        <v>0</v>
      </c>
      <c r="L243" s="104">
        <v>0</v>
      </c>
      <c r="M243" s="108">
        <v>99</v>
      </c>
      <c r="N243" s="107">
        <v>89</v>
      </c>
      <c r="P243" s="78"/>
    </row>
    <row r="244" spans="2:16" x14ac:dyDescent="0.2">
      <c r="B244" s="186">
        <f t="shared" si="3"/>
        <v>42235</v>
      </c>
      <c r="C244" s="103">
        <v>0</v>
      </c>
      <c r="D244" s="103">
        <v>0</v>
      </c>
      <c r="E244" s="103">
        <v>0</v>
      </c>
      <c r="F244" s="103">
        <v>0</v>
      </c>
      <c r="G244" s="103">
        <v>0</v>
      </c>
      <c r="H244" s="103">
        <v>0</v>
      </c>
      <c r="I244" s="103">
        <v>0</v>
      </c>
      <c r="J244" s="103">
        <v>0</v>
      </c>
      <c r="K244" s="104">
        <v>0</v>
      </c>
      <c r="L244" s="104">
        <v>0</v>
      </c>
      <c r="M244" s="108">
        <v>96</v>
      </c>
      <c r="N244" s="107">
        <v>47</v>
      </c>
      <c r="P244" s="78"/>
    </row>
    <row r="245" spans="2:16" x14ac:dyDescent="0.2">
      <c r="B245" s="186">
        <f t="shared" si="3"/>
        <v>42236</v>
      </c>
      <c r="C245" s="103">
        <v>0</v>
      </c>
      <c r="D245" s="103">
        <v>0</v>
      </c>
      <c r="E245" s="103">
        <v>0</v>
      </c>
      <c r="F245" s="103">
        <v>0</v>
      </c>
      <c r="G245" s="103">
        <v>0</v>
      </c>
      <c r="H245" s="103">
        <v>0</v>
      </c>
      <c r="I245" s="103">
        <v>0</v>
      </c>
      <c r="J245" s="103">
        <v>0</v>
      </c>
      <c r="K245" s="104">
        <v>0</v>
      </c>
      <c r="L245" s="104">
        <v>0</v>
      </c>
      <c r="M245" s="108">
        <v>90</v>
      </c>
      <c r="N245" s="107">
        <v>80</v>
      </c>
      <c r="P245" s="78"/>
    </row>
    <row r="246" spans="2:16" x14ac:dyDescent="0.2">
      <c r="B246" s="186">
        <f t="shared" si="3"/>
        <v>42237</v>
      </c>
      <c r="C246" s="103">
        <v>0</v>
      </c>
      <c r="D246" s="103">
        <v>0</v>
      </c>
      <c r="E246" s="103">
        <v>0</v>
      </c>
      <c r="F246" s="103">
        <v>0</v>
      </c>
      <c r="G246" s="103">
        <v>0</v>
      </c>
      <c r="H246" s="103">
        <v>0</v>
      </c>
      <c r="I246" s="103">
        <v>0</v>
      </c>
      <c r="J246" s="103">
        <v>0</v>
      </c>
      <c r="K246" s="104">
        <v>0</v>
      </c>
      <c r="L246" s="104">
        <v>0</v>
      </c>
      <c r="M246" s="108">
        <v>62</v>
      </c>
      <c r="N246" s="107">
        <v>57</v>
      </c>
      <c r="P246" s="78"/>
    </row>
    <row r="247" spans="2:16" x14ac:dyDescent="0.2">
      <c r="B247" s="186">
        <f t="shared" si="3"/>
        <v>42238</v>
      </c>
      <c r="C247" s="103">
        <v>0</v>
      </c>
      <c r="D247" s="103">
        <v>0</v>
      </c>
      <c r="E247" s="103">
        <v>0</v>
      </c>
      <c r="F247" s="103">
        <v>0</v>
      </c>
      <c r="G247" s="103">
        <v>0</v>
      </c>
      <c r="H247" s="103">
        <v>0</v>
      </c>
      <c r="I247" s="103">
        <v>0</v>
      </c>
      <c r="J247" s="103">
        <v>0</v>
      </c>
      <c r="K247" s="104">
        <v>0</v>
      </c>
      <c r="L247" s="104">
        <v>0</v>
      </c>
      <c r="M247" s="108">
        <v>76</v>
      </c>
      <c r="N247" s="107">
        <v>53</v>
      </c>
      <c r="P247" s="78"/>
    </row>
    <row r="248" spans="2:16" x14ac:dyDescent="0.2">
      <c r="B248" s="186">
        <f t="shared" si="3"/>
        <v>42239</v>
      </c>
      <c r="C248" s="103">
        <v>0</v>
      </c>
      <c r="D248" s="103">
        <v>0</v>
      </c>
      <c r="E248" s="103">
        <v>0</v>
      </c>
      <c r="F248" s="103">
        <v>0</v>
      </c>
      <c r="G248" s="103">
        <v>0</v>
      </c>
      <c r="H248" s="103">
        <v>0</v>
      </c>
      <c r="I248" s="103">
        <v>0</v>
      </c>
      <c r="J248" s="103">
        <v>0</v>
      </c>
      <c r="K248" s="104">
        <v>0</v>
      </c>
      <c r="L248" s="104">
        <v>0</v>
      </c>
      <c r="M248" s="108">
        <v>15</v>
      </c>
      <c r="N248" s="107">
        <v>15</v>
      </c>
      <c r="P248" s="78"/>
    </row>
    <row r="249" spans="2:16" x14ac:dyDescent="0.2">
      <c r="B249" s="186">
        <f t="shared" si="3"/>
        <v>42240</v>
      </c>
      <c r="C249" s="103">
        <v>0</v>
      </c>
      <c r="D249" s="103">
        <v>0</v>
      </c>
      <c r="E249" s="103">
        <v>0</v>
      </c>
      <c r="F249" s="103">
        <v>0</v>
      </c>
      <c r="G249" s="103">
        <v>0</v>
      </c>
      <c r="H249" s="103">
        <v>0</v>
      </c>
      <c r="I249" s="103">
        <v>0</v>
      </c>
      <c r="J249" s="103">
        <v>0</v>
      </c>
      <c r="K249" s="104">
        <v>0</v>
      </c>
      <c r="L249" s="104">
        <v>0</v>
      </c>
      <c r="M249" s="108">
        <v>67</v>
      </c>
      <c r="N249" s="107">
        <v>49</v>
      </c>
      <c r="P249" s="78"/>
    </row>
    <row r="250" spans="2:16" x14ac:dyDescent="0.2">
      <c r="B250" s="186">
        <f t="shared" si="3"/>
        <v>42241</v>
      </c>
      <c r="C250" s="103">
        <v>0</v>
      </c>
      <c r="D250" s="103">
        <v>0</v>
      </c>
      <c r="E250" s="103">
        <v>0</v>
      </c>
      <c r="F250" s="103">
        <v>0</v>
      </c>
      <c r="G250" s="103">
        <v>0</v>
      </c>
      <c r="H250" s="103">
        <v>0</v>
      </c>
      <c r="I250" s="103">
        <v>0</v>
      </c>
      <c r="J250" s="103">
        <v>0</v>
      </c>
      <c r="K250" s="104">
        <v>0</v>
      </c>
      <c r="L250" s="104">
        <v>0</v>
      </c>
      <c r="M250" s="108">
        <v>111</v>
      </c>
      <c r="N250" s="107">
        <v>87</v>
      </c>
      <c r="P250" s="78"/>
    </row>
    <row r="251" spans="2:16" x14ac:dyDescent="0.2">
      <c r="B251" s="186">
        <f t="shared" si="3"/>
        <v>42242</v>
      </c>
      <c r="C251" s="103">
        <v>0</v>
      </c>
      <c r="D251" s="103">
        <v>0</v>
      </c>
      <c r="E251" s="103">
        <v>0</v>
      </c>
      <c r="F251" s="103">
        <v>0</v>
      </c>
      <c r="G251" s="103">
        <v>0</v>
      </c>
      <c r="H251" s="103">
        <v>0</v>
      </c>
      <c r="I251" s="103">
        <v>0</v>
      </c>
      <c r="J251" s="103">
        <v>0</v>
      </c>
      <c r="K251" s="104">
        <v>0</v>
      </c>
      <c r="L251" s="104">
        <v>0</v>
      </c>
      <c r="M251" s="108">
        <v>75</v>
      </c>
      <c r="N251" s="107">
        <v>68</v>
      </c>
      <c r="P251" s="78"/>
    </row>
    <row r="252" spans="2:16" x14ac:dyDescent="0.2">
      <c r="B252" s="186">
        <f t="shared" si="3"/>
        <v>42243</v>
      </c>
      <c r="C252" s="103">
        <v>0</v>
      </c>
      <c r="D252" s="103">
        <v>0</v>
      </c>
      <c r="E252" s="103">
        <v>0</v>
      </c>
      <c r="F252" s="103">
        <v>0</v>
      </c>
      <c r="G252" s="103">
        <v>0</v>
      </c>
      <c r="H252" s="103">
        <v>0</v>
      </c>
      <c r="I252" s="103">
        <v>0</v>
      </c>
      <c r="J252" s="103">
        <v>0</v>
      </c>
      <c r="K252" s="104">
        <v>0</v>
      </c>
      <c r="L252" s="104">
        <v>0</v>
      </c>
      <c r="M252" s="108">
        <v>83</v>
      </c>
      <c r="N252" s="107">
        <v>63</v>
      </c>
      <c r="P252" s="78"/>
    </row>
    <row r="253" spans="2:16" x14ac:dyDescent="0.2">
      <c r="B253" s="186">
        <f t="shared" si="3"/>
        <v>42244</v>
      </c>
      <c r="C253" s="103">
        <v>0</v>
      </c>
      <c r="D253" s="103">
        <v>0</v>
      </c>
      <c r="E253" s="103">
        <v>0</v>
      </c>
      <c r="F253" s="103">
        <v>0</v>
      </c>
      <c r="G253" s="103">
        <v>0</v>
      </c>
      <c r="H253" s="103">
        <v>0</v>
      </c>
      <c r="I253" s="103">
        <v>0</v>
      </c>
      <c r="J253" s="103">
        <v>0</v>
      </c>
      <c r="K253" s="104">
        <v>0</v>
      </c>
      <c r="L253" s="104">
        <v>0</v>
      </c>
      <c r="M253" s="108">
        <v>84</v>
      </c>
      <c r="N253" s="107">
        <v>57</v>
      </c>
      <c r="P253" s="78"/>
    </row>
    <row r="254" spans="2:16" x14ac:dyDescent="0.2">
      <c r="B254" s="186">
        <f t="shared" si="3"/>
        <v>42245</v>
      </c>
      <c r="C254" s="103">
        <v>0</v>
      </c>
      <c r="D254" s="103">
        <v>0</v>
      </c>
      <c r="E254" s="103">
        <v>0</v>
      </c>
      <c r="F254" s="103">
        <v>0</v>
      </c>
      <c r="G254" s="103">
        <v>0</v>
      </c>
      <c r="H254" s="103">
        <v>0</v>
      </c>
      <c r="I254" s="103">
        <v>0</v>
      </c>
      <c r="J254" s="103">
        <v>0</v>
      </c>
      <c r="K254" s="104">
        <v>0</v>
      </c>
      <c r="L254" s="104">
        <v>0</v>
      </c>
      <c r="M254" s="108">
        <v>48</v>
      </c>
      <c r="N254" s="107">
        <v>43</v>
      </c>
      <c r="P254" s="78"/>
    </row>
    <row r="255" spans="2:16" x14ac:dyDescent="0.2">
      <c r="B255" s="186">
        <f t="shared" si="3"/>
        <v>42246</v>
      </c>
      <c r="C255" s="103">
        <v>0</v>
      </c>
      <c r="D255" s="103">
        <v>0</v>
      </c>
      <c r="E255" s="103">
        <v>0</v>
      </c>
      <c r="F255" s="103">
        <v>0</v>
      </c>
      <c r="G255" s="103">
        <v>0</v>
      </c>
      <c r="H255" s="103">
        <v>0</v>
      </c>
      <c r="I255" s="103">
        <v>0</v>
      </c>
      <c r="J255" s="103">
        <v>0</v>
      </c>
      <c r="K255" s="104">
        <v>0</v>
      </c>
      <c r="L255" s="104">
        <v>0</v>
      </c>
      <c r="M255" s="108">
        <v>48</v>
      </c>
      <c r="N255" s="107">
        <v>46</v>
      </c>
      <c r="P255" s="78"/>
    </row>
    <row r="256" spans="2:16" x14ac:dyDescent="0.2">
      <c r="B256" s="186">
        <f t="shared" si="3"/>
        <v>42247</v>
      </c>
      <c r="C256" s="103">
        <v>0</v>
      </c>
      <c r="D256" s="103">
        <v>0</v>
      </c>
      <c r="E256" s="103">
        <v>0</v>
      </c>
      <c r="F256" s="103">
        <v>0</v>
      </c>
      <c r="G256" s="103">
        <v>0</v>
      </c>
      <c r="H256" s="103">
        <v>0</v>
      </c>
      <c r="I256" s="103">
        <v>0</v>
      </c>
      <c r="J256" s="103">
        <v>0</v>
      </c>
      <c r="K256" s="104">
        <v>0</v>
      </c>
      <c r="L256" s="104">
        <v>0</v>
      </c>
      <c r="M256" s="108">
        <v>106</v>
      </c>
      <c r="N256" s="107">
        <v>98</v>
      </c>
      <c r="P256" s="78"/>
    </row>
    <row r="257" spans="2:16" x14ac:dyDescent="0.2">
      <c r="B257" s="186">
        <f t="shared" si="3"/>
        <v>42248</v>
      </c>
      <c r="C257" s="103">
        <v>0</v>
      </c>
      <c r="D257" s="103">
        <v>0</v>
      </c>
      <c r="E257" s="103">
        <v>0</v>
      </c>
      <c r="F257" s="103">
        <v>0</v>
      </c>
      <c r="G257" s="103">
        <v>0</v>
      </c>
      <c r="H257" s="103">
        <v>0</v>
      </c>
      <c r="I257" s="103">
        <v>0</v>
      </c>
      <c r="J257" s="103">
        <v>0</v>
      </c>
      <c r="K257" s="104">
        <v>0</v>
      </c>
      <c r="L257" s="104">
        <v>0</v>
      </c>
      <c r="M257" s="108">
        <v>104</v>
      </c>
      <c r="N257" s="107">
        <v>85</v>
      </c>
      <c r="P257" s="78"/>
    </row>
    <row r="258" spans="2:16" x14ac:dyDescent="0.2">
      <c r="B258" s="186">
        <f t="shared" si="3"/>
        <v>42249</v>
      </c>
      <c r="C258" s="103">
        <v>0</v>
      </c>
      <c r="D258" s="103">
        <v>0</v>
      </c>
      <c r="E258" s="103">
        <v>0</v>
      </c>
      <c r="F258" s="103">
        <v>0</v>
      </c>
      <c r="G258" s="103">
        <v>0</v>
      </c>
      <c r="H258" s="103">
        <v>0</v>
      </c>
      <c r="I258" s="103">
        <v>0</v>
      </c>
      <c r="J258" s="103">
        <v>0</v>
      </c>
      <c r="K258" s="104">
        <v>0</v>
      </c>
      <c r="L258" s="104">
        <v>0</v>
      </c>
      <c r="M258" s="108">
        <v>56</v>
      </c>
      <c r="N258" s="107">
        <v>46</v>
      </c>
      <c r="P258" s="78"/>
    </row>
    <row r="259" spans="2:16" x14ac:dyDescent="0.2">
      <c r="B259" s="186">
        <f t="shared" si="3"/>
        <v>42250</v>
      </c>
      <c r="C259" s="103">
        <v>0</v>
      </c>
      <c r="D259" s="103">
        <v>0</v>
      </c>
      <c r="E259" s="103">
        <v>0</v>
      </c>
      <c r="F259" s="103">
        <v>0</v>
      </c>
      <c r="G259" s="103">
        <v>0</v>
      </c>
      <c r="H259" s="103">
        <v>0</v>
      </c>
      <c r="I259" s="103">
        <v>0</v>
      </c>
      <c r="J259" s="103">
        <v>0</v>
      </c>
      <c r="K259" s="104">
        <v>0</v>
      </c>
      <c r="L259" s="104">
        <v>0</v>
      </c>
      <c r="M259" s="108">
        <v>70</v>
      </c>
      <c r="N259" s="107">
        <v>64</v>
      </c>
      <c r="P259" s="78"/>
    </row>
    <row r="260" spans="2:16" x14ac:dyDescent="0.2">
      <c r="B260" s="186">
        <f t="shared" si="3"/>
        <v>42251</v>
      </c>
      <c r="C260" s="103">
        <v>0</v>
      </c>
      <c r="D260" s="103">
        <v>0</v>
      </c>
      <c r="E260" s="103">
        <v>0</v>
      </c>
      <c r="F260" s="103">
        <v>0</v>
      </c>
      <c r="G260" s="103">
        <v>0</v>
      </c>
      <c r="H260" s="103">
        <v>0</v>
      </c>
      <c r="I260" s="103">
        <v>0</v>
      </c>
      <c r="J260" s="103">
        <v>0</v>
      </c>
      <c r="K260" s="104">
        <v>0</v>
      </c>
      <c r="L260" s="104">
        <v>0</v>
      </c>
      <c r="M260" s="108">
        <v>65</v>
      </c>
      <c r="N260" s="107">
        <v>48</v>
      </c>
      <c r="P260" s="78"/>
    </row>
    <row r="261" spans="2:16" x14ac:dyDescent="0.2">
      <c r="B261" s="186">
        <f t="shared" si="3"/>
        <v>42252</v>
      </c>
      <c r="C261" s="103">
        <v>0</v>
      </c>
      <c r="D261" s="103">
        <v>0</v>
      </c>
      <c r="E261" s="103">
        <v>0</v>
      </c>
      <c r="F261" s="103">
        <v>0</v>
      </c>
      <c r="G261" s="103">
        <v>0</v>
      </c>
      <c r="H261" s="103">
        <v>0</v>
      </c>
      <c r="I261" s="103">
        <v>0</v>
      </c>
      <c r="J261" s="103">
        <v>0</v>
      </c>
      <c r="K261" s="104">
        <v>0</v>
      </c>
      <c r="L261" s="104">
        <v>0</v>
      </c>
      <c r="M261" s="108">
        <v>57</v>
      </c>
      <c r="N261" s="107">
        <v>52</v>
      </c>
      <c r="P261" s="78"/>
    </row>
    <row r="262" spans="2:16" x14ac:dyDescent="0.2">
      <c r="B262" s="186">
        <f t="shared" si="3"/>
        <v>42253</v>
      </c>
      <c r="C262" s="103">
        <v>0</v>
      </c>
      <c r="D262" s="103">
        <v>0</v>
      </c>
      <c r="E262" s="103">
        <v>0</v>
      </c>
      <c r="F262" s="103">
        <v>0</v>
      </c>
      <c r="G262" s="103">
        <v>0</v>
      </c>
      <c r="H262" s="103">
        <v>0</v>
      </c>
      <c r="I262" s="103">
        <v>0</v>
      </c>
      <c r="J262" s="103">
        <v>0</v>
      </c>
      <c r="K262" s="104">
        <v>0</v>
      </c>
      <c r="L262" s="104">
        <v>0</v>
      </c>
      <c r="M262" s="108">
        <v>24</v>
      </c>
      <c r="N262" s="107">
        <v>20</v>
      </c>
      <c r="P262" s="78"/>
    </row>
    <row r="263" spans="2:16" x14ac:dyDescent="0.2">
      <c r="B263" s="186">
        <f t="shared" si="3"/>
        <v>42254</v>
      </c>
      <c r="C263" s="103">
        <v>0</v>
      </c>
      <c r="D263" s="103">
        <v>0</v>
      </c>
      <c r="E263" s="103">
        <v>0</v>
      </c>
      <c r="F263" s="103">
        <v>0</v>
      </c>
      <c r="G263" s="103">
        <v>0</v>
      </c>
      <c r="H263" s="103">
        <v>0</v>
      </c>
      <c r="I263" s="103">
        <v>0</v>
      </c>
      <c r="J263" s="103">
        <v>0</v>
      </c>
      <c r="K263" s="104">
        <v>0</v>
      </c>
      <c r="L263" s="104">
        <v>0</v>
      </c>
      <c r="M263" s="108">
        <v>90</v>
      </c>
      <c r="N263" s="107">
        <v>78</v>
      </c>
      <c r="P263" s="78"/>
    </row>
    <row r="264" spans="2:16" x14ac:dyDescent="0.2">
      <c r="B264" s="186">
        <f t="shared" si="3"/>
        <v>42255</v>
      </c>
      <c r="C264" s="103">
        <v>0</v>
      </c>
      <c r="D264" s="103">
        <v>0</v>
      </c>
      <c r="E264" s="103">
        <v>0</v>
      </c>
      <c r="F264" s="103">
        <v>0</v>
      </c>
      <c r="G264" s="103">
        <v>0</v>
      </c>
      <c r="H264" s="103">
        <v>0</v>
      </c>
      <c r="I264" s="103">
        <v>0</v>
      </c>
      <c r="J264" s="103">
        <v>0</v>
      </c>
      <c r="K264" s="104">
        <v>0</v>
      </c>
      <c r="L264" s="104">
        <v>0</v>
      </c>
      <c r="M264" s="108">
        <v>63</v>
      </c>
      <c r="N264" s="107">
        <v>43</v>
      </c>
      <c r="P264" s="78"/>
    </row>
    <row r="265" spans="2:16" x14ac:dyDescent="0.2">
      <c r="B265" s="186">
        <f t="shared" si="3"/>
        <v>42256</v>
      </c>
      <c r="C265" s="103">
        <v>0</v>
      </c>
      <c r="D265" s="103">
        <v>0</v>
      </c>
      <c r="E265" s="103">
        <v>0</v>
      </c>
      <c r="F265" s="103">
        <v>0</v>
      </c>
      <c r="G265" s="103">
        <v>0</v>
      </c>
      <c r="H265" s="103">
        <v>0</v>
      </c>
      <c r="I265" s="103">
        <v>0</v>
      </c>
      <c r="J265" s="103">
        <v>0</v>
      </c>
      <c r="K265" s="104">
        <v>0</v>
      </c>
      <c r="L265" s="104">
        <v>0</v>
      </c>
      <c r="M265" s="108">
        <v>63</v>
      </c>
      <c r="N265" s="107">
        <v>38</v>
      </c>
      <c r="P265" s="78"/>
    </row>
    <row r="266" spans="2:16" x14ac:dyDescent="0.2">
      <c r="B266" s="186">
        <f t="shared" si="3"/>
        <v>42257</v>
      </c>
      <c r="C266" s="103">
        <v>0</v>
      </c>
      <c r="D266" s="103">
        <v>0</v>
      </c>
      <c r="E266" s="103">
        <v>0</v>
      </c>
      <c r="F266" s="103">
        <v>0</v>
      </c>
      <c r="G266" s="103">
        <v>0</v>
      </c>
      <c r="H266" s="103">
        <v>0</v>
      </c>
      <c r="I266" s="103">
        <v>0</v>
      </c>
      <c r="J266" s="103">
        <v>0</v>
      </c>
      <c r="K266" s="104">
        <v>0</v>
      </c>
      <c r="L266" s="104">
        <v>0</v>
      </c>
      <c r="M266" s="108">
        <v>84</v>
      </c>
      <c r="N266" s="107">
        <v>53</v>
      </c>
      <c r="P266" s="78"/>
    </row>
    <row r="267" spans="2:16" x14ac:dyDescent="0.2">
      <c r="B267" s="186">
        <f t="shared" si="3"/>
        <v>42258</v>
      </c>
      <c r="C267" s="103">
        <v>0</v>
      </c>
      <c r="D267" s="103">
        <v>0</v>
      </c>
      <c r="E267" s="103">
        <v>0</v>
      </c>
      <c r="F267" s="103">
        <v>0</v>
      </c>
      <c r="G267" s="103">
        <v>0</v>
      </c>
      <c r="H267" s="103">
        <v>0</v>
      </c>
      <c r="I267" s="103">
        <v>0</v>
      </c>
      <c r="J267" s="103">
        <v>0</v>
      </c>
      <c r="K267" s="104">
        <v>0</v>
      </c>
      <c r="L267" s="104">
        <v>0</v>
      </c>
      <c r="M267" s="108">
        <v>78</v>
      </c>
      <c r="N267" s="107">
        <v>58</v>
      </c>
      <c r="P267" s="78"/>
    </row>
    <row r="268" spans="2:16" x14ac:dyDescent="0.2">
      <c r="B268" s="186">
        <f t="shared" si="3"/>
        <v>42259</v>
      </c>
      <c r="C268" s="103">
        <v>0</v>
      </c>
      <c r="D268" s="103">
        <v>0</v>
      </c>
      <c r="E268" s="103">
        <v>0</v>
      </c>
      <c r="F268" s="103">
        <v>0</v>
      </c>
      <c r="G268" s="103">
        <v>0</v>
      </c>
      <c r="H268" s="103">
        <v>0</v>
      </c>
      <c r="I268" s="103">
        <v>0</v>
      </c>
      <c r="J268" s="103">
        <v>0</v>
      </c>
      <c r="K268" s="104">
        <v>0</v>
      </c>
      <c r="L268" s="104">
        <v>0</v>
      </c>
      <c r="M268" s="108">
        <v>50</v>
      </c>
      <c r="N268" s="107">
        <v>47</v>
      </c>
      <c r="P268" s="78"/>
    </row>
    <row r="269" spans="2:16" x14ac:dyDescent="0.2">
      <c r="B269" s="186">
        <f t="shared" si="3"/>
        <v>42260</v>
      </c>
      <c r="C269" s="103">
        <v>0</v>
      </c>
      <c r="D269" s="103">
        <v>0</v>
      </c>
      <c r="E269" s="103">
        <v>0</v>
      </c>
      <c r="F269" s="103">
        <v>0</v>
      </c>
      <c r="G269" s="103">
        <v>0</v>
      </c>
      <c r="H269" s="103">
        <v>0</v>
      </c>
      <c r="I269" s="103">
        <v>0</v>
      </c>
      <c r="J269" s="103">
        <v>0</v>
      </c>
      <c r="K269" s="104">
        <v>0</v>
      </c>
      <c r="L269" s="104">
        <v>0</v>
      </c>
      <c r="M269" s="108">
        <v>52</v>
      </c>
      <c r="N269" s="107">
        <v>51</v>
      </c>
      <c r="P269" s="78"/>
    </row>
    <row r="270" spans="2:16" x14ac:dyDescent="0.2">
      <c r="B270" s="186">
        <f t="shared" si="3"/>
        <v>42261</v>
      </c>
      <c r="C270" s="103">
        <v>0</v>
      </c>
      <c r="D270" s="103">
        <v>0</v>
      </c>
      <c r="E270" s="103">
        <v>0</v>
      </c>
      <c r="F270" s="103">
        <v>0</v>
      </c>
      <c r="G270" s="103">
        <v>0</v>
      </c>
      <c r="H270" s="103">
        <v>0</v>
      </c>
      <c r="I270" s="103">
        <v>0</v>
      </c>
      <c r="J270" s="103">
        <v>0</v>
      </c>
      <c r="K270" s="104">
        <v>0</v>
      </c>
      <c r="L270" s="104">
        <v>0</v>
      </c>
      <c r="M270" s="108">
        <v>104</v>
      </c>
      <c r="N270" s="107">
        <v>63</v>
      </c>
      <c r="P270" s="78"/>
    </row>
    <row r="271" spans="2:16" x14ac:dyDescent="0.2">
      <c r="B271" s="186">
        <f t="shared" si="3"/>
        <v>42262</v>
      </c>
      <c r="C271" s="103">
        <v>0</v>
      </c>
      <c r="D271" s="103">
        <v>0</v>
      </c>
      <c r="E271" s="103">
        <v>0</v>
      </c>
      <c r="F271" s="103">
        <v>0</v>
      </c>
      <c r="G271" s="103">
        <v>0</v>
      </c>
      <c r="H271" s="103">
        <v>0</v>
      </c>
      <c r="I271" s="103">
        <v>0</v>
      </c>
      <c r="J271" s="103">
        <v>0</v>
      </c>
      <c r="K271" s="104">
        <v>0</v>
      </c>
      <c r="L271" s="104">
        <v>0</v>
      </c>
      <c r="M271" s="108">
        <v>123</v>
      </c>
      <c r="N271" s="107">
        <v>71</v>
      </c>
      <c r="P271" s="78"/>
    </row>
    <row r="272" spans="2:16" x14ac:dyDescent="0.2">
      <c r="B272" s="186">
        <f t="shared" ref="B272:B335" si="4">B271+1</f>
        <v>42263</v>
      </c>
      <c r="C272" s="103">
        <v>0</v>
      </c>
      <c r="D272" s="103">
        <v>0</v>
      </c>
      <c r="E272" s="103">
        <v>0</v>
      </c>
      <c r="F272" s="103">
        <v>0</v>
      </c>
      <c r="G272" s="103">
        <v>0</v>
      </c>
      <c r="H272" s="103">
        <v>0</v>
      </c>
      <c r="I272" s="103">
        <v>0</v>
      </c>
      <c r="J272" s="103">
        <v>0</v>
      </c>
      <c r="K272" s="104">
        <v>0</v>
      </c>
      <c r="L272" s="104">
        <v>0</v>
      </c>
      <c r="M272" s="108">
        <v>91</v>
      </c>
      <c r="N272" s="107">
        <v>62</v>
      </c>
      <c r="P272" s="78"/>
    </row>
    <row r="273" spans="2:16" x14ac:dyDescent="0.2">
      <c r="B273" s="186">
        <f t="shared" si="4"/>
        <v>42264</v>
      </c>
      <c r="C273" s="103">
        <v>0</v>
      </c>
      <c r="D273" s="103">
        <v>0</v>
      </c>
      <c r="E273" s="103">
        <v>0</v>
      </c>
      <c r="F273" s="103">
        <v>0</v>
      </c>
      <c r="G273" s="103">
        <v>0</v>
      </c>
      <c r="H273" s="103">
        <v>0</v>
      </c>
      <c r="I273" s="103">
        <v>0</v>
      </c>
      <c r="J273" s="103">
        <v>0</v>
      </c>
      <c r="K273" s="104">
        <v>0</v>
      </c>
      <c r="L273" s="104">
        <v>0</v>
      </c>
      <c r="M273" s="108">
        <v>114</v>
      </c>
      <c r="N273" s="107">
        <v>67</v>
      </c>
      <c r="P273" s="78"/>
    </row>
    <row r="274" spans="2:16" x14ac:dyDescent="0.2">
      <c r="B274" s="186">
        <f t="shared" si="4"/>
        <v>42265</v>
      </c>
      <c r="C274" s="103">
        <v>0</v>
      </c>
      <c r="D274" s="103">
        <v>0</v>
      </c>
      <c r="E274" s="103">
        <v>0</v>
      </c>
      <c r="F274" s="103">
        <v>0</v>
      </c>
      <c r="G274" s="103">
        <v>0</v>
      </c>
      <c r="H274" s="103">
        <v>0</v>
      </c>
      <c r="I274" s="103">
        <v>0</v>
      </c>
      <c r="J274" s="103">
        <v>0</v>
      </c>
      <c r="K274" s="104">
        <v>0</v>
      </c>
      <c r="L274" s="104">
        <v>0</v>
      </c>
      <c r="M274" s="108">
        <v>71</v>
      </c>
      <c r="N274" s="107">
        <v>44</v>
      </c>
      <c r="P274" s="78"/>
    </row>
    <row r="275" spans="2:16" x14ac:dyDescent="0.2">
      <c r="B275" s="186">
        <f t="shared" si="4"/>
        <v>42266</v>
      </c>
      <c r="C275" s="103">
        <v>0</v>
      </c>
      <c r="D275" s="103">
        <v>0</v>
      </c>
      <c r="E275" s="103">
        <v>0</v>
      </c>
      <c r="F275" s="103">
        <v>0</v>
      </c>
      <c r="G275" s="103">
        <v>0</v>
      </c>
      <c r="H275" s="103">
        <v>0</v>
      </c>
      <c r="I275" s="103">
        <v>0</v>
      </c>
      <c r="J275" s="103">
        <v>0</v>
      </c>
      <c r="K275" s="104">
        <v>0</v>
      </c>
      <c r="L275" s="104">
        <v>0</v>
      </c>
      <c r="M275" s="108">
        <v>68</v>
      </c>
      <c r="N275" s="107">
        <v>60</v>
      </c>
      <c r="P275" s="78"/>
    </row>
    <row r="276" spans="2:16" x14ac:dyDescent="0.2">
      <c r="B276" s="186">
        <f t="shared" si="4"/>
        <v>42267</v>
      </c>
      <c r="C276" s="103">
        <v>0</v>
      </c>
      <c r="D276" s="103">
        <v>0</v>
      </c>
      <c r="E276" s="103">
        <v>0</v>
      </c>
      <c r="F276" s="103">
        <v>0</v>
      </c>
      <c r="G276" s="103">
        <v>0</v>
      </c>
      <c r="H276" s="103">
        <v>0</v>
      </c>
      <c r="I276" s="103">
        <v>0</v>
      </c>
      <c r="J276" s="103">
        <v>0</v>
      </c>
      <c r="K276" s="104">
        <v>0</v>
      </c>
      <c r="L276" s="104">
        <v>0</v>
      </c>
      <c r="M276" s="108">
        <v>52</v>
      </c>
      <c r="N276" s="107">
        <v>48</v>
      </c>
      <c r="P276" s="78"/>
    </row>
    <row r="277" spans="2:16" x14ac:dyDescent="0.2">
      <c r="B277" s="186">
        <f t="shared" si="4"/>
        <v>42268</v>
      </c>
      <c r="C277" s="103">
        <v>0</v>
      </c>
      <c r="D277" s="103">
        <v>0</v>
      </c>
      <c r="E277" s="103">
        <v>0</v>
      </c>
      <c r="F277" s="103">
        <v>0</v>
      </c>
      <c r="G277" s="103">
        <v>0</v>
      </c>
      <c r="H277" s="103">
        <v>0</v>
      </c>
      <c r="I277" s="103">
        <v>0</v>
      </c>
      <c r="J277" s="103">
        <v>0</v>
      </c>
      <c r="K277" s="104">
        <v>0</v>
      </c>
      <c r="L277" s="104">
        <v>0</v>
      </c>
      <c r="M277" s="108">
        <v>93</v>
      </c>
      <c r="N277" s="107">
        <v>54</v>
      </c>
      <c r="P277" s="78"/>
    </row>
    <row r="278" spans="2:16" x14ac:dyDescent="0.2">
      <c r="B278" s="186">
        <f t="shared" si="4"/>
        <v>42269</v>
      </c>
      <c r="C278" s="103">
        <v>0</v>
      </c>
      <c r="D278" s="103">
        <v>0</v>
      </c>
      <c r="E278" s="103">
        <v>0</v>
      </c>
      <c r="F278" s="103">
        <v>0</v>
      </c>
      <c r="G278" s="103">
        <v>0</v>
      </c>
      <c r="H278" s="103">
        <v>0</v>
      </c>
      <c r="I278" s="103">
        <v>0</v>
      </c>
      <c r="J278" s="103">
        <v>0</v>
      </c>
      <c r="K278" s="104">
        <v>0</v>
      </c>
      <c r="L278" s="104">
        <v>0</v>
      </c>
      <c r="M278" s="108">
        <v>90</v>
      </c>
      <c r="N278" s="107">
        <v>49</v>
      </c>
      <c r="P278" s="78"/>
    </row>
    <row r="279" spans="2:16" x14ac:dyDescent="0.2">
      <c r="B279" s="186">
        <f t="shared" si="4"/>
        <v>42270</v>
      </c>
      <c r="C279" s="103">
        <v>0</v>
      </c>
      <c r="D279" s="103">
        <v>0</v>
      </c>
      <c r="E279" s="103">
        <v>0</v>
      </c>
      <c r="F279" s="103">
        <v>0</v>
      </c>
      <c r="G279" s="103">
        <v>0</v>
      </c>
      <c r="H279" s="103">
        <v>0</v>
      </c>
      <c r="I279" s="103">
        <v>0</v>
      </c>
      <c r="J279" s="103">
        <v>0</v>
      </c>
      <c r="K279" s="104">
        <v>0</v>
      </c>
      <c r="L279" s="104">
        <v>0</v>
      </c>
      <c r="M279" s="108">
        <v>76</v>
      </c>
      <c r="N279" s="107">
        <v>49</v>
      </c>
      <c r="P279" s="78"/>
    </row>
    <row r="280" spans="2:16" x14ac:dyDescent="0.2">
      <c r="B280" s="186">
        <f t="shared" si="4"/>
        <v>42271</v>
      </c>
      <c r="C280" s="103">
        <v>0</v>
      </c>
      <c r="D280" s="103">
        <v>0</v>
      </c>
      <c r="E280" s="103">
        <v>0</v>
      </c>
      <c r="F280" s="103">
        <v>0</v>
      </c>
      <c r="G280" s="103">
        <v>0</v>
      </c>
      <c r="H280" s="103">
        <v>0</v>
      </c>
      <c r="I280" s="103">
        <v>0</v>
      </c>
      <c r="J280" s="103">
        <v>0</v>
      </c>
      <c r="K280" s="104">
        <v>0</v>
      </c>
      <c r="L280" s="104">
        <v>0</v>
      </c>
      <c r="M280" s="108">
        <v>74</v>
      </c>
      <c r="N280" s="107">
        <v>69</v>
      </c>
      <c r="P280" s="78"/>
    </row>
    <row r="281" spans="2:16" x14ac:dyDescent="0.2">
      <c r="B281" s="186">
        <f t="shared" si="4"/>
        <v>42272</v>
      </c>
      <c r="C281" s="103">
        <v>0</v>
      </c>
      <c r="D281" s="103">
        <v>0</v>
      </c>
      <c r="E281" s="103">
        <v>0</v>
      </c>
      <c r="F281" s="103">
        <v>0</v>
      </c>
      <c r="G281" s="103">
        <v>0</v>
      </c>
      <c r="H281" s="103">
        <v>0</v>
      </c>
      <c r="I281" s="103">
        <v>0</v>
      </c>
      <c r="J281" s="103">
        <v>0</v>
      </c>
      <c r="K281" s="104">
        <v>0</v>
      </c>
      <c r="L281" s="104">
        <v>0</v>
      </c>
      <c r="M281" s="108">
        <v>64</v>
      </c>
      <c r="N281" s="107">
        <v>53</v>
      </c>
      <c r="P281" s="78"/>
    </row>
    <row r="282" spans="2:16" x14ac:dyDescent="0.2">
      <c r="B282" s="186">
        <f t="shared" si="4"/>
        <v>42273</v>
      </c>
      <c r="C282" s="103">
        <v>0</v>
      </c>
      <c r="D282" s="103">
        <v>0</v>
      </c>
      <c r="E282" s="103">
        <v>0</v>
      </c>
      <c r="F282" s="103">
        <v>0</v>
      </c>
      <c r="G282" s="103">
        <v>0</v>
      </c>
      <c r="H282" s="103">
        <v>0</v>
      </c>
      <c r="I282" s="103">
        <v>0</v>
      </c>
      <c r="J282" s="103">
        <v>0</v>
      </c>
      <c r="K282" s="104">
        <v>0</v>
      </c>
      <c r="L282" s="104">
        <v>0</v>
      </c>
      <c r="M282" s="108">
        <v>34</v>
      </c>
      <c r="N282" s="107">
        <v>32</v>
      </c>
      <c r="P282" s="78"/>
    </row>
    <row r="283" spans="2:16" x14ac:dyDescent="0.2">
      <c r="B283" s="186">
        <f t="shared" si="4"/>
        <v>42274</v>
      </c>
      <c r="C283" s="103">
        <v>0</v>
      </c>
      <c r="D283" s="103">
        <v>0</v>
      </c>
      <c r="E283" s="103">
        <v>0</v>
      </c>
      <c r="F283" s="103">
        <v>0</v>
      </c>
      <c r="G283" s="103">
        <v>0</v>
      </c>
      <c r="H283" s="103">
        <v>0</v>
      </c>
      <c r="I283" s="103">
        <v>0</v>
      </c>
      <c r="J283" s="103">
        <v>0</v>
      </c>
      <c r="K283" s="104">
        <v>0</v>
      </c>
      <c r="L283" s="104">
        <v>0</v>
      </c>
      <c r="M283" s="108">
        <v>62</v>
      </c>
      <c r="N283" s="107">
        <v>51</v>
      </c>
      <c r="P283" s="78"/>
    </row>
    <row r="284" spans="2:16" x14ac:dyDescent="0.2">
      <c r="B284" s="186">
        <f t="shared" si="4"/>
        <v>42275</v>
      </c>
      <c r="C284" s="103">
        <v>0</v>
      </c>
      <c r="D284" s="103">
        <v>0</v>
      </c>
      <c r="E284" s="103">
        <v>0</v>
      </c>
      <c r="F284" s="103">
        <v>0</v>
      </c>
      <c r="G284" s="103">
        <v>0</v>
      </c>
      <c r="H284" s="103">
        <v>0</v>
      </c>
      <c r="I284" s="103">
        <v>0</v>
      </c>
      <c r="J284" s="103">
        <v>0</v>
      </c>
      <c r="K284" s="104">
        <v>0</v>
      </c>
      <c r="L284" s="104">
        <v>0</v>
      </c>
      <c r="M284" s="108">
        <v>112</v>
      </c>
      <c r="N284" s="107">
        <v>89</v>
      </c>
      <c r="P284" s="78"/>
    </row>
    <row r="285" spans="2:16" x14ac:dyDescent="0.2">
      <c r="B285" s="186">
        <f t="shared" si="4"/>
        <v>42276</v>
      </c>
      <c r="C285" s="103">
        <v>0</v>
      </c>
      <c r="D285" s="103">
        <v>0</v>
      </c>
      <c r="E285" s="103">
        <v>0</v>
      </c>
      <c r="F285" s="103">
        <v>0</v>
      </c>
      <c r="G285" s="103">
        <v>0</v>
      </c>
      <c r="H285" s="103">
        <v>0</v>
      </c>
      <c r="I285" s="103">
        <v>0</v>
      </c>
      <c r="J285" s="103">
        <v>0</v>
      </c>
      <c r="K285" s="104">
        <v>0</v>
      </c>
      <c r="L285" s="104">
        <v>0</v>
      </c>
      <c r="M285" s="108">
        <v>88</v>
      </c>
      <c r="N285" s="107">
        <v>65</v>
      </c>
      <c r="P285" s="78"/>
    </row>
    <row r="286" spans="2:16" x14ac:dyDescent="0.2">
      <c r="B286" s="186">
        <f t="shared" si="4"/>
        <v>42277</v>
      </c>
      <c r="C286" s="103">
        <v>0</v>
      </c>
      <c r="D286" s="103">
        <v>0</v>
      </c>
      <c r="E286" s="103">
        <v>0</v>
      </c>
      <c r="F286" s="103">
        <v>0</v>
      </c>
      <c r="G286" s="103">
        <v>0</v>
      </c>
      <c r="H286" s="103">
        <v>0</v>
      </c>
      <c r="I286" s="103">
        <v>0</v>
      </c>
      <c r="J286" s="103">
        <v>0</v>
      </c>
      <c r="K286" s="104">
        <v>0</v>
      </c>
      <c r="L286" s="104">
        <v>0</v>
      </c>
      <c r="M286" s="108">
        <v>67</v>
      </c>
      <c r="N286" s="107">
        <v>51</v>
      </c>
      <c r="P286" s="78"/>
    </row>
    <row r="287" spans="2:16" x14ac:dyDescent="0.2">
      <c r="B287" s="186">
        <f t="shared" si="4"/>
        <v>42278</v>
      </c>
      <c r="C287" s="103">
        <v>0</v>
      </c>
      <c r="D287" s="103">
        <v>0</v>
      </c>
      <c r="E287" s="103">
        <v>0</v>
      </c>
      <c r="F287" s="103">
        <v>0</v>
      </c>
      <c r="G287" s="103">
        <v>0</v>
      </c>
      <c r="H287" s="103">
        <v>0</v>
      </c>
      <c r="I287" s="103">
        <v>0</v>
      </c>
      <c r="J287" s="103">
        <v>0</v>
      </c>
      <c r="K287" s="104">
        <v>0</v>
      </c>
      <c r="L287" s="104">
        <v>0</v>
      </c>
      <c r="M287" s="108">
        <v>97</v>
      </c>
      <c r="N287" s="107">
        <v>77</v>
      </c>
      <c r="P287" s="78"/>
    </row>
    <row r="288" spans="2:16" x14ac:dyDescent="0.2">
      <c r="B288" s="186">
        <f t="shared" si="4"/>
        <v>42279</v>
      </c>
      <c r="C288" s="103">
        <v>0</v>
      </c>
      <c r="D288" s="103">
        <v>0</v>
      </c>
      <c r="E288" s="103">
        <v>0</v>
      </c>
      <c r="F288" s="103">
        <v>0</v>
      </c>
      <c r="G288" s="103">
        <v>0</v>
      </c>
      <c r="H288" s="103">
        <v>0</v>
      </c>
      <c r="I288" s="103">
        <v>0</v>
      </c>
      <c r="J288" s="103">
        <v>0</v>
      </c>
      <c r="K288" s="104">
        <v>0</v>
      </c>
      <c r="L288" s="104">
        <v>0</v>
      </c>
      <c r="M288" s="108">
        <v>56</v>
      </c>
      <c r="N288" s="107">
        <v>53</v>
      </c>
      <c r="P288" s="78"/>
    </row>
    <row r="289" spans="2:16" x14ac:dyDescent="0.2">
      <c r="B289" s="186">
        <f t="shared" si="4"/>
        <v>42280</v>
      </c>
      <c r="C289" s="103">
        <v>0</v>
      </c>
      <c r="D289" s="103">
        <v>0</v>
      </c>
      <c r="E289" s="103">
        <v>0</v>
      </c>
      <c r="F289" s="103">
        <v>0</v>
      </c>
      <c r="G289" s="103">
        <v>0</v>
      </c>
      <c r="H289" s="103">
        <v>0</v>
      </c>
      <c r="I289" s="103">
        <v>0</v>
      </c>
      <c r="J289" s="103">
        <v>0</v>
      </c>
      <c r="K289" s="104">
        <v>0</v>
      </c>
      <c r="L289" s="104">
        <v>0</v>
      </c>
      <c r="M289" s="108">
        <v>72</v>
      </c>
      <c r="N289" s="107">
        <v>64</v>
      </c>
      <c r="P289" s="78"/>
    </row>
    <row r="290" spans="2:16" x14ac:dyDescent="0.2">
      <c r="B290" s="186">
        <f t="shared" si="4"/>
        <v>42281</v>
      </c>
      <c r="C290" s="103">
        <v>0</v>
      </c>
      <c r="D290" s="103">
        <v>0</v>
      </c>
      <c r="E290" s="103">
        <v>0</v>
      </c>
      <c r="F290" s="103">
        <v>0</v>
      </c>
      <c r="G290" s="103">
        <v>0</v>
      </c>
      <c r="H290" s="103">
        <v>0</v>
      </c>
      <c r="I290" s="103">
        <v>0</v>
      </c>
      <c r="J290" s="103">
        <v>0</v>
      </c>
      <c r="K290" s="104">
        <v>0</v>
      </c>
      <c r="L290" s="104">
        <v>0</v>
      </c>
      <c r="M290" s="108">
        <v>24</v>
      </c>
      <c r="N290" s="107">
        <v>24</v>
      </c>
      <c r="P290" s="78"/>
    </row>
    <row r="291" spans="2:16" x14ac:dyDescent="0.2">
      <c r="B291" s="186">
        <f t="shared" si="4"/>
        <v>42282</v>
      </c>
      <c r="C291" s="103">
        <v>0</v>
      </c>
      <c r="D291" s="103">
        <v>0</v>
      </c>
      <c r="E291" s="103">
        <v>0</v>
      </c>
      <c r="F291" s="103">
        <v>0</v>
      </c>
      <c r="G291" s="103">
        <v>0</v>
      </c>
      <c r="H291" s="103">
        <v>0</v>
      </c>
      <c r="I291" s="103">
        <v>0</v>
      </c>
      <c r="J291" s="103">
        <v>0</v>
      </c>
      <c r="K291" s="104">
        <v>0</v>
      </c>
      <c r="L291" s="104">
        <v>0</v>
      </c>
      <c r="M291" s="108">
        <v>95</v>
      </c>
      <c r="N291" s="107">
        <v>51</v>
      </c>
      <c r="P291" s="78"/>
    </row>
    <row r="292" spans="2:16" x14ac:dyDescent="0.2">
      <c r="B292" s="186">
        <f t="shared" si="4"/>
        <v>42283</v>
      </c>
      <c r="C292" s="103">
        <v>0</v>
      </c>
      <c r="D292" s="103">
        <v>0</v>
      </c>
      <c r="E292" s="103">
        <v>0</v>
      </c>
      <c r="F292" s="103">
        <v>0</v>
      </c>
      <c r="G292" s="103">
        <v>0</v>
      </c>
      <c r="H292" s="103">
        <v>0</v>
      </c>
      <c r="I292" s="103">
        <v>0</v>
      </c>
      <c r="J292" s="103">
        <v>0</v>
      </c>
      <c r="K292" s="104">
        <v>0</v>
      </c>
      <c r="L292" s="104">
        <v>0</v>
      </c>
      <c r="M292" s="108">
        <v>190</v>
      </c>
      <c r="N292" s="107">
        <v>123</v>
      </c>
      <c r="P292" s="78"/>
    </row>
    <row r="293" spans="2:16" x14ac:dyDescent="0.2">
      <c r="B293" s="186">
        <f t="shared" si="4"/>
        <v>42284</v>
      </c>
      <c r="C293" s="103">
        <v>0</v>
      </c>
      <c r="D293" s="103">
        <v>0</v>
      </c>
      <c r="E293" s="103">
        <v>0</v>
      </c>
      <c r="F293" s="103">
        <v>0</v>
      </c>
      <c r="G293" s="103">
        <v>0</v>
      </c>
      <c r="H293" s="103">
        <v>0</v>
      </c>
      <c r="I293" s="103">
        <v>0</v>
      </c>
      <c r="J293" s="103">
        <v>0</v>
      </c>
      <c r="K293" s="104">
        <v>0</v>
      </c>
      <c r="L293" s="104">
        <v>0</v>
      </c>
      <c r="M293" s="108">
        <v>107</v>
      </c>
      <c r="N293" s="107">
        <v>79</v>
      </c>
      <c r="P293" s="78"/>
    </row>
    <row r="294" spans="2:16" x14ac:dyDescent="0.2">
      <c r="B294" s="186">
        <f t="shared" si="4"/>
        <v>42285</v>
      </c>
      <c r="C294" s="103">
        <v>0</v>
      </c>
      <c r="D294" s="103">
        <v>0</v>
      </c>
      <c r="E294" s="103">
        <v>0</v>
      </c>
      <c r="F294" s="103">
        <v>0</v>
      </c>
      <c r="G294" s="103">
        <v>0</v>
      </c>
      <c r="H294" s="103">
        <v>0</v>
      </c>
      <c r="I294" s="103">
        <v>0</v>
      </c>
      <c r="J294" s="103">
        <v>0</v>
      </c>
      <c r="K294" s="104">
        <v>0</v>
      </c>
      <c r="L294" s="104">
        <v>0</v>
      </c>
      <c r="M294" s="108">
        <v>71</v>
      </c>
      <c r="N294" s="107">
        <v>58</v>
      </c>
      <c r="P294" s="78"/>
    </row>
    <row r="295" spans="2:16" x14ac:dyDescent="0.2">
      <c r="B295" s="186">
        <f t="shared" si="4"/>
        <v>42286</v>
      </c>
      <c r="C295" s="103">
        <v>0</v>
      </c>
      <c r="D295" s="103">
        <v>0</v>
      </c>
      <c r="E295" s="103">
        <v>8.8000000000000005E-3</v>
      </c>
      <c r="F295" s="103">
        <v>8.8000000000000005E-3</v>
      </c>
      <c r="G295" s="103">
        <v>0</v>
      </c>
      <c r="H295" s="103">
        <v>0</v>
      </c>
      <c r="I295" s="103">
        <v>0</v>
      </c>
      <c r="J295" s="103">
        <v>0</v>
      </c>
      <c r="K295" s="104">
        <v>7.3000000000000001E-3</v>
      </c>
      <c r="L295" s="104">
        <v>7.3000000000000001E-3</v>
      </c>
      <c r="M295" s="108">
        <v>233</v>
      </c>
      <c r="N295" s="107">
        <v>126</v>
      </c>
      <c r="P295" s="78"/>
    </row>
    <row r="296" spans="2:16" x14ac:dyDescent="0.2">
      <c r="B296" s="186">
        <f t="shared" si="4"/>
        <v>42287</v>
      </c>
      <c r="C296" s="103">
        <v>0</v>
      </c>
      <c r="D296" s="103">
        <v>0</v>
      </c>
      <c r="E296" s="103">
        <v>3.3999999999999998E-3</v>
      </c>
      <c r="F296" s="103">
        <v>3.3999999999999998E-3</v>
      </c>
      <c r="G296" s="103">
        <v>0</v>
      </c>
      <c r="H296" s="103">
        <v>0</v>
      </c>
      <c r="I296" s="103">
        <v>0</v>
      </c>
      <c r="J296" s="103">
        <v>0</v>
      </c>
      <c r="K296" s="104">
        <v>2.8E-3</v>
      </c>
      <c r="L296" s="104">
        <v>2.8E-3</v>
      </c>
      <c r="M296" s="108">
        <v>126</v>
      </c>
      <c r="N296" s="107">
        <v>101</v>
      </c>
      <c r="P296" s="78"/>
    </row>
    <row r="297" spans="2:16" x14ac:dyDescent="0.2">
      <c r="B297" s="186">
        <f t="shared" si="4"/>
        <v>42288</v>
      </c>
      <c r="C297" s="103">
        <v>0</v>
      </c>
      <c r="D297" s="103">
        <v>0</v>
      </c>
      <c r="E297" s="103">
        <v>0</v>
      </c>
      <c r="F297" s="103">
        <v>0</v>
      </c>
      <c r="G297" s="103">
        <v>0</v>
      </c>
      <c r="H297" s="103">
        <v>0</v>
      </c>
      <c r="I297" s="103">
        <v>0</v>
      </c>
      <c r="J297" s="103">
        <v>0</v>
      </c>
      <c r="K297" s="104">
        <v>0</v>
      </c>
      <c r="L297" s="104">
        <v>0</v>
      </c>
      <c r="M297" s="108">
        <v>37</v>
      </c>
      <c r="N297" s="107">
        <v>33</v>
      </c>
      <c r="P297" s="78"/>
    </row>
    <row r="298" spans="2:16" x14ac:dyDescent="0.2">
      <c r="B298" s="186">
        <f t="shared" si="4"/>
        <v>42289</v>
      </c>
      <c r="C298" s="103">
        <v>0</v>
      </c>
      <c r="D298" s="103">
        <v>0</v>
      </c>
      <c r="E298" s="103">
        <v>3.7000000000000002E-3</v>
      </c>
      <c r="F298" s="103">
        <v>3.7000000000000002E-3</v>
      </c>
      <c r="G298" s="103">
        <v>0</v>
      </c>
      <c r="H298" s="103">
        <v>0</v>
      </c>
      <c r="I298" s="103">
        <v>0</v>
      </c>
      <c r="J298" s="103">
        <v>0</v>
      </c>
      <c r="K298" s="104">
        <v>3.0000000000000001E-3</v>
      </c>
      <c r="L298" s="104">
        <v>3.0000000000000001E-3</v>
      </c>
      <c r="M298" s="108">
        <v>125</v>
      </c>
      <c r="N298" s="107">
        <v>102</v>
      </c>
      <c r="P298" s="78"/>
    </row>
    <row r="299" spans="2:16" x14ac:dyDescent="0.2">
      <c r="B299" s="186">
        <f t="shared" si="4"/>
        <v>42290</v>
      </c>
      <c r="C299" s="103">
        <v>0</v>
      </c>
      <c r="D299" s="103">
        <v>0</v>
      </c>
      <c r="E299" s="103">
        <v>0</v>
      </c>
      <c r="F299" s="103">
        <v>0</v>
      </c>
      <c r="G299" s="103">
        <v>0</v>
      </c>
      <c r="H299" s="103">
        <v>0</v>
      </c>
      <c r="I299" s="103">
        <v>0</v>
      </c>
      <c r="J299" s="103">
        <v>0</v>
      </c>
      <c r="K299" s="104">
        <v>0</v>
      </c>
      <c r="L299" s="104">
        <v>0</v>
      </c>
      <c r="M299" s="108">
        <v>87</v>
      </c>
      <c r="N299" s="107">
        <v>83</v>
      </c>
      <c r="P299" s="78"/>
    </row>
    <row r="300" spans="2:16" x14ac:dyDescent="0.2">
      <c r="B300" s="186">
        <f t="shared" si="4"/>
        <v>42291</v>
      </c>
      <c r="C300" s="103">
        <v>0</v>
      </c>
      <c r="D300" s="103">
        <v>0</v>
      </c>
      <c r="E300" s="103">
        <v>0</v>
      </c>
      <c r="F300" s="103">
        <v>0</v>
      </c>
      <c r="G300" s="103">
        <v>0</v>
      </c>
      <c r="H300" s="103">
        <v>0</v>
      </c>
      <c r="I300" s="103">
        <v>0</v>
      </c>
      <c r="J300" s="103">
        <v>0</v>
      </c>
      <c r="K300" s="104">
        <v>0</v>
      </c>
      <c r="L300" s="104">
        <v>0</v>
      </c>
      <c r="M300" s="108">
        <v>113</v>
      </c>
      <c r="N300" s="107">
        <v>108</v>
      </c>
      <c r="P300" s="78"/>
    </row>
    <row r="301" spans="2:16" x14ac:dyDescent="0.2">
      <c r="B301" s="186">
        <f t="shared" si="4"/>
        <v>42292</v>
      </c>
      <c r="C301" s="103">
        <v>0</v>
      </c>
      <c r="D301" s="103">
        <v>0</v>
      </c>
      <c r="E301" s="103">
        <v>0</v>
      </c>
      <c r="F301" s="103">
        <v>0</v>
      </c>
      <c r="G301" s="103">
        <v>0</v>
      </c>
      <c r="H301" s="103">
        <v>0</v>
      </c>
      <c r="I301" s="103">
        <v>0</v>
      </c>
      <c r="J301" s="103">
        <v>0</v>
      </c>
      <c r="K301" s="104">
        <v>0</v>
      </c>
      <c r="L301" s="104">
        <v>0</v>
      </c>
      <c r="M301" s="108">
        <v>100</v>
      </c>
      <c r="N301" s="107">
        <v>89</v>
      </c>
      <c r="P301" s="78"/>
    </row>
    <row r="302" spans="2:16" x14ac:dyDescent="0.2">
      <c r="B302" s="186">
        <f t="shared" si="4"/>
        <v>42293</v>
      </c>
      <c r="C302" s="103">
        <v>0</v>
      </c>
      <c r="D302" s="103">
        <v>0</v>
      </c>
      <c r="E302" s="103">
        <v>0</v>
      </c>
      <c r="F302" s="103">
        <v>0</v>
      </c>
      <c r="G302" s="103">
        <v>0</v>
      </c>
      <c r="H302" s="103">
        <v>0</v>
      </c>
      <c r="I302" s="103">
        <v>0</v>
      </c>
      <c r="J302" s="103">
        <v>0</v>
      </c>
      <c r="K302" s="104">
        <v>0</v>
      </c>
      <c r="L302" s="104">
        <v>0</v>
      </c>
      <c r="M302" s="108">
        <v>90</v>
      </c>
      <c r="N302" s="107">
        <v>75</v>
      </c>
      <c r="P302" s="78"/>
    </row>
    <row r="303" spans="2:16" x14ac:dyDescent="0.2">
      <c r="B303" s="186">
        <f t="shared" si="4"/>
        <v>42294</v>
      </c>
      <c r="C303" s="103">
        <v>0</v>
      </c>
      <c r="D303" s="103">
        <v>0</v>
      </c>
      <c r="E303" s="103">
        <v>0</v>
      </c>
      <c r="F303" s="103">
        <v>0</v>
      </c>
      <c r="G303" s="103">
        <v>0</v>
      </c>
      <c r="H303" s="103">
        <v>0</v>
      </c>
      <c r="I303" s="103">
        <v>0</v>
      </c>
      <c r="J303" s="103">
        <v>0</v>
      </c>
      <c r="K303" s="104">
        <v>0</v>
      </c>
      <c r="L303" s="104">
        <v>0</v>
      </c>
      <c r="M303" s="108">
        <v>83</v>
      </c>
      <c r="N303" s="107">
        <v>68</v>
      </c>
      <c r="P303" s="78"/>
    </row>
    <row r="304" spans="2:16" x14ac:dyDescent="0.2">
      <c r="B304" s="186">
        <f t="shared" si="4"/>
        <v>42295</v>
      </c>
      <c r="C304" s="103">
        <v>0</v>
      </c>
      <c r="D304" s="103">
        <v>0</v>
      </c>
      <c r="E304" s="103">
        <v>0</v>
      </c>
      <c r="F304" s="103">
        <v>0</v>
      </c>
      <c r="G304" s="103">
        <v>0</v>
      </c>
      <c r="H304" s="103">
        <v>0</v>
      </c>
      <c r="I304" s="103">
        <v>0</v>
      </c>
      <c r="J304" s="103">
        <v>0</v>
      </c>
      <c r="K304" s="104">
        <v>0</v>
      </c>
      <c r="L304" s="104">
        <v>0</v>
      </c>
      <c r="M304" s="108">
        <v>32</v>
      </c>
      <c r="N304" s="107">
        <v>32</v>
      </c>
      <c r="P304" s="78"/>
    </row>
    <row r="305" spans="2:16" x14ac:dyDescent="0.2">
      <c r="B305" s="186">
        <f t="shared" si="4"/>
        <v>42296</v>
      </c>
      <c r="C305" s="103">
        <v>0</v>
      </c>
      <c r="D305" s="103">
        <v>0</v>
      </c>
      <c r="E305" s="103">
        <v>0</v>
      </c>
      <c r="F305" s="103">
        <v>0</v>
      </c>
      <c r="G305" s="103">
        <v>0</v>
      </c>
      <c r="H305" s="103">
        <v>0</v>
      </c>
      <c r="I305" s="103">
        <v>0</v>
      </c>
      <c r="J305" s="103">
        <v>0</v>
      </c>
      <c r="K305" s="104">
        <v>0</v>
      </c>
      <c r="L305" s="104">
        <v>0</v>
      </c>
      <c r="M305" s="108">
        <v>68</v>
      </c>
      <c r="N305" s="107">
        <v>57</v>
      </c>
      <c r="P305" s="78"/>
    </row>
    <row r="306" spans="2:16" x14ac:dyDescent="0.2">
      <c r="B306" s="186">
        <f t="shared" si="4"/>
        <v>42297</v>
      </c>
      <c r="C306" s="103">
        <v>0</v>
      </c>
      <c r="D306" s="103">
        <v>0</v>
      </c>
      <c r="E306" s="103">
        <v>0</v>
      </c>
      <c r="F306" s="103">
        <v>0</v>
      </c>
      <c r="G306" s="103">
        <v>0</v>
      </c>
      <c r="H306" s="103">
        <v>0</v>
      </c>
      <c r="I306" s="103">
        <v>0</v>
      </c>
      <c r="J306" s="103">
        <v>0</v>
      </c>
      <c r="K306" s="104">
        <v>0</v>
      </c>
      <c r="L306" s="104">
        <v>0</v>
      </c>
      <c r="M306" s="108">
        <v>76</v>
      </c>
      <c r="N306" s="107">
        <v>66</v>
      </c>
      <c r="P306" s="78"/>
    </row>
    <row r="307" spans="2:16" x14ac:dyDescent="0.2">
      <c r="B307" s="186">
        <f t="shared" si="4"/>
        <v>42298</v>
      </c>
      <c r="C307" s="103">
        <v>0</v>
      </c>
      <c r="D307" s="103">
        <v>0</v>
      </c>
      <c r="E307" s="103">
        <v>0</v>
      </c>
      <c r="F307" s="103">
        <v>0</v>
      </c>
      <c r="G307" s="103">
        <v>0</v>
      </c>
      <c r="H307" s="103">
        <v>0</v>
      </c>
      <c r="I307" s="103">
        <v>0</v>
      </c>
      <c r="J307" s="103">
        <v>0</v>
      </c>
      <c r="K307" s="104">
        <v>0</v>
      </c>
      <c r="L307" s="104">
        <v>0</v>
      </c>
      <c r="M307" s="108">
        <v>87</v>
      </c>
      <c r="N307" s="107">
        <v>77</v>
      </c>
      <c r="P307" s="78"/>
    </row>
    <row r="308" spans="2:16" x14ac:dyDescent="0.2">
      <c r="B308" s="186">
        <f t="shared" si="4"/>
        <v>42299</v>
      </c>
      <c r="C308" s="103">
        <v>0</v>
      </c>
      <c r="D308" s="103">
        <v>0</v>
      </c>
      <c r="E308" s="103">
        <v>0</v>
      </c>
      <c r="F308" s="103">
        <v>0</v>
      </c>
      <c r="G308" s="103">
        <v>0</v>
      </c>
      <c r="H308" s="103">
        <v>0</v>
      </c>
      <c r="I308" s="103">
        <v>0</v>
      </c>
      <c r="J308" s="103">
        <v>0</v>
      </c>
      <c r="K308" s="104">
        <v>0</v>
      </c>
      <c r="L308" s="104">
        <v>0</v>
      </c>
      <c r="M308" s="108">
        <v>80</v>
      </c>
      <c r="N308" s="107">
        <v>67</v>
      </c>
      <c r="P308" s="78"/>
    </row>
    <row r="309" spans="2:16" x14ac:dyDescent="0.2">
      <c r="B309" s="186">
        <f t="shared" si="4"/>
        <v>42300</v>
      </c>
      <c r="C309" s="103">
        <v>0</v>
      </c>
      <c r="D309" s="103">
        <v>0</v>
      </c>
      <c r="E309" s="103">
        <v>0</v>
      </c>
      <c r="F309" s="103">
        <v>0</v>
      </c>
      <c r="G309" s="103">
        <v>0</v>
      </c>
      <c r="H309" s="103">
        <v>0</v>
      </c>
      <c r="I309" s="103">
        <v>0</v>
      </c>
      <c r="J309" s="103">
        <v>0</v>
      </c>
      <c r="K309" s="104">
        <v>0</v>
      </c>
      <c r="L309" s="104">
        <v>0</v>
      </c>
      <c r="M309" s="108">
        <v>60</v>
      </c>
      <c r="N309" s="107">
        <v>49</v>
      </c>
      <c r="P309" s="78"/>
    </row>
    <row r="310" spans="2:16" x14ac:dyDescent="0.2">
      <c r="B310" s="186">
        <f t="shared" si="4"/>
        <v>42301</v>
      </c>
      <c r="C310" s="103">
        <v>0</v>
      </c>
      <c r="D310" s="103">
        <v>0</v>
      </c>
      <c r="E310" s="103">
        <v>0</v>
      </c>
      <c r="F310" s="103">
        <v>0</v>
      </c>
      <c r="G310" s="103">
        <v>0</v>
      </c>
      <c r="H310" s="103">
        <v>0</v>
      </c>
      <c r="I310" s="103">
        <v>0</v>
      </c>
      <c r="J310" s="103">
        <v>0</v>
      </c>
      <c r="K310" s="104">
        <v>0</v>
      </c>
      <c r="L310" s="104">
        <v>0</v>
      </c>
      <c r="M310" s="108">
        <v>39</v>
      </c>
      <c r="N310" s="107">
        <v>33</v>
      </c>
      <c r="P310" s="78"/>
    </row>
    <row r="311" spans="2:16" x14ac:dyDescent="0.2">
      <c r="B311" s="186">
        <f t="shared" si="4"/>
        <v>42302</v>
      </c>
      <c r="C311" s="103">
        <v>0</v>
      </c>
      <c r="D311" s="103">
        <v>0</v>
      </c>
      <c r="E311" s="103">
        <v>0</v>
      </c>
      <c r="F311" s="103">
        <v>0</v>
      </c>
      <c r="G311" s="103">
        <v>0</v>
      </c>
      <c r="H311" s="103">
        <v>0</v>
      </c>
      <c r="I311" s="103">
        <v>0</v>
      </c>
      <c r="J311" s="103">
        <v>0</v>
      </c>
      <c r="K311" s="104">
        <v>0</v>
      </c>
      <c r="L311" s="104">
        <v>0</v>
      </c>
      <c r="M311" s="108">
        <v>39</v>
      </c>
      <c r="N311" s="107">
        <v>34</v>
      </c>
      <c r="P311" s="78"/>
    </row>
    <row r="312" spans="2:16" x14ac:dyDescent="0.2">
      <c r="B312" s="186">
        <f t="shared" si="4"/>
        <v>42303</v>
      </c>
      <c r="C312" s="103">
        <v>0</v>
      </c>
      <c r="D312" s="103">
        <v>0</v>
      </c>
      <c r="E312" s="103">
        <v>0</v>
      </c>
      <c r="F312" s="103">
        <v>0</v>
      </c>
      <c r="G312" s="103">
        <v>0</v>
      </c>
      <c r="H312" s="103">
        <v>0</v>
      </c>
      <c r="I312" s="103">
        <v>0</v>
      </c>
      <c r="J312" s="103">
        <v>0</v>
      </c>
      <c r="K312" s="104">
        <v>0</v>
      </c>
      <c r="L312" s="104">
        <v>0</v>
      </c>
      <c r="M312" s="108">
        <v>112</v>
      </c>
      <c r="N312" s="107">
        <v>84</v>
      </c>
      <c r="P312" s="78"/>
    </row>
    <row r="313" spans="2:16" x14ac:dyDescent="0.2">
      <c r="B313" s="186">
        <f t="shared" si="4"/>
        <v>42304</v>
      </c>
      <c r="C313" s="103">
        <v>0</v>
      </c>
      <c r="D313" s="103">
        <v>0</v>
      </c>
      <c r="E313" s="103">
        <v>0</v>
      </c>
      <c r="F313" s="103">
        <v>0</v>
      </c>
      <c r="G313" s="103">
        <v>0</v>
      </c>
      <c r="H313" s="103">
        <v>0</v>
      </c>
      <c r="I313" s="103">
        <v>0</v>
      </c>
      <c r="J313" s="103">
        <v>0</v>
      </c>
      <c r="K313" s="104">
        <v>0</v>
      </c>
      <c r="L313" s="104">
        <v>0</v>
      </c>
      <c r="M313" s="108">
        <v>61</v>
      </c>
      <c r="N313" s="107">
        <v>56</v>
      </c>
      <c r="P313" s="78"/>
    </row>
    <row r="314" spans="2:16" x14ac:dyDescent="0.2">
      <c r="B314" s="186">
        <f t="shared" si="4"/>
        <v>42305</v>
      </c>
      <c r="C314" s="103">
        <v>0</v>
      </c>
      <c r="D314" s="103">
        <v>0</v>
      </c>
      <c r="E314" s="103">
        <v>0</v>
      </c>
      <c r="F314" s="103">
        <v>0</v>
      </c>
      <c r="G314" s="103">
        <v>0</v>
      </c>
      <c r="H314" s="103">
        <v>0</v>
      </c>
      <c r="I314" s="103">
        <v>0</v>
      </c>
      <c r="J314" s="103">
        <v>0</v>
      </c>
      <c r="K314" s="104">
        <v>0</v>
      </c>
      <c r="L314" s="104">
        <v>0</v>
      </c>
      <c r="M314" s="108">
        <v>55</v>
      </c>
      <c r="N314" s="107">
        <v>50</v>
      </c>
      <c r="P314" s="78"/>
    </row>
    <row r="315" spans="2:16" x14ac:dyDescent="0.2">
      <c r="B315" s="186">
        <f t="shared" si="4"/>
        <v>42306</v>
      </c>
      <c r="C315" s="103">
        <v>0</v>
      </c>
      <c r="D315" s="103">
        <v>0</v>
      </c>
      <c r="E315" s="103">
        <v>0</v>
      </c>
      <c r="F315" s="103">
        <v>0</v>
      </c>
      <c r="G315" s="103">
        <v>0</v>
      </c>
      <c r="H315" s="103">
        <v>0</v>
      </c>
      <c r="I315" s="103">
        <v>0</v>
      </c>
      <c r="J315" s="103">
        <v>0</v>
      </c>
      <c r="K315" s="104">
        <v>0</v>
      </c>
      <c r="L315" s="104">
        <v>0</v>
      </c>
      <c r="M315" s="108">
        <v>89</v>
      </c>
      <c r="N315" s="107">
        <v>74</v>
      </c>
      <c r="P315" s="78"/>
    </row>
    <row r="316" spans="2:16" x14ac:dyDescent="0.2">
      <c r="B316" s="186">
        <f t="shared" si="4"/>
        <v>42307</v>
      </c>
      <c r="C316" s="103">
        <v>0</v>
      </c>
      <c r="D316" s="103">
        <v>0</v>
      </c>
      <c r="E316" s="103">
        <v>0</v>
      </c>
      <c r="F316" s="103">
        <v>0</v>
      </c>
      <c r="G316" s="103">
        <v>0</v>
      </c>
      <c r="H316" s="103">
        <v>0</v>
      </c>
      <c r="I316" s="103">
        <v>0</v>
      </c>
      <c r="J316" s="103">
        <v>0</v>
      </c>
      <c r="K316" s="104">
        <v>0</v>
      </c>
      <c r="L316" s="104">
        <v>0</v>
      </c>
      <c r="M316" s="108">
        <v>61</v>
      </c>
      <c r="N316" s="107">
        <v>43</v>
      </c>
      <c r="P316" s="78"/>
    </row>
    <row r="317" spans="2:16" x14ac:dyDescent="0.2">
      <c r="B317" s="186">
        <f t="shared" si="4"/>
        <v>42308</v>
      </c>
      <c r="C317" s="103">
        <v>0</v>
      </c>
      <c r="D317" s="103">
        <v>0</v>
      </c>
      <c r="E317" s="103">
        <v>1.5800000000000002E-2</v>
      </c>
      <c r="F317" s="103">
        <v>1.5800000000000002E-2</v>
      </c>
      <c r="G317" s="103">
        <v>0</v>
      </c>
      <c r="H317" s="103">
        <v>0</v>
      </c>
      <c r="I317" s="103">
        <v>0</v>
      </c>
      <c r="J317" s="103">
        <v>0</v>
      </c>
      <c r="K317" s="104">
        <v>1.2999999999999999E-2</v>
      </c>
      <c r="L317" s="104">
        <v>1.2999999999999999E-2</v>
      </c>
      <c r="M317" s="108">
        <v>228</v>
      </c>
      <c r="N317" s="107">
        <v>95</v>
      </c>
      <c r="P317" s="78"/>
    </row>
    <row r="318" spans="2:16" x14ac:dyDescent="0.2">
      <c r="B318" s="186">
        <f t="shared" si="4"/>
        <v>42309</v>
      </c>
      <c r="C318" s="103">
        <v>0</v>
      </c>
      <c r="D318" s="103">
        <v>0</v>
      </c>
      <c r="E318" s="103">
        <v>0</v>
      </c>
      <c r="F318" s="103">
        <v>0</v>
      </c>
      <c r="G318" s="103">
        <v>0</v>
      </c>
      <c r="H318" s="103">
        <v>0</v>
      </c>
      <c r="I318" s="103">
        <v>0</v>
      </c>
      <c r="J318" s="103">
        <v>0</v>
      </c>
      <c r="K318" s="104">
        <v>0</v>
      </c>
      <c r="L318" s="104">
        <v>0</v>
      </c>
      <c r="M318" s="108">
        <v>45</v>
      </c>
      <c r="N318" s="107">
        <v>30</v>
      </c>
      <c r="P318" s="78"/>
    </row>
    <row r="319" spans="2:16" x14ac:dyDescent="0.2">
      <c r="B319" s="186">
        <f t="shared" si="4"/>
        <v>42310</v>
      </c>
      <c r="C319" s="103">
        <v>0</v>
      </c>
      <c r="D319" s="103">
        <v>0</v>
      </c>
      <c r="E319" s="103">
        <v>0</v>
      </c>
      <c r="F319" s="103">
        <v>0</v>
      </c>
      <c r="G319" s="103">
        <v>0</v>
      </c>
      <c r="H319" s="103">
        <v>0</v>
      </c>
      <c r="I319" s="103">
        <v>0</v>
      </c>
      <c r="J319" s="103">
        <v>0</v>
      </c>
      <c r="K319" s="104">
        <v>0</v>
      </c>
      <c r="L319" s="104">
        <v>0</v>
      </c>
      <c r="M319" s="108">
        <v>63</v>
      </c>
      <c r="N319" s="107">
        <v>56</v>
      </c>
      <c r="P319" s="78"/>
    </row>
    <row r="320" spans="2:16" x14ac:dyDescent="0.2">
      <c r="B320" s="186">
        <f t="shared" si="4"/>
        <v>42311</v>
      </c>
      <c r="C320" s="103">
        <v>0</v>
      </c>
      <c r="D320" s="103">
        <v>0</v>
      </c>
      <c r="E320" s="103">
        <v>0</v>
      </c>
      <c r="F320" s="103">
        <v>0</v>
      </c>
      <c r="G320" s="103">
        <v>0</v>
      </c>
      <c r="H320" s="103">
        <v>0</v>
      </c>
      <c r="I320" s="103">
        <v>0</v>
      </c>
      <c r="J320" s="103">
        <v>0</v>
      </c>
      <c r="K320" s="104">
        <v>0</v>
      </c>
      <c r="L320" s="104">
        <v>0</v>
      </c>
      <c r="M320" s="108">
        <v>34</v>
      </c>
      <c r="N320" s="107">
        <v>29</v>
      </c>
      <c r="P320" s="78"/>
    </row>
    <row r="321" spans="2:16" x14ac:dyDescent="0.2">
      <c r="B321" s="186">
        <f t="shared" si="4"/>
        <v>42312</v>
      </c>
      <c r="C321" s="103">
        <v>0</v>
      </c>
      <c r="D321" s="103">
        <v>0</v>
      </c>
      <c r="E321" s="103">
        <v>0</v>
      </c>
      <c r="F321" s="103">
        <v>0</v>
      </c>
      <c r="G321" s="103">
        <v>0</v>
      </c>
      <c r="H321" s="103">
        <v>0</v>
      </c>
      <c r="I321" s="103">
        <v>0</v>
      </c>
      <c r="J321" s="103">
        <v>0</v>
      </c>
      <c r="K321" s="104">
        <v>0</v>
      </c>
      <c r="L321" s="104">
        <v>0</v>
      </c>
      <c r="M321" s="108">
        <v>102</v>
      </c>
      <c r="N321" s="107">
        <v>77</v>
      </c>
      <c r="P321" s="78"/>
    </row>
    <row r="322" spans="2:16" x14ac:dyDescent="0.2">
      <c r="B322" s="186">
        <f t="shared" si="4"/>
        <v>42313</v>
      </c>
      <c r="C322" s="103">
        <v>0</v>
      </c>
      <c r="D322" s="103">
        <v>0</v>
      </c>
      <c r="E322" s="103">
        <v>0</v>
      </c>
      <c r="F322" s="103">
        <v>0</v>
      </c>
      <c r="G322" s="103">
        <v>0</v>
      </c>
      <c r="H322" s="103">
        <v>0</v>
      </c>
      <c r="I322" s="103">
        <v>0</v>
      </c>
      <c r="J322" s="103">
        <v>0</v>
      </c>
      <c r="K322" s="104">
        <v>0</v>
      </c>
      <c r="L322" s="104">
        <v>0</v>
      </c>
      <c r="M322" s="108">
        <v>175</v>
      </c>
      <c r="N322" s="107">
        <v>94</v>
      </c>
      <c r="P322" s="78"/>
    </row>
    <row r="323" spans="2:16" x14ac:dyDescent="0.2">
      <c r="B323" s="186">
        <f t="shared" si="4"/>
        <v>42314</v>
      </c>
      <c r="C323" s="103">
        <v>0</v>
      </c>
      <c r="D323" s="103">
        <v>0</v>
      </c>
      <c r="E323" s="103">
        <v>0</v>
      </c>
      <c r="F323" s="103">
        <v>0</v>
      </c>
      <c r="G323" s="103">
        <v>0</v>
      </c>
      <c r="H323" s="103">
        <v>0</v>
      </c>
      <c r="I323" s="103">
        <v>0</v>
      </c>
      <c r="J323" s="103">
        <v>0</v>
      </c>
      <c r="K323" s="104">
        <v>0</v>
      </c>
      <c r="L323" s="104">
        <v>0</v>
      </c>
      <c r="M323" s="108">
        <v>144</v>
      </c>
      <c r="N323" s="107">
        <v>106</v>
      </c>
      <c r="P323" s="78"/>
    </row>
    <row r="324" spans="2:16" x14ac:dyDescent="0.2">
      <c r="B324" s="186">
        <f t="shared" si="4"/>
        <v>42315</v>
      </c>
      <c r="C324" s="103">
        <v>0</v>
      </c>
      <c r="D324" s="103">
        <v>0</v>
      </c>
      <c r="E324" s="103">
        <v>0</v>
      </c>
      <c r="F324" s="103">
        <v>0</v>
      </c>
      <c r="G324" s="103">
        <v>0</v>
      </c>
      <c r="H324" s="103">
        <v>0</v>
      </c>
      <c r="I324" s="103">
        <v>0</v>
      </c>
      <c r="J324" s="103">
        <v>0</v>
      </c>
      <c r="K324" s="104">
        <v>0</v>
      </c>
      <c r="L324" s="104">
        <v>0</v>
      </c>
      <c r="M324" s="108">
        <v>108</v>
      </c>
      <c r="N324" s="107">
        <v>88</v>
      </c>
      <c r="P324" s="78"/>
    </row>
    <row r="325" spans="2:16" x14ac:dyDescent="0.2">
      <c r="B325" s="186">
        <f t="shared" si="4"/>
        <v>42316</v>
      </c>
      <c r="C325" s="103">
        <v>0</v>
      </c>
      <c r="D325" s="103">
        <v>0</v>
      </c>
      <c r="E325" s="103">
        <v>0</v>
      </c>
      <c r="F325" s="103">
        <v>0</v>
      </c>
      <c r="G325" s="103">
        <v>0</v>
      </c>
      <c r="H325" s="103">
        <v>0</v>
      </c>
      <c r="I325" s="103">
        <v>0</v>
      </c>
      <c r="J325" s="103">
        <v>0</v>
      </c>
      <c r="K325" s="104">
        <v>0</v>
      </c>
      <c r="L325" s="104">
        <v>0</v>
      </c>
      <c r="M325" s="108">
        <v>57</v>
      </c>
      <c r="N325" s="107">
        <v>47</v>
      </c>
      <c r="P325" s="78"/>
    </row>
    <row r="326" spans="2:16" x14ac:dyDescent="0.2">
      <c r="B326" s="186">
        <f t="shared" si="4"/>
        <v>42317</v>
      </c>
      <c r="C326" s="103">
        <v>0</v>
      </c>
      <c r="D326" s="103">
        <v>0</v>
      </c>
      <c r="E326" s="103">
        <v>0</v>
      </c>
      <c r="F326" s="103">
        <v>0</v>
      </c>
      <c r="G326" s="103">
        <v>0</v>
      </c>
      <c r="H326" s="103">
        <v>0</v>
      </c>
      <c r="I326" s="103">
        <v>0</v>
      </c>
      <c r="J326" s="103">
        <v>0</v>
      </c>
      <c r="K326" s="104">
        <v>0</v>
      </c>
      <c r="L326" s="104">
        <v>0</v>
      </c>
      <c r="M326" s="108">
        <v>119</v>
      </c>
      <c r="N326" s="107">
        <v>91</v>
      </c>
      <c r="P326" s="78"/>
    </row>
    <row r="327" spans="2:16" x14ac:dyDescent="0.2">
      <c r="B327" s="186">
        <f t="shared" si="4"/>
        <v>42318</v>
      </c>
      <c r="C327" s="103">
        <v>0</v>
      </c>
      <c r="D327" s="103">
        <v>0</v>
      </c>
      <c r="E327" s="103">
        <v>0</v>
      </c>
      <c r="F327" s="103">
        <v>0</v>
      </c>
      <c r="G327" s="103">
        <v>0</v>
      </c>
      <c r="H327" s="103">
        <v>0</v>
      </c>
      <c r="I327" s="103">
        <v>0</v>
      </c>
      <c r="J327" s="103">
        <v>0</v>
      </c>
      <c r="K327" s="104">
        <v>0</v>
      </c>
      <c r="L327" s="104">
        <v>0</v>
      </c>
      <c r="M327" s="108">
        <v>79</v>
      </c>
      <c r="N327" s="107">
        <v>62</v>
      </c>
      <c r="P327" s="78"/>
    </row>
    <row r="328" spans="2:16" x14ac:dyDescent="0.2">
      <c r="B328" s="186">
        <f t="shared" si="4"/>
        <v>42319</v>
      </c>
      <c r="C328" s="103">
        <v>0</v>
      </c>
      <c r="D328" s="103">
        <v>0</v>
      </c>
      <c r="E328" s="103">
        <v>0</v>
      </c>
      <c r="F328" s="103">
        <v>0</v>
      </c>
      <c r="G328" s="103">
        <v>0</v>
      </c>
      <c r="H328" s="103">
        <v>0</v>
      </c>
      <c r="I328" s="103">
        <v>0</v>
      </c>
      <c r="J328" s="103">
        <v>0</v>
      </c>
      <c r="K328" s="104">
        <v>0</v>
      </c>
      <c r="L328" s="104">
        <v>0</v>
      </c>
      <c r="M328" s="108">
        <v>78</v>
      </c>
      <c r="N328" s="107">
        <v>56</v>
      </c>
      <c r="P328" s="78"/>
    </row>
    <row r="329" spans="2:16" x14ac:dyDescent="0.2">
      <c r="B329" s="186">
        <f t="shared" si="4"/>
        <v>42320</v>
      </c>
      <c r="C329" s="103">
        <v>0</v>
      </c>
      <c r="D329" s="103">
        <v>0</v>
      </c>
      <c r="E329" s="103">
        <v>0</v>
      </c>
      <c r="F329" s="103">
        <v>0</v>
      </c>
      <c r="G329" s="103">
        <v>0</v>
      </c>
      <c r="H329" s="103">
        <v>0</v>
      </c>
      <c r="I329" s="103">
        <v>0</v>
      </c>
      <c r="J329" s="103">
        <v>0</v>
      </c>
      <c r="K329" s="104">
        <v>0</v>
      </c>
      <c r="L329" s="104">
        <v>0</v>
      </c>
      <c r="M329" s="108">
        <v>81</v>
      </c>
      <c r="N329" s="107">
        <v>62</v>
      </c>
      <c r="P329" s="78"/>
    </row>
    <row r="330" spans="2:16" x14ac:dyDescent="0.2">
      <c r="B330" s="186">
        <f t="shared" si="4"/>
        <v>42321</v>
      </c>
      <c r="C330" s="103">
        <v>0</v>
      </c>
      <c r="D330" s="103">
        <v>0</v>
      </c>
      <c r="E330" s="103">
        <v>0</v>
      </c>
      <c r="F330" s="103">
        <v>0</v>
      </c>
      <c r="G330" s="103">
        <v>0</v>
      </c>
      <c r="H330" s="103">
        <v>0</v>
      </c>
      <c r="I330" s="103">
        <v>0</v>
      </c>
      <c r="J330" s="103">
        <v>0</v>
      </c>
      <c r="K330" s="104">
        <v>0</v>
      </c>
      <c r="L330" s="104">
        <v>0</v>
      </c>
      <c r="M330" s="108">
        <v>93</v>
      </c>
      <c r="N330" s="107">
        <v>68</v>
      </c>
      <c r="P330" s="78"/>
    </row>
    <row r="331" spans="2:16" x14ac:dyDescent="0.2">
      <c r="B331" s="186">
        <f t="shared" si="4"/>
        <v>42322</v>
      </c>
      <c r="C331" s="103">
        <v>0</v>
      </c>
      <c r="D331" s="103">
        <v>0</v>
      </c>
      <c r="E331" s="103">
        <v>5.5E-2</v>
      </c>
      <c r="F331" s="103">
        <v>5.5E-2</v>
      </c>
      <c r="G331" s="103">
        <v>0</v>
      </c>
      <c r="H331" s="103">
        <v>0</v>
      </c>
      <c r="I331" s="103">
        <v>0</v>
      </c>
      <c r="J331" s="103">
        <v>0</v>
      </c>
      <c r="K331" s="104">
        <v>4.4999999999999998E-2</v>
      </c>
      <c r="L331" s="104">
        <v>4.4999999999999998E-2</v>
      </c>
      <c r="M331" s="108">
        <v>51</v>
      </c>
      <c r="N331" s="107">
        <v>38</v>
      </c>
      <c r="P331" s="78"/>
    </row>
    <row r="332" spans="2:16" x14ac:dyDescent="0.2">
      <c r="B332" s="186">
        <f t="shared" si="4"/>
        <v>42323</v>
      </c>
      <c r="C332" s="103">
        <v>0</v>
      </c>
      <c r="D332" s="103">
        <v>0</v>
      </c>
      <c r="E332" s="103">
        <v>0</v>
      </c>
      <c r="F332" s="103">
        <v>0</v>
      </c>
      <c r="G332" s="103">
        <v>0</v>
      </c>
      <c r="H332" s="103">
        <v>0</v>
      </c>
      <c r="I332" s="103">
        <v>0</v>
      </c>
      <c r="J332" s="103">
        <v>0</v>
      </c>
      <c r="K332" s="104">
        <v>0</v>
      </c>
      <c r="L332" s="104">
        <v>0</v>
      </c>
      <c r="M332" s="108">
        <v>36</v>
      </c>
      <c r="N332" s="107">
        <v>32</v>
      </c>
      <c r="P332" s="78"/>
    </row>
    <row r="333" spans="2:16" x14ac:dyDescent="0.2">
      <c r="B333" s="186">
        <f t="shared" si="4"/>
        <v>42324</v>
      </c>
      <c r="C333" s="103">
        <v>0</v>
      </c>
      <c r="D333" s="103">
        <v>0</v>
      </c>
      <c r="E333" s="103">
        <v>0</v>
      </c>
      <c r="F333" s="103">
        <v>0</v>
      </c>
      <c r="G333" s="103">
        <v>0</v>
      </c>
      <c r="H333" s="103">
        <v>0</v>
      </c>
      <c r="I333" s="103">
        <v>0</v>
      </c>
      <c r="J333" s="103">
        <v>0</v>
      </c>
      <c r="K333" s="104">
        <v>0</v>
      </c>
      <c r="L333" s="104">
        <v>0</v>
      </c>
      <c r="M333" s="108">
        <v>116</v>
      </c>
      <c r="N333" s="107">
        <v>72</v>
      </c>
      <c r="P333" s="78"/>
    </row>
    <row r="334" spans="2:16" x14ac:dyDescent="0.2">
      <c r="B334" s="186">
        <f t="shared" si="4"/>
        <v>42325</v>
      </c>
      <c r="C334" s="103">
        <v>0</v>
      </c>
      <c r="D334" s="103">
        <v>0</v>
      </c>
      <c r="E334" s="103">
        <v>0</v>
      </c>
      <c r="F334" s="103">
        <v>0</v>
      </c>
      <c r="G334" s="103">
        <v>0</v>
      </c>
      <c r="H334" s="103">
        <v>0</v>
      </c>
      <c r="I334" s="103">
        <v>0</v>
      </c>
      <c r="J334" s="103">
        <v>0</v>
      </c>
      <c r="K334" s="104">
        <v>0</v>
      </c>
      <c r="L334" s="104">
        <v>0</v>
      </c>
      <c r="M334" s="108">
        <v>89</v>
      </c>
      <c r="N334" s="107">
        <v>75</v>
      </c>
      <c r="P334" s="78"/>
    </row>
    <row r="335" spans="2:16" x14ac:dyDescent="0.2">
      <c r="B335" s="186">
        <f t="shared" si="4"/>
        <v>42326</v>
      </c>
      <c r="C335" s="103">
        <v>0</v>
      </c>
      <c r="D335" s="103">
        <v>0</v>
      </c>
      <c r="E335" s="103">
        <v>0</v>
      </c>
      <c r="F335" s="103">
        <v>0</v>
      </c>
      <c r="G335" s="103">
        <v>0</v>
      </c>
      <c r="H335" s="103">
        <v>0</v>
      </c>
      <c r="I335" s="103">
        <v>0</v>
      </c>
      <c r="J335" s="103">
        <v>0</v>
      </c>
      <c r="K335" s="104">
        <v>0</v>
      </c>
      <c r="L335" s="104">
        <v>0</v>
      </c>
      <c r="M335" s="108">
        <v>107</v>
      </c>
      <c r="N335" s="107">
        <v>84</v>
      </c>
      <c r="P335" s="78"/>
    </row>
    <row r="336" spans="2:16" x14ac:dyDescent="0.2">
      <c r="B336" s="186">
        <f t="shared" ref="B336:B378" si="5">B335+1</f>
        <v>42327</v>
      </c>
      <c r="C336" s="103">
        <v>0</v>
      </c>
      <c r="D336" s="103">
        <v>0</v>
      </c>
      <c r="E336" s="103">
        <v>0</v>
      </c>
      <c r="F336" s="103">
        <v>0</v>
      </c>
      <c r="G336" s="103">
        <v>0</v>
      </c>
      <c r="H336" s="103">
        <v>0</v>
      </c>
      <c r="I336" s="103">
        <v>0</v>
      </c>
      <c r="J336" s="103">
        <v>0</v>
      </c>
      <c r="K336" s="104">
        <v>0</v>
      </c>
      <c r="L336" s="104">
        <v>0</v>
      </c>
      <c r="M336" s="108">
        <v>117</v>
      </c>
      <c r="N336" s="107">
        <v>101</v>
      </c>
      <c r="P336" s="78"/>
    </row>
    <row r="337" spans="2:16" x14ac:dyDescent="0.2">
      <c r="B337" s="186">
        <f t="shared" si="5"/>
        <v>42328</v>
      </c>
      <c r="C337" s="103">
        <v>0</v>
      </c>
      <c r="D337" s="103">
        <v>0</v>
      </c>
      <c r="E337" s="103">
        <v>5.8799999999999998E-2</v>
      </c>
      <c r="F337" s="103">
        <v>5.8799999999999998E-2</v>
      </c>
      <c r="G337" s="103">
        <v>0</v>
      </c>
      <c r="H337" s="103">
        <v>0</v>
      </c>
      <c r="I337" s="103">
        <v>0</v>
      </c>
      <c r="J337" s="103">
        <v>0</v>
      </c>
      <c r="K337" s="104">
        <v>4.82E-2</v>
      </c>
      <c r="L337" s="104">
        <v>4.82E-2</v>
      </c>
      <c r="M337" s="108">
        <v>86</v>
      </c>
      <c r="N337" s="107">
        <v>71</v>
      </c>
      <c r="P337" s="78"/>
    </row>
    <row r="338" spans="2:16" x14ac:dyDescent="0.2">
      <c r="B338" s="186">
        <f t="shared" si="5"/>
        <v>42329</v>
      </c>
      <c r="C338" s="103">
        <v>0</v>
      </c>
      <c r="D338" s="103">
        <v>0</v>
      </c>
      <c r="E338" s="103">
        <v>0</v>
      </c>
      <c r="F338" s="103">
        <v>0</v>
      </c>
      <c r="G338" s="103">
        <v>0</v>
      </c>
      <c r="H338" s="103">
        <v>0</v>
      </c>
      <c r="I338" s="103">
        <v>0</v>
      </c>
      <c r="J338" s="103">
        <v>0</v>
      </c>
      <c r="K338" s="104">
        <v>0</v>
      </c>
      <c r="L338" s="104">
        <v>0</v>
      </c>
      <c r="M338" s="108">
        <v>62</v>
      </c>
      <c r="N338" s="107">
        <v>46</v>
      </c>
      <c r="P338" s="78"/>
    </row>
    <row r="339" spans="2:16" x14ac:dyDescent="0.2">
      <c r="B339" s="186">
        <f t="shared" si="5"/>
        <v>42330</v>
      </c>
      <c r="C339" s="103">
        <v>0</v>
      </c>
      <c r="D339" s="103">
        <v>0</v>
      </c>
      <c r="E339" s="103">
        <v>0</v>
      </c>
      <c r="F339" s="103">
        <v>0</v>
      </c>
      <c r="G339" s="103">
        <v>0</v>
      </c>
      <c r="H339" s="103">
        <v>0</v>
      </c>
      <c r="I339" s="103">
        <v>0</v>
      </c>
      <c r="J339" s="103">
        <v>0</v>
      </c>
      <c r="K339" s="104">
        <v>0</v>
      </c>
      <c r="L339" s="104">
        <v>0</v>
      </c>
      <c r="M339" s="108">
        <v>40</v>
      </c>
      <c r="N339" s="107">
        <v>34</v>
      </c>
      <c r="P339" s="78"/>
    </row>
    <row r="340" spans="2:16" x14ac:dyDescent="0.2">
      <c r="B340" s="186">
        <f t="shared" si="5"/>
        <v>42331</v>
      </c>
      <c r="C340" s="103">
        <v>0</v>
      </c>
      <c r="D340" s="103">
        <v>0</v>
      </c>
      <c r="E340" s="103">
        <v>0</v>
      </c>
      <c r="F340" s="103">
        <v>0</v>
      </c>
      <c r="G340" s="103">
        <v>0</v>
      </c>
      <c r="H340" s="103">
        <v>0</v>
      </c>
      <c r="I340" s="103">
        <v>0</v>
      </c>
      <c r="J340" s="103">
        <v>0</v>
      </c>
      <c r="K340" s="104">
        <v>0</v>
      </c>
      <c r="L340" s="104">
        <v>0</v>
      </c>
      <c r="M340" s="108">
        <v>88</v>
      </c>
      <c r="N340" s="107">
        <v>76</v>
      </c>
      <c r="P340" s="78"/>
    </row>
    <row r="341" spans="2:16" x14ac:dyDescent="0.2">
      <c r="B341" s="186">
        <f t="shared" si="5"/>
        <v>42332</v>
      </c>
      <c r="C341" s="103">
        <v>0</v>
      </c>
      <c r="D341" s="103">
        <v>0</v>
      </c>
      <c r="E341" s="103">
        <v>0</v>
      </c>
      <c r="F341" s="103">
        <v>0</v>
      </c>
      <c r="G341" s="103">
        <v>0</v>
      </c>
      <c r="H341" s="103">
        <v>0</v>
      </c>
      <c r="I341" s="103">
        <v>0</v>
      </c>
      <c r="J341" s="103">
        <v>0</v>
      </c>
      <c r="K341" s="104">
        <v>0</v>
      </c>
      <c r="L341" s="104">
        <v>0</v>
      </c>
      <c r="M341" s="108">
        <v>75</v>
      </c>
      <c r="N341" s="107">
        <v>72</v>
      </c>
      <c r="P341" s="78"/>
    </row>
    <row r="342" spans="2:16" x14ac:dyDescent="0.2">
      <c r="B342" s="186">
        <f t="shared" si="5"/>
        <v>42333</v>
      </c>
      <c r="C342" s="103">
        <v>0</v>
      </c>
      <c r="D342" s="103">
        <v>0</v>
      </c>
      <c r="E342" s="103">
        <v>1.2500000000000001E-2</v>
      </c>
      <c r="F342" s="103">
        <v>1.2500000000000001E-2</v>
      </c>
      <c r="G342" s="103">
        <v>0</v>
      </c>
      <c r="H342" s="103">
        <v>0</v>
      </c>
      <c r="I342" s="103">
        <v>0</v>
      </c>
      <c r="J342" s="103">
        <v>0</v>
      </c>
      <c r="K342" s="104">
        <v>1.0200000000000001E-2</v>
      </c>
      <c r="L342" s="104">
        <v>1.0200000000000001E-2</v>
      </c>
      <c r="M342" s="108">
        <v>290</v>
      </c>
      <c r="N342" s="107">
        <v>183</v>
      </c>
      <c r="P342" s="78"/>
    </row>
    <row r="343" spans="2:16" x14ac:dyDescent="0.2">
      <c r="B343" s="186">
        <f t="shared" si="5"/>
        <v>42334</v>
      </c>
      <c r="C343" s="103">
        <v>0</v>
      </c>
      <c r="D343" s="103">
        <v>0</v>
      </c>
      <c r="E343" s="103">
        <v>0</v>
      </c>
      <c r="F343" s="103">
        <v>0</v>
      </c>
      <c r="G343" s="103">
        <v>0</v>
      </c>
      <c r="H343" s="103">
        <v>0</v>
      </c>
      <c r="I343" s="103">
        <v>0</v>
      </c>
      <c r="J343" s="103">
        <v>0</v>
      </c>
      <c r="K343" s="104">
        <v>0</v>
      </c>
      <c r="L343" s="104">
        <v>0</v>
      </c>
      <c r="M343" s="108">
        <v>170</v>
      </c>
      <c r="N343" s="107">
        <v>125</v>
      </c>
      <c r="P343" s="78"/>
    </row>
    <row r="344" spans="2:16" x14ac:dyDescent="0.2">
      <c r="B344" s="186">
        <f t="shared" si="5"/>
        <v>42335</v>
      </c>
      <c r="C344" s="103">
        <v>0</v>
      </c>
      <c r="D344" s="103">
        <v>0</v>
      </c>
      <c r="E344" s="103">
        <v>0</v>
      </c>
      <c r="F344" s="103">
        <v>0</v>
      </c>
      <c r="G344" s="103">
        <v>0</v>
      </c>
      <c r="H344" s="103">
        <v>0</v>
      </c>
      <c r="I344" s="103">
        <v>0</v>
      </c>
      <c r="J344" s="103">
        <v>0</v>
      </c>
      <c r="K344" s="104">
        <v>0</v>
      </c>
      <c r="L344" s="104">
        <v>0</v>
      </c>
      <c r="M344" s="108">
        <v>75</v>
      </c>
      <c r="N344" s="107">
        <v>63</v>
      </c>
      <c r="P344" s="78"/>
    </row>
    <row r="345" spans="2:16" x14ac:dyDescent="0.2">
      <c r="B345" s="186">
        <f t="shared" si="5"/>
        <v>42336</v>
      </c>
      <c r="C345" s="103">
        <v>0</v>
      </c>
      <c r="D345" s="103">
        <v>0</v>
      </c>
      <c r="E345" s="103">
        <v>0</v>
      </c>
      <c r="F345" s="103">
        <v>0</v>
      </c>
      <c r="G345" s="103">
        <v>0</v>
      </c>
      <c r="H345" s="103">
        <v>0</v>
      </c>
      <c r="I345" s="103">
        <v>0</v>
      </c>
      <c r="J345" s="103">
        <v>0</v>
      </c>
      <c r="K345" s="104">
        <v>0</v>
      </c>
      <c r="L345" s="104">
        <v>0</v>
      </c>
      <c r="M345" s="108">
        <v>60</v>
      </c>
      <c r="N345" s="107">
        <v>50</v>
      </c>
      <c r="P345" s="78"/>
    </row>
    <row r="346" spans="2:16" x14ac:dyDescent="0.2">
      <c r="B346" s="186">
        <f t="shared" si="5"/>
        <v>42337</v>
      </c>
      <c r="C346" s="103">
        <v>0</v>
      </c>
      <c r="D346" s="103">
        <v>0</v>
      </c>
      <c r="E346" s="103">
        <v>0</v>
      </c>
      <c r="F346" s="103">
        <v>0</v>
      </c>
      <c r="G346" s="103">
        <v>0</v>
      </c>
      <c r="H346" s="103">
        <v>0</v>
      </c>
      <c r="I346" s="103">
        <v>0</v>
      </c>
      <c r="J346" s="103">
        <v>0</v>
      </c>
      <c r="K346" s="104">
        <v>0</v>
      </c>
      <c r="L346" s="104">
        <v>0</v>
      </c>
      <c r="M346" s="108">
        <v>54</v>
      </c>
      <c r="N346" s="107">
        <v>49</v>
      </c>
      <c r="P346" s="78"/>
    </row>
    <row r="347" spans="2:16" x14ac:dyDescent="0.2">
      <c r="B347" s="186">
        <f t="shared" si="5"/>
        <v>42338</v>
      </c>
      <c r="C347" s="103">
        <v>0</v>
      </c>
      <c r="D347" s="103">
        <v>0</v>
      </c>
      <c r="E347" s="103">
        <v>4.7999999999999996E-3</v>
      </c>
      <c r="F347" s="103">
        <v>4.7999999999999996E-3</v>
      </c>
      <c r="G347" s="103">
        <v>0</v>
      </c>
      <c r="H347" s="103">
        <v>0</v>
      </c>
      <c r="I347" s="103">
        <v>0</v>
      </c>
      <c r="J347" s="103">
        <v>0</v>
      </c>
      <c r="K347" s="104">
        <v>3.8999999999999998E-3</v>
      </c>
      <c r="L347" s="104">
        <v>3.8999999999999998E-3</v>
      </c>
      <c r="M347" s="108">
        <v>346</v>
      </c>
      <c r="N347" s="107">
        <v>194</v>
      </c>
      <c r="P347" s="78"/>
    </row>
    <row r="348" spans="2:16" x14ac:dyDescent="0.2">
      <c r="B348" s="186">
        <f t="shared" si="5"/>
        <v>42339</v>
      </c>
      <c r="C348" s="103">
        <v>0</v>
      </c>
      <c r="D348" s="103">
        <v>0</v>
      </c>
      <c r="E348" s="103">
        <v>0</v>
      </c>
      <c r="F348" s="103">
        <v>0</v>
      </c>
      <c r="G348" s="103">
        <v>0</v>
      </c>
      <c r="H348" s="103">
        <v>0</v>
      </c>
      <c r="I348" s="103">
        <v>0</v>
      </c>
      <c r="J348" s="103">
        <v>0</v>
      </c>
      <c r="K348" s="104">
        <v>0</v>
      </c>
      <c r="L348" s="104">
        <v>0</v>
      </c>
      <c r="M348" s="108">
        <v>159</v>
      </c>
      <c r="N348" s="107">
        <v>138</v>
      </c>
      <c r="P348" s="78"/>
    </row>
    <row r="349" spans="2:16" x14ac:dyDescent="0.2">
      <c r="B349" s="186">
        <f t="shared" si="5"/>
        <v>42340</v>
      </c>
      <c r="C349" s="103">
        <v>0</v>
      </c>
      <c r="D349" s="103">
        <v>0</v>
      </c>
      <c r="E349" s="103">
        <v>0</v>
      </c>
      <c r="F349" s="103">
        <v>0</v>
      </c>
      <c r="G349" s="103">
        <v>0</v>
      </c>
      <c r="H349" s="103">
        <v>0</v>
      </c>
      <c r="I349" s="103">
        <v>0</v>
      </c>
      <c r="J349" s="103">
        <v>0</v>
      </c>
      <c r="K349" s="104">
        <v>0</v>
      </c>
      <c r="L349" s="104">
        <v>0</v>
      </c>
      <c r="M349" s="108">
        <v>93</v>
      </c>
      <c r="N349" s="107">
        <v>84</v>
      </c>
      <c r="P349" s="78"/>
    </row>
    <row r="350" spans="2:16" x14ac:dyDescent="0.2">
      <c r="B350" s="186">
        <f t="shared" si="5"/>
        <v>42341</v>
      </c>
      <c r="C350" s="103">
        <v>0</v>
      </c>
      <c r="D350" s="103">
        <v>0</v>
      </c>
      <c r="E350" s="103">
        <v>0</v>
      </c>
      <c r="F350" s="103">
        <v>0</v>
      </c>
      <c r="G350" s="103">
        <v>0</v>
      </c>
      <c r="H350" s="103">
        <v>0</v>
      </c>
      <c r="I350" s="103">
        <v>0</v>
      </c>
      <c r="J350" s="103">
        <v>0</v>
      </c>
      <c r="K350" s="104">
        <v>0</v>
      </c>
      <c r="L350" s="104">
        <v>0</v>
      </c>
      <c r="M350" s="108">
        <v>114</v>
      </c>
      <c r="N350" s="107">
        <v>110</v>
      </c>
      <c r="P350" s="78"/>
    </row>
    <row r="351" spans="2:16" x14ac:dyDescent="0.2">
      <c r="B351" s="186">
        <f t="shared" si="5"/>
        <v>42342</v>
      </c>
      <c r="C351" s="103">
        <v>0</v>
      </c>
      <c r="D351" s="103">
        <v>0</v>
      </c>
      <c r="E351" s="103">
        <v>0</v>
      </c>
      <c r="F351" s="103">
        <v>0</v>
      </c>
      <c r="G351" s="103">
        <v>0</v>
      </c>
      <c r="H351" s="103">
        <v>0</v>
      </c>
      <c r="I351" s="103">
        <v>0</v>
      </c>
      <c r="J351" s="103">
        <v>0</v>
      </c>
      <c r="K351" s="104">
        <v>0</v>
      </c>
      <c r="L351" s="104">
        <v>0</v>
      </c>
      <c r="M351" s="108">
        <v>76</v>
      </c>
      <c r="N351" s="107">
        <v>70</v>
      </c>
      <c r="P351" s="78"/>
    </row>
    <row r="352" spans="2:16" x14ac:dyDescent="0.2">
      <c r="B352" s="186">
        <f t="shared" si="5"/>
        <v>42343</v>
      </c>
      <c r="C352" s="103">
        <v>0</v>
      </c>
      <c r="D352" s="103">
        <v>0</v>
      </c>
      <c r="E352" s="103">
        <v>0</v>
      </c>
      <c r="F352" s="103">
        <v>0</v>
      </c>
      <c r="G352" s="103">
        <v>0</v>
      </c>
      <c r="H352" s="103">
        <v>0</v>
      </c>
      <c r="I352" s="103">
        <v>0</v>
      </c>
      <c r="J352" s="103">
        <v>0</v>
      </c>
      <c r="K352" s="104">
        <v>0</v>
      </c>
      <c r="L352" s="104">
        <v>0</v>
      </c>
      <c r="M352" s="108">
        <v>77</v>
      </c>
      <c r="N352" s="107">
        <v>55</v>
      </c>
      <c r="P352" s="78"/>
    </row>
    <row r="353" spans="2:16" x14ac:dyDescent="0.2">
      <c r="B353" s="186">
        <f t="shared" si="5"/>
        <v>42344</v>
      </c>
      <c r="C353" s="103">
        <v>0</v>
      </c>
      <c r="D353" s="103">
        <v>0</v>
      </c>
      <c r="E353" s="103">
        <v>0</v>
      </c>
      <c r="F353" s="103">
        <v>0</v>
      </c>
      <c r="G353" s="103">
        <v>0</v>
      </c>
      <c r="H353" s="103">
        <v>0</v>
      </c>
      <c r="I353" s="103">
        <v>0</v>
      </c>
      <c r="J353" s="103">
        <v>0</v>
      </c>
      <c r="K353" s="104">
        <v>0</v>
      </c>
      <c r="L353" s="104">
        <v>0</v>
      </c>
      <c r="M353" s="108">
        <v>37</v>
      </c>
      <c r="N353" s="107">
        <v>28</v>
      </c>
      <c r="P353" s="78"/>
    </row>
    <row r="354" spans="2:16" x14ac:dyDescent="0.2">
      <c r="B354" s="186">
        <f t="shared" si="5"/>
        <v>42345</v>
      </c>
      <c r="C354" s="103">
        <v>0</v>
      </c>
      <c r="D354" s="103">
        <v>0</v>
      </c>
      <c r="E354" s="103">
        <v>0</v>
      </c>
      <c r="F354" s="103">
        <v>0</v>
      </c>
      <c r="G354" s="103">
        <v>0</v>
      </c>
      <c r="H354" s="103">
        <v>0</v>
      </c>
      <c r="I354" s="103">
        <v>0</v>
      </c>
      <c r="J354" s="103">
        <v>0</v>
      </c>
      <c r="K354" s="104">
        <v>0</v>
      </c>
      <c r="L354" s="104">
        <v>0</v>
      </c>
      <c r="M354" s="108">
        <v>84</v>
      </c>
      <c r="N354" s="107">
        <v>67</v>
      </c>
      <c r="P354" s="78"/>
    </row>
    <row r="355" spans="2:16" x14ac:dyDescent="0.2">
      <c r="B355" s="186">
        <f t="shared" si="5"/>
        <v>42346</v>
      </c>
      <c r="C355" s="103">
        <v>0</v>
      </c>
      <c r="D355" s="103">
        <v>0</v>
      </c>
      <c r="E355" s="103">
        <v>0</v>
      </c>
      <c r="F355" s="103">
        <v>0</v>
      </c>
      <c r="G355" s="103">
        <v>0</v>
      </c>
      <c r="H355" s="103">
        <v>0</v>
      </c>
      <c r="I355" s="103">
        <v>0</v>
      </c>
      <c r="J355" s="103">
        <v>0</v>
      </c>
      <c r="K355" s="104">
        <v>0</v>
      </c>
      <c r="L355" s="104">
        <v>0</v>
      </c>
      <c r="M355" s="108">
        <v>115</v>
      </c>
      <c r="N355" s="107">
        <v>101</v>
      </c>
      <c r="P355" s="78"/>
    </row>
    <row r="356" spans="2:16" x14ac:dyDescent="0.2">
      <c r="B356" s="186">
        <f t="shared" si="5"/>
        <v>42347</v>
      </c>
      <c r="C356" s="103">
        <v>0</v>
      </c>
      <c r="D356" s="103">
        <v>0</v>
      </c>
      <c r="E356" s="103">
        <v>0</v>
      </c>
      <c r="F356" s="103">
        <v>0</v>
      </c>
      <c r="G356" s="103">
        <v>0</v>
      </c>
      <c r="H356" s="103">
        <v>0</v>
      </c>
      <c r="I356" s="103">
        <v>0</v>
      </c>
      <c r="J356" s="103">
        <v>0</v>
      </c>
      <c r="K356" s="104">
        <v>0</v>
      </c>
      <c r="L356" s="104">
        <v>0</v>
      </c>
      <c r="M356" s="108">
        <v>104</v>
      </c>
      <c r="N356" s="107">
        <v>96</v>
      </c>
      <c r="P356" s="78"/>
    </row>
    <row r="357" spans="2:16" x14ac:dyDescent="0.2">
      <c r="B357" s="186">
        <f t="shared" si="5"/>
        <v>42348</v>
      </c>
      <c r="C357" s="103">
        <v>0</v>
      </c>
      <c r="D357" s="103">
        <v>0</v>
      </c>
      <c r="E357" s="103">
        <v>0</v>
      </c>
      <c r="F357" s="103">
        <v>0</v>
      </c>
      <c r="G357" s="103">
        <v>0</v>
      </c>
      <c r="H357" s="103">
        <v>0</v>
      </c>
      <c r="I357" s="103">
        <v>0</v>
      </c>
      <c r="J357" s="103">
        <v>0</v>
      </c>
      <c r="K357" s="104">
        <v>0</v>
      </c>
      <c r="L357" s="104">
        <v>0</v>
      </c>
      <c r="M357" s="108">
        <v>95</v>
      </c>
      <c r="N357" s="107">
        <v>90</v>
      </c>
      <c r="P357" s="78"/>
    </row>
    <row r="358" spans="2:16" x14ac:dyDescent="0.2">
      <c r="B358" s="186">
        <f t="shared" si="5"/>
        <v>42349</v>
      </c>
      <c r="C358" s="103">
        <v>0</v>
      </c>
      <c r="D358" s="103">
        <v>0</v>
      </c>
      <c r="E358" s="103">
        <v>0</v>
      </c>
      <c r="F358" s="103">
        <v>0</v>
      </c>
      <c r="G358" s="103">
        <v>0</v>
      </c>
      <c r="H358" s="103">
        <v>0</v>
      </c>
      <c r="I358" s="103">
        <v>0</v>
      </c>
      <c r="J358" s="103">
        <v>0</v>
      </c>
      <c r="K358" s="104">
        <v>0</v>
      </c>
      <c r="L358" s="104">
        <v>0</v>
      </c>
      <c r="M358" s="108">
        <v>138</v>
      </c>
      <c r="N358" s="107">
        <v>131</v>
      </c>
      <c r="P358" s="78"/>
    </row>
    <row r="359" spans="2:16" x14ac:dyDescent="0.2">
      <c r="B359" s="186">
        <f t="shared" si="5"/>
        <v>42350</v>
      </c>
      <c r="C359" s="103">
        <v>0</v>
      </c>
      <c r="D359" s="103">
        <v>0</v>
      </c>
      <c r="E359" s="103">
        <v>0</v>
      </c>
      <c r="F359" s="103">
        <v>0</v>
      </c>
      <c r="G359" s="103">
        <v>0</v>
      </c>
      <c r="H359" s="103">
        <v>0</v>
      </c>
      <c r="I359" s="103">
        <v>0</v>
      </c>
      <c r="J359" s="103">
        <v>0</v>
      </c>
      <c r="K359" s="104">
        <v>0</v>
      </c>
      <c r="L359" s="104">
        <v>0</v>
      </c>
      <c r="M359" s="108">
        <v>66</v>
      </c>
      <c r="N359" s="107">
        <v>57</v>
      </c>
      <c r="P359" s="78"/>
    </row>
    <row r="360" spans="2:16" x14ac:dyDescent="0.2">
      <c r="B360" s="186">
        <f t="shared" si="5"/>
        <v>42351</v>
      </c>
      <c r="C360" s="103">
        <v>0</v>
      </c>
      <c r="D360" s="103">
        <v>0</v>
      </c>
      <c r="E360" s="103">
        <v>0</v>
      </c>
      <c r="F360" s="103">
        <v>0</v>
      </c>
      <c r="G360" s="103">
        <v>0</v>
      </c>
      <c r="H360" s="103">
        <v>0</v>
      </c>
      <c r="I360" s="103">
        <v>0</v>
      </c>
      <c r="J360" s="103">
        <v>0</v>
      </c>
      <c r="K360" s="104">
        <v>0</v>
      </c>
      <c r="L360" s="104">
        <v>0</v>
      </c>
      <c r="M360" s="108">
        <v>33</v>
      </c>
      <c r="N360" s="107">
        <v>30</v>
      </c>
      <c r="P360" s="78"/>
    </row>
    <row r="361" spans="2:16" x14ac:dyDescent="0.2">
      <c r="B361" s="186">
        <f t="shared" si="5"/>
        <v>42352</v>
      </c>
      <c r="C361" s="103">
        <v>0</v>
      </c>
      <c r="D361" s="103">
        <v>0</v>
      </c>
      <c r="E361" s="103">
        <v>0</v>
      </c>
      <c r="F361" s="103">
        <v>0</v>
      </c>
      <c r="G361" s="103">
        <v>0</v>
      </c>
      <c r="H361" s="103">
        <v>0</v>
      </c>
      <c r="I361" s="103">
        <v>0</v>
      </c>
      <c r="J361" s="103">
        <v>0</v>
      </c>
      <c r="K361" s="104">
        <v>0</v>
      </c>
      <c r="L361" s="104">
        <v>0</v>
      </c>
      <c r="M361" s="108">
        <v>88</v>
      </c>
      <c r="N361" s="107">
        <v>83</v>
      </c>
      <c r="P361" s="78"/>
    </row>
    <row r="362" spans="2:16" x14ac:dyDescent="0.2">
      <c r="B362" s="186">
        <f t="shared" si="5"/>
        <v>42353</v>
      </c>
      <c r="C362" s="103">
        <v>0</v>
      </c>
      <c r="D362" s="103">
        <v>0</v>
      </c>
      <c r="E362" s="103">
        <v>0</v>
      </c>
      <c r="F362" s="103">
        <v>0</v>
      </c>
      <c r="G362" s="103">
        <v>0</v>
      </c>
      <c r="H362" s="103">
        <v>0</v>
      </c>
      <c r="I362" s="103">
        <v>0</v>
      </c>
      <c r="J362" s="103">
        <v>0</v>
      </c>
      <c r="K362" s="104">
        <v>0</v>
      </c>
      <c r="L362" s="104">
        <v>0</v>
      </c>
      <c r="M362" s="108">
        <v>126</v>
      </c>
      <c r="N362" s="107">
        <v>105</v>
      </c>
      <c r="P362" s="78"/>
    </row>
    <row r="363" spans="2:16" x14ac:dyDescent="0.2">
      <c r="B363" s="186">
        <f t="shared" si="5"/>
        <v>42354</v>
      </c>
      <c r="C363" s="103">
        <v>0</v>
      </c>
      <c r="D363" s="103">
        <v>0</v>
      </c>
      <c r="E363" s="103">
        <v>0</v>
      </c>
      <c r="F363" s="103">
        <v>0</v>
      </c>
      <c r="G363" s="103">
        <v>0</v>
      </c>
      <c r="H363" s="103">
        <v>0</v>
      </c>
      <c r="I363" s="103">
        <v>0</v>
      </c>
      <c r="J363" s="103">
        <v>0</v>
      </c>
      <c r="K363" s="104">
        <v>0</v>
      </c>
      <c r="L363" s="104">
        <v>0</v>
      </c>
      <c r="M363" s="108">
        <v>119</v>
      </c>
      <c r="N363" s="107">
        <v>106</v>
      </c>
      <c r="P363" s="78"/>
    </row>
    <row r="364" spans="2:16" x14ac:dyDescent="0.2">
      <c r="B364" s="186">
        <f t="shared" si="5"/>
        <v>42355</v>
      </c>
      <c r="C364" s="103">
        <v>0</v>
      </c>
      <c r="D364" s="103">
        <v>0</v>
      </c>
      <c r="E364" s="103">
        <v>0</v>
      </c>
      <c r="F364" s="103">
        <v>0</v>
      </c>
      <c r="G364" s="103">
        <v>0</v>
      </c>
      <c r="H364" s="103">
        <v>0</v>
      </c>
      <c r="I364" s="103">
        <v>0</v>
      </c>
      <c r="J364" s="103">
        <v>0</v>
      </c>
      <c r="K364" s="104">
        <v>0</v>
      </c>
      <c r="L364" s="104">
        <v>0</v>
      </c>
      <c r="M364" s="108">
        <v>180</v>
      </c>
      <c r="N364" s="107">
        <v>121</v>
      </c>
      <c r="P364" s="78"/>
    </row>
    <row r="365" spans="2:16" x14ac:dyDescent="0.2">
      <c r="B365" s="186">
        <f t="shared" si="5"/>
        <v>42356</v>
      </c>
      <c r="C365" s="103">
        <v>0</v>
      </c>
      <c r="D365" s="103">
        <v>0</v>
      </c>
      <c r="E365" s="103">
        <v>0</v>
      </c>
      <c r="F365" s="103">
        <v>0</v>
      </c>
      <c r="G365" s="103">
        <v>0</v>
      </c>
      <c r="H365" s="103">
        <v>0</v>
      </c>
      <c r="I365" s="103">
        <v>0</v>
      </c>
      <c r="J365" s="103">
        <v>0</v>
      </c>
      <c r="K365" s="104">
        <v>0</v>
      </c>
      <c r="L365" s="104">
        <v>0</v>
      </c>
      <c r="M365" s="108">
        <v>192</v>
      </c>
      <c r="N365" s="107">
        <v>168</v>
      </c>
      <c r="P365" s="78"/>
    </row>
    <row r="366" spans="2:16" x14ac:dyDescent="0.2">
      <c r="B366" s="186">
        <f t="shared" si="5"/>
        <v>42357</v>
      </c>
      <c r="C366" s="103">
        <v>0</v>
      </c>
      <c r="D366" s="103">
        <v>0</v>
      </c>
      <c r="E366" s="103">
        <v>3.0000000000000001E-3</v>
      </c>
      <c r="F366" s="103">
        <v>3.0000000000000001E-3</v>
      </c>
      <c r="G366" s="103">
        <v>0</v>
      </c>
      <c r="H366" s="103">
        <v>0</v>
      </c>
      <c r="I366" s="103">
        <v>0</v>
      </c>
      <c r="J366" s="103">
        <v>0</v>
      </c>
      <c r="K366" s="104">
        <v>2.3999999999999998E-3</v>
      </c>
      <c r="L366" s="104">
        <v>2.3999999999999998E-3</v>
      </c>
      <c r="M366" s="108">
        <v>299</v>
      </c>
      <c r="N366" s="107">
        <v>187</v>
      </c>
      <c r="P366" s="78"/>
    </row>
    <row r="367" spans="2:16" x14ac:dyDescent="0.2">
      <c r="B367" s="186">
        <f t="shared" si="5"/>
        <v>42358</v>
      </c>
      <c r="C367" s="103">
        <v>0</v>
      </c>
      <c r="D367" s="103">
        <v>0</v>
      </c>
      <c r="E367" s="103">
        <v>0</v>
      </c>
      <c r="F367" s="103">
        <v>0</v>
      </c>
      <c r="G367" s="103">
        <v>0</v>
      </c>
      <c r="H367" s="103">
        <v>0</v>
      </c>
      <c r="I367" s="103">
        <v>0</v>
      </c>
      <c r="J367" s="103">
        <v>0</v>
      </c>
      <c r="K367" s="104">
        <v>0</v>
      </c>
      <c r="L367" s="104">
        <v>0</v>
      </c>
      <c r="M367" s="108">
        <v>194</v>
      </c>
      <c r="N367" s="107">
        <v>169</v>
      </c>
      <c r="P367" s="78"/>
    </row>
    <row r="368" spans="2:16" x14ac:dyDescent="0.2">
      <c r="B368" s="186">
        <f t="shared" si="5"/>
        <v>42359</v>
      </c>
      <c r="C368" s="103">
        <v>0</v>
      </c>
      <c r="D368" s="103">
        <v>0</v>
      </c>
      <c r="E368" s="103">
        <v>0</v>
      </c>
      <c r="F368" s="103">
        <v>0</v>
      </c>
      <c r="G368" s="103">
        <v>0</v>
      </c>
      <c r="H368" s="103">
        <v>0</v>
      </c>
      <c r="I368" s="103">
        <v>0</v>
      </c>
      <c r="J368" s="103">
        <v>0</v>
      </c>
      <c r="K368" s="104">
        <v>0</v>
      </c>
      <c r="L368" s="104">
        <v>0</v>
      </c>
      <c r="M368" s="108">
        <v>91</v>
      </c>
      <c r="N368" s="107">
        <v>84</v>
      </c>
      <c r="P368" s="78"/>
    </row>
    <row r="369" spans="2:16" x14ac:dyDescent="0.2">
      <c r="B369" s="186">
        <f t="shared" si="5"/>
        <v>42360</v>
      </c>
      <c r="C369" s="103">
        <v>0</v>
      </c>
      <c r="D369" s="103">
        <v>0</v>
      </c>
      <c r="E369" s="103">
        <v>0</v>
      </c>
      <c r="F369" s="103">
        <v>0</v>
      </c>
      <c r="G369" s="103">
        <v>0</v>
      </c>
      <c r="H369" s="103">
        <v>0</v>
      </c>
      <c r="I369" s="103">
        <v>0</v>
      </c>
      <c r="J369" s="103">
        <v>0</v>
      </c>
      <c r="K369" s="104">
        <v>0</v>
      </c>
      <c r="L369" s="104">
        <v>0</v>
      </c>
      <c r="M369" s="108">
        <v>77</v>
      </c>
      <c r="N369" s="107">
        <v>70</v>
      </c>
      <c r="P369" s="78"/>
    </row>
    <row r="370" spans="2:16" x14ac:dyDescent="0.2">
      <c r="B370" s="186">
        <f t="shared" si="5"/>
        <v>42361</v>
      </c>
      <c r="C370" s="103">
        <v>0</v>
      </c>
      <c r="D370" s="103">
        <v>0</v>
      </c>
      <c r="E370" s="103">
        <v>0</v>
      </c>
      <c r="F370" s="103">
        <v>0</v>
      </c>
      <c r="G370" s="103">
        <v>0</v>
      </c>
      <c r="H370" s="103">
        <v>0</v>
      </c>
      <c r="I370" s="103">
        <v>0</v>
      </c>
      <c r="J370" s="103">
        <v>0</v>
      </c>
      <c r="K370" s="104">
        <v>0</v>
      </c>
      <c r="L370" s="104">
        <v>0</v>
      </c>
      <c r="M370" s="108">
        <v>59</v>
      </c>
      <c r="N370" s="107">
        <v>56</v>
      </c>
      <c r="P370" s="78"/>
    </row>
    <row r="371" spans="2:16" x14ac:dyDescent="0.2">
      <c r="B371" s="186">
        <f t="shared" si="5"/>
        <v>42362</v>
      </c>
      <c r="C371" s="103">
        <v>0</v>
      </c>
      <c r="D371" s="103">
        <v>0</v>
      </c>
      <c r="E371" s="103">
        <v>0</v>
      </c>
      <c r="F371" s="103">
        <v>0</v>
      </c>
      <c r="G371" s="103">
        <v>0</v>
      </c>
      <c r="H371" s="103">
        <v>0</v>
      </c>
      <c r="I371" s="103">
        <v>0</v>
      </c>
      <c r="J371" s="103">
        <v>0</v>
      </c>
      <c r="K371" s="104">
        <v>0</v>
      </c>
      <c r="L371" s="104">
        <v>0</v>
      </c>
      <c r="M371" s="108">
        <v>73</v>
      </c>
      <c r="N371" s="107">
        <v>71</v>
      </c>
      <c r="P371" s="78"/>
    </row>
    <row r="372" spans="2:16" x14ac:dyDescent="0.2">
      <c r="B372" s="186">
        <f t="shared" si="5"/>
        <v>42363</v>
      </c>
      <c r="C372" s="103">
        <v>0</v>
      </c>
      <c r="D372" s="103">
        <v>0</v>
      </c>
      <c r="E372" s="103">
        <v>0</v>
      </c>
      <c r="F372" s="103">
        <v>0</v>
      </c>
      <c r="G372" s="103">
        <v>0</v>
      </c>
      <c r="H372" s="103">
        <v>0</v>
      </c>
      <c r="I372" s="103">
        <v>0</v>
      </c>
      <c r="J372" s="103">
        <v>0</v>
      </c>
      <c r="K372" s="104">
        <v>0</v>
      </c>
      <c r="L372" s="104">
        <v>0</v>
      </c>
      <c r="M372" s="108">
        <v>48</v>
      </c>
      <c r="N372" s="107">
        <v>37</v>
      </c>
      <c r="P372" s="78"/>
    </row>
    <row r="373" spans="2:16" x14ac:dyDescent="0.2">
      <c r="B373" s="186">
        <f t="shared" si="5"/>
        <v>42364</v>
      </c>
      <c r="C373" s="103">
        <v>0</v>
      </c>
      <c r="D373" s="103">
        <v>0</v>
      </c>
      <c r="E373" s="103">
        <v>0</v>
      </c>
      <c r="F373" s="103">
        <v>0</v>
      </c>
      <c r="G373" s="103">
        <v>0</v>
      </c>
      <c r="H373" s="103">
        <v>0</v>
      </c>
      <c r="I373" s="103">
        <v>0</v>
      </c>
      <c r="J373" s="103">
        <v>0</v>
      </c>
      <c r="K373" s="104">
        <v>0</v>
      </c>
      <c r="L373" s="104">
        <v>0</v>
      </c>
      <c r="M373" s="108">
        <v>164</v>
      </c>
      <c r="N373" s="107">
        <v>107</v>
      </c>
      <c r="P373" s="78"/>
    </row>
    <row r="374" spans="2:16" x14ac:dyDescent="0.2">
      <c r="B374" s="186">
        <f t="shared" si="5"/>
        <v>42365</v>
      </c>
      <c r="C374" s="103">
        <v>0</v>
      </c>
      <c r="D374" s="103">
        <v>0</v>
      </c>
      <c r="E374" s="103">
        <v>0</v>
      </c>
      <c r="F374" s="103">
        <v>0</v>
      </c>
      <c r="G374" s="103">
        <v>0</v>
      </c>
      <c r="H374" s="103">
        <v>0</v>
      </c>
      <c r="I374" s="103">
        <v>0</v>
      </c>
      <c r="J374" s="103">
        <v>0</v>
      </c>
      <c r="K374" s="104">
        <v>0</v>
      </c>
      <c r="L374" s="104">
        <v>0</v>
      </c>
      <c r="M374" s="108">
        <v>85</v>
      </c>
      <c r="N374" s="107">
        <v>65</v>
      </c>
      <c r="P374" s="78"/>
    </row>
    <row r="375" spans="2:16" x14ac:dyDescent="0.2">
      <c r="B375" s="186">
        <f t="shared" si="5"/>
        <v>42366</v>
      </c>
      <c r="C375" s="103">
        <v>0</v>
      </c>
      <c r="D375" s="103">
        <v>0</v>
      </c>
      <c r="E375" s="103">
        <v>0</v>
      </c>
      <c r="F375" s="103">
        <v>0</v>
      </c>
      <c r="G375" s="103">
        <v>0</v>
      </c>
      <c r="H375" s="103">
        <v>0</v>
      </c>
      <c r="I375" s="103">
        <v>0</v>
      </c>
      <c r="J375" s="103">
        <v>0</v>
      </c>
      <c r="K375" s="104">
        <v>0</v>
      </c>
      <c r="L375" s="104">
        <v>0</v>
      </c>
      <c r="M375" s="108">
        <v>44</v>
      </c>
      <c r="N375" s="107">
        <v>42</v>
      </c>
      <c r="P375" s="78"/>
    </row>
    <row r="376" spans="2:16" x14ac:dyDescent="0.2">
      <c r="B376" s="186">
        <f t="shared" si="5"/>
        <v>42367</v>
      </c>
      <c r="C376" s="103">
        <v>0</v>
      </c>
      <c r="D376" s="103">
        <v>0</v>
      </c>
      <c r="E376" s="103">
        <v>0</v>
      </c>
      <c r="F376" s="103">
        <v>0</v>
      </c>
      <c r="G376" s="103">
        <v>0</v>
      </c>
      <c r="H376" s="103">
        <v>0</v>
      </c>
      <c r="I376" s="103">
        <v>0</v>
      </c>
      <c r="J376" s="103">
        <v>0</v>
      </c>
      <c r="K376" s="104">
        <v>0</v>
      </c>
      <c r="L376" s="104">
        <v>0</v>
      </c>
      <c r="M376" s="108">
        <v>52</v>
      </c>
      <c r="N376" s="107">
        <v>45</v>
      </c>
      <c r="P376" s="78"/>
    </row>
    <row r="377" spans="2:16" x14ac:dyDescent="0.2">
      <c r="B377" s="186">
        <f t="shared" si="5"/>
        <v>42368</v>
      </c>
      <c r="C377" s="103">
        <v>0</v>
      </c>
      <c r="D377" s="103">
        <v>0</v>
      </c>
      <c r="E377" s="103">
        <v>0</v>
      </c>
      <c r="F377" s="103">
        <v>0</v>
      </c>
      <c r="G377" s="103">
        <v>0</v>
      </c>
      <c r="H377" s="103">
        <v>0</v>
      </c>
      <c r="I377" s="103">
        <v>0</v>
      </c>
      <c r="J377" s="103">
        <v>0</v>
      </c>
      <c r="K377" s="104">
        <v>0</v>
      </c>
      <c r="L377" s="104">
        <v>0</v>
      </c>
      <c r="M377" s="108">
        <v>74</v>
      </c>
      <c r="N377" s="107">
        <v>71</v>
      </c>
      <c r="P377" s="78"/>
    </row>
    <row r="378" spans="2:16" x14ac:dyDescent="0.2">
      <c r="B378" s="186">
        <f t="shared" si="5"/>
        <v>42369</v>
      </c>
      <c r="C378" s="103">
        <v>0</v>
      </c>
      <c r="D378" s="103">
        <v>0</v>
      </c>
      <c r="E378" s="103">
        <v>0</v>
      </c>
      <c r="F378" s="103">
        <v>0</v>
      </c>
      <c r="G378" s="103">
        <v>0</v>
      </c>
      <c r="H378" s="103">
        <v>0</v>
      </c>
      <c r="I378" s="103">
        <v>0</v>
      </c>
      <c r="J378" s="103">
        <v>0</v>
      </c>
      <c r="K378" s="104">
        <v>0</v>
      </c>
      <c r="L378" s="104">
        <v>0</v>
      </c>
      <c r="M378" s="108">
        <v>138</v>
      </c>
      <c r="N378" s="107">
        <v>137</v>
      </c>
      <c r="P378" s="78"/>
    </row>
  </sheetData>
  <mergeCells count="8">
    <mergeCell ref="M11:N11"/>
    <mergeCell ref="B6:F6"/>
    <mergeCell ref="B10:H10"/>
    <mergeCell ref="K12:L12"/>
    <mergeCell ref="I12:J12"/>
    <mergeCell ref="G12:H12"/>
    <mergeCell ref="E12:F12"/>
    <mergeCell ref="C12:D12"/>
  </mergeCells>
  <phoneticPr fontId="33" type="noConversion"/>
  <pageMargins left="0.75" right="0.75" top="1" bottom="1" header="0.5" footer="0.5"/>
  <pageSetup paperSize="8" scale="28"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view="pageBreakPreview" topLeftCell="B2" zoomScaleNormal="85" zoomScaleSheetLayoutView="85" workbookViewId="0">
      <selection activeCell="K9" sqref="K9"/>
    </sheetView>
  </sheetViews>
  <sheetFormatPr defaultRowHeight="12.75" x14ac:dyDescent="0.2"/>
  <cols>
    <col min="1" max="1" width="11.85546875" style="67" customWidth="1"/>
    <col min="2" max="2" width="16.85546875" style="93" customWidth="1"/>
    <col min="3" max="3" width="16.7109375" style="93" customWidth="1"/>
    <col min="4" max="5" width="15.5703125" style="67" customWidth="1"/>
    <col min="6" max="6" width="15" style="67" customWidth="1"/>
    <col min="7" max="7" width="15.5703125" style="110" customWidth="1"/>
    <col min="8" max="8" width="15.5703125" style="114" customWidth="1"/>
    <col min="9" max="9" width="15.5703125" style="67" customWidth="1"/>
    <col min="10" max="10" width="17.7109375" style="67" customWidth="1"/>
    <col min="11" max="11" width="17.5703125" style="118" customWidth="1"/>
    <col min="12" max="12" width="53.85546875" style="67" customWidth="1"/>
    <col min="13" max="13" width="2.5703125" style="67" customWidth="1"/>
    <col min="14" max="16384" width="9.140625" style="67"/>
  </cols>
  <sheetData>
    <row r="1" spans="2:12" ht="20.25" x14ac:dyDescent="0.3">
      <c r="B1" s="89" t="str">
        <f>Cover!C22</f>
        <v>CitiPower Pty Ltd</v>
      </c>
      <c r="C1" s="89"/>
    </row>
    <row r="2" spans="2:12" ht="20.25" customHeight="1" x14ac:dyDescent="0.3">
      <c r="B2" s="90" t="s">
        <v>116</v>
      </c>
      <c r="C2" s="90"/>
      <c r="D2" s="336" t="s">
        <v>151</v>
      </c>
      <c r="E2" s="337"/>
      <c r="F2" s="337"/>
      <c r="G2" s="338"/>
    </row>
    <row r="3" spans="2:12" ht="20.25" x14ac:dyDescent="0.3">
      <c r="B3" s="94">
        <f>Cover!C26</f>
        <v>2015</v>
      </c>
      <c r="C3" s="94"/>
      <c r="D3" s="339"/>
      <c r="E3" s="340"/>
      <c r="F3" s="340"/>
      <c r="G3" s="341"/>
    </row>
    <row r="4" spans="2:12" ht="18" x14ac:dyDescent="0.25">
      <c r="B4" s="91" t="s">
        <v>18</v>
      </c>
      <c r="C4" s="91"/>
    </row>
    <row r="6" spans="2:12" ht="15" customHeight="1" x14ac:dyDescent="0.2">
      <c r="B6" s="92"/>
      <c r="C6" s="92"/>
      <c r="D6" s="68"/>
      <c r="E6" s="68"/>
      <c r="G6" s="111"/>
      <c r="H6" s="115"/>
      <c r="I6" s="68"/>
      <c r="J6" s="66"/>
      <c r="K6" s="119"/>
      <c r="L6" s="35"/>
    </row>
    <row r="7" spans="2:12" ht="15.75" x14ac:dyDescent="0.25">
      <c r="B7" s="82" t="s">
        <v>95</v>
      </c>
      <c r="C7" s="82"/>
      <c r="D7" s="68"/>
      <c r="E7" s="68"/>
      <c r="G7" s="111"/>
      <c r="H7" s="115"/>
      <c r="I7" s="68"/>
      <c r="J7" s="66"/>
      <c r="K7" s="119"/>
      <c r="L7" s="35"/>
    </row>
    <row r="8" spans="2:12" ht="15.75" x14ac:dyDescent="0.25">
      <c r="B8" s="82"/>
      <c r="C8" s="82"/>
      <c r="D8" s="68"/>
      <c r="E8" s="68"/>
      <c r="G8" s="111"/>
      <c r="H8" s="115"/>
      <c r="I8" s="68"/>
      <c r="J8" s="66"/>
      <c r="K8" s="119"/>
      <c r="L8" s="35"/>
    </row>
    <row r="9" spans="2:12" s="88" customFormat="1" ht="63.75" x14ac:dyDescent="0.2">
      <c r="B9" s="83" t="s">
        <v>127</v>
      </c>
      <c r="C9" s="83" t="s">
        <v>190</v>
      </c>
      <c r="D9" s="58" t="s">
        <v>56</v>
      </c>
      <c r="E9" s="58" t="s">
        <v>139</v>
      </c>
      <c r="F9" s="58" t="s">
        <v>191</v>
      </c>
      <c r="G9" s="112" t="s">
        <v>148</v>
      </c>
      <c r="H9" s="116" t="s">
        <v>147</v>
      </c>
      <c r="I9" s="58" t="s">
        <v>140</v>
      </c>
      <c r="J9" s="69" t="s">
        <v>246</v>
      </c>
      <c r="K9" s="120" t="s">
        <v>245</v>
      </c>
      <c r="L9" s="69" t="s">
        <v>128</v>
      </c>
    </row>
    <row r="10" spans="2:12" x14ac:dyDescent="0.2">
      <c r="B10" s="95"/>
      <c r="C10" s="95"/>
      <c r="D10" s="109"/>
      <c r="E10" s="81"/>
      <c r="F10" s="71"/>
      <c r="G10" s="113"/>
      <c r="H10" s="117"/>
      <c r="I10" s="117"/>
      <c r="J10" s="70"/>
      <c r="K10" s="121"/>
      <c r="L10" s="71"/>
    </row>
    <row r="11" spans="2:12" x14ac:dyDescent="0.2">
      <c r="B11" s="95"/>
      <c r="C11" s="95"/>
      <c r="D11" s="109"/>
      <c r="E11" s="81"/>
      <c r="F11" s="71"/>
      <c r="G11" s="113"/>
      <c r="H11" s="117"/>
      <c r="I11" s="117"/>
      <c r="J11" s="70"/>
      <c r="K11" s="121"/>
      <c r="L11" s="71"/>
    </row>
    <row r="12" spans="2:12" x14ac:dyDescent="0.2">
      <c r="B12" s="95"/>
      <c r="C12" s="95"/>
      <c r="D12" s="109"/>
      <c r="E12" s="81"/>
      <c r="F12" s="71"/>
      <c r="G12" s="113"/>
      <c r="H12" s="117"/>
      <c r="I12" s="117"/>
      <c r="J12" s="70"/>
      <c r="K12" s="121"/>
      <c r="L12" s="71"/>
    </row>
    <row r="13" spans="2:12" x14ac:dyDescent="0.2">
      <c r="B13" s="95"/>
      <c r="C13" s="95"/>
      <c r="D13" s="109"/>
      <c r="E13" s="81"/>
      <c r="F13" s="71"/>
      <c r="G13" s="113"/>
      <c r="H13" s="117"/>
      <c r="I13" s="117"/>
      <c r="J13" s="70"/>
      <c r="K13" s="121"/>
      <c r="L13" s="71"/>
    </row>
    <row r="14" spans="2:12" x14ac:dyDescent="0.2">
      <c r="B14" s="95"/>
      <c r="C14" s="95"/>
      <c r="D14" s="109"/>
      <c r="E14" s="81"/>
      <c r="F14" s="71"/>
      <c r="G14" s="113"/>
      <c r="H14" s="117"/>
      <c r="I14" s="117"/>
      <c r="J14" s="70"/>
      <c r="K14" s="121"/>
      <c r="L14" s="71"/>
    </row>
    <row r="15" spans="2:12" x14ac:dyDescent="0.2">
      <c r="B15" s="95"/>
      <c r="C15" s="95"/>
      <c r="D15" s="109"/>
      <c r="E15" s="81"/>
      <c r="F15" s="71"/>
      <c r="G15" s="113"/>
      <c r="H15" s="117"/>
      <c r="I15" s="117"/>
      <c r="J15" s="70"/>
      <c r="K15" s="121"/>
      <c r="L15" s="71"/>
    </row>
    <row r="16" spans="2:12" x14ac:dyDescent="0.2">
      <c r="B16" s="95"/>
      <c r="C16" s="95"/>
      <c r="D16" s="109"/>
      <c r="E16" s="81"/>
      <c r="F16" s="71"/>
      <c r="G16" s="113"/>
      <c r="H16" s="117"/>
      <c r="I16" s="117"/>
      <c r="J16" s="70"/>
      <c r="K16" s="121"/>
      <c r="L16" s="71"/>
    </row>
    <row r="17" spans="2:12" x14ac:dyDescent="0.2">
      <c r="B17" s="95"/>
      <c r="C17" s="95"/>
      <c r="D17" s="109"/>
      <c r="E17" s="81"/>
      <c r="F17" s="71"/>
      <c r="G17" s="113"/>
      <c r="H17" s="117"/>
      <c r="I17" s="117"/>
      <c r="J17" s="70"/>
      <c r="K17" s="121"/>
      <c r="L17" s="71"/>
    </row>
    <row r="18" spans="2:12" x14ac:dyDescent="0.2">
      <c r="B18" s="95"/>
      <c r="C18" s="95"/>
      <c r="D18" s="109"/>
      <c r="E18" s="81"/>
      <c r="F18" s="71"/>
      <c r="G18" s="113"/>
      <c r="H18" s="117"/>
      <c r="I18" s="117"/>
      <c r="J18" s="70"/>
      <c r="K18" s="121"/>
      <c r="L18" s="71"/>
    </row>
    <row r="19" spans="2:12" x14ac:dyDescent="0.2">
      <c r="B19" s="95"/>
      <c r="C19" s="95"/>
      <c r="D19" s="109"/>
      <c r="E19" s="81"/>
      <c r="F19" s="71"/>
      <c r="G19" s="113"/>
      <c r="H19" s="117"/>
      <c r="I19" s="117"/>
      <c r="J19" s="70"/>
      <c r="K19" s="121"/>
      <c r="L19" s="71"/>
    </row>
    <row r="20" spans="2:12" x14ac:dyDescent="0.2">
      <c r="B20" s="95"/>
      <c r="C20" s="95"/>
      <c r="D20" s="109"/>
      <c r="E20" s="81"/>
      <c r="F20" s="71"/>
      <c r="G20" s="113"/>
      <c r="H20" s="117"/>
      <c r="I20" s="117"/>
      <c r="J20" s="70"/>
      <c r="K20" s="122"/>
      <c r="L20" s="71"/>
    </row>
    <row r="21" spans="2:12" x14ac:dyDescent="0.2">
      <c r="B21" s="95"/>
      <c r="C21" s="95"/>
      <c r="D21" s="109"/>
      <c r="E21" s="81"/>
      <c r="F21" s="71"/>
      <c r="G21" s="113"/>
      <c r="H21" s="117"/>
      <c r="I21" s="117"/>
      <c r="J21" s="70"/>
      <c r="K21" s="122"/>
      <c r="L21" s="71"/>
    </row>
    <row r="22" spans="2:12" x14ac:dyDescent="0.2">
      <c r="B22" s="95"/>
      <c r="C22" s="95"/>
      <c r="D22" s="109"/>
      <c r="E22" s="81"/>
      <c r="F22" s="71"/>
      <c r="G22" s="113"/>
      <c r="H22" s="117"/>
      <c r="I22" s="117"/>
      <c r="J22" s="70"/>
      <c r="K22" s="122"/>
      <c r="L22" s="71"/>
    </row>
    <row r="27" spans="2:12" x14ac:dyDescent="0.2">
      <c r="F27" s="342" t="s">
        <v>58</v>
      </c>
      <c r="G27" s="342"/>
    </row>
    <row r="28" spans="2:12" x14ac:dyDescent="0.2">
      <c r="F28" s="342" t="s">
        <v>59</v>
      </c>
      <c r="G28" s="342"/>
    </row>
    <row r="29" spans="2:12" x14ac:dyDescent="0.2">
      <c r="F29" s="342" t="s">
        <v>60</v>
      </c>
      <c r="G29" s="342"/>
    </row>
    <row r="30" spans="2:12" x14ac:dyDescent="0.2">
      <c r="F30" s="342" t="s">
        <v>61</v>
      </c>
      <c r="G30" s="342"/>
    </row>
    <row r="31" spans="2:12" x14ac:dyDescent="0.2">
      <c r="F31" s="342" t="s">
        <v>62</v>
      </c>
      <c r="G31" s="342"/>
      <c r="J31" s="180"/>
    </row>
    <row r="32" spans="2:12" x14ac:dyDescent="0.2">
      <c r="F32" s="342" t="s">
        <v>63</v>
      </c>
      <c r="G32" s="342"/>
      <c r="J32" s="180"/>
    </row>
    <row r="33" spans="6:10" x14ac:dyDescent="0.2">
      <c r="F33" s="342" t="s">
        <v>64</v>
      </c>
      <c r="G33" s="342"/>
      <c r="J33" s="180"/>
    </row>
    <row r="34" spans="6:10" x14ac:dyDescent="0.2">
      <c r="F34" s="342" t="s">
        <v>65</v>
      </c>
      <c r="G34" s="342"/>
      <c r="J34" s="180"/>
    </row>
    <row r="35" spans="6:10" x14ac:dyDescent="0.2">
      <c r="F35" s="342" t="s">
        <v>66</v>
      </c>
      <c r="G35" s="342"/>
      <c r="J35" s="180"/>
    </row>
    <row r="36" spans="6:10" x14ac:dyDescent="0.2">
      <c r="F36" s="342" t="s">
        <v>88</v>
      </c>
      <c r="G36" s="342"/>
      <c r="J36" s="180"/>
    </row>
    <row r="37" spans="6:10" x14ac:dyDescent="0.2">
      <c r="J37" s="180"/>
    </row>
    <row r="38" spans="6:10" x14ac:dyDescent="0.2">
      <c r="J38" s="180"/>
    </row>
    <row r="39" spans="6:10" x14ac:dyDescent="0.2">
      <c r="J39" s="180"/>
    </row>
    <row r="40" spans="6:10" x14ac:dyDescent="0.2">
      <c r="J40" s="180"/>
    </row>
    <row r="41" spans="6:10" x14ac:dyDescent="0.2">
      <c r="J41" s="180"/>
    </row>
  </sheetData>
  <mergeCells count="11">
    <mergeCell ref="F36:G36"/>
    <mergeCell ref="F30:G30"/>
    <mergeCell ref="F31:G31"/>
    <mergeCell ref="F32:G32"/>
    <mergeCell ref="F33:G33"/>
    <mergeCell ref="F34:G34"/>
    <mergeCell ref="D2:G3"/>
    <mergeCell ref="F27:G27"/>
    <mergeCell ref="F28:G28"/>
    <mergeCell ref="F29:G29"/>
    <mergeCell ref="F35:G35"/>
  </mergeCells>
  <phoneticPr fontId="23" type="noConversion"/>
  <dataValidations count="3">
    <dataValidation type="list" allowBlank="1" showInputMessage="1" showErrorMessage="1" sqref="J10:J22">
      <formula1>"2,3,4,5,6,7"</formula1>
    </dataValidation>
    <dataValidation type="list" allowBlank="1" showInputMessage="1" showErrorMessage="1" sqref="E10:E22">
      <formula1>"CBD,Urban,Rural short, Rural Long"</formula1>
    </dataValidation>
    <dataValidation type="list" allowBlank="1" showInputMessage="1" showErrorMessage="1" sqref="F10:F22">
      <formula1>$F$27:$F$36</formula1>
    </dataValidation>
  </dataValidations>
  <pageMargins left="0" right="0" top="0" bottom="0" header="0" footer="0"/>
  <pageSetup paperSize="8" scale="67"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1"/>
  <sheetViews>
    <sheetView showGridLines="0" view="pageBreakPreview" zoomScaleNormal="100" zoomScaleSheetLayoutView="100" workbookViewId="0">
      <selection activeCell="D11" sqref="D11"/>
    </sheetView>
  </sheetViews>
  <sheetFormatPr defaultColWidth="8.85546875" defaultRowHeight="12.75" x14ac:dyDescent="0.2"/>
  <cols>
    <col min="1" max="1" width="12.85546875" style="127" customWidth="1"/>
    <col min="2" max="2" width="43.5703125" style="127" customWidth="1"/>
    <col min="3" max="3" width="29.85546875" style="127" customWidth="1"/>
    <col min="4" max="4" width="16.140625" style="127" customWidth="1"/>
    <col min="5" max="5" width="5" style="127" customWidth="1"/>
    <col min="6" max="252" width="8.85546875" style="127"/>
    <col min="253" max="253" width="12.85546875" style="127" customWidth="1"/>
    <col min="254" max="254" width="24.140625" style="127" customWidth="1"/>
    <col min="255" max="255" width="21.28515625" style="127" customWidth="1"/>
    <col min="256" max="256" width="15.28515625" style="127" customWidth="1"/>
    <col min="257" max="257" width="16.5703125" style="127" customWidth="1"/>
    <col min="258" max="258" width="14.28515625" style="127" customWidth="1"/>
    <col min="259" max="259" width="14.7109375" style="127" customWidth="1"/>
    <col min="260" max="260" width="16.140625" style="127" customWidth="1"/>
    <col min="261" max="261" width="5" style="127" customWidth="1"/>
    <col min="262" max="508" width="8.85546875" style="127"/>
    <col min="509" max="509" width="12.85546875" style="127" customWidth="1"/>
    <col min="510" max="510" width="24.140625" style="127" customWidth="1"/>
    <col min="511" max="511" width="21.28515625" style="127" customWidth="1"/>
    <col min="512" max="512" width="15.28515625" style="127" customWidth="1"/>
    <col min="513" max="513" width="16.5703125" style="127" customWidth="1"/>
    <col min="514" max="514" width="14.28515625" style="127" customWidth="1"/>
    <col min="515" max="515" width="14.7109375" style="127" customWidth="1"/>
    <col min="516" max="516" width="16.140625" style="127" customWidth="1"/>
    <col min="517" max="517" width="5" style="127" customWidth="1"/>
    <col min="518" max="764" width="8.85546875" style="127"/>
    <col min="765" max="765" width="12.85546875" style="127" customWidth="1"/>
    <col min="766" max="766" width="24.140625" style="127" customWidth="1"/>
    <col min="767" max="767" width="21.28515625" style="127" customWidth="1"/>
    <col min="768" max="768" width="15.28515625" style="127" customWidth="1"/>
    <col min="769" max="769" width="16.5703125" style="127" customWidth="1"/>
    <col min="770" max="770" width="14.28515625" style="127" customWidth="1"/>
    <col min="771" max="771" width="14.7109375" style="127" customWidth="1"/>
    <col min="772" max="772" width="16.140625" style="127" customWidth="1"/>
    <col min="773" max="773" width="5" style="127" customWidth="1"/>
    <col min="774" max="1020" width="8.85546875" style="127"/>
    <col min="1021" max="1021" width="12.85546875" style="127" customWidth="1"/>
    <col min="1022" max="1022" width="24.140625" style="127" customWidth="1"/>
    <col min="1023" max="1023" width="21.28515625" style="127" customWidth="1"/>
    <col min="1024" max="1024" width="15.28515625" style="127" customWidth="1"/>
    <col min="1025" max="1025" width="16.5703125" style="127" customWidth="1"/>
    <col min="1026" max="1026" width="14.28515625" style="127" customWidth="1"/>
    <col min="1027" max="1027" width="14.7109375" style="127" customWidth="1"/>
    <col min="1028" max="1028" width="16.140625" style="127" customWidth="1"/>
    <col min="1029" max="1029" width="5" style="127" customWidth="1"/>
    <col min="1030" max="1276" width="8.85546875" style="127"/>
    <col min="1277" max="1277" width="12.85546875" style="127" customWidth="1"/>
    <col min="1278" max="1278" width="24.140625" style="127" customWidth="1"/>
    <col min="1279" max="1279" width="21.28515625" style="127" customWidth="1"/>
    <col min="1280" max="1280" width="15.28515625" style="127" customWidth="1"/>
    <col min="1281" max="1281" width="16.5703125" style="127" customWidth="1"/>
    <col min="1282" max="1282" width="14.28515625" style="127" customWidth="1"/>
    <col min="1283" max="1283" width="14.7109375" style="127" customWidth="1"/>
    <col min="1284" max="1284" width="16.140625" style="127" customWidth="1"/>
    <col min="1285" max="1285" width="5" style="127" customWidth="1"/>
    <col min="1286" max="1532" width="8.85546875" style="127"/>
    <col min="1533" max="1533" width="12.85546875" style="127" customWidth="1"/>
    <col min="1534" max="1534" width="24.140625" style="127" customWidth="1"/>
    <col min="1535" max="1535" width="21.28515625" style="127" customWidth="1"/>
    <col min="1536" max="1536" width="15.28515625" style="127" customWidth="1"/>
    <col min="1537" max="1537" width="16.5703125" style="127" customWidth="1"/>
    <col min="1538" max="1538" width="14.28515625" style="127" customWidth="1"/>
    <col min="1539" max="1539" width="14.7109375" style="127" customWidth="1"/>
    <col min="1540" max="1540" width="16.140625" style="127" customWidth="1"/>
    <col min="1541" max="1541" width="5" style="127" customWidth="1"/>
    <col min="1542" max="1788" width="8.85546875" style="127"/>
    <col min="1789" max="1789" width="12.85546875" style="127" customWidth="1"/>
    <col min="1790" max="1790" width="24.140625" style="127" customWidth="1"/>
    <col min="1791" max="1791" width="21.28515625" style="127" customWidth="1"/>
    <col min="1792" max="1792" width="15.28515625" style="127" customWidth="1"/>
    <col min="1793" max="1793" width="16.5703125" style="127" customWidth="1"/>
    <col min="1794" max="1794" width="14.28515625" style="127" customWidth="1"/>
    <col min="1795" max="1795" width="14.7109375" style="127" customWidth="1"/>
    <col min="1796" max="1796" width="16.140625" style="127" customWidth="1"/>
    <col min="1797" max="1797" width="5" style="127" customWidth="1"/>
    <col min="1798" max="2044" width="8.85546875" style="127"/>
    <col min="2045" max="2045" width="12.85546875" style="127" customWidth="1"/>
    <col min="2046" max="2046" width="24.140625" style="127" customWidth="1"/>
    <col min="2047" max="2047" width="21.28515625" style="127" customWidth="1"/>
    <col min="2048" max="2048" width="15.28515625" style="127" customWidth="1"/>
    <col min="2049" max="2049" width="16.5703125" style="127" customWidth="1"/>
    <col min="2050" max="2050" width="14.28515625" style="127" customWidth="1"/>
    <col min="2051" max="2051" width="14.7109375" style="127" customWidth="1"/>
    <col min="2052" max="2052" width="16.140625" style="127" customWidth="1"/>
    <col min="2053" max="2053" width="5" style="127" customWidth="1"/>
    <col min="2054" max="2300" width="8.85546875" style="127"/>
    <col min="2301" max="2301" width="12.85546875" style="127" customWidth="1"/>
    <col min="2302" max="2302" width="24.140625" style="127" customWidth="1"/>
    <col min="2303" max="2303" width="21.28515625" style="127" customWidth="1"/>
    <col min="2304" max="2304" width="15.28515625" style="127" customWidth="1"/>
    <col min="2305" max="2305" width="16.5703125" style="127" customWidth="1"/>
    <col min="2306" max="2306" width="14.28515625" style="127" customWidth="1"/>
    <col min="2307" max="2307" width="14.7109375" style="127" customWidth="1"/>
    <col min="2308" max="2308" width="16.140625" style="127" customWidth="1"/>
    <col min="2309" max="2309" width="5" style="127" customWidth="1"/>
    <col min="2310" max="2556" width="8.85546875" style="127"/>
    <col min="2557" max="2557" width="12.85546875" style="127" customWidth="1"/>
    <col min="2558" max="2558" width="24.140625" style="127" customWidth="1"/>
    <col min="2559" max="2559" width="21.28515625" style="127" customWidth="1"/>
    <col min="2560" max="2560" width="15.28515625" style="127" customWidth="1"/>
    <col min="2561" max="2561" width="16.5703125" style="127" customWidth="1"/>
    <col min="2562" max="2562" width="14.28515625" style="127" customWidth="1"/>
    <col min="2563" max="2563" width="14.7109375" style="127" customWidth="1"/>
    <col min="2564" max="2564" width="16.140625" style="127" customWidth="1"/>
    <col min="2565" max="2565" width="5" style="127" customWidth="1"/>
    <col min="2566" max="2812" width="8.85546875" style="127"/>
    <col min="2813" max="2813" width="12.85546875" style="127" customWidth="1"/>
    <col min="2814" max="2814" width="24.140625" style="127" customWidth="1"/>
    <col min="2815" max="2815" width="21.28515625" style="127" customWidth="1"/>
    <col min="2816" max="2816" width="15.28515625" style="127" customWidth="1"/>
    <col min="2817" max="2817" width="16.5703125" style="127" customWidth="1"/>
    <col min="2818" max="2818" width="14.28515625" style="127" customWidth="1"/>
    <col min="2819" max="2819" width="14.7109375" style="127" customWidth="1"/>
    <col min="2820" max="2820" width="16.140625" style="127" customWidth="1"/>
    <col min="2821" max="2821" width="5" style="127" customWidth="1"/>
    <col min="2822" max="3068" width="8.85546875" style="127"/>
    <col min="3069" max="3069" width="12.85546875" style="127" customWidth="1"/>
    <col min="3070" max="3070" width="24.140625" style="127" customWidth="1"/>
    <col min="3071" max="3071" width="21.28515625" style="127" customWidth="1"/>
    <col min="3072" max="3072" width="15.28515625" style="127" customWidth="1"/>
    <col min="3073" max="3073" width="16.5703125" style="127" customWidth="1"/>
    <col min="3074" max="3074" width="14.28515625" style="127" customWidth="1"/>
    <col min="3075" max="3075" width="14.7109375" style="127" customWidth="1"/>
    <col min="3076" max="3076" width="16.140625" style="127" customWidth="1"/>
    <col min="3077" max="3077" width="5" style="127" customWidth="1"/>
    <col min="3078" max="3324" width="8.85546875" style="127"/>
    <col min="3325" max="3325" width="12.85546875" style="127" customWidth="1"/>
    <col min="3326" max="3326" width="24.140625" style="127" customWidth="1"/>
    <col min="3327" max="3327" width="21.28515625" style="127" customWidth="1"/>
    <col min="3328" max="3328" width="15.28515625" style="127" customWidth="1"/>
    <col min="3329" max="3329" width="16.5703125" style="127" customWidth="1"/>
    <col min="3330" max="3330" width="14.28515625" style="127" customWidth="1"/>
    <col min="3331" max="3331" width="14.7109375" style="127" customWidth="1"/>
    <col min="3332" max="3332" width="16.140625" style="127" customWidth="1"/>
    <col min="3333" max="3333" width="5" style="127" customWidth="1"/>
    <col min="3334" max="3580" width="8.85546875" style="127"/>
    <col min="3581" max="3581" width="12.85546875" style="127" customWidth="1"/>
    <col min="3582" max="3582" width="24.140625" style="127" customWidth="1"/>
    <col min="3583" max="3583" width="21.28515625" style="127" customWidth="1"/>
    <col min="3584" max="3584" width="15.28515625" style="127" customWidth="1"/>
    <col min="3585" max="3585" width="16.5703125" style="127" customWidth="1"/>
    <col min="3586" max="3586" width="14.28515625" style="127" customWidth="1"/>
    <col min="3587" max="3587" width="14.7109375" style="127" customWidth="1"/>
    <col min="3588" max="3588" width="16.140625" style="127" customWidth="1"/>
    <col min="3589" max="3589" width="5" style="127" customWidth="1"/>
    <col min="3590" max="3836" width="8.85546875" style="127"/>
    <col min="3837" max="3837" width="12.85546875" style="127" customWidth="1"/>
    <col min="3838" max="3838" width="24.140625" style="127" customWidth="1"/>
    <col min="3839" max="3839" width="21.28515625" style="127" customWidth="1"/>
    <col min="3840" max="3840" width="15.28515625" style="127" customWidth="1"/>
    <col min="3841" max="3841" width="16.5703125" style="127" customWidth="1"/>
    <col min="3842" max="3842" width="14.28515625" style="127" customWidth="1"/>
    <col min="3843" max="3843" width="14.7109375" style="127" customWidth="1"/>
    <col min="3844" max="3844" width="16.140625" style="127" customWidth="1"/>
    <col min="3845" max="3845" width="5" style="127" customWidth="1"/>
    <col min="3846" max="4092" width="8.85546875" style="127"/>
    <col min="4093" max="4093" width="12.85546875" style="127" customWidth="1"/>
    <col min="4094" max="4094" width="24.140625" style="127" customWidth="1"/>
    <col min="4095" max="4095" width="21.28515625" style="127" customWidth="1"/>
    <col min="4096" max="4096" width="15.28515625" style="127" customWidth="1"/>
    <col min="4097" max="4097" width="16.5703125" style="127" customWidth="1"/>
    <col min="4098" max="4098" width="14.28515625" style="127" customWidth="1"/>
    <col min="4099" max="4099" width="14.7109375" style="127" customWidth="1"/>
    <col min="4100" max="4100" width="16.140625" style="127" customWidth="1"/>
    <col min="4101" max="4101" width="5" style="127" customWidth="1"/>
    <col min="4102" max="4348" width="8.85546875" style="127"/>
    <col min="4349" max="4349" width="12.85546875" style="127" customWidth="1"/>
    <col min="4350" max="4350" width="24.140625" style="127" customWidth="1"/>
    <col min="4351" max="4351" width="21.28515625" style="127" customWidth="1"/>
    <col min="4352" max="4352" width="15.28515625" style="127" customWidth="1"/>
    <col min="4353" max="4353" width="16.5703125" style="127" customWidth="1"/>
    <col min="4354" max="4354" width="14.28515625" style="127" customWidth="1"/>
    <col min="4355" max="4355" width="14.7109375" style="127" customWidth="1"/>
    <col min="4356" max="4356" width="16.140625" style="127" customWidth="1"/>
    <col min="4357" max="4357" width="5" style="127" customWidth="1"/>
    <col min="4358" max="4604" width="8.85546875" style="127"/>
    <col min="4605" max="4605" width="12.85546875" style="127" customWidth="1"/>
    <col min="4606" max="4606" width="24.140625" style="127" customWidth="1"/>
    <col min="4607" max="4607" width="21.28515625" style="127" customWidth="1"/>
    <col min="4608" max="4608" width="15.28515625" style="127" customWidth="1"/>
    <col min="4609" max="4609" width="16.5703125" style="127" customWidth="1"/>
    <col min="4610" max="4610" width="14.28515625" style="127" customWidth="1"/>
    <col min="4611" max="4611" width="14.7109375" style="127" customWidth="1"/>
    <col min="4612" max="4612" width="16.140625" style="127" customWidth="1"/>
    <col min="4613" max="4613" width="5" style="127" customWidth="1"/>
    <col min="4614" max="4860" width="8.85546875" style="127"/>
    <col min="4861" max="4861" width="12.85546875" style="127" customWidth="1"/>
    <col min="4862" max="4862" width="24.140625" style="127" customWidth="1"/>
    <col min="4863" max="4863" width="21.28515625" style="127" customWidth="1"/>
    <col min="4864" max="4864" width="15.28515625" style="127" customWidth="1"/>
    <col min="4865" max="4865" width="16.5703125" style="127" customWidth="1"/>
    <col min="4866" max="4866" width="14.28515625" style="127" customWidth="1"/>
    <col min="4867" max="4867" width="14.7109375" style="127" customWidth="1"/>
    <col min="4868" max="4868" width="16.140625" style="127" customWidth="1"/>
    <col min="4869" max="4869" width="5" style="127" customWidth="1"/>
    <col min="4870" max="5116" width="8.85546875" style="127"/>
    <col min="5117" max="5117" width="12.85546875" style="127" customWidth="1"/>
    <col min="5118" max="5118" width="24.140625" style="127" customWidth="1"/>
    <col min="5119" max="5119" width="21.28515625" style="127" customWidth="1"/>
    <col min="5120" max="5120" width="15.28515625" style="127" customWidth="1"/>
    <col min="5121" max="5121" width="16.5703125" style="127" customWidth="1"/>
    <col min="5122" max="5122" width="14.28515625" style="127" customWidth="1"/>
    <col min="5123" max="5123" width="14.7109375" style="127" customWidth="1"/>
    <col min="5124" max="5124" width="16.140625" style="127" customWidth="1"/>
    <col min="5125" max="5125" width="5" style="127" customWidth="1"/>
    <col min="5126" max="5372" width="8.85546875" style="127"/>
    <col min="5373" max="5373" width="12.85546875" style="127" customWidth="1"/>
    <col min="5374" max="5374" width="24.140625" style="127" customWidth="1"/>
    <col min="5375" max="5375" width="21.28515625" style="127" customWidth="1"/>
    <col min="5376" max="5376" width="15.28515625" style="127" customWidth="1"/>
    <col min="5377" max="5377" width="16.5703125" style="127" customWidth="1"/>
    <col min="5378" max="5378" width="14.28515625" style="127" customWidth="1"/>
    <col min="5379" max="5379" width="14.7109375" style="127" customWidth="1"/>
    <col min="5380" max="5380" width="16.140625" style="127" customWidth="1"/>
    <col min="5381" max="5381" width="5" style="127" customWidth="1"/>
    <col min="5382" max="5628" width="8.85546875" style="127"/>
    <col min="5629" max="5629" width="12.85546875" style="127" customWidth="1"/>
    <col min="5630" max="5630" width="24.140625" style="127" customWidth="1"/>
    <col min="5631" max="5631" width="21.28515625" style="127" customWidth="1"/>
    <col min="5632" max="5632" width="15.28515625" style="127" customWidth="1"/>
    <col min="5633" max="5633" width="16.5703125" style="127" customWidth="1"/>
    <col min="5634" max="5634" width="14.28515625" style="127" customWidth="1"/>
    <col min="5635" max="5635" width="14.7109375" style="127" customWidth="1"/>
    <col min="5636" max="5636" width="16.140625" style="127" customWidth="1"/>
    <col min="5637" max="5637" width="5" style="127" customWidth="1"/>
    <col min="5638" max="5884" width="8.85546875" style="127"/>
    <col min="5885" max="5885" width="12.85546875" style="127" customWidth="1"/>
    <col min="5886" max="5886" width="24.140625" style="127" customWidth="1"/>
    <col min="5887" max="5887" width="21.28515625" style="127" customWidth="1"/>
    <col min="5888" max="5888" width="15.28515625" style="127" customWidth="1"/>
    <col min="5889" max="5889" width="16.5703125" style="127" customWidth="1"/>
    <col min="5890" max="5890" width="14.28515625" style="127" customWidth="1"/>
    <col min="5891" max="5891" width="14.7109375" style="127" customWidth="1"/>
    <col min="5892" max="5892" width="16.140625" style="127" customWidth="1"/>
    <col min="5893" max="5893" width="5" style="127" customWidth="1"/>
    <col min="5894" max="6140" width="8.85546875" style="127"/>
    <col min="6141" max="6141" width="12.85546875" style="127" customWidth="1"/>
    <col min="6142" max="6142" width="24.140625" style="127" customWidth="1"/>
    <col min="6143" max="6143" width="21.28515625" style="127" customWidth="1"/>
    <col min="6144" max="6144" width="15.28515625" style="127" customWidth="1"/>
    <col min="6145" max="6145" width="16.5703125" style="127" customWidth="1"/>
    <col min="6146" max="6146" width="14.28515625" style="127" customWidth="1"/>
    <col min="6147" max="6147" width="14.7109375" style="127" customWidth="1"/>
    <col min="6148" max="6148" width="16.140625" style="127" customWidth="1"/>
    <col min="6149" max="6149" width="5" style="127" customWidth="1"/>
    <col min="6150" max="6396" width="8.85546875" style="127"/>
    <col min="6397" max="6397" width="12.85546875" style="127" customWidth="1"/>
    <col min="6398" max="6398" width="24.140625" style="127" customWidth="1"/>
    <col min="6399" max="6399" width="21.28515625" style="127" customWidth="1"/>
    <col min="6400" max="6400" width="15.28515625" style="127" customWidth="1"/>
    <col min="6401" max="6401" width="16.5703125" style="127" customWidth="1"/>
    <col min="6402" max="6402" width="14.28515625" style="127" customWidth="1"/>
    <col min="6403" max="6403" width="14.7109375" style="127" customWidth="1"/>
    <col min="6404" max="6404" width="16.140625" style="127" customWidth="1"/>
    <col min="6405" max="6405" width="5" style="127" customWidth="1"/>
    <col min="6406" max="6652" width="8.85546875" style="127"/>
    <col min="6653" max="6653" width="12.85546875" style="127" customWidth="1"/>
    <col min="6654" max="6654" width="24.140625" style="127" customWidth="1"/>
    <col min="6655" max="6655" width="21.28515625" style="127" customWidth="1"/>
    <col min="6656" max="6656" width="15.28515625" style="127" customWidth="1"/>
    <col min="6657" max="6657" width="16.5703125" style="127" customWidth="1"/>
    <col min="6658" max="6658" width="14.28515625" style="127" customWidth="1"/>
    <col min="6659" max="6659" width="14.7109375" style="127" customWidth="1"/>
    <col min="6660" max="6660" width="16.140625" style="127" customWidth="1"/>
    <col min="6661" max="6661" width="5" style="127" customWidth="1"/>
    <col min="6662" max="6908" width="8.85546875" style="127"/>
    <col min="6909" max="6909" width="12.85546875" style="127" customWidth="1"/>
    <col min="6910" max="6910" width="24.140625" style="127" customWidth="1"/>
    <col min="6911" max="6911" width="21.28515625" style="127" customWidth="1"/>
    <col min="6912" max="6912" width="15.28515625" style="127" customWidth="1"/>
    <col min="6913" max="6913" width="16.5703125" style="127" customWidth="1"/>
    <col min="6914" max="6914" width="14.28515625" style="127" customWidth="1"/>
    <col min="6915" max="6915" width="14.7109375" style="127" customWidth="1"/>
    <col min="6916" max="6916" width="16.140625" style="127" customWidth="1"/>
    <col min="6917" max="6917" width="5" style="127" customWidth="1"/>
    <col min="6918" max="7164" width="8.85546875" style="127"/>
    <col min="7165" max="7165" width="12.85546875" style="127" customWidth="1"/>
    <col min="7166" max="7166" width="24.140625" style="127" customWidth="1"/>
    <col min="7167" max="7167" width="21.28515625" style="127" customWidth="1"/>
    <col min="7168" max="7168" width="15.28515625" style="127" customWidth="1"/>
    <col min="7169" max="7169" width="16.5703125" style="127" customWidth="1"/>
    <col min="7170" max="7170" width="14.28515625" style="127" customWidth="1"/>
    <col min="7171" max="7171" width="14.7109375" style="127" customWidth="1"/>
    <col min="7172" max="7172" width="16.140625" style="127" customWidth="1"/>
    <col min="7173" max="7173" width="5" style="127" customWidth="1"/>
    <col min="7174" max="7420" width="8.85546875" style="127"/>
    <col min="7421" max="7421" width="12.85546875" style="127" customWidth="1"/>
    <col min="7422" max="7422" width="24.140625" style="127" customWidth="1"/>
    <col min="7423" max="7423" width="21.28515625" style="127" customWidth="1"/>
    <col min="7424" max="7424" width="15.28515625" style="127" customWidth="1"/>
    <col min="7425" max="7425" width="16.5703125" style="127" customWidth="1"/>
    <col min="7426" max="7426" width="14.28515625" style="127" customWidth="1"/>
    <col min="7427" max="7427" width="14.7109375" style="127" customWidth="1"/>
    <col min="7428" max="7428" width="16.140625" style="127" customWidth="1"/>
    <col min="7429" max="7429" width="5" style="127" customWidth="1"/>
    <col min="7430" max="7676" width="8.85546875" style="127"/>
    <col min="7677" max="7677" width="12.85546875" style="127" customWidth="1"/>
    <col min="7678" max="7678" width="24.140625" style="127" customWidth="1"/>
    <col min="7679" max="7679" width="21.28515625" style="127" customWidth="1"/>
    <col min="7680" max="7680" width="15.28515625" style="127" customWidth="1"/>
    <col min="7681" max="7681" width="16.5703125" style="127" customWidth="1"/>
    <col min="7682" max="7682" width="14.28515625" style="127" customWidth="1"/>
    <col min="7683" max="7683" width="14.7109375" style="127" customWidth="1"/>
    <col min="7684" max="7684" width="16.140625" style="127" customWidth="1"/>
    <col min="7685" max="7685" width="5" style="127" customWidth="1"/>
    <col min="7686" max="7932" width="8.85546875" style="127"/>
    <col min="7933" max="7933" width="12.85546875" style="127" customWidth="1"/>
    <col min="7934" max="7934" width="24.140625" style="127" customWidth="1"/>
    <col min="7935" max="7935" width="21.28515625" style="127" customWidth="1"/>
    <col min="7936" max="7936" width="15.28515625" style="127" customWidth="1"/>
    <col min="7937" max="7937" width="16.5703125" style="127" customWidth="1"/>
    <col min="7938" max="7938" width="14.28515625" style="127" customWidth="1"/>
    <col min="7939" max="7939" width="14.7109375" style="127" customWidth="1"/>
    <col min="7940" max="7940" width="16.140625" style="127" customWidth="1"/>
    <col min="7941" max="7941" width="5" style="127" customWidth="1"/>
    <col min="7942" max="8188" width="8.85546875" style="127"/>
    <col min="8189" max="8189" width="12.85546875" style="127" customWidth="1"/>
    <col min="8190" max="8190" width="24.140625" style="127" customWidth="1"/>
    <col min="8191" max="8191" width="21.28515625" style="127" customWidth="1"/>
    <col min="8192" max="8192" width="15.28515625" style="127" customWidth="1"/>
    <col min="8193" max="8193" width="16.5703125" style="127" customWidth="1"/>
    <col min="8194" max="8194" width="14.28515625" style="127" customWidth="1"/>
    <col min="8195" max="8195" width="14.7109375" style="127" customWidth="1"/>
    <col min="8196" max="8196" width="16.140625" style="127" customWidth="1"/>
    <col min="8197" max="8197" width="5" style="127" customWidth="1"/>
    <col min="8198" max="8444" width="8.85546875" style="127"/>
    <col min="8445" max="8445" width="12.85546875" style="127" customWidth="1"/>
    <col min="8446" max="8446" width="24.140625" style="127" customWidth="1"/>
    <col min="8447" max="8447" width="21.28515625" style="127" customWidth="1"/>
    <col min="8448" max="8448" width="15.28515625" style="127" customWidth="1"/>
    <col min="8449" max="8449" width="16.5703125" style="127" customWidth="1"/>
    <col min="8450" max="8450" width="14.28515625" style="127" customWidth="1"/>
    <col min="8451" max="8451" width="14.7109375" style="127" customWidth="1"/>
    <col min="8452" max="8452" width="16.140625" style="127" customWidth="1"/>
    <col min="8453" max="8453" width="5" style="127" customWidth="1"/>
    <col min="8454" max="8700" width="8.85546875" style="127"/>
    <col min="8701" max="8701" width="12.85546875" style="127" customWidth="1"/>
    <col min="8702" max="8702" width="24.140625" style="127" customWidth="1"/>
    <col min="8703" max="8703" width="21.28515625" style="127" customWidth="1"/>
    <col min="8704" max="8704" width="15.28515625" style="127" customWidth="1"/>
    <col min="8705" max="8705" width="16.5703125" style="127" customWidth="1"/>
    <col min="8706" max="8706" width="14.28515625" style="127" customWidth="1"/>
    <col min="8707" max="8707" width="14.7109375" style="127" customWidth="1"/>
    <col min="8708" max="8708" width="16.140625" style="127" customWidth="1"/>
    <col min="8709" max="8709" width="5" style="127" customWidth="1"/>
    <col min="8710" max="8956" width="8.85546875" style="127"/>
    <col min="8957" max="8957" width="12.85546875" style="127" customWidth="1"/>
    <col min="8958" max="8958" width="24.140625" style="127" customWidth="1"/>
    <col min="8959" max="8959" width="21.28515625" style="127" customWidth="1"/>
    <col min="8960" max="8960" width="15.28515625" style="127" customWidth="1"/>
    <col min="8961" max="8961" width="16.5703125" style="127" customWidth="1"/>
    <col min="8962" max="8962" width="14.28515625" style="127" customWidth="1"/>
    <col min="8963" max="8963" width="14.7109375" style="127" customWidth="1"/>
    <col min="8964" max="8964" width="16.140625" style="127" customWidth="1"/>
    <col min="8965" max="8965" width="5" style="127" customWidth="1"/>
    <col min="8966" max="9212" width="8.85546875" style="127"/>
    <col min="9213" max="9213" width="12.85546875" style="127" customWidth="1"/>
    <col min="9214" max="9214" width="24.140625" style="127" customWidth="1"/>
    <col min="9215" max="9215" width="21.28515625" style="127" customWidth="1"/>
    <col min="9216" max="9216" width="15.28515625" style="127" customWidth="1"/>
    <col min="9217" max="9217" width="16.5703125" style="127" customWidth="1"/>
    <col min="9218" max="9218" width="14.28515625" style="127" customWidth="1"/>
    <col min="9219" max="9219" width="14.7109375" style="127" customWidth="1"/>
    <col min="9220" max="9220" width="16.140625" style="127" customWidth="1"/>
    <col min="9221" max="9221" width="5" style="127" customWidth="1"/>
    <col min="9222" max="9468" width="8.85546875" style="127"/>
    <col min="9469" max="9469" width="12.85546875" style="127" customWidth="1"/>
    <col min="9470" max="9470" width="24.140625" style="127" customWidth="1"/>
    <col min="9471" max="9471" width="21.28515625" style="127" customWidth="1"/>
    <col min="9472" max="9472" width="15.28515625" style="127" customWidth="1"/>
    <col min="9473" max="9473" width="16.5703125" style="127" customWidth="1"/>
    <col min="9474" max="9474" width="14.28515625" style="127" customWidth="1"/>
    <col min="9475" max="9475" width="14.7109375" style="127" customWidth="1"/>
    <col min="9476" max="9476" width="16.140625" style="127" customWidth="1"/>
    <col min="9477" max="9477" width="5" style="127" customWidth="1"/>
    <col min="9478" max="9724" width="8.85546875" style="127"/>
    <col min="9725" max="9725" width="12.85546875" style="127" customWidth="1"/>
    <col min="9726" max="9726" width="24.140625" style="127" customWidth="1"/>
    <col min="9727" max="9727" width="21.28515625" style="127" customWidth="1"/>
    <col min="9728" max="9728" width="15.28515625" style="127" customWidth="1"/>
    <col min="9729" max="9729" width="16.5703125" style="127" customWidth="1"/>
    <col min="9730" max="9730" width="14.28515625" style="127" customWidth="1"/>
    <col min="9731" max="9731" width="14.7109375" style="127" customWidth="1"/>
    <col min="9732" max="9732" width="16.140625" style="127" customWidth="1"/>
    <col min="9733" max="9733" width="5" style="127" customWidth="1"/>
    <col min="9734" max="9980" width="8.85546875" style="127"/>
    <col min="9981" max="9981" width="12.85546875" style="127" customWidth="1"/>
    <col min="9982" max="9982" width="24.140625" style="127" customWidth="1"/>
    <col min="9983" max="9983" width="21.28515625" style="127" customWidth="1"/>
    <col min="9984" max="9984" width="15.28515625" style="127" customWidth="1"/>
    <col min="9985" max="9985" width="16.5703125" style="127" customWidth="1"/>
    <col min="9986" max="9986" width="14.28515625" style="127" customWidth="1"/>
    <col min="9987" max="9987" width="14.7109375" style="127" customWidth="1"/>
    <col min="9988" max="9988" width="16.140625" style="127" customWidth="1"/>
    <col min="9989" max="9989" width="5" style="127" customWidth="1"/>
    <col min="9990" max="10236" width="8.85546875" style="127"/>
    <col min="10237" max="10237" width="12.85546875" style="127" customWidth="1"/>
    <col min="10238" max="10238" width="24.140625" style="127" customWidth="1"/>
    <col min="10239" max="10239" width="21.28515625" style="127" customWidth="1"/>
    <col min="10240" max="10240" width="15.28515625" style="127" customWidth="1"/>
    <col min="10241" max="10241" width="16.5703125" style="127" customWidth="1"/>
    <col min="10242" max="10242" width="14.28515625" style="127" customWidth="1"/>
    <col min="10243" max="10243" width="14.7109375" style="127" customWidth="1"/>
    <col min="10244" max="10244" width="16.140625" style="127" customWidth="1"/>
    <col min="10245" max="10245" width="5" style="127" customWidth="1"/>
    <col min="10246" max="10492" width="8.85546875" style="127"/>
    <col min="10493" max="10493" width="12.85546875" style="127" customWidth="1"/>
    <col min="10494" max="10494" width="24.140625" style="127" customWidth="1"/>
    <col min="10495" max="10495" width="21.28515625" style="127" customWidth="1"/>
    <col min="10496" max="10496" width="15.28515625" style="127" customWidth="1"/>
    <col min="10497" max="10497" width="16.5703125" style="127" customWidth="1"/>
    <col min="10498" max="10498" width="14.28515625" style="127" customWidth="1"/>
    <col min="10499" max="10499" width="14.7109375" style="127" customWidth="1"/>
    <col min="10500" max="10500" width="16.140625" style="127" customWidth="1"/>
    <col min="10501" max="10501" width="5" style="127" customWidth="1"/>
    <col min="10502" max="10748" width="8.85546875" style="127"/>
    <col min="10749" max="10749" width="12.85546875" style="127" customWidth="1"/>
    <col min="10750" max="10750" width="24.140625" style="127" customWidth="1"/>
    <col min="10751" max="10751" width="21.28515625" style="127" customWidth="1"/>
    <col min="10752" max="10752" width="15.28515625" style="127" customWidth="1"/>
    <col min="10753" max="10753" width="16.5703125" style="127" customWidth="1"/>
    <col min="10754" max="10754" width="14.28515625" style="127" customWidth="1"/>
    <col min="10755" max="10755" width="14.7109375" style="127" customWidth="1"/>
    <col min="10756" max="10756" width="16.140625" style="127" customWidth="1"/>
    <col min="10757" max="10757" width="5" style="127" customWidth="1"/>
    <col min="10758" max="11004" width="8.85546875" style="127"/>
    <col min="11005" max="11005" width="12.85546875" style="127" customWidth="1"/>
    <col min="11006" max="11006" width="24.140625" style="127" customWidth="1"/>
    <col min="11007" max="11007" width="21.28515625" style="127" customWidth="1"/>
    <col min="11008" max="11008" width="15.28515625" style="127" customWidth="1"/>
    <col min="11009" max="11009" width="16.5703125" style="127" customWidth="1"/>
    <col min="11010" max="11010" width="14.28515625" style="127" customWidth="1"/>
    <col min="11011" max="11011" width="14.7109375" style="127" customWidth="1"/>
    <col min="11012" max="11012" width="16.140625" style="127" customWidth="1"/>
    <col min="11013" max="11013" width="5" style="127" customWidth="1"/>
    <col min="11014" max="11260" width="8.85546875" style="127"/>
    <col min="11261" max="11261" width="12.85546875" style="127" customWidth="1"/>
    <col min="11262" max="11262" width="24.140625" style="127" customWidth="1"/>
    <col min="11263" max="11263" width="21.28515625" style="127" customWidth="1"/>
    <col min="11264" max="11264" width="15.28515625" style="127" customWidth="1"/>
    <col min="11265" max="11265" width="16.5703125" style="127" customWidth="1"/>
    <col min="11266" max="11266" width="14.28515625" style="127" customWidth="1"/>
    <col min="11267" max="11267" width="14.7109375" style="127" customWidth="1"/>
    <col min="11268" max="11268" width="16.140625" style="127" customWidth="1"/>
    <col min="11269" max="11269" width="5" style="127" customWidth="1"/>
    <col min="11270" max="11516" width="8.85546875" style="127"/>
    <col min="11517" max="11517" width="12.85546875" style="127" customWidth="1"/>
    <col min="11518" max="11518" width="24.140625" style="127" customWidth="1"/>
    <col min="11519" max="11519" width="21.28515625" style="127" customWidth="1"/>
    <col min="11520" max="11520" width="15.28515625" style="127" customWidth="1"/>
    <col min="11521" max="11521" width="16.5703125" style="127" customWidth="1"/>
    <col min="11522" max="11522" width="14.28515625" style="127" customWidth="1"/>
    <col min="11523" max="11523" width="14.7109375" style="127" customWidth="1"/>
    <col min="11524" max="11524" width="16.140625" style="127" customWidth="1"/>
    <col min="11525" max="11525" width="5" style="127" customWidth="1"/>
    <col min="11526" max="11772" width="8.85546875" style="127"/>
    <col min="11773" max="11773" width="12.85546875" style="127" customWidth="1"/>
    <col min="11774" max="11774" width="24.140625" style="127" customWidth="1"/>
    <col min="11775" max="11775" width="21.28515625" style="127" customWidth="1"/>
    <col min="11776" max="11776" width="15.28515625" style="127" customWidth="1"/>
    <col min="11777" max="11777" width="16.5703125" style="127" customWidth="1"/>
    <col min="11778" max="11778" width="14.28515625" style="127" customWidth="1"/>
    <col min="11779" max="11779" width="14.7109375" style="127" customWidth="1"/>
    <col min="11780" max="11780" width="16.140625" style="127" customWidth="1"/>
    <col min="11781" max="11781" width="5" style="127" customWidth="1"/>
    <col min="11782" max="12028" width="8.85546875" style="127"/>
    <col min="12029" max="12029" width="12.85546875" style="127" customWidth="1"/>
    <col min="12030" max="12030" width="24.140625" style="127" customWidth="1"/>
    <col min="12031" max="12031" width="21.28515625" style="127" customWidth="1"/>
    <col min="12032" max="12032" width="15.28515625" style="127" customWidth="1"/>
    <col min="12033" max="12033" width="16.5703125" style="127" customWidth="1"/>
    <col min="12034" max="12034" width="14.28515625" style="127" customWidth="1"/>
    <col min="12035" max="12035" width="14.7109375" style="127" customWidth="1"/>
    <col min="12036" max="12036" width="16.140625" style="127" customWidth="1"/>
    <col min="12037" max="12037" width="5" style="127" customWidth="1"/>
    <col min="12038" max="12284" width="8.85546875" style="127"/>
    <col min="12285" max="12285" width="12.85546875" style="127" customWidth="1"/>
    <col min="12286" max="12286" width="24.140625" style="127" customWidth="1"/>
    <col min="12287" max="12287" width="21.28515625" style="127" customWidth="1"/>
    <col min="12288" max="12288" width="15.28515625" style="127" customWidth="1"/>
    <col min="12289" max="12289" width="16.5703125" style="127" customWidth="1"/>
    <col min="12290" max="12290" width="14.28515625" style="127" customWidth="1"/>
    <col min="12291" max="12291" width="14.7109375" style="127" customWidth="1"/>
    <col min="12292" max="12292" width="16.140625" style="127" customWidth="1"/>
    <col min="12293" max="12293" width="5" style="127" customWidth="1"/>
    <col min="12294" max="12540" width="8.85546875" style="127"/>
    <col min="12541" max="12541" width="12.85546875" style="127" customWidth="1"/>
    <col min="12542" max="12542" width="24.140625" style="127" customWidth="1"/>
    <col min="12543" max="12543" width="21.28515625" style="127" customWidth="1"/>
    <col min="12544" max="12544" width="15.28515625" style="127" customWidth="1"/>
    <col min="12545" max="12545" width="16.5703125" style="127" customWidth="1"/>
    <col min="12546" max="12546" width="14.28515625" style="127" customWidth="1"/>
    <col min="12547" max="12547" width="14.7109375" style="127" customWidth="1"/>
    <col min="12548" max="12548" width="16.140625" style="127" customWidth="1"/>
    <col min="12549" max="12549" width="5" style="127" customWidth="1"/>
    <col min="12550" max="12796" width="8.85546875" style="127"/>
    <col min="12797" max="12797" width="12.85546875" style="127" customWidth="1"/>
    <col min="12798" max="12798" width="24.140625" style="127" customWidth="1"/>
    <col min="12799" max="12799" width="21.28515625" style="127" customWidth="1"/>
    <col min="12800" max="12800" width="15.28515625" style="127" customWidth="1"/>
    <col min="12801" max="12801" width="16.5703125" style="127" customWidth="1"/>
    <col min="12802" max="12802" width="14.28515625" style="127" customWidth="1"/>
    <col min="12803" max="12803" width="14.7109375" style="127" customWidth="1"/>
    <col min="12804" max="12804" width="16.140625" style="127" customWidth="1"/>
    <col min="12805" max="12805" width="5" style="127" customWidth="1"/>
    <col min="12806" max="13052" width="8.85546875" style="127"/>
    <col min="13053" max="13053" width="12.85546875" style="127" customWidth="1"/>
    <col min="13054" max="13054" width="24.140625" style="127" customWidth="1"/>
    <col min="13055" max="13055" width="21.28515625" style="127" customWidth="1"/>
    <col min="13056" max="13056" width="15.28515625" style="127" customWidth="1"/>
    <col min="13057" max="13057" width="16.5703125" style="127" customWidth="1"/>
    <col min="13058" max="13058" width="14.28515625" style="127" customWidth="1"/>
    <col min="13059" max="13059" width="14.7109375" style="127" customWidth="1"/>
    <col min="13060" max="13060" width="16.140625" style="127" customWidth="1"/>
    <col min="13061" max="13061" width="5" style="127" customWidth="1"/>
    <col min="13062" max="13308" width="8.85546875" style="127"/>
    <col min="13309" max="13309" width="12.85546875" style="127" customWidth="1"/>
    <col min="13310" max="13310" width="24.140625" style="127" customWidth="1"/>
    <col min="13311" max="13311" width="21.28515625" style="127" customWidth="1"/>
    <col min="13312" max="13312" width="15.28515625" style="127" customWidth="1"/>
    <col min="13313" max="13313" width="16.5703125" style="127" customWidth="1"/>
    <col min="13314" max="13314" width="14.28515625" style="127" customWidth="1"/>
    <col min="13315" max="13315" width="14.7109375" style="127" customWidth="1"/>
    <col min="13316" max="13316" width="16.140625" style="127" customWidth="1"/>
    <col min="13317" max="13317" width="5" style="127" customWidth="1"/>
    <col min="13318" max="13564" width="8.85546875" style="127"/>
    <col min="13565" max="13565" width="12.85546875" style="127" customWidth="1"/>
    <col min="13566" max="13566" width="24.140625" style="127" customWidth="1"/>
    <col min="13567" max="13567" width="21.28515625" style="127" customWidth="1"/>
    <col min="13568" max="13568" width="15.28515625" style="127" customWidth="1"/>
    <col min="13569" max="13569" width="16.5703125" style="127" customWidth="1"/>
    <col min="13570" max="13570" width="14.28515625" style="127" customWidth="1"/>
    <col min="13571" max="13571" width="14.7109375" style="127" customWidth="1"/>
    <col min="13572" max="13572" width="16.140625" style="127" customWidth="1"/>
    <col min="13573" max="13573" width="5" style="127" customWidth="1"/>
    <col min="13574" max="13820" width="8.85546875" style="127"/>
    <col min="13821" max="13821" width="12.85546875" style="127" customWidth="1"/>
    <col min="13822" max="13822" width="24.140625" style="127" customWidth="1"/>
    <col min="13823" max="13823" width="21.28515625" style="127" customWidth="1"/>
    <col min="13824" max="13824" width="15.28515625" style="127" customWidth="1"/>
    <col min="13825" max="13825" width="16.5703125" style="127" customWidth="1"/>
    <col min="13826" max="13826" width="14.28515625" style="127" customWidth="1"/>
    <col min="13827" max="13827" width="14.7109375" style="127" customWidth="1"/>
    <col min="13828" max="13828" width="16.140625" style="127" customWidth="1"/>
    <col min="13829" max="13829" width="5" style="127" customWidth="1"/>
    <col min="13830" max="14076" width="8.85546875" style="127"/>
    <col min="14077" max="14077" width="12.85546875" style="127" customWidth="1"/>
    <col min="14078" max="14078" width="24.140625" style="127" customWidth="1"/>
    <col min="14079" max="14079" width="21.28515625" style="127" customWidth="1"/>
    <col min="14080" max="14080" width="15.28515625" style="127" customWidth="1"/>
    <col min="14081" max="14081" width="16.5703125" style="127" customWidth="1"/>
    <col min="14082" max="14082" width="14.28515625" style="127" customWidth="1"/>
    <col min="14083" max="14083" width="14.7109375" style="127" customWidth="1"/>
    <col min="14084" max="14084" width="16.140625" style="127" customWidth="1"/>
    <col min="14085" max="14085" width="5" style="127" customWidth="1"/>
    <col min="14086" max="14332" width="8.85546875" style="127"/>
    <col min="14333" max="14333" width="12.85546875" style="127" customWidth="1"/>
    <col min="14334" max="14334" width="24.140625" style="127" customWidth="1"/>
    <col min="14335" max="14335" width="21.28515625" style="127" customWidth="1"/>
    <col min="14336" max="14336" width="15.28515625" style="127" customWidth="1"/>
    <col min="14337" max="14337" width="16.5703125" style="127" customWidth="1"/>
    <col min="14338" max="14338" width="14.28515625" style="127" customWidth="1"/>
    <col min="14339" max="14339" width="14.7109375" style="127" customWidth="1"/>
    <col min="14340" max="14340" width="16.140625" style="127" customWidth="1"/>
    <col min="14341" max="14341" width="5" style="127" customWidth="1"/>
    <col min="14342" max="14588" width="8.85546875" style="127"/>
    <col min="14589" max="14589" width="12.85546875" style="127" customWidth="1"/>
    <col min="14590" max="14590" width="24.140625" style="127" customWidth="1"/>
    <col min="14591" max="14591" width="21.28515625" style="127" customWidth="1"/>
    <col min="14592" max="14592" width="15.28515625" style="127" customWidth="1"/>
    <col min="14593" max="14593" width="16.5703125" style="127" customWidth="1"/>
    <col min="14594" max="14594" width="14.28515625" style="127" customWidth="1"/>
    <col min="14595" max="14595" width="14.7109375" style="127" customWidth="1"/>
    <col min="14596" max="14596" width="16.140625" style="127" customWidth="1"/>
    <col min="14597" max="14597" width="5" style="127" customWidth="1"/>
    <col min="14598" max="14844" width="8.85546875" style="127"/>
    <col min="14845" max="14845" width="12.85546875" style="127" customWidth="1"/>
    <col min="14846" max="14846" width="24.140625" style="127" customWidth="1"/>
    <col min="14847" max="14847" width="21.28515625" style="127" customWidth="1"/>
    <col min="14848" max="14848" width="15.28515625" style="127" customWidth="1"/>
    <col min="14849" max="14849" width="16.5703125" style="127" customWidth="1"/>
    <col min="14850" max="14850" width="14.28515625" style="127" customWidth="1"/>
    <col min="14851" max="14851" width="14.7109375" style="127" customWidth="1"/>
    <col min="14852" max="14852" width="16.140625" style="127" customWidth="1"/>
    <col min="14853" max="14853" width="5" style="127" customWidth="1"/>
    <col min="14854" max="15100" width="8.85546875" style="127"/>
    <col min="15101" max="15101" width="12.85546875" style="127" customWidth="1"/>
    <col min="15102" max="15102" width="24.140625" style="127" customWidth="1"/>
    <col min="15103" max="15103" width="21.28515625" style="127" customWidth="1"/>
    <col min="15104" max="15104" width="15.28515625" style="127" customWidth="1"/>
    <col min="15105" max="15105" width="16.5703125" style="127" customWidth="1"/>
    <col min="15106" max="15106" width="14.28515625" style="127" customWidth="1"/>
    <col min="15107" max="15107" width="14.7109375" style="127" customWidth="1"/>
    <col min="15108" max="15108" width="16.140625" style="127" customWidth="1"/>
    <col min="15109" max="15109" width="5" style="127" customWidth="1"/>
    <col min="15110" max="15356" width="8.85546875" style="127"/>
    <col min="15357" max="15357" width="12.85546875" style="127" customWidth="1"/>
    <col min="15358" max="15358" width="24.140625" style="127" customWidth="1"/>
    <col min="15359" max="15359" width="21.28515625" style="127" customWidth="1"/>
    <col min="15360" max="15360" width="15.28515625" style="127" customWidth="1"/>
    <col min="15361" max="15361" width="16.5703125" style="127" customWidth="1"/>
    <col min="15362" max="15362" width="14.28515625" style="127" customWidth="1"/>
    <col min="15363" max="15363" width="14.7109375" style="127" customWidth="1"/>
    <col min="15364" max="15364" width="16.140625" style="127" customWidth="1"/>
    <col min="15365" max="15365" width="5" style="127" customWidth="1"/>
    <col min="15366" max="15612" width="8.85546875" style="127"/>
    <col min="15613" max="15613" width="12.85546875" style="127" customWidth="1"/>
    <col min="15614" max="15614" width="24.140625" style="127" customWidth="1"/>
    <col min="15615" max="15615" width="21.28515625" style="127" customWidth="1"/>
    <col min="15616" max="15616" width="15.28515625" style="127" customWidth="1"/>
    <col min="15617" max="15617" width="16.5703125" style="127" customWidth="1"/>
    <col min="15618" max="15618" width="14.28515625" style="127" customWidth="1"/>
    <col min="15619" max="15619" width="14.7109375" style="127" customWidth="1"/>
    <col min="15620" max="15620" width="16.140625" style="127" customWidth="1"/>
    <col min="15621" max="15621" width="5" style="127" customWidth="1"/>
    <col min="15622" max="15868" width="8.85546875" style="127"/>
    <col min="15869" max="15869" width="12.85546875" style="127" customWidth="1"/>
    <col min="15870" max="15870" width="24.140625" style="127" customWidth="1"/>
    <col min="15871" max="15871" width="21.28515625" style="127" customWidth="1"/>
    <col min="15872" max="15872" width="15.28515625" style="127" customWidth="1"/>
    <col min="15873" max="15873" width="16.5703125" style="127" customWidth="1"/>
    <col min="15874" max="15874" width="14.28515625" style="127" customWidth="1"/>
    <col min="15875" max="15875" width="14.7109375" style="127" customWidth="1"/>
    <col min="15876" max="15876" width="16.140625" style="127" customWidth="1"/>
    <col min="15877" max="15877" width="5" style="127" customWidth="1"/>
    <col min="15878" max="16124" width="8.85546875" style="127"/>
    <col min="16125" max="16125" width="12.85546875" style="127" customWidth="1"/>
    <col min="16126" max="16126" width="24.140625" style="127" customWidth="1"/>
    <col min="16127" max="16127" width="21.28515625" style="127" customWidth="1"/>
    <col min="16128" max="16128" width="15.28515625" style="127" customWidth="1"/>
    <col min="16129" max="16129" width="16.5703125" style="127" customWidth="1"/>
    <col min="16130" max="16130" width="14.28515625" style="127" customWidth="1"/>
    <col min="16131" max="16131" width="14.7109375" style="127" customWidth="1"/>
    <col min="16132" max="16132" width="16.140625" style="127" customWidth="1"/>
    <col min="16133" max="16133" width="5" style="127" customWidth="1"/>
    <col min="16134" max="16384" width="8.85546875" style="127"/>
  </cols>
  <sheetData>
    <row r="1" spans="2:7" ht="20.25" x14ac:dyDescent="0.3">
      <c r="B1" s="126" t="str">
        <f>Cover!C22</f>
        <v>CitiPower Pty Ltd</v>
      </c>
    </row>
    <row r="2" spans="2:7" ht="20.25" x14ac:dyDescent="0.3">
      <c r="B2" s="126" t="s">
        <v>116</v>
      </c>
      <c r="G2" s="128"/>
    </row>
    <row r="3" spans="2:7" ht="20.25" x14ac:dyDescent="0.3">
      <c r="B3" s="129">
        <f>Cover!C26</f>
        <v>2015</v>
      </c>
      <c r="G3" s="128"/>
    </row>
    <row r="4" spans="2:7" ht="20.25" x14ac:dyDescent="0.3">
      <c r="B4" s="126" t="s">
        <v>150</v>
      </c>
    </row>
    <row r="6" spans="2:7" ht="48" customHeight="1" x14ac:dyDescent="0.2">
      <c r="B6" s="317" t="s">
        <v>151</v>
      </c>
      <c r="C6" s="345"/>
    </row>
    <row r="8" spans="2:7" ht="15.75" x14ac:dyDescent="0.25">
      <c r="B8" s="36" t="s">
        <v>226</v>
      </c>
      <c r="C8" s="97"/>
      <c r="D8" s="97"/>
    </row>
    <row r="9" spans="2:7" x14ac:dyDescent="0.2">
      <c r="B9" s="97"/>
      <c r="C9" s="97"/>
      <c r="D9" s="97"/>
    </row>
    <row r="10" spans="2:7" x14ac:dyDescent="0.2">
      <c r="B10" s="355" t="s">
        <v>196</v>
      </c>
      <c r="C10" s="356"/>
      <c r="D10" s="39"/>
    </row>
    <row r="11" spans="2:7" x14ac:dyDescent="0.2">
      <c r="B11" s="357" t="s">
        <v>197</v>
      </c>
      <c r="C11" s="358"/>
      <c r="D11" s="193">
        <v>4725</v>
      </c>
    </row>
    <row r="12" spans="2:7" x14ac:dyDescent="0.2">
      <c r="B12" s="357" t="s">
        <v>198</v>
      </c>
      <c r="C12" s="358"/>
      <c r="D12" s="193">
        <v>2</v>
      </c>
    </row>
    <row r="13" spans="2:7" x14ac:dyDescent="0.2">
      <c r="B13" s="357" t="s">
        <v>199</v>
      </c>
      <c r="C13" s="358"/>
      <c r="D13" s="193">
        <v>2</v>
      </c>
    </row>
    <row r="14" spans="2:7" x14ac:dyDescent="0.2">
      <c r="B14" s="357" t="s">
        <v>200</v>
      </c>
      <c r="C14" s="358"/>
      <c r="D14" s="194">
        <v>80</v>
      </c>
    </row>
    <row r="15" spans="2:7" x14ac:dyDescent="0.2">
      <c r="B15" s="355" t="s">
        <v>201</v>
      </c>
      <c r="C15" s="356"/>
      <c r="D15" s="195"/>
    </row>
    <row r="16" spans="2:7" x14ac:dyDescent="0.2">
      <c r="B16" s="357" t="s">
        <v>34</v>
      </c>
      <c r="C16" s="358"/>
      <c r="D16" s="193">
        <v>46366</v>
      </c>
    </row>
    <row r="17" spans="2:4" x14ac:dyDescent="0.2">
      <c r="B17" s="357" t="s">
        <v>35</v>
      </c>
      <c r="C17" s="358"/>
      <c r="D17" s="193">
        <v>26</v>
      </c>
    </row>
    <row r="18" spans="2:4" x14ac:dyDescent="0.2">
      <c r="B18" s="357" t="s">
        <v>202</v>
      </c>
      <c r="C18" s="358"/>
      <c r="D18" s="193">
        <v>21</v>
      </c>
    </row>
    <row r="19" spans="2:4" x14ac:dyDescent="0.2">
      <c r="B19" s="357" t="s">
        <v>203</v>
      </c>
      <c r="C19" s="358"/>
      <c r="D19" s="194">
        <v>3250</v>
      </c>
    </row>
    <row r="20" spans="2:4" x14ac:dyDescent="0.2">
      <c r="B20" s="357" t="s">
        <v>204</v>
      </c>
      <c r="C20" s="358"/>
      <c r="D20" s="193">
        <v>5</v>
      </c>
    </row>
    <row r="21" spans="2:4" x14ac:dyDescent="0.2">
      <c r="B21" s="357" t="s">
        <v>205</v>
      </c>
      <c r="C21" s="358"/>
      <c r="D21" s="194">
        <v>1500</v>
      </c>
    </row>
    <row r="22" spans="2:4" x14ac:dyDescent="0.2">
      <c r="B22" s="355" t="s">
        <v>47</v>
      </c>
      <c r="C22" s="356"/>
      <c r="D22" s="195"/>
    </row>
    <row r="23" spans="2:4" x14ac:dyDescent="0.2">
      <c r="B23" s="361" t="s">
        <v>206</v>
      </c>
      <c r="C23" s="362"/>
      <c r="D23" s="193">
        <v>4</v>
      </c>
    </row>
    <row r="24" spans="2:4" x14ac:dyDescent="0.2">
      <c r="B24" s="361" t="s">
        <v>49</v>
      </c>
      <c r="C24" s="362"/>
      <c r="D24" s="194">
        <v>400</v>
      </c>
    </row>
    <row r="25" spans="2:4" x14ac:dyDescent="0.2">
      <c r="B25" s="361" t="s">
        <v>207</v>
      </c>
      <c r="C25" s="362"/>
      <c r="D25" s="193">
        <v>32</v>
      </c>
    </row>
    <row r="26" spans="2:4" x14ac:dyDescent="0.2">
      <c r="B26" s="361" t="s">
        <v>50</v>
      </c>
      <c r="C26" s="362"/>
      <c r="D26" s="194">
        <v>4800</v>
      </c>
    </row>
    <row r="27" spans="2:4" x14ac:dyDescent="0.2">
      <c r="B27" s="361" t="s">
        <v>208</v>
      </c>
      <c r="C27" s="362"/>
      <c r="D27" s="193">
        <v>0</v>
      </c>
    </row>
    <row r="28" spans="2:4" x14ac:dyDescent="0.2">
      <c r="B28" s="361" t="s">
        <v>51</v>
      </c>
      <c r="C28" s="362"/>
      <c r="D28" s="194" t="s">
        <v>437</v>
      </c>
    </row>
    <row r="29" spans="2:4" x14ac:dyDescent="0.2">
      <c r="B29" s="361" t="s">
        <v>209</v>
      </c>
      <c r="C29" s="362"/>
      <c r="D29" s="193">
        <v>0</v>
      </c>
    </row>
    <row r="30" spans="2:4" x14ac:dyDescent="0.2">
      <c r="B30" s="361" t="s">
        <v>210</v>
      </c>
      <c r="C30" s="362"/>
      <c r="D30" s="194" t="s">
        <v>437</v>
      </c>
    </row>
    <row r="31" spans="2:4" x14ac:dyDescent="0.2">
      <c r="B31" s="361" t="s">
        <v>211</v>
      </c>
      <c r="C31" s="362"/>
      <c r="D31" s="193">
        <v>0</v>
      </c>
    </row>
    <row r="32" spans="2:4" x14ac:dyDescent="0.2">
      <c r="B32" s="361" t="s">
        <v>212</v>
      </c>
      <c r="C32" s="362"/>
      <c r="D32" s="194" t="s">
        <v>437</v>
      </c>
    </row>
    <row r="33" spans="2:4" x14ac:dyDescent="0.2">
      <c r="B33" s="361" t="s">
        <v>213</v>
      </c>
      <c r="C33" s="362"/>
      <c r="D33" s="193">
        <v>0</v>
      </c>
    </row>
    <row r="34" spans="2:4" x14ac:dyDescent="0.2">
      <c r="B34" s="361" t="s">
        <v>214</v>
      </c>
      <c r="C34" s="362"/>
      <c r="D34" s="194" t="s">
        <v>437</v>
      </c>
    </row>
    <row r="35" spans="2:4" x14ac:dyDescent="0.2">
      <c r="B35" s="361" t="s">
        <v>215</v>
      </c>
      <c r="C35" s="362"/>
      <c r="D35" s="193">
        <v>0</v>
      </c>
    </row>
    <row r="36" spans="2:4" x14ac:dyDescent="0.2">
      <c r="B36" s="361" t="s">
        <v>216</v>
      </c>
      <c r="C36" s="362"/>
      <c r="D36" s="194" t="s">
        <v>437</v>
      </c>
    </row>
    <row r="37" spans="2:4" x14ac:dyDescent="0.2">
      <c r="B37" s="361" t="s">
        <v>217</v>
      </c>
      <c r="C37" s="362"/>
      <c r="D37" s="193">
        <v>0</v>
      </c>
    </row>
    <row r="38" spans="2:4" x14ac:dyDescent="0.2">
      <c r="B38" s="361" t="s">
        <v>218</v>
      </c>
      <c r="C38" s="362"/>
      <c r="D38" s="194" t="s">
        <v>437</v>
      </c>
    </row>
    <row r="39" spans="2:4" x14ac:dyDescent="0.2">
      <c r="B39" s="355" t="s">
        <v>48</v>
      </c>
      <c r="C39" s="356"/>
      <c r="D39" s="195"/>
    </row>
    <row r="40" spans="2:4" x14ac:dyDescent="0.2">
      <c r="B40" s="357" t="s">
        <v>48</v>
      </c>
      <c r="C40" s="358"/>
      <c r="D40" s="193">
        <v>52644</v>
      </c>
    </row>
    <row r="41" spans="2:4" x14ac:dyDescent="0.2">
      <c r="B41" s="357" t="s">
        <v>219</v>
      </c>
      <c r="C41" s="358"/>
      <c r="D41" s="193">
        <v>3991</v>
      </c>
    </row>
    <row r="42" spans="2:4" x14ac:dyDescent="0.2">
      <c r="B42" s="357" t="s">
        <v>220</v>
      </c>
      <c r="C42" s="358"/>
      <c r="D42" s="193">
        <v>3</v>
      </c>
    </row>
    <row r="43" spans="2:4" x14ac:dyDescent="0.2">
      <c r="B43" s="357" t="s">
        <v>221</v>
      </c>
      <c r="C43" s="358"/>
      <c r="D43" s="193">
        <v>3</v>
      </c>
    </row>
    <row r="44" spans="2:4" x14ac:dyDescent="0.2">
      <c r="B44" s="365" t="s">
        <v>222</v>
      </c>
      <c r="C44" s="366"/>
      <c r="D44" s="193">
        <v>1.55</v>
      </c>
    </row>
    <row r="45" spans="2:4" x14ac:dyDescent="0.2">
      <c r="B45" s="357" t="s">
        <v>223</v>
      </c>
      <c r="C45" s="358"/>
      <c r="D45" s="193">
        <v>4</v>
      </c>
    </row>
    <row r="46" spans="2:4" x14ac:dyDescent="0.2">
      <c r="B46" s="357" t="s">
        <v>52</v>
      </c>
      <c r="C46" s="358"/>
      <c r="D46" s="194">
        <v>100</v>
      </c>
    </row>
    <row r="47" spans="2:4" x14ac:dyDescent="0.2">
      <c r="B47" s="355" t="s">
        <v>57</v>
      </c>
      <c r="C47" s="356"/>
      <c r="D47" s="195"/>
    </row>
    <row r="48" spans="2:4" x14ac:dyDescent="0.2">
      <c r="B48" s="357" t="s">
        <v>224</v>
      </c>
      <c r="C48" s="358"/>
      <c r="D48" s="193">
        <v>229</v>
      </c>
    </row>
    <row r="49" spans="2:7" x14ac:dyDescent="0.2">
      <c r="B49" s="363" t="s">
        <v>225</v>
      </c>
      <c r="C49" s="364"/>
      <c r="D49" s="196">
        <f>SUM(D14,D19,D21,D24,D26,D28,D30,D32,D34,D36,D38,D46)</f>
        <v>10130</v>
      </c>
    </row>
    <row r="50" spans="2:7" x14ac:dyDescent="0.2">
      <c r="B50" s="97"/>
      <c r="C50" s="97"/>
      <c r="D50" s="97"/>
    </row>
    <row r="51" spans="2:7" x14ac:dyDescent="0.2">
      <c r="B51" s="346" t="s">
        <v>152</v>
      </c>
      <c r="C51" s="347"/>
      <c r="D51" s="130" t="s">
        <v>153</v>
      </c>
      <c r="E51" s="131"/>
      <c r="F51" s="131"/>
    </row>
    <row r="52" spans="2:7" ht="18" x14ac:dyDescent="0.25">
      <c r="B52" s="132"/>
      <c r="D52" s="131"/>
      <c r="E52" s="131"/>
      <c r="F52" s="131"/>
    </row>
    <row r="53" spans="2:7" x14ac:dyDescent="0.2">
      <c r="B53" s="348" t="s">
        <v>228</v>
      </c>
      <c r="C53" s="349"/>
      <c r="D53" s="350"/>
    </row>
    <row r="54" spans="2:7" x14ac:dyDescent="0.2">
      <c r="B54" s="351"/>
      <c r="C54" s="352"/>
      <c r="D54" s="353"/>
      <c r="E54" s="133"/>
      <c r="F54" s="133"/>
      <c r="G54" s="133"/>
    </row>
    <row r="55" spans="2:7" ht="15.75" x14ac:dyDescent="0.25">
      <c r="B55" s="134"/>
      <c r="C55" s="133"/>
      <c r="D55" s="133"/>
      <c r="E55" s="133"/>
      <c r="F55" s="133"/>
      <c r="G55" s="133"/>
    </row>
    <row r="56" spans="2:7" ht="15.75" x14ac:dyDescent="0.25">
      <c r="B56" s="134" t="s">
        <v>227</v>
      </c>
      <c r="C56" s="133"/>
      <c r="E56" s="133"/>
      <c r="F56" s="133"/>
      <c r="G56" s="133"/>
    </row>
    <row r="57" spans="2:7" x14ac:dyDescent="0.2">
      <c r="B57" s="133"/>
      <c r="C57" s="133"/>
      <c r="D57" s="133"/>
      <c r="E57" s="133"/>
      <c r="F57" s="133"/>
      <c r="G57" s="133"/>
    </row>
    <row r="58" spans="2:7" x14ac:dyDescent="0.2">
      <c r="B58" s="346" t="s">
        <v>47</v>
      </c>
      <c r="C58" s="347"/>
      <c r="D58" s="135"/>
      <c r="E58" s="133"/>
      <c r="F58" s="133"/>
      <c r="G58" s="133"/>
    </row>
    <row r="59" spans="2:7" x14ac:dyDescent="0.2">
      <c r="B59" s="343" t="s">
        <v>154</v>
      </c>
      <c r="C59" s="354"/>
      <c r="D59" s="136"/>
      <c r="E59" s="133"/>
      <c r="F59" s="137"/>
      <c r="G59" s="133"/>
    </row>
    <row r="60" spans="2:7" x14ac:dyDescent="0.2">
      <c r="B60" s="343" t="s">
        <v>155</v>
      </c>
      <c r="C60" s="344"/>
      <c r="D60" s="136"/>
      <c r="E60" s="133"/>
      <c r="F60" s="133"/>
      <c r="G60" s="133"/>
    </row>
    <row r="61" spans="2:7" x14ac:dyDescent="0.2">
      <c r="B61" s="343" t="s">
        <v>156</v>
      </c>
      <c r="C61" s="354"/>
      <c r="D61" s="136"/>
      <c r="E61" s="133"/>
      <c r="F61" s="133"/>
      <c r="G61" s="133"/>
    </row>
    <row r="62" spans="2:7" x14ac:dyDescent="0.2">
      <c r="B62" s="343" t="s">
        <v>155</v>
      </c>
      <c r="C62" s="344"/>
      <c r="D62" s="136"/>
      <c r="E62" s="133"/>
      <c r="F62" s="133"/>
      <c r="G62" s="133"/>
    </row>
    <row r="63" spans="2:7" x14ac:dyDescent="0.2">
      <c r="B63" s="343" t="s">
        <v>157</v>
      </c>
      <c r="C63" s="344"/>
      <c r="D63" s="136"/>
      <c r="E63" s="133"/>
      <c r="F63" s="133"/>
      <c r="G63" s="133"/>
    </row>
    <row r="64" spans="2:7" x14ac:dyDescent="0.2">
      <c r="B64" s="343" t="s">
        <v>158</v>
      </c>
      <c r="C64" s="344"/>
      <c r="D64" s="136"/>
      <c r="E64" s="133"/>
      <c r="F64" s="133"/>
      <c r="G64" s="133"/>
    </row>
    <row r="65" spans="2:7" x14ac:dyDescent="0.2">
      <c r="B65" s="343" t="s">
        <v>159</v>
      </c>
      <c r="C65" s="344"/>
      <c r="D65" s="136"/>
      <c r="E65" s="133"/>
      <c r="F65" s="133"/>
      <c r="G65" s="133"/>
    </row>
    <row r="66" spans="2:7" x14ac:dyDescent="0.2">
      <c r="B66" s="343" t="s">
        <v>160</v>
      </c>
      <c r="C66" s="344"/>
      <c r="D66" s="136"/>
      <c r="E66" s="133"/>
      <c r="F66" s="133"/>
      <c r="G66" s="133"/>
    </row>
    <row r="67" spans="2:7" x14ac:dyDescent="0.2">
      <c r="B67" s="343" t="s">
        <v>161</v>
      </c>
      <c r="C67" s="344"/>
      <c r="D67" s="136"/>
      <c r="E67" s="133"/>
      <c r="F67" s="133"/>
      <c r="G67" s="133"/>
    </row>
    <row r="68" spans="2:7" x14ac:dyDescent="0.2">
      <c r="B68" s="343" t="s">
        <v>160</v>
      </c>
      <c r="C68" s="344"/>
      <c r="D68" s="136"/>
      <c r="E68" s="133"/>
      <c r="F68" s="133"/>
      <c r="G68" s="133"/>
    </row>
    <row r="69" spans="2:7" x14ac:dyDescent="0.2">
      <c r="B69" s="343" t="s">
        <v>162</v>
      </c>
      <c r="C69" s="354"/>
      <c r="D69" s="136"/>
      <c r="E69" s="133"/>
      <c r="F69" s="133"/>
      <c r="G69" s="133"/>
    </row>
    <row r="70" spans="2:7" x14ac:dyDescent="0.2">
      <c r="B70" s="343" t="s">
        <v>163</v>
      </c>
      <c r="C70" s="344"/>
      <c r="D70" s="136"/>
      <c r="E70" s="133"/>
      <c r="F70" s="133"/>
      <c r="G70" s="133"/>
    </row>
    <row r="71" spans="2:7" x14ac:dyDescent="0.2">
      <c r="B71" s="343" t="s">
        <v>164</v>
      </c>
      <c r="C71" s="344"/>
      <c r="D71" s="136"/>
      <c r="E71" s="133"/>
      <c r="F71" s="133"/>
      <c r="G71" s="133"/>
    </row>
    <row r="72" spans="2:7" x14ac:dyDescent="0.2">
      <c r="B72" s="343" t="s">
        <v>49</v>
      </c>
      <c r="C72" s="344"/>
      <c r="D72" s="136"/>
      <c r="E72" s="133"/>
      <c r="F72" s="133"/>
      <c r="G72" s="133"/>
    </row>
    <row r="73" spans="2:7" x14ac:dyDescent="0.2">
      <c r="B73" s="343" t="s">
        <v>165</v>
      </c>
      <c r="C73" s="344"/>
      <c r="D73" s="136"/>
      <c r="E73" s="133"/>
      <c r="F73" s="133"/>
      <c r="G73" s="133"/>
    </row>
    <row r="74" spans="2:7" x14ac:dyDescent="0.2">
      <c r="B74" s="343" t="s">
        <v>50</v>
      </c>
      <c r="C74" s="344"/>
      <c r="D74" s="136"/>
      <c r="E74" s="133"/>
      <c r="F74" s="133"/>
      <c r="G74" s="133"/>
    </row>
    <row r="75" spans="2:7" x14ac:dyDescent="0.2">
      <c r="B75" s="343" t="s">
        <v>166</v>
      </c>
      <c r="C75" s="344"/>
      <c r="D75" s="136"/>
      <c r="E75" s="133"/>
      <c r="F75" s="133"/>
      <c r="G75" s="133"/>
    </row>
    <row r="76" spans="2:7" x14ac:dyDescent="0.2">
      <c r="B76" s="343" t="s">
        <v>51</v>
      </c>
      <c r="C76" s="344"/>
      <c r="D76" s="136"/>
      <c r="E76" s="133"/>
      <c r="F76" s="133"/>
      <c r="G76" s="133"/>
    </row>
    <row r="77" spans="2:7" x14ac:dyDescent="0.2">
      <c r="B77" s="346" t="s">
        <v>48</v>
      </c>
      <c r="C77" s="347"/>
      <c r="D77" s="138"/>
      <c r="E77" s="133"/>
      <c r="F77" s="133"/>
      <c r="G77" s="133"/>
    </row>
    <row r="78" spans="2:7" x14ac:dyDescent="0.2">
      <c r="B78" s="343" t="s">
        <v>167</v>
      </c>
      <c r="C78" s="344"/>
      <c r="D78" s="136"/>
      <c r="E78" s="133"/>
      <c r="F78" s="133"/>
      <c r="G78" s="133"/>
    </row>
    <row r="79" spans="2:7" x14ac:dyDescent="0.2">
      <c r="B79" s="359" t="s">
        <v>52</v>
      </c>
      <c r="C79" s="360"/>
      <c r="D79" s="136"/>
      <c r="E79" s="133"/>
      <c r="F79" s="133"/>
      <c r="G79" s="133"/>
    </row>
    <row r="80" spans="2:7" x14ac:dyDescent="0.2">
      <c r="B80" s="346" t="s">
        <v>168</v>
      </c>
      <c r="C80" s="347"/>
      <c r="D80" s="138"/>
      <c r="E80" s="133"/>
      <c r="F80" s="133"/>
      <c r="G80" s="133"/>
    </row>
    <row r="81" spans="2:7" x14ac:dyDescent="0.2">
      <c r="B81" s="359" t="s">
        <v>34</v>
      </c>
      <c r="C81" s="360"/>
      <c r="D81" s="136"/>
      <c r="E81" s="133"/>
      <c r="F81" s="133"/>
      <c r="G81" s="133"/>
    </row>
    <row r="82" spans="2:7" x14ac:dyDescent="0.2">
      <c r="B82" s="343" t="s">
        <v>169</v>
      </c>
      <c r="C82" s="344"/>
      <c r="D82" s="136"/>
      <c r="E82" s="133"/>
      <c r="F82" s="133"/>
      <c r="G82" s="133"/>
    </row>
    <row r="83" spans="2:7" x14ac:dyDescent="0.2">
      <c r="B83" s="343" t="s">
        <v>170</v>
      </c>
      <c r="C83" s="354"/>
      <c r="D83" s="136"/>
      <c r="E83" s="133"/>
      <c r="F83" s="133"/>
      <c r="G83" s="133"/>
    </row>
    <row r="84" spans="2:7" x14ac:dyDescent="0.2">
      <c r="B84" s="359" t="s">
        <v>171</v>
      </c>
      <c r="C84" s="360"/>
      <c r="D84" s="136"/>
      <c r="E84" s="133"/>
      <c r="F84" s="133"/>
      <c r="G84" s="133"/>
    </row>
    <row r="85" spans="2:7" x14ac:dyDescent="0.2">
      <c r="B85" s="359" t="s">
        <v>172</v>
      </c>
      <c r="C85" s="360"/>
      <c r="D85" s="136"/>
      <c r="E85" s="133"/>
      <c r="F85" s="133"/>
      <c r="G85" s="133"/>
    </row>
    <row r="86" spans="2:7" x14ac:dyDescent="0.2">
      <c r="B86" s="359" t="s">
        <v>173</v>
      </c>
      <c r="C86" s="360"/>
      <c r="D86" s="136"/>
      <c r="E86" s="133"/>
      <c r="F86" s="133"/>
      <c r="G86" s="133"/>
    </row>
    <row r="87" spans="2:7" x14ac:dyDescent="0.2">
      <c r="B87" s="359" t="s">
        <v>174</v>
      </c>
      <c r="C87" s="360"/>
      <c r="D87" s="136"/>
      <c r="E87" s="133"/>
      <c r="F87" s="133"/>
      <c r="G87" s="133"/>
    </row>
    <row r="88" spans="2:7" x14ac:dyDescent="0.2">
      <c r="B88" s="346" t="s">
        <v>57</v>
      </c>
      <c r="C88" s="347"/>
      <c r="D88" s="138"/>
      <c r="E88" s="133"/>
      <c r="F88" s="133"/>
      <c r="G88" s="133"/>
    </row>
    <row r="89" spans="2:7" x14ac:dyDescent="0.2">
      <c r="B89" s="359" t="s">
        <v>175</v>
      </c>
      <c r="C89" s="354"/>
      <c r="D89" s="136"/>
      <c r="E89" s="133"/>
      <c r="F89" s="133"/>
      <c r="G89" s="133"/>
    </row>
    <row r="90" spans="2:7" x14ac:dyDescent="0.2">
      <c r="B90" s="359" t="s">
        <v>176</v>
      </c>
      <c r="C90" s="360"/>
      <c r="D90" s="136"/>
      <c r="E90" s="133"/>
      <c r="F90" s="133"/>
      <c r="G90" s="133"/>
    </row>
    <row r="91" spans="2:7" x14ac:dyDescent="0.2">
      <c r="B91" s="139" t="s">
        <v>177</v>
      </c>
      <c r="C91" s="139"/>
      <c r="D91" s="140">
        <f>SUM(D60,D62,D64,D68,D70,D72,D74,D76,D79,D83,D85,D87,D90)</f>
        <v>0</v>
      </c>
      <c r="E91" s="133"/>
      <c r="F91" s="133"/>
      <c r="G91" s="133"/>
    </row>
  </sheetData>
  <sheetProtection selectLockedCells="1"/>
  <mergeCells count="76">
    <mergeCell ref="B49:C49"/>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0:C90"/>
    <mergeCell ref="B79:C79"/>
    <mergeCell ref="B80:C80"/>
    <mergeCell ref="B81:C81"/>
    <mergeCell ref="B82:C82"/>
    <mergeCell ref="B83:C83"/>
    <mergeCell ref="B84:C84"/>
    <mergeCell ref="B85:C85"/>
    <mergeCell ref="B86:C86"/>
    <mergeCell ref="B87:C87"/>
    <mergeCell ref="B88:C88"/>
    <mergeCell ref="B89:C89"/>
    <mergeCell ref="B78:C78"/>
    <mergeCell ref="B67:C67"/>
    <mergeCell ref="B68:C68"/>
    <mergeCell ref="B69:C69"/>
    <mergeCell ref="B70:C70"/>
    <mergeCell ref="B71:C71"/>
    <mergeCell ref="B72:C72"/>
    <mergeCell ref="B73:C73"/>
    <mergeCell ref="B74:C74"/>
    <mergeCell ref="B75:C75"/>
    <mergeCell ref="B76:C76"/>
    <mergeCell ref="B77:C77"/>
    <mergeCell ref="B66:C66"/>
    <mergeCell ref="B6:C6"/>
    <mergeCell ref="B51:C51"/>
    <mergeCell ref="B53:D54"/>
    <mergeCell ref="B58:C58"/>
    <mergeCell ref="B59:C59"/>
    <mergeCell ref="B60:C60"/>
    <mergeCell ref="B61:C61"/>
    <mergeCell ref="B62:C62"/>
    <mergeCell ref="B63:C63"/>
    <mergeCell ref="B64:C64"/>
    <mergeCell ref="B65:C65"/>
    <mergeCell ref="B10:C10"/>
    <mergeCell ref="B11:C11"/>
    <mergeCell ref="B12:C12"/>
    <mergeCell ref="B13:C13"/>
  </mergeCells>
  <conditionalFormatting sqref="D59:D76 D78:D79 D81:D87 D89:D90">
    <cfRule type="expression" dxfId="0" priority="1" stopIfTrue="1">
      <formula>$D$51="yes"</formula>
    </cfRule>
  </conditionalFormatting>
  <dataValidations count="1">
    <dataValidation type="list" allowBlank="1" showInputMessage="1" showErrorMessage="1" sqref="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"Yes, No"</formula1>
    </dataValidation>
  </dataValidations>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rowBreaks count="1" manualBreakCount="1">
    <brk id="50"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4"/>
  <sheetViews>
    <sheetView showGridLines="0" view="pageBreakPreview" zoomScaleNormal="100" workbookViewId="0">
      <selection activeCell="J30" sqref="J30"/>
    </sheetView>
  </sheetViews>
  <sheetFormatPr defaultRowHeight="12.75" x14ac:dyDescent="0.2"/>
  <cols>
    <col min="2" max="2" width="13" bestFit="1" customWidth="1"/>
    <col min="7" max="7" width="12.7109375" customWidth="1"/>
    <col min="8" max="8" width="14.140625" customWidth="1"/>
    <col min="9" max="9" width="4.28515625" customWidth="1"/>
  </cols>
  <sheetData>
    <row r="1" spans="2:10" ht="20.25" x14ac:dyDescent="0.3">
      <c r="B1" s="37" t="str">
        <f>Cover!C22</f>
        <v>CitiPower Pty Ltd</v>
      </c>
    </row>
    <row r="2" spans="2:10" ht="20.25" customHeight="1" x14ac:dyDescent="0.3">
      <c r="B2" s="65" t="s">
        <v>126</v>
      </c>
      <c r="F2" s="367" t="s">
        <v>195</v>
      </c>
      <c r="G2" s="368"/>
      <c r="H2" s="369"/>
      <c r="I2" s="165"/>
      <c r="J2" s="165"/>
    </row>
    <row r="3" spans="2:10" ht="35.25" customHeight="1" x14ac:dyDescent="0.2">
      <c r="B3" s="192">
        <f>Cover!C26</f>
        <v>2015</v>
      </c>
      <c r="F3" s="370"/>
      <c r="G3" s="371"/>
      <c r="H3" s="372"/>
    </row>
    <row r="4" spans="2:10" ht="21.75" customHeight="1" x14ac:dyDescent="0.25">
      <c r="B4" s="36" t="s">
        <v>113</v>
      </c>
      <c r="F4" s="373"/>
      <c r="G4" s="374"/>
      <c r="H4" s="375"/>
    </row>
    <row r="6" spans="2:10" x14ac:dyDescent="0.2">
      <c r="B6" s="379" t="s">
        <v>89</v>
      </c>
      <c r="C6" s="379"/>
      <c r="D6" s="379"/>
      <c r="E6" s="379"/>
      <c r="F6" s="379"/>
      <c r="G6" s="379"/>
      <c r="H6" s="72">
        <v>1</v>
      </c>
    </row>
    <row r="7" spans="2:10" x14ac:dyDescent="0.2">
      <c r="B7" s="379" t="s">
        <v>90</v>
      </c>
      <c r="C7" s="379"/>
      <c r="D7" s="379"/>
      <c r="E7" s="379"/>
      <c r="F7" s="379"/>
      <c r="G7" s="379"/>
      <c r="H7" s="72">
        <v>28</v>
      </c>
    </row>
    <row r="8" spans="2:10" x14ac:dyDescent="0.2">
      <c r="B8" s="379" t="s">
        <v>123</v>
      </c>
      <c r="C8" s="379"/>
      <c r="D8" s="379"/>
      <c r="E8" s="379"/>
      <c r="F8" s="379"/>
      <c r="G8" s="379"/>
      <c r="H8" s="72">
        <v>0</v>
      </c>
    </row>
    <row r="9" spans="2:10" x14ac:dyDescent="0.2">
      <c r="B9" s="379" t="s">
        <v>93</v>
      </c>
      <c r="C9" s="379"/>
      <c r="D9" s="379"/>
      <c r="E9" s="379"/>
      <c r="F9" s="379"/>
      <c r="G9" s="379"/>
      <c r="H9" s="72">
        <v>3</v>
      </c>
    </row>
    <row r="10" spans="2:10" x14ac:dyDescent="0.2">
      <c r="B10" s="379" t="s">
        <v>91</v>
      </c>
      <c r="C10" s="379"/>
      <c r="D10" s="379"/>
      <c r="E10" s="379"/>
      <c r="F10" s="379"/>
      <c r="G10" s="379"/>
      <c r="H10" s="72">
        <v>1</v>
      </c>
    </row>
    <row r="11" spans="2:10" x14ac:dyDescent="0.2">
      <c r="B11" s="379" t="s">
        <v>94</v>
      </c>
      <c r="C11" s="379"/>
      <c r="D11" s="379"/>
      <c r="E11" s="379"/>
      <c r="F11" s="379"/>
      <c r="G11" s="379"/>
      <c r="H11" s="72">
        <v>52</v>
      </c>
    </row>
    <row r="12" spans="2:10" x14ac:dyDescent="0.2">
      <c r="B12" s="379" t="s">
        <v>92</v>
      </c>
      <c r="C12" s="379"/>
      <c r="D12" s="379"/>
      <c r="E12" s="379"/>
      <c r="F12" s="379"/>
      <c r="G12" s="379"/>
      <c r="H12" s="72">
        <v>405</v>
      </c>
    </row>
    <row r="13" spans="2:10" x14ac:dyDescent="0.2">
      <c r="B13" s="379" t="s">
        <v>19</v>
      </c>
      <c r="C13" s="379"/>
      <c r="D13" s="379"/>
      <c r="E13" s="379"/>
      <c r="F13" s="379"/>
      <c r="G13" s="379"/>
      <c r="H13" s="72">
        <v>82</v>
      </c>
    </row>
    <row r="14" spans="2:10" x14ac:dyDescent="0.2">
      <c r="B14" s="379" t="s">
        <v>20</v>
      </c>
      <c r="C14" s="379"/>
      <c r="D14" s="379"/>
      <c r="E14" s="379"/>
      <c r="F14" s="379"/>
      <c r="G14" s="379"/>
      <c r="H14" s="72">
        <v>489</v>
      </c>
    </row>
    <row r="15" spans="2:10" x14ac:dyDescent="0.2">
      <c r="B15" s="379" t="s">
        <v>21</v>
      </c>
      <c r="C15" s="379"/>
      <c r="D15" s="379"/>
      <c r="E15" s="379"/>
      <c r="F15" s="379"/>
      <c r="G15" s="379"/>
      <c r="H15" s="72">
        <v>569</v>
      </c>
    </row>
    <row r="16" spans="2:10" x14ac:dyDescent="0.2">
      <c r="B16" s="379" t="s">
        <v>22</v>
      </c>
      <c r="C16" s="379"/>
      <c r="D16" s="379"/>
      <c r="E16" s="379"/>
      <c r="F16" s="379"/>
      <c r="G16" s="379"/>
      <c r="H16" s="72">
        <v>723</v>
      </c>
    </row>
    <row r="17" spans="2:8" x14ac:dyDescent="0.2">
      <c r="B17" s="379" t="s">
        <v>23</v>
      </c>
      <c r="C17" s="379"/>
      <c r="D17" s="379"/>
      <c r="E17" s="379"/>
      <c r="F17" s="379"/>
      <c r="G17" s="379"/>
      <c r="H17" s="72">
        <v>33544</v>
      </c>
    </row>
    <row r="18" spans="2:8" x14ac:dyDescent="0.2">
      <c r="B18" s="379" t="s">
        <v>24</v>
      </c>
      <c r="C18" s="379"/>
      <c r="D18" s="379"/>
      <c r="E18" s="379"/>
      <c r="F18" s="379"/>
      <c r="G18" s="379"/>
      <c r="H18" s="274">
        <v>1</v>
      </c>
    </row>
    <row r="19" spans="2:8" x14ac:dyDescent="0.2">
      <c r="B19" s="379" t="s">
        <v>25</v>
      </c>
      <c r="C19" s="379"/>
      <c r="D19" s="379"/>
      <c r="E19" s="379"/>
      <c r="F19" s="379"/>
      <c r="G19" s="379"/>
      <c r="H19" s="273">
        <v>0.95</v>
      </c>
    </row>
    <row r="21" spans="2:8" ht="15.75" x14ac:dyDescent="0.25">
      <c r="B21" s="36" t="s">
        <v>114</v>
      </c>
    </row>
    <row r="23" spans="2:8" x14ac:dyDescent="0.2">
      <c r="B23" s="379" t="s">
        <v>97</v>
      </c>
      <c r="C23" s="379"/>
      <c r="D23" s="379"/>
      <c r="E23" s="379"/>
      <c r="F23" s="379"/>
      <c r="G23" s="379"/>
      <c r="H23" s="72">
        <v>1</v>
      </c>
    </row>
    <row r="24" spans="2:8" x14ac:dyDescent="0.2">
      <c r="B24" s="380" t="s">
        <v>26</v>
      </c>
      <c r="C24" s="380"/>
      <c r="D24" s="380"/>
      <c r="E24" s="380"/>
      <c r="F24" s="380"/>
      <c r="G24" s="380"/>
      <c r="H24" s="39"/>
    </row>
    <row r="25" spans="2:8" x14ac:dyDescent="0.2">
      <c r="B25" s="379" t="s">
        <v>27</v>
      </c>
      <c r="C25" s="379"/>
      <c r="D25" s="379"/>
      <c r="E25" s="379"/>
      <c r="F25" s="379"/>
      <c r="G25" s="379"/>
      <c r="H25" s="72">
        <v>0</v>
      </c>
    </row>
    <row r="26" spans="2:8" x14ac:dyDescent="0.2">
      <c r="B26" s="379" t="s">
        <v>28</v>
      </c>
      <c r="C26" s="379"/>
      <c r="D26" s="379"/>
      <c r="E26" s="379"/>
      <c r="F26" s="379"/>
      <c r="G26" s="379"/>
      <c r="H26" s="72">
        <v>100</v>
      </c>
    </row>
    <row r="27" spans="2:8" x14ac:dyDescent="0.2">
      <c r="B27" s="379" t="s">
        <v>29</v>
      </c>
      <c r="C27" s="379"/>
      <c r="D27" s="379"/>
      <c r="E27" s="379"/>
      <c r="F27" s="379"/>
      <c r="G27" s="379"/>
      <c r="H27" s="72">
        <v>0</v>
      </c>
    </row>
    <row r="28" spans="2:8" x14ac:dyDescent="0.2">
      <c r="B28" s="379" t="s">
        <v>30</v>
      </c>
      <c r="C28" s="379"/>
      <c r="D28" s="379"/>
      <c r="E28" s="379"/>
      <c r="F28" s="379"/>
      <c r="G28" s="379"/>
      <c r="H28" s="72">
        <v>0</v>
      </c>
    </row>
    <row r="29" spans="2:8" x14ac:dyDescent="0.2">
      <c r="B29" s="379" t="s">
        <v>31</v>
      </c>
      <c r="C29" s="379"/>
      <c r="D29" s="379"/>
      <c r="E29" s="379"/>
      <c r="F29" s="379"/>
      <c r="G29" s="379"/>
      <c r="H29" s="72">
        <v>0</v>
      </c>
    </row>
    <row r="30" spans="2:8" x14ac:dyDescent="0.2">
      <c r="B30" s="379" t="s">
        <v>32</v>
      </c>
      <c r="C30" s="379"/>
      <c r="D30" s="379"/>
      <c r="E30" s="379"/>
      <c r="F30" s="379"/>
      <c r="G30" s="379"/>
      <c r="H30" s="72">
        <v>0</v>
      </c>
    </row>
    <row r="31" spans="2:8" x14ac:dyDescent="0.2">
      <c r="B31" s="379" t="s">
        <v>88</v>
      </c>
      <c r="C31" s="379"/>
      <c r="D31" s="379"/>
      <c r="E31" s="379"/>
      <c r="F31" s="379"/>
      <c r="G31" s="379"/>
      <c r="H31" s="72">
        <v>0</v>
      </c>
    </row>
    <row r="32" spans="2:8" x14ac:dyDescent="0.2">
      <c r="B32" s="381" t="s">
        <v>98</v>
      </c>
      <c r="C32" s="382"/>
      <c r="D32" s="383"/>
      <c r="E32" s="383"/>
      <c r="F32" s="383"/>
      <c r="G32" s="384"/>
      <c r="H32" s="39"/>
    </row>
    <row r="33" spans="2:8" x14ac:dyDescent="0.2">
      <c r="B33" s="379" t="s">
        <v>99</v>
      </c>
      <c r="C33" s="379"/>
      <c r="D33" s="379"/>
      <c r="E33" s="379"/>
      <c r="F33" s="379"/>
      <c r="G33" s="379"/>
      <c r="H33" s="72">
        <v>0</v>
      </c>
    </row>
    <row r="34" spans="2:8" x14ac:dyDescent="0.2">
      <c r="B34" s="379" t="s">
        <v>100</v>
      </c>
      <c r="C34" s="379"/>
      <c r="D34" s="379"/>
      <c r="E34" s="379"/>
      <c r="F34" s="379"/>
      <c r="G34" s="379"/>
      <c r="H34" s="72">
        <v>0</v>
      </c>
    </row>
    <row r="35" spans="2:8" x14ac:dyDescent="0.2">
      <c r="B35" s="379" t="s">
        <v>101</v>
      </c>
      <c r="C35" s="379"/>
      <c r="D35" s="379"/>
      <c r="E35" s="379"/>
      <c r="F35" s="379"/>
      <c r="G35" s="379"/>
      <c r="H35" s="72">
        <v>0</v>
      </c>
    </row>
    <row r="36" spans="2:8" x14ac:dyDescent="0.2">
      <c r="B36" s="379" t="s">
        <v>102</v>
      </c>
      <c r="C36" s="379"/>
      <c r="D36" s="379"/>
      <c r="E36" s="379"/>
      <c r="F36" s="379"/>
      <c r="G36" s="379"/>
      <c r="H36" s="72">
        <v>100</v>
      </c>
    </row>
    <row r="37" spans="2:8" x14ac:dyDescent="0.2">
      <c r="B37" s="379" t="s">
        <v>103</v>
      </c>
      <c r="C37" s="379"/>
      <c r="D37" s="379"/>
      <c r="E37" s="379"/>
      <c r="F37" s="379"/>
      <c r="G37" s="379"/>
      <c r="H37" s="72">
        <v>0</v>
      </c>
    </row>
    <row r="38" spans="2:8" x14ac:dyDescent="0.2">
      <c r="B38" s="379" t="s">
        <v>104</v>
      </c>
      <c r="C38" s="379"/>
      <c r="D38" s="379"/>
      <c r="E38" s="379"/>
      <c r="F38" s="379"/>
      <c r="G38" s="379"/>
      <c r="H38" s="72">
        <v>0</v>
      </c>
    </row>
    <row r="39" spans="2:8" x14ac:dyDescent="0.2">
      <c r="B39" s="379" t="s">
        <v>105</v>
      </c>
      <c r="C39" s="379"/>
      <c r="D39" s="379"/>
      <c r="E39" s="379"/>
      <c r="F39" s="379"/>
      <c r="G39" s="379"/>
      <c r="H39" s="72">
        <v>0</v>
      </c>
    </row>
    <row r="40" spans="2:8" x14ac:dyDescent="0.2">
      <c r="B40" s="379" t="s">
        <v>88</v>
      </c>
      <c r="C40" s="379"/>
      <c r="D40" s="379"/>
      <c r="E40" s="379"/>
      <c r="F40" s="379"/>
      <c r="G40" s="379"/>
      <c r="H40" s="72">
        <v>0</v>
      </c>
    </row>
    <row r="41" spans="2:8" ht="12" customHeight="1" x14ac:dyDescent="0.2"/>
    <row r="42" spans="2:8" ht="15.75" x14ac:dyDescent="0.25">
      <c r="B42" s="36" t="s">
        <v>115</v>
      </c>
    </row>
    <row r="44" spans="2:8" x14ac:dyDescent="0.2">
      <c r="B44" s="380" t="s">
        <v>33</v>
      </c>
      <c r="C44" s="380"/>
      <c r="D44" s="380"/>
      <c r="E44" s="380"/>
      <c r="F44" s="380"/>
      <c r="G44" s="380"/>
      <c r="H44" s="39"/>
    </row>
    <row r="45" spans="2:8" x14ac:dyDescent="0.2">
      <c r="B45" s="385" t="s">
        <v>34</v>
      </c>
      <c r="C45" s="385"/>
      <c r="D45" s="385"/>
      <c r="E45" s="385"/>
      <c r="F45" s="385"/>
      <c r="G45" s="385"/>
      <c r="H45" s="185">
        <f>'1f. STPIS GSL'!D16</f>
        <v>46366</v>
      </c>
    </row>
    <row r="46" spans="2:8" x14ac:dyDescent="0.2">
      <c r="B46" s="385" t="s">
        <v>35</v>
      </c>
      <c r="C46" s="385"/>
      <c r="D46" s="385"/>
      <c r="E46" s="385"/>
      <c r="F46" s="385"/>
      <c r="G46" s="385"/>
      <c r="H46" s="185">
        <f>'1f. STPIS GSL'!D17</f>
        <v>26</v>
      </c>
    </row>
    <row r="47" spans="2:8" x14ac:dyDescent="0.2">
      <c r="B47" s="380" t="s">
        <v>36</v>
      </c>
      <c r="C47" s="380"/>
      <c r="D47" s="380"/>
      <c r="E47" s="380"/>
      <c r="F47" s="380"/>
      <c r="G47" s="380"/>
      <c r="H47" s="39"/>
    </row>
    <row r="48" spans="2:8" x14ac:dyDescent="0.2">
      <c r="B48" s="385" t="s">
        <v>37</v>
      </c>
      <c r="C48" s="385"/>
      <c r="D48" s="385"/>
      <c r="E48" s="385"/>
      <c r="F48" s="385"/>
      <c r="G48" s="385"/>
      <c r="H48" s="72">
        <v>333</v>
      </c>
    </row>
    <row r="49" spans="2:10" x14ac:dyDescent="0.2">
      <c r="B49" s="385" t="s">
        <v>38</v>
      </c>
      <c r="C49" s="385"/>
      <c r="D49" s="385"/>
      <c r="E49" s="385"/>
      <c r="F49" s="385"/>
      <c r="G49" s="385"/>
      <c r="H49" s="185">
        <f>'1f. STPIS GSL'!D42</f>
        <v>3</v>
      </c>
    </row>
    <row r="50" spans="2:10" x14ac:dyDescent="0.2">
      <c r="B50" s="385" t="s">
        <v>39</v>
      </c>
      <c r="C50" s="385"/>
      <c r="D50" s="385"/>
      <c r="E50" s="385"/>
      <c r="F50" s="385"/>
      <c r="G50" s="385"/>
      <c r="H50" s="72">
        <v>4.1100000000000003</v>
      </c>
    </row>
    <row r="51" spans="2:10" x14ac:dyDescent="0.2">
      <c r="B51" s="385" t="s">
        <v>40</v>
      </c>
      <c r="C51" s="385"/>
      <c r="D51" s="385"/>
      <c r="E51" s="385"/>
      <c r="F51" s="385"/>
      <c r="G51" s="385"/>
      <c r="H51" s="185">
        <f>'1b. STPIS Customer Service'!C27</f>
        <v>52644</v>
      </c>
    </row>
    <row r="52" spans="2:10" x14ac:dyDescent="0.2">
      <c r="B52" s="380" t="s">
        <v>106</v>
      </c>
      <c r="C52" s="380"/>
      <c r="D52" s="380"/>
      <c r="E52" s="380"/>
      <c r="F52" s="380"/>
      <c r="G52" s="380"/>
      <c r="H52" s="39"/>
      <c r="I52" s="75"/>
      <c r="J52" s="75"/>
    </row>
    <row r="53" spans="2:10" x14ac:dyDescent="0.2">
      <c r="B53" s="385" t="s">
        <v>107</v>
      </c>
      <c r="C53" s="385"/>
      <c r="D53" s="385"/>
      <c r="E53" s="385"/>
      <c r="F53" s="385"/>
      <c r="G53" s="385"/>
      <c r="H53" s="193">
        <v>75591</v>
      </c>
      <c r="I53" s="75"/>
      <c r="J53" s="75"/>
    </row>
    <row r="54" spans="2:10" x14ac:dyDescent="0.2">
      <c r="B54" s="390" t="s">
        <v>194</v>
      </c>
      <c r="C54" s="385"/>
      <c r="D54" s="385"/>
      <c r="E54" s="385"/>
      <c r="F54" s="385"/>
      <c r="G54" s="385"/>
      <c r="H54" s="193">
        <v>28410</v>
      </c>
      <c r="I54" s="75"/>
      <c r="J54" s="75"/>
    </row>
    <row r="55" spans="2:10" x14ac:dyDescent="0.2">
      <c r="B55" s="385" t="s">
        <v>108</v>
      </c>
      <c r="C55" s="385"/>
      <c r="D55" s="385"/>
      <c r="E55" s="385"/>
      <c r="F55" s="385"/>
      <c r="G55" s="385"/>
      <c r="H55" s="72">
        <v>13</v>
      </c>
      <c r="I55" s="75"/>
      <c r="J55" s="75"/>
    </row>
    <row r="56" spans="2:10" x14ac:dyDescent="0.2">
      <c r="B56" s="385" t="s">
        <v>109</v>
      </c>
      <c r="C56" s="385"/>
      <c r="D56" s="385"/>
      <c r="E56" s="385"/>
      <c r="F56" s="385"/>
      <c r="G56" s="385"/>
      <c r="H56" s="273">
        <v>0.01</v>
      </c>
      <c r="I56" s="75"/>
      <c r="J56" s="75"/>
    </row>
    <row r="57" spans="2:10" x14ac:dyDescent="0.2">
      <c r="B57" s="385" t="s">
        <v>110</v>
      </c>
      <c r="C57" s="385"/>
      <c r="D57" s="385"/>
      <c r="E57" s="385"/>
      <c r="F57" s="385"/>
      <c r="G57" s="385"/>
      <c r="H57" s="72">
        <v>0</v>
      </c>
      <c r="I57" s="75"/>
      <c r="J57" s="75"/>
    </row>
    <row r="58" spans="2:10" x14ac:dyDescent="0.2">
      <c r="B58" s="381" t="s">
        <v>111</v>
      </c>
      <c r="C58" s="382"/>
      <c r="D58" s="382"/>
      <c r="E58" s="382"/>
      <c r="F58" s="382"/>
      <c r="G58" s="389"/>
      <c r="H58" s="39"/>
    </row>
    <row r="59" spans="2:10" x14ac:dyDescent="0.2">
      <c r="B59" s="376" t="s">
        <v>41</v>
      </c>
      <c r="C59" s="377"/>
      <c r="D59" s="377"/>
      <c r="E59" s="377"/>
      <c r="F59" s="377"/>
      <c r="G59" s="378"/>
      <c r="H59" s="72">
        <v>13</v>
      </c>
    </row>
    <row r="60" spans="2:10" x14ac:dyDescent="0.2">
      <c r="B60" s="376" t="s">
        <v>42</v>
      </c>
      <c r="C60" s="377"/>
      <c r="D60" s="377"/>
      <c r="E60" s="377"/>
      <c r="F60" s="377"/>
      <c r="G60" s="378"/>
      <c r="H60" s="191">
        <f>H23</f>
        <v>1</v>
      </c>
    </row>
    <row r="61" spans="2:10" x14ac:dyDescent="0.2">
      <c r="B61" s="376" t="s">
        <v>43</v>
      </c>
      <c r="C61" s="377"/>
      <c r="D61" s="377"/>
      <c r="E61" s="377"/>
      <c r="F61" s="377"/>
      <c r="G61" s="378"/>
      <c r="H61" s="72">
        <v>38</v>
      </c>
    </row>
    <row r="62" spans="2:10" x14ac:dyDescent="0.2">
      <c r="B62" s="376" t="s">
        <v>44</v>
      </c>
      <c r="C62" s="377"/>
      <c r="D62" s="377"/>
      <c r="E62" s="377"/>
      <c r="F62" s="377"/>
      <c r="G62" s="378"/>
      <c r="H62" s="72">
        <v>35</v>
      </c>
    </row>
    <row r="63" spans="2:10" x14ac:dyDescent="0.2">
      <c r="B63" s="376" t="s">
        <v>45</v>
      </c>
      <c r="C63" s="377"/>
      <c r="D63" s="377"/>
      <c r="E63" s="377"/>
      <c r="F63" s="377"/>
      <c r="G63" s="378"/>
      <c r="H63" s="72">
        <v>5</v>
      </c>
    </row>
    <row r="64" spans="2:10" x14ac:dyDescent="0.2">
      <c r="B64" s="386" t="s">
        <v>46</v>
      </c>
      <c r="C64" s="387"/>
      <c r="D64" s="387"/>
      <c r="E64" s="387"/>
      <c r="F64" s="387"/>
      <c r="G64" s="388"/>
      <c r="H64" s="38">
        <f>SUM(H59:H63)</f>
        <v>92</v>
      </c>
    </row>
  </sheetData>
  <mergeCells count="54">
    <mergeCell ref="B47:G47"/>
    <mergeCell ref="B38:G38"/>
    <mergeCell ref="B39:G39"/>
    <mergeCell ref="B40:G40"/>
    <mergeCell ref="B45:G45"/>
    <mergeCell ref="B6:G6"/>
    <mergeCell ref="B7:G7"/>
    <mergeCell ref="B8:G8"/>
    <mergeCell ref="B10:G10"/>
    <mergeCell ref="B12:G12"/>
    <mergeCell ref="B27:G27"/>
    <mergeCell ref="B28:G28"/>
    <mergeCell ref="B29:G29"/>
    <mergeCell ref="B17:G17"/>
    <mergeCell ref="B9:G9"/>
    <mergeCell ref="B11:G11"/>
    <mergeCell ref="B13:G13"/>
    <mergeCell ref="B14:G14"/>
    <mergeCell ref="B15:G15"/>
    <mergeCell ref="B16:G16"/>
    <mergeCell ref="B19:G19"/>
    <mergeCell ref="B23:G23"/>
    <mergeCell ref="B24:G24"/>
    <mergeCell ref="B25:G25"/>
    <mergeCell ref="B26:G26"/>
    <mergeCell ref="B64:G64"/>
    <mergeCell ref="B48:G48"/>
    <mergeCell ref="B49:G49"/>
    <mergeCell ref="B50:G50"/>
    <mergeCell ref="B51:G51"/>
    <mergeCell ref="B52:G52"/>
    <mergeCell ref="B58:G58"/>
    <mergeCell ref="B59:G59"/>
    <mergeCell ref="B57:G57"/>
    <mergeCell ref="B53:G53"/>
    <mergeCell ref="B54:G54"/>
    <mergeCell ref="B55:G55"/>
    <mergeCell ref="B56:G56"/>
    <mergeCell ref="F2:H4"/>
    <mergeCell ref="B60:G60"/>
    <mergeCell ref="B61:G61"/>
    <mergeCell ref="B62:G62"/>
    <mergeCell ref="B63:G63"/>
    <mergeCell ref="B31:G31"/>
    <mergeCell ref="B44:G44"/>
    <mergeCell ref="B32:G32"/>
    <mergeCell ref="B33:G33"/>
    <mergeCell ref="B34:G34"/>
    <mergeCell ref="B35:G35"/>
    <mergeCell ref="B36:G36"/>
    <mergeCell ref="B37:G37"/>
    <mergeCell ref="B46:G46"/>
    <mergeCell ref="B30:G30"/>
    <mergeCell ref="B18:G18"/>
  </mergeCells>
  <phoneticPr fontId="33" type="noConversion"/>
  <dataValidations count="1">
    <dataValidation type="whole" allowBlank="1" showInputMessage="1" showErrorMessage="1" errorTitle="Whole Number" error="This field must contain a whole number. Text and decimals are not acceptable." sqref="C34:C40">
      <formula1>-1000</formula1>
      <formula2>9999999999</formula2>
    </dataValidation>
  </dataValidations>
  <pageMargins left="0.75" right="0.75" top="1" bottom="1" header="0.5" footer="0.5"/>
  <pageSetup paperSize="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765"/>
  <sheetViews>
    <sheetView showGridLines="0" view="pageBreakPreview" zoomScaleNormal="100" workbookViewId="0">
      <selection activeCell="B8" sqref="B8:X687"/>
    </sheetView>
  </sheetViews>
  <sheetFormatPr defaultRowHeight="12.75" x14ac:dyDescent="0.2"/>
  <cols>
    <col min="1" max="1" width="11.28515625" style="78" customWidth="1"/>
    <col min="2" max="12" width="21.85546875" style="78" customWidth="1"/>
    <col min="13" max="13" width="27.7109375" style="78" customWidth="1"/>
    <col min="14" max="14" width="21.85546875" style="78" customWidth="1"/>
    <col min="15" max="15" width="26.7109375" style="78" customWidth="1"/>
    <col min="16" max="17" width="21.85546875" style="78" customWidth="1"/>
    <col min="18" max="18" width="21.85546875" style="197" customWidth="1"/>
    <col min="19" max="19" width="21.85546875" style="78" customWidth="1"/>
    <col min="20" max="20" width="21.85546875" style="197" customWidth="1"/>
    <col min="21" max="22" width="21.85546875" style="78" customWidth="1"/>
    <col min="23" max="23" width="23.7109375" style="78" customWidth="1"/>
    <col min="24" max="24" width="21.85546875" style="78" customWidth="1"/>
    <col min="25" max="25" width="6.7109375" style="78" customWidth="1"/>
    <col min="26" max="16384" width="9.140625" style="78"/>
  </cols>
  <sheetData>
    <row r="1" spans="2:25" ht="20.25" x14ac:dyDescent="0.3">
      <c r="B1" s="65" t="str">
        <f>Cover!C22</f>
        <v>CitiPower Pty Ltd</v>
      </c>
    </row>
    <row r="2" spans="2:25" ht="20.25" x14ac:dyDescent="0.3">
      <c r="B2" s="65" t="s">
        <v>124</v>
      </c>
    </row>
    <row r="3" spans="2:25" ht="20.25" x14ac:dyDescent="0.3">
      <c r="B3" s="42">
        <f>Cover!C26</f>
        <v>2015</v>
      </c>
    </row>
    <row r="4" spans="2:25" s="197" customFormat="1" ht="20.25" x14ac:dyDescent="0.3">
      <c r="B4" s="42"/>
    </row>
    <row r="5" spans="2:25" ht="15.75" x14ac:dyDescent="0.2">
      <c r="B5" s="85" t="s">
        <v>125</v>
      </c>
    </row>
    <row r="6" spans="2:25" s="197" customFormat="1" ht="15.75" x14ac:dyDescent="0.2">
      <c r="B6" s="215"/>
    </row>
    <row r="7" spans="2:25" ht="76.5" x14ac:dyDescent="0.2">
      <c r="B7" s="58" t="s">
        <v>56</v>
      </c>
      <c r="C7" s="58" t="s">
        <v>129</v>
      </c>
      <c r="D7" s="58" t="s">
        <v>139</v>
      </c>
      <c r="E7" s="58" t="s">
        <v>242</v>
      </c>
      <c r="F7" s="58" t="s">
        <v>141</v>
      </c>
      <c r="G7" s="58" t="s">
        <v>142</v>
      </c>
      <c r="H7" s="58" t="s">
        <v>143</v>
      </c>
      <c r="I7" s="58" t="s">
        <v>144</v>
      </c>
      <c r="J7" s="58" t="s">
        <v>145</v>
      </c>
      <c r="K7" s="58" t="s">
        <v>131</v>
      </c>
      <c r="L7" s="201" t="s">
        <v>229</v>
      </c>
      <c r="M7" s="201" t="s">
        <v>230</v>
      </c>
      <c r="N7" s="201" t="s">
        <v>231</v>
      </c>
      <c r="O7" s="201" t="s">
        <v>232</v>
      </c>
      <c r="P7" s="58" t="s">
        <v>233</v>
      </c>
      <c r="Q7" s="201" t="s">
        <v>236</v>
      </c>
      <c r="R7" s="201" t="s">
        <v>237</v>
      </c>
      <c r="S7" s="201" t="s">
        <v>238</v>
      </c>
      <c r="T7" s="201" t="s">
        <v>239</v>
      </c>
      <c r="U7" s="58" t="s">
        <v>132</v>
      </c>
      <c r="V7" s="198" t="s">
        <v>234</v>
      </c>
      <c r="W7" s="198" t="s">
        <v>235</v>
      </c>
      <c r="X7" s="167" t="s">
        <v>146</v>
      </c>
      <c r="Y7" s="169"/>
    </row>
    <row r="8" spans="2:25" x14ac:dyDescent="0.2">
      <c r="B8" s="86" t="s">
        <v>438</v>
      </c>
      <c r="C8" s="86" t="s">
        <v>439</v>
      </c>
      <c r="D8" s="86" t="s">
        <v>2</v>
      </c>
      <c r="E8" s="86">
        <v>231</v>
      </c>
      <c r="F8" s="86">
        <v>0</v>
      </c>
      <c r="G8" s="86">
        <v>2.41655</v>
      </c>
      <c r="H8" s="86">
        <v>2.927</v>
      </c>
      <c r="I8" s="86">
        <v>0</v>
      </c>
      <c r="J8" s="86">
        <v>0.872</v>
      </c>
      <c r="K8" s="86">
        <v>0</v>
      </c>
      <c r="L8" s="86">
        <v>0</v>
      </c>
      <c r="M8" s="86">
        <v>0</v>
      </c>
      <c r="N8" s="86">
        <v>0</v>
      </c>
      <c r="O8" s="86">
        <v>0</v>
      </c>
      <c r="P8" s="86">
        <v>3</v>
      </c>
      <c r="Q8" s="86">
        <v>9316</v>
      </c>
      <c r="R8" s="86">
        <v>9316</v>
      </c>
      <c r="S8" s="86">
        <v>1.07664E-4</v>
      </c>
      <c r="T8" s="86">
        <v>1.07664E-4</v>
      </c>
      <c r="U8" s="86">
        <v>0</v>
      </c>
      <c r="V8" s="86">
        <v>0</v>
      </c>
      <c r="W8" s="86">
        <v>0</v>
      </c>
      <c r="X8" s="168" t="s">
        <v>153</v>
      </c>
      <c r="Y8" s="170"/>
    </row>
    <row r="9" spans="2:25" s="197" customFormat="1" x14ac:dyDescent="0.2">
      <c r="B9" s="86" t="s">
        <v>440</v>
      </c>
      <c r="C9" s="86" t="s">
        <v>439</v>
      </c>
      <c r="D9" s="86" t="s">
        <v>1</v>
      </c>
      <c r="E9" s="86">
        <v>1</v>
      </c>
      <c r="F9" s="86">
        <v>0</v>
      </c>
      <c r="G9" s="86">
        <v>1.9174599999999999</v>
      </c>
      <c r="H9" s="86">
        <v>7.2969999999999997</v>
      </c>
      <c r="I9" s="86">
        <v>0</v>
      </c>
      <c r="J9" s="86">
        <v>0</v>
      </c>
      <c r="K9" s="86">
        <v>0</v>
      </c>
      <c r="L9" s="86">
        <v>0</v>
      </c>
      <c r="M9" s="86">
        <v>0</v>
      </c>
      <c r="N9" s="86">
        <v>0</v>
      </c>
      <c r="O9" s="86">
        <v>0</v>
      </c>
      <c r="P9" s="86">
        <v>0</v>
      </c>
      <c r="Q9" s="86">
        <v>0</v>
      </c>
      <c r="R9" s="86">
        <v>0</v>
      </c>
      <c r="S9" s="86">
        <v>0</v>
      </c>
      <c r="T9" s="86">
        <v>0</v>
      </c>
      <c r="U9" s="86">
        <v>0</v>
      </c>
      <c r="V9" s="86">
        <v>0</v>
      </c>
      <c r="W9" s="86">
        <v>0</v>
      </c>
      <c r="X9" s="168" t="s">
        <v>153</v>
      </c>
      <c r="Y9" s="170"/>
    </row>
    <row r="10" spans="2:25" s="197" customFormat="1" x14ac:dyDescent="0.2">
      <c r="B10" s="86" t="s">
        <v>441</v>
      </c>
      <c r="C10" s="86" t="s">
        <v>439</v>
      </c>
      <c r="D10" s="86" t="s">
        <v>2</v>
      </c>
      <c r="E10" s="86">
        <v>2161</v>
      </c>
      <c r="F10" s="86">
        <v>2.1104599999999998</v>
      </c>
      <c r="G10" s="86">
        <v>2.4213</v>
      </c>
      <c r="H10" s="86">
        <v>3.145</v>
      </c>
      <c r="I10" s="86">
        <v>2.3E-2</v>
      </c>
      <c r="J10" s="86">
        <v>0</v>
      </c>
      <c r="K10" s="86">
        <v>1</v>
      </c>
      <c r="L10" s="86">
        <v>2117</v>
      </c>
      <c r="M10" s="86">
        <v>2117</v>
      </c>
      <c r="N10" s="275">
        <v>3.6913399999999998E-5</v>
      </c>
      <c r="O10" s="275">
        <v>3.6913399999999998E-5</v>
      </c>
      <c r="P10" s="86">
        <v>0</v>
      </c>
      <c r="Q10" s="86">
        <v>0</v>
      </c>
      <c r="R10" s="86">
        <v>0</v>
      </c>
      <c r="S10" s="86">
        <v>0</v>
      </c>
      <c r="T10" s="86">
        <v>0</v>
      </c>
      <c r="U10" s="86">
        <v>0</v>
      </c>
      <c r="V10" s="86">
        <v>0</v>
      </c>
      <c r="W10" s="86">
        <v>0</v>
      </c>
      <c r="X10" s="168" t="s">
        <v>153</v>
      </c>
      <c r="Y10" s="170"/>
    </row>
    <row r="11" spans="2:25" s="197" customFormat="1" x14ac:dyDescent="0.2">
      <c r="B11" s="86" t="s">
        <v>442</v>
      </c>
      <c r="C11" s="86" t="s">
        <v>439</v>
      </c>
      <c r="D11" s="86" t="s">
        <v>2</v>
      </c>
      <c r="E11" s="86">
        <v>2132</v>
      </c>
      <c r="F11" s="86">
        <v>3.5387900000000001</v>
      </c>
      <c r="G11" s="86">
        <v>3.2565900000000001</v>
      </c>
      <c r="H11" s="86">
        <v>3.7949999999999999</v>
      </c>
      <c r="I11" s="86">
        <v>7.0000000000000007E-2</v>
      </c>
      <c r="J11" s="86">
        <v>0</v>
      </c>
      <c r="K11" s="86">
        <v>2</v>
      </c>
      <c r="L11" s="86">
        <v>5333</v>
      </c>
      <c r="M11" s="86">
        <v>5333</v>
      </c>
      <c r="N11" s="86">
        <v>2.3993699999999999E-4</v>
      </c>
      <c r="O11" s="86">
        <v>2.3993699999999999E-4</v>
      </c>
      <c r="P11" s="86">
        <v>0</v>
      </c>
      <c r="Q11" s="86">
        <v>0</v>
      </c>
      <c r="R11" s="86">
        <v>0</v>
      </c>
      <c r="S11" s="86">
        <v>0</v>
      </c>
      <c r="T11" s="86">
        <v>0</v>
      </c>
      <c r="U11" s="86">
        <v>0</v>
      </c>
      <c r="V11" s="86">
        <v>0</v>
      </c>
      <c r="W11" s="86">
        <v>0</v>
      </c>
      <c r="X11" s="168" t="s">
        <v>153</v>
      </c>
      <c r="Y11" s="170"/>
    </row>
    <row r="12" spans="2:25" s="197" customFormat="1" x14ac:dyDescent="0.2">
      <c r="B12" s="86" t="s">
        <v>443</v>
      </c>
      <c r="C12" s="86" t="s">
        <v>439</v>
      </c>
      <c r="D12" s="86" t="s">
        <v>2</v>
      </c>
      <c r="E12" s="86">
        <v>666</v>
      </c>
      <c r="F12" s="86">
        <v>0.74541000000000002</v>
      </c>
      <c r="G12" s="86">
        <v>1.8652599999999999</v>
      </c>
      <c r="H12" s="86">
        <v>3.6659999999999999</v>
      </c>
      <c r="I12" s="86">
        <v>0.01</v>
      </c>
      <c r="J12" s="86">
        <v>0</v>
      </c>
      <c r="K12" s="86">
        <v>0</v>
      </c>
      <c r="L12" s="86">
        <v>256</v>
      </c>
      <c r="M12" s="86">
        <v>256</v>
      </c>
      <c r="N12" s="275">
        <v>3.0761200000000002E-6</v>
      </c>
      <c r="O12" s="275">
        <v>3.0761200000000002E-6</v>
      </c>
      <c r="P12" s="86">
        <v>0</v>
      </c>
      <c r="Q12" s="86">
        <v>0</v>
      </c>
      <c r="R12" s="86">
        <v>0</v>
      </c>
      <c r="S12" s="86">
        <v>0</v>
      </c>
      <c r="T12" s="86">
        <v>0</v>
      </c>
      <c r="U12" s="86">
        <v>0</v>
      </c>
      <c r="V12" s="86">
        <v>0</v>
      </c>
      <c r="W12" s="86">
        <v>0</v>
      </c>
      <c r="X12" s="168" t="s">
        <v>153</v>
      </c>
      <c r="Y12" s="170"/>
    </row>
    <row r="13" spans="2:25" s="197" customFormat="1" x14ac:dyDescent="0.2">
      <c r="B13" s="86" t="s">
        <v>444</v>
      </c>
      <c r="C13" s="86" t="s">
        <v>439</v>
      </c>
      <c r="D13" s="86" t="s">
        <v>2</v>
      </c>
      <c r="E13" s="86">
        <v>1401</v>
      </c>
      <c r="F13" s="86">
        <v>2.44712</v>
      </c>
      <c r="G13" s="86">
        <v>0.71604999999999996</v>
      </c>
      <c r="H13" s="86">
        <v>1.883</v>
      </c>
      <c r="I13" s="86">
        <v>0.127</v>
      </c>
      <c r="J13" s="86">
        <v>0.876</v>
      </c>
      <c r="K13" s="86">
        <v>3</v>
      </c>
      <c r="L13" s="86">
        <v>12746</v>
      </c>
      <c r="M13" s="86">
        <v>12746</v>
      </c>
      <c r="N13" s="86">
        <v>2.33785E-4</v>
      </c>
      <c r="O13" s="86">
        <v>2.33785E-4</v>
      </c>
      <c r="P13" s="86">
        <v>4</v>
      </c>
      <c r="Q13" s="86">
        <v>88238</v>
      </c>
      <c r="R13" s="86">
        <v>88238</v>
      </c>
      <c r="S13" s="86">
        <v>6.0291900000000005E-4</v>
      </c>
      <c r="T13" s="86">
        <v>6.0291900000000005E-4</v>
      </c>
      <c r="U13" s="86">
        <v>0</v>
      </c>
      <c r="V13" s="86">
        <v>0</v>
      </c>
      <c r="W13" s="86">
        <v>0</v>
      </c>
      <c r="X13" s="168" t="s">
        <v>153</v>
      </c>
      <c r="Y13" s="170"/>
    </row>
    <row r="14" spans="2:25" s="197" customFormat="1" x14ac:dyDescent="0.2">
      <c r="B14" s="86" t="s">
        <v>445</v>
      </c>
      <c r="C14" s="86" t="s">
        <v>439</v>
      </c>
      <c r="D14" s="86" t="s">
        <v>2</v>
      </c>
      <c r="E14" s="86">
        <v>2637</v>
      </c>
      <c r="F14" s="86">
        <v>4.28383</v>
      </c>
      <c r="G14" s="86">
        <v>1.5817300000000001</v>
      </c>
      <c r="H14" s="86">
        <v>4.2329999999999997</v>
      </c>
      <c r="I14" s="86">
        <v>2.6579999999999999</v>
      </c>
      <c r="J14" s="86">
        <v>0</v>
      </c>
      <c r="K14" s="86">
        <v>6</v>
      </c>
      <c r="L14" s="86">
        <v>224196</v>
      </c>
      <c r="M14" s="86">
        <v>224196</v>
      </c>
      <c r="N14" s="86">
        <v>8.8592210000000005E-3</v>
      </c>
      <c r="O14" s="86">
        <v>8.8592210000000005E-3</v>
      </c>
      <c r="P14" s="86">
        <v>0</v>
      </c>
      <c r="Q14" s="86">
        <v>0</v>
      </c>
      <c r="R14" s="86">
        <v>0</v>
      </c>
      <c r="S14" s="86">
        <v>0</v>
      </c>
      <c r="T14" s="86">
        <v>0</v>
      </c>
      <c r="U14" s="86">
        <v>0</v>
      </c>
      <c r="V14" s="86">
        <v>0</v>
      </c>
      <c r="W14" s="86">
        <v>0</v>
      </c>
      <c r="X14" s="168" t="s">
        <v>153</v>
      </c>
      <c r="Y14" s="170"/>
    </row>
    <row r="15" spans="2:25" s="197" customFormat="1" x14ac:dyDescent="0.2">
      <c r="B15" s="86" t="s">
        <v>446</v>
      </c>
      <c r="C15" s="86" t="s">
        <v>439</v>
      </c>
      <c r="D15" s="86" t="s">
        <v>2</v>
      </c>
      <c r="E15" s="86">
        <v>941</v>
      </c>
      <c r="F15" s="86">
        <v>1.55158</v>
      </c>
      <c r="G15" s="86">
        <v>3.0303399999999998</v>
      </c>
      <c r="H15" s="86">
        <v>6.3460000000000001</v>
      </c>
      <c r="I15" s="86">
        <v>5.0999999999999996</v>
      </c>
      <c r="J15" s="86">
        <v>0</v>
      </c>
      <c r="K15" s="86">
        <v>2</v>
      </c>
      <c r="L15" s="86">
        <v>102370</v>
      </c>
      <c r="M15" s="86">
        <v>102370</v>
      </c>
      <c r="N15" s="86">
        <v>4.4603719999999998E-3</v>
      </c>
      <c r="O15" s="86">
        <v>4.4603719999999998E-3</v>
      </c>
      <c r="P15" s="86">
        <v>0</v>
      </c>
      <c r="Q15" s="86">
        <v>0</v>
      </c>
      <c r="R15" s="86">
        <v>0</v>
      </c>
      <c r="S15" s="86">
        <v>0</v>
      </c>
      <c r="T15" s="86">
        <v>0</v>
      </c>
      <c r="U15" s="86">
        <v>0</v>
      </c>
      <c r="V15" s="86">
        <v>0</v>
      </c>
      <c r="W15" s="86">
        <v>0</v>
      </c>
      <c r="X15" s="168" t="s">
        <v>153</v>
      </c>
      <c r="Y15" s="170"/>
    </row>
    <row r="16" spans="2:25" s="197" customFormat="1" x14ac:dyDescent="0.2">
      <c r="B16" s="86" t="s">
        <v>447</v>
      </c>
      <c r="C16" s="86" t="s">
        <v>439</v>
      </c>
      <c r="D16" s="86" t="s">
        <v>2</v>
      </c>
      <c r="E16" s="86">
        <v>279</v>
      </c>
      <c r="F16" s="86">
        <v>0.45895999999999998</v>
      </c>
      <c r="G16" s="86">
        <v>2.7439100000000001</v>
      </c>
      <c r="H16" s="86">
        <v>2.552</v>
      </c>
      <c r="I16" s="86">
        <v>1.0999999999999999E-2</v>
      </c>
      <c r="J16" s="86">
        <v>0</v>
      </c>
      <c r="K16" s="86">
        <v>0</v>
      </c>
      <c r="L16" s="86">
        <v>160</v>
      </c>
      <c r="M16" s="86">
        <v>160</v>
      </c>
      <c r="N16" s="275">
        <v>3.0761200000000002E-6</v>
      </c>
      <c r="O16" s="275">
        <v>3.0761200000000002E-6</v>
      </c>
      <c r="P16" s="86">
        <v>0</v>
      </c>
      <c r="Q16" s="86">
        <v>0</v>
      </c>
      <c r="R16" s="86">
        <v>0</v>
      </c>
      <c r="S16" s="86">
        <v>0</v>
      </c>
      <c r="T16" s="86">
        <v>0</v>
      </c>
      <c r="U16" s="86">
        <v>0</v>
      </c>
      <c r="V16" s="86">
        <v>0</v>
      </c>
      <c r="W16" s="86">
        <v>0</v>
      </c>
      <c r="X16" s="168" t="s">
        <v>153</v>
      </c>
      <c r="Y16" s="170"/>
    </row>
    <row r="17" spans="2:25" s="197" customFormat="1" x14ac:dyDescent="0.2">
      <c r="B17" s="86" t="s">
        <v>448</v>
      </c>
      <c r="C17" s="86" t="s">
        <v>439</v>
      </c>
      <c r="D17" s="86" t="s">
        <v>2</v>
      </c>
      <c r="E17" s="86">
        <v>112</v>
      </c>
      <c r="F17" s="86">
        <v>1.719E-2</v>
      </c>
      <c r="G17" s="86">
        <v>0.98973</v>
      </c>
      <c r="H17" s="86">
        <v>1.377</v>
      </c>
      <c r="I17" s="86">
        <v>4.2770000000000001</v>
      </c>
      <c r="J17" s="86">
        <v>0</v>
      </c>
      <c r="K17" s="86">
        <v>1</v>
      </c>
      <c r="L17" s="86">
        <v>47102</v>
      </c>
      <c r="M17" s="86">
        <v>47102</v>
      </c>
      <c r="N17" s="275">
        <v>6.7674600000000004E-5</v>
      </c>
      <c r="O17" s="275">
        <v>6.7674600000000004E-5</v>
      </c>
      <c r="P17" s="86">
        <v>0</v>
      </c>
      <c r="Q17" s="86">
        <v>0</v>
      </c>
      <c r="R17" s="86">
        <v>0</v>
      </c>
      <c r="S17" s="86">
        <v>0</v>
      </c>
      <c r="T17" s="86">
        <v>0</v>
      </c>
      <c r="U17" s="86">
        <v>0</v>
      </c>
      <c r="V17" s="86">
        <v>0</v>
      </c>
      <c r="W17" s="86">
        <v>0</v>
      </c>
      <c r="X17" s="168" t="s">
        <v>449</v>
      </c>
      <c r="Y17" s="170"/>
    </row>
    <row r="18" spans="2:25" s="197" customFormat="1" x14ac:dyDescent="0.2">
      <c r="B18" s="86" t="s">
        <v>450</v>
      </c>
      <c r="C18" s="86" t="s">
        <v>439</v>
      </c>
      <c r="D18" s="86" t="s">
        <v>2</v>
      </c>
      <c r="E18" s="86">
        <v>527</v>
      </c>
      <c r="F18" s="86">
        <v>0</v>
      </c>
      <c r="G18" s="86">
        <v>2.7899400000000001</v>
      </c>
      <c r="H18" s="86">
        <v>2.323</v>
      </c>
      <c r="I18" s="86">
        <v>3.7999999999999999E-2</v>
      </c>
      <c r="J18" s="86">
        <v>0</v>
      </c>
      <c r="K18" s="86">
        <v>1</v>
      </c>
      <c r="L18" s="86">
        <v>1170</v>
      </c>
      <c r="M18" s="86">
        <v>1170</v>
      </c>
      <c r="N18" s="275">
        <v>2.76851E-5</v>
      </c>
      <c r="O18" s="275">
        <v>2.76851E-5</v>
      </c>
      <c r="P18" s="86">
        <v>0</v>
      </c>
      <c r="Q18" s="86">
        <v>0</v>
      </c>
      <c r="R18" s="86">
        <v>0</v>
      </c>
      <c r="S18" s="86">
        <v>0</v>
      </c>
      <c r="T18" s="86">
        <v>0</v>
      </c>
      <c r="U18" s="86">
        <v>0</v>
      </c>
      <c r="V18" s="86">
        <v>0</v>
      </c>
      <c r="W18" s="86">
        <v>0</v>
      </c>
      <c r="X18" s="168" t="s">
        <v>153</v>
      </c>
      <c r="Y18" s="170"/>
    </row>
    <row r="19" spans="2:25" s="197" customFormat="1" x14ac:dyDescent="0.2">
      <c r="B19" s="86" t="s">
        <v>451</v>
      </c>
      <c r="C19" s="86" t="s">
        <v>439</v>
      </c>
      <c r="D19" s="86" t="s">
        <v>2</v>
      </c>
      <c r="E19" s="86">
        <v>1863</v>
      </c>
      <c r="F19" s="86">
        <v>3.1832099999999999</v>
      </c>
      <c r="G19" s="86">
        <v>1.87951</v>
      </c>
      <c r="H19" s="86">
        <v>4.0670000000000002</v>
      </c>
      <c r="I19" s="86">
        <v>2.5999999999999999E-2</v>
      </c>
      <c r="J19" s="86">
        <v>1.0069999999999999</v>
      </c>
      <c r="K19" s="86">
        <v>1</v>
      </c>
      <c r="L19" s="86">
        <v>1604</v>
      </c>
      <c r="M19" s="86">
        <v>1604</v>
      </c>
      <c r="N19" s="275">
        <v>1.2304500000000001E-5</v>
      </c>
      <c r="O19" s="275">
        <v>1.2304500000000001E-5</v>
      </c>
      <c r="P19" s="86">
        <v>4</v>
      </c>
      <c r="Q19" s="86">
        <v>62450</v>
      </c>
      <c r="R19" s="86">
        <v>62450</v>
      </c>
      <c r="S19" s="86">
        <v>1.018195E-3</v>
      </c>
      <c r="T19" s="86">
        <v>1.018195E-3</v>
      </c>
      <c r="U19" s="86">
        <v>0</v>
      </c>
      <c r="V19" s="86">
        <v>0</v>
      </c>
      <c r="W19" s="86">
        <v>0</v>
      </c>
      <c r="X19" s="168" t="s">
        <v>153</v>
      </c>
      <c r="Y19" s="170"/>
    </row>
    <row r="20" spans="2:25" s="197" customFormat="1" x14ac:dyDescent="0.2">
      <c r="B20" s="86" t="s">
        <v>452</v>
      </c>
      <c r="C20" s="86" t="s">
        <v>439</v>
      </c>
      <c r="D20" s="86" t="s">
        <v>2</v>
      </c>
      <c r="E20" s="86">
        <v>1976</v>
      </c>
      <c r="F20" s="86">
        <v>3.1932399999999999</v>
      </c>
      <c r="G20" s="86">
        <v>1.22471</v>
      </c>
      <c r="H20" s="86">
        <v>2.8849999999999998</v>
      </c>
      <c r="I20" s="86">
        <v>7.0999999999999994E-2</v>
      </c>
      <c r="J20" s="86">
        <v>0</v>
      </c>
      <c r="K20" s="86">
        <v>1</v>
      </c>
      <c r="L20" s="86">
        <v>6550</v>
      </c>
      <c r="M20" s="86">
        <v>6550</v>
      </c>
      <c r="N20" s="275">
        <v>4.6141799999999999E-5</v>
      </c>
      <c r="O20" s="275">
        <v>4.6141799999999999E-5</v>
      </c>
      <c r="P20" s="86">
        <v>0</v>
      </c>
      <c r="Q20" s="86">
        <v>0</v>
      </c>
      <c r="R20" s="86">
        <v>0</v>
      </c>
      <c r="S20" s="86">
        <v>0</v>
      </c>
      <c r="T20" s="86">
        <v>0</v>
      </c>
      <c r="U20" s="86">
        <v>0</v>
      </c>
      <c r="V20" s="86">
        <v>0</v>
      </c>
      <c r="W20" s="86">
        <v>0</v>
      </c>
      <c r="X20" s="168" t="s">
        <v>153</v>
      </c>
      <c r="Y20" s="170"/>
    </row>
    <row r="21" spans="2:25" s="197" customFormat="1" x14ac:dyDescent="0.2">
      <c r="B21" s="86" t="s">
        <v>453</v>
      </c>
      <c r="C21" s="86" t="s">
        <v>439</v>
      </c>
      <c r="D21" s="86" t="s">
        <v>2</v>
      </c>
      <c r="E21" s="86">
        <v>983</v>
      </c>
      <c r="F21" s="86">
        <v>0.67162999999999995</v>
      </c>
      <c r="G21" s="86">
        <v>6.9434100000000001</v>
      </c>
      <c r="H21" s="86">
        <v>4.2610000000000001</v>
      </c>
      <c r="I21" s="86">
        <v>2.4460000000000002</v>
      </c>
      <c r="J21" s="86">
        <v>0.45300000000000001</v>
      </c>
      <c r="K21" s="86">
        <v>4</v>
      </c>
      <c r="L21" s="86">
        <v>76387</v>
      </c>
      <c r="M21" s="86">
        <v>76387</v>
      </c>
      <c r="N21" s="86">
        <v>3.2945230000000002E-3</v>
      </c>
      <c r="O21" s="86">
        <v>3.2945230000000002E-3</v>
      </c>
      <c r="P21" s="86">
        <v>4</v>
      </c>
      <c r="Q21" s="86">
        <v>14161</v>
      </c>
      <c r="R21" s="86">
        <v>14161</v>
      </c>
      <c r="S21" s="86">
        <v>1.4150100000000001E-4</v>
      </c>
      <c r="T21" s="86">
        <v>1.4150100000000001E-4</v>
      </c>
      <c r="U21" s="86">
        <v>0</v>
      </c>
      <c r="V21" s="86">
        <v>0</v>
      </c>
      <c r="W21" s="86">
        <v>0</v>
      </c>
      <c r="X21" s="168" t="s">
        <v>153</v>
      </c>
      <c r="Y21" s="170"/>
    </row>
    <row r="22" spans="2:25" s="197" customFormat="1" x14ac:dyDescent="0.2">
      <c r="B22" s="86" t="s">
        <v>454</v>
      </c>
      <c r="C22" s="86" t="s">
        <v>439</v>
      </c>
      <c r="D22" s="86" t="s">
        <v>2</v>
      </c>
      <c r="E22" s="86">
        <v>526</v>
      </c>
      <c r="F22" s="86">
        <v>0.89322999999999997</v>
      </c>
      <c r="G22" s="86">
        <v>1.4312100000000001</v>
      </c>
      <c r="H22" s="86">
        <v>4.8449999999999998</v>
      </c>
      <c r="I22" s="86">
        <v>3.5000000000000003E-2</v>
      </c>
      <c r="J22" s="86">
        <v>0</v>
      </c>
      <c r="K22" s="86">
        <v>0</v>
      </c>
      <c r="L22" s="86">
        <v>516</v>
      </c>
      <c r="M22" s="86">
        <v>516</v>
      </c>
      <c r="N22" s="275">
        <v>3.0761200000000002E-6</v>
      </c>
      <c r="O22" s="275">
        <v>3.0761200000000002E-6</v>
      </c>
      <c r="P22" s="86">
        <v>0</v>
      </c>
      <c r="Q22" s="86">
        <v>0</v>
      </c>
      <c r="R22" s="86">
        <v>0</v>
      </c>
      <c r="S22" s="86">
        <v>0</v>
      </c>
      <c r="T22" s="86">
        <v>0</v>
      </c>
      <c r="U22" s="86">
        <v>0</v>
      </c>
      <c r="V22" s="86">
        <v>0</v>
      </c>
      <c r="W22" s="86">
        <v>0</v>
      </c>
      <c r="X22" s="168" t="s">
        <v>153</v>
      </c>
      <c r="Y22" s="170"/>
    </row>
    <row r="23" spans="2:25" s="197" customFormat="1" x14ac:dyDescent="0.2">
      <c r="B23" s="86" t="s">
        <v>455</v>
      </c>
      <c r="C23" s="86" t="s">
        <v>439</v>
      </c>
      <c r="D23" s="86" t="s">
        <v>2</v>
      </c>
      <c r="E23" s="86">
        <v>875</v>
      </c>
      <c r="F23" s="86">
        <v>1.07511</v>
      </c>
      <c r="G23" s="86">
        <v>1.80148</v>
      </c>
      <c r="H23" s="86">
        <v>3.6659999999999999</v>
      </c>
      <c r="I23" s="86">
        <v>0.24299999999999999</v>
      </c>
      <c r="J23" s="86">
        <v>7.6999999999999999E-2</v>
      </c>
      <c r="K23" s="86">
        <v>4</v>
      </c>
      <c r="L23" s="86">
        <v>7866</v>
      </c>
      <c r="M23" s="86">
        <v>7866</v>
      </c>
      <c r="N23" s="86">
        <v>1.8456700000000001E-4</v>
      </c>
      <c r="O23" s="86">
        <v>1.8456700000000001E-4</v>
      </c>
      <c r="P23" s="86">
        <v>1</v>
      </c>
      <c r="Q23" s="86">
        <v>2484</v>
      </c>
      <c r="R23" s="86">
        <v>2484</v>
      </c>
      <c r="S23" s="275">
        <v>7.0750699999999993E-5</v>
      </c>
      <c r="T23" s="275">
        <v>7.0750699999999993E-5</v>
      </c>
      <c r="U23" s="86">
        <v>0</v>
      </c>
      <c r="V23" s="86">
        <v>0</v>
      </c>
      <c r="W23" s="86">
        <v>0</v>
      </c>
      <c r="X23" s="168" t="s">
        <v>153</v>
      </c>
      <c r="Y23" s="170"/>
    </row>
    <row r="24" spans="2:25" s="197" customFormat="1" x14ac:dyDescent="0.2">
      <c r="B24" s="86" t="s">
        <v>456</v>
      </c>
      <c r="C24" s="86" t="s">
        <v>439</v>
      </c>
      <c r="D24" s="86" t="s">
        <v>2</v>
      </c>
      <c r="E24" s="86">
        <v>490</v>
      </c>
      <c r="F24" s="86">
        <v>0.32897999999999999</v>
      </c>
      <c r="G24" s="86">
        <v>1.6860200000000001</v>
      </c>
      <c r="H24" s="86">
        <v>3.218</v>
      </c>
      <c r="I24" s="86">
        <v>0.20499999999999999</v>
      </c>
      <c r="J24" s="86">
        <v>3.5000000000000003E-2</v>
      </c>
      <c r="K24" s="86">
        <v>2</v>
      </c>
      <c r="L24" s="86">
        <v>4229</v>
      </c>
      <c r="M24" s="86">
        <v>4229</v>
      </c>
      <c r="N24" s="86">
        <v>1.04588E-4</v>
      </c>
      <c r="O24" s="86">
        <v>1.04588E-4</v>
      </c>
      <c r="P24" s="86">
        <v>1</v>
      </c>
      <c r="Q24" s="86">
        <v>720</v>
      </c>
      <c r="R24" s="86">
        <v>720</v>
      </c>
      <c r="S24" s="275">
        <v>1.8456699999999999E-5</v>
      </c>
      <c r="T24" s="275">
        <v>1.8456699999999999E-5</v>
      </c>
      <c r="U24" s="86">
        <v>1</v>
      </c>
      <c r="V24" s="86">
        <v>1.4949939999999999E-3</v>
      </c>
      <c r="W24" s="86">
        <v>1.4949939999999999E-3</v>
      </c>
      <c r="X24" s="168" t="s">
        <v>153</v>
      </c>
      <c r="Y24" s="170"/>
    </row>
    <row r="25" spans="2:25" s="197" customFormat="1" x14ac:dyDescent="0.2">
      <c r="B25" s="86" t="s">
        <v>457</v>
      </c>
      <c r="C25" s="86" t="s">
        <v>439</v>
      </c>
      <c r="D25" s="86" t="s">
        <v>2</v>
      </c>
      <c r="E25" s="86">
        <v>931</v>
      </c>
      <c r="F25" s="86">
        <v>1.80009</v>
      </c>
      <c r="G25" s="86">
        <v>2.3774899999999999</v>
      </c>
      <c r="H25" s="86">
        <v>2.956</v>
      </c>
      <c r="I25" s="86">
        <v>0.13600000000000001</v>
      </c>
      <c r="J25" s="86">
        <v>0.96799999999999997</v>
      </c>
      <c r="K25" s="86">
        <v>3</v>
      </c>
      <c r="L25" s="86">
        <v>5785</v>
      </c>
      <c r="M25" s="86">
        <v>5785</v>
      </c>
      <c r="N25" s="86">
        <v>1.93795E-4</v>
      </c>
      <c r="O25" s="86">
        <v>1.93795E-4</v>
      </c>
      <c r="P25" s="86">
        <v>5</v>
      </c>
      <c r="Q25" s="86">
        <v>41273</v>
      </c>
      <c r="R25" s="86">
        <v>41273</v>
      </c>
      <c r="S25" s="86">
        <v>4.8910299999999996E-4</v>
      </c>
      <c r="T25" s="86">
        <v>4.8910299999999996E-4</v>
      </c>
      <c r="U25" s="86">
        <v>1</v>
      </c>
      <c r="V25" s="86">
        <v>2.8607900000000002E-3</v>
      </c>
      <c r="W25" s="86">
        <v>2.8607900000000002E-3</v>
      </c>
      <c r="X25" s="168" t="s">
        <v>153</v>
      </c>
      <c r="Y25" s="170"/>
    </row>
    <row r="26" spans="2:25" s="197" customFormat="1" x14ac:dyDescent="0.2">
      <c r="B26" s="86" t="s">
        <v>458</v>
      </c>
      <c r="C26" s="86" t="s">
        <v>439</v>
      </c>
      <c r="D26" s="86" t="s">
        <v>2</v>
      </c>
      <c r="E26" s="86">
        <v>2359</v>
      </c>
      <c r="F26" s="86">
        <v>2.0167099999999998</v>
      </c>
      <c r="G26" s="86">
        <v>2.4543300000000001</v>
      </c>
      <c r="H26" s="86">
        <v>2.5</v>
      </c>
      <c r="I26" s="86">
        <v>2.3E-2</v>
      </c>
      <c r="J26" s="86">
        <v>0.19700000000000001</v>
      </c>
      <c r="K26" s="86">
        <v>1</v>
      </c>
      <c r="L26" s="86">
        <v>2878</v>
      </c>
      <c r="M26" s="86">
        <v>2878</v>
      </c>
      <c r="N26" s="275">
        <v>3.3837300000000002E-5</v>
      </c>
      <c r="O26" s="275">
        <v>3.3837300000000002E-5</v>
      </c>
      <c r="P26" s="86">
        <v>3</v>
      </c>
      <c r="Q26" s="86">
        <v>25169</v>
      </c>
      <c r="R26" s="86">
        <v>25169</v>
      </c>
      <c r="S26" s="86">
        <v>3.32221E-4</v>
      </c>
      <c r="T26" s="86">
        <v>3.32221E-4</v>
      </c>
      <c r="U26" s="86">
        <v>2</v>
      </c>
      <c r="V26" s="86">
        <v>1.4513127000000001E-2</v>
      </c>
      <c r="W26" s="86">
        <v>1.4513127000000001E-2</v>
      </c>
      <c r="X26" s="168" t="s">
        <v>153</v>
      </c>
      <c r="Y26" s="170"/>
    </row>
    <row r="27" spans="2:25" s="197" customFormat="1" x14ac:dyDescent="0.2">
      <c r="B27" s="86" t="s">
        <v>459</v>
      </c>
      <c r="C27" s="86" t="s">
        <v>439</v>
      </c>
      <c r="D27" s="86" t="s">
        <v>2</v>
      </c>
      <c r="E27" s="86">
        <v>891</v>
      </c>
      <c r="F27" s="86">
        <v>2.78905</v>
      </c>
      <c r="G27" s="86">
        <v>1.4134800000000001</v>
      </c>
      <c r="H27" s="86">
        <v>2.569</v>
      </c>
      <c r="I27" s="86">
        <v>3.4000000000000002E-2</v>
      </c>
      <c r="J27" s="86">
        <v>0</v>
      </c>
      <c r="K27" s="86">
        <v>1</v>
      </c>
      <c r="L27" s="86">
        <v>1614</v>
      </c>
      <c r="M27" s="86">
        <v>1614</v>
      </c>
      <c r="N27" s="275">
        <v>2.1532800000000002E-5</v>
      </c>
      <c r="O27" s="275">
        <v>2.1532800000000002E-5</v>
      </c>
      <c r="P27" s="86">
        <v>0</v>
      </c>
      <c r="Q27" s="86">
        <v>0</v>
      </c>
      <c r="R27" s="86">
        <v>0</v>
      </c>
      <c r="S27" s="86">
        <v>0</v>
      </c>
      <c r="T27" s="86">
        <v>0</v>
      </c>
      <c r="U27" s="86">
        <v>1</v>
      </c>
      <c r="V27" s="86">
        <v>2.7838870000000001E-3</v>
      </c>
      <c r="W27" s="86">
        <v>2.7838870000000001E-3</v>
      </c>
      <c r="X27" s="168" t="s">
        <v>153</v>
      </c>
      <c r="Y27" s="170"/>
    </row>
    <row r="28" spans="2:25" s="197" customFormat="1" x14ac:dyDescent="0.2">
      <c r="B28" s="86" t="s">
        <v>460</v>
      </c>
      <c r="C28" s="86" t="s">
        <v>439</v>
      </c>
      <c r="D28" s="86" t="s">
        <v>2</v>
      </c>
      <c r="E28" s="86">
        <v>353</v>
      </c>
      <c r="F28" s="86">
        <v>0.35799999999999998</v>
      </c>
      <c r="G28" s="86">
        <v>2.6196899999999999</v>
      </c>
      <c r="H28" s="86">
        <v>3.778</v>
      </c>
      <c r="I28" s="86">
        <v>0.03</v>
      </c>
      <c r="J28" s="86">
        <v>4.8099999999999996</v>
      </c>
      <c r="K28" s="86">
        <v>0</v>
      </c>
      <c r="L28" s="86">
        <v>380</v>
      </c>
      <c r="M28" s="86">
        <v>380</v>
      </c>
      <c r="N28" s="275">
        <v>3.0761200000000002E-6</v>
      </c>
      <c r="O28" s="275">
        <v>3.0761200000000002E-6</v>
      </c>
      <c r="P28" s="86">
        <v>1</v>
      </c>
      <c r="Q28" s="86">
        <v>60840</v>
      </c>
      <c r="R28" s="86">
        <v>60840</v>
      </c>
      <c r="S28" s="86">
        <v>2.3993699999999999E-4</v>
      </c>
      <c r="T28" s="86">
        <v>2.3993699999999999E-4</v>
      </c>
      <c r="U28" s="86">
        <v>1</v>
      </c>
      <c r="V28" s="86">
        <v>1.0797179999999999E-3</v>
      </c>
      <c r="W28" s="86">
        <v>1.0797179999999999E-3</v>
      </c>
      <c r="X28" s="168" t="s">
        <v>153</v>
      </c>
      <c r="Y28" s="170"/>
    </row>
    <row r="29" spans="2:25" s="197" customFormat="1" x14ac:dyDescent="0.2">
      <c r="B29" s="86" t="s">
        <v>461</v>
      </c>
      <c r="C29" s="86" t="s">
        <v>439</v>
      </c>
      <c r="D29" s="86" t="s">
        <v>2</v>
      </c>
      <c r="E29" s="86">
        <v>1643</v>
      </c>
      <c r="F29" s="86">
        <v>3.1516899999999999</v>
      </c>
      <c r="G29" s="86">
        <v>1.6361300000000001</v>
      </c>
      <c r="H29" s="86">
        <v>3.109</v>
      </c>
      <c r="I29" s="86">
        <v>0.115</v>
      </c>
      <c r="J29" s="86">
        <v>0</v>
      </c>
      <c r="K29" s="86">
        <v>3</v>
      </c>
      <c r="L29" s="86">
        <v>8263</v>
      </c>
      <c r="M29" s="86">
        <v>8263</v>
      </c>
      <c r="N29" s="86">
        <v>1.9687200000000001E-4</v>
      </c>
      <c r="O29" s="86">
        <v>1.9687200000000001E-4</v>
      </c>
      <c r="P29" s="86">
        <v>0</v>
      </c>
      <c r="Q29" s="86">
        <v>0</v>
      </c>
      <c r="R29" s="86">
        <v>0</v>
      </c>
      <c r="S29" s="86">
        <v>0</v>
      </c>
      <c r="T29" s="86">
        <v>0</v>
      </c>
      <c r="U29" s="86">
        <v>1</v>
      </c>
      <c r="V29" s="86">
        <v>5.4724149999999996E-3</v>
      </c>
      <c r="W29" s="86">
        <v>5.4724149999999996E-3</v>
      </c>
      <c r="X29" s="168" t="s">
        <v>153</v>
      </c>
      <c r="Y29" s="170"/>
    </row>
    <row r="30" spans="2:25" s="197" customFormat="1" x14ac:dyDescent="0.2">
      <c r="B30" s="86" t="s">
        <v>462</v>
      </c>
      <c r="C30" s="86" t="s">
        <v>439</v>
      </c>
      <c r="D30" s="86" t="s">
        <v>2</v>
      </c>
      <c r="E30" s="86">
        <v>1004</v>
      </c>
      <c r="F30" s="86">
        <v>1.9460999999999999</v>
      </c>
      <c r="G30" s="86">
        <v>0.29732999999999998</v>
      </c>
      <c r="H30" s="86">
        <v>1.8009999999999999</v>
      </c>
      <c r="I30" s="86">
        <v>0.70899999999999996</v>
      </c>
      <c r="J30" s="86">
        <v>0.111</v>
      </c>
      <c r="K30" s="86">
        <v>3</v>
      </c>
      <c r="L30" s="86">
        <v>53505</v>
      </c>
      <c r="M30" s="86">
        <v>53505</v>
      </c>
      <c r="N30" s="86">
        <v>2.2209579999999999E-3</v>
      </c>
      <c r="O30" s="86">
        <v>2.2209579999999999E-3</v>
      </c>
      <c r="P30" s="86">
        <v>1</v>
      </c>
      <c r="Q30" s="86">
        <v>8370</v>
      </c>
      <c r="R30" s="86">
        <v>8370</v>
      </c>
      <c r="S30" s="275">
        <v>5.53701E-5</v>
      </c>
      <c r="T30" s="275">
        <v>5.53701E-5</v>
      </c>
      <c r="U30" s="86">
        <v>1</v>
      </c>
      <c r="V30" s="86">
        <v>3.1068799999999998E-3</v>
      </c>
      <c r="W30" s="86">
        <v>3.1068799999999998E-3</v>
      </c>
      <c r="X30" s="168" t="s">
        <v>153</v>
      </c>
      <c r="Y30" s="170"/>
    </row>
    <row r="31" spans="2:25" s="197" customFormat="1" x14ac:dyDescent="0.2">
      <c r="B31" s="86" t="s">
        <v>463</v>
      </c>
      <c r="C31" s="86" t="s">
        <v>439</v>
      </c>
      <c r="D31" s="86" t="s">
        <v>2</v>
      </c>
      <c r="E31" s="86">
        <v>2419</v>
      </c>
      <c r="F31" s="86">
        <v>2.9114399999999998</v>
      </c>
      <c r="G31" s="86">
        <v>1.1054600000000001</v>
      </c>
      <c r="H31" s="86">
        <v>2.7240000000000002</v>
      </c>
      <c r="I31" s="86">
        <v>0.40699999999999997</v>
      </c>
      <c r="J31" s="86">
        <v>0</v>
      </c>
      <c r="K31" s="86">
        <v>4</v>
      </c>
      <c r="L31" s="86">
        <v>48957</v>
      </c>
      <c r="M31" s="86">
        <v>48957</v>
      </c>
      <c r="N31" s="86">
        <v>9.1975900000000003E-4</v>
      </c>
      <c r="O31" s="86">
        <v>9.1975900000000003E-4</v>
      </c>
      <c r="P31" s="86">
        <v>0</v>
      </c>
      <c r="Q31" s="86">
        <v>0</v>
      </c>
      <c r="R31" s="86">
        <v>0</v>
      </c>
      <c r="S31" s="86">
        <v>0</v>
      </c>
      <c r="T31" s="86">
        <v>0</v>
      </c>
      <c r="U31" s="86">
        <v>2</v>
      </c>
      <c r="V31" s="86">
        <v>1.5008382000000001E-2</v>
      </c>
      <c r="W31" s="86">
        <v>1.5008382000000001E-2</v>
      </c>
      <c r="X31" s="168" t="s">
        <v>153</v>
      </c>
      <c r="Y31" s="170"/>
    </row>
    <row r="32" spans="2:25" s="197" customFormat="1" x14ac:dyDescent="0.2">
      <c r="B32" s="86" t="s">
        <v>464</v>
      </c>
      <c r="C32" s="86" t="s">
        <v>439</v>
      </c>
      <c r="D32" s="86" t="s">
        <v>2</v>
      </c>
      <c r="E32" s="86">
        <v>1405</v>
      </c>
      <c r="F32" s="86">
        <v>3.3199100000000001</v>
      </c>
      <c r="G32" s="86">
        <v>0.55306999999999995</v>
      </c>
      <c r="H32" s="86">
        <v>3.7309999999999999</v>
      </c>
      <c r="I32" s="86">
        <v>0.26700000000000002</v>
      </c>
      <c r="J32" s="86">
        <v>0.193</v>
      </c>
      <c r="K32" s="86">
        <v>3</v>
      </c>
      <c r="L32" s="86">
        <v>13604</v>
      </c>
      <c r="M32" s="86">
        <v>13604</v>
      </c>
      <c r="N32" s="86">
        <v>3.4452499999999999E-4</v>
      </c>
      <c r="O32" s="86">
        <v>3.4452499999999999E-4</v>
      </c>
      <c r="P32" s="86">
        <v>2</v>
      </c>
      <c r="Q32" s="86">
        <v>9849</v>
      </c>
      <c r="R32" s="86">
        <v>9849</v>
      </c>
      <c r="S32" s="275">
        <v>7.6903000000000006E-5</v>
      </c>
      <c r="T32" s="275">
        <v>7.6903000000000006E-5</v>
      </c>
      <c r="U32" s="86">
        <v>2</v>
      </c>
      <c r="V32" s="86">
        <v>8.71772E-3</v>
      </c>
      <c r="W32" s="86">
        <v>8.71772E-3</v>
      </c>
      <c r="X32" s="168" t="s">
        <v>153</v>
      </c>
      <c r="Y32" s="170"/>
    </row>
    <row r="33" spans="2:25" s="197" customFormat="1" x14ac:dyDescent="0.2">
      <c r="B33" s="86" t="s">
        <v>465</v>
      </c>
      <c r="C33" s="86" t="s">
        <v>439</v>
      </c>
      <c r="D33" s="86" t="s">
        <v>2</v>
      </c>
      <c r="E33" s="86">
        <v>497</v>
      </c>
      <c r="F33" s="86">
        <v>2.0065200000000001</v>
      </c>
      <c r="G33" s="86">
        <v>0.50424999999999998</v>
      </c>
      <c r="H33" s="86">
        <v>4.0179999999999998</v>
      </c>
      <c r="I33" s="86">
        <v>4.2000000000000003E-2</v>
      </c>
      <c r="J33" s="86">
        <v>0.95199999999999996</v>
      </c>
      <c r="K33" s="86">
        <v>0</v>
      </c>
      <c r="L33" s="86">
        <v>706</v>
      </c>
      <c r="M33" s="86">
        <v>706</v>
      </c>
      <c r="N33" s="275">
        <v>6.1522400000000004E-6</v>
      </c>
      <c r="O33" s="275">
        <v>6.1522400000000004E-6</v>
      </c>
      <c r="P33" s="86">
        <v>2</v>
      </c>
      <c r="Q33" s="86">
        <v>15940</v>
      </c>
      <c r="R33" s="86">
        <v>15940</v>
      </c>
      <c r="S33" s="86">
        <v>1.5072999999999999E-4</v>
      </c>
      <c r="T33" s="86">
        <v>1.5072999999999999E-4</v>
      </c>
      <c r="U33" s="86">
        <v>1</v>
      </c>
      <c r="V33" s="86">
        <v>1.5257549999999999E-3</v>
      </c>
      <c r="W33" s="86">
        <v>1.5257549999999999E-3</v>
      </c>
      <c r="X33" s="168" t="s">
        <v>153</v>
      </c>
      <c r="Y33" s="170"/>
    </row>
    <row r="34" spans="2:25" s="197" customFormat="1" x14ac:dyDescent="0.2">
      <c r="B34" s="86" t="s">
        <v>466</v>
      </c>
      <c r="C34" s="86" t="s">
        <v>439</v>
      </c>
      <c r="D34" s="86" t="s">
        <v>2</v>
      </c>
      <c r="E34" s="86">
        <v>410</v>
      </c>
      <c r="F34" s="86">
        <v>0.60167000000000004</v>
      </c>
      <c r="G34" s="86">
        <v>0.66107000000000005</v>
      </c>
      <c r="H34" s="86">
        <v>1.5760000000000001</v>
      </c>
      <c r="I34" s="86">
        <v>5.0000000000000001E-3</v>
      </c>
      <c r="J34" s="86">
        <v>0</v>
      </c>
      <c r="K34" s="86">
        <v>0</v>
      </c>
      <c r="L34" s="86">
        <v>187</v>
      </c>
      <c r="M34" s="86">
        <v>187</v>
      </c>
      <c r="N34" s="275">
        <v>6.1522400000000004E-6</v>
      </c>
      <c r="O34" s="275">
        <v>6.1522400000000004E-6</v>
      </c>
      <c r="P34" s="86">
        <v>0</v>
      </c>
      <c r="Q34" s="86">
        <v>0</v>
      </c>
      <c r="R34" s="86">
        <v>0</v>
      </c>
      <c r="S34" s="86">
        <v>0</v>
      </c>
      <c r="T34" s="86">
        <v>0</v>
      </c>
      <c r="U34" s="86">
        <v>1</v>
      </c>
      <c r="V34" s="86">
        <v>1.2704369999999999E-3</v>
      </c>
      <c r="W34" s="86">
        <v>1.2704369999999999E-3</v>
      </c>
      <c r="X34" s="168" t="s">
        <v>153</v>
      </c>
      <c r="Y34" s="170"/>
    </row>
    <row r="35" spans="2:25" s="197" customFormat="1" x14ac:dyDescent="0.2">
      <c r="B35" s="86" t="s">
        <v>467</v>
      </c>
      <c r="C35" s="86" t="s">
        <v>439</v>
      </c>
      <c r="D35" s="86" t="s">
        <v>2</v>
      </c>
      <c r="E35" s="86">
        <v>0</v>
      </c>
      <c r="F35" s="86">
        <v>0</v>
      </c>
      <c r="G35" s="86">
        <v>0</v>
      </c>
      <c r="H35" s="86">
        <v>0</v>
      </c>
      <c r="I35" s="86">
        <v>0</v>
      </c>
      <c r="J35" s="86">
        <v>0</v>
      </c>
      <c r="K35" s="86">
        <v>0</v>
      </c>
      <c r="L35" s="86">
        <v>0</v>
      </c>
      <c r="M35" s="86">
        <v>0</v>
      </c>
      <c r="N35" s="86">
        <v>0</v>
      </c>
      <c r="O35" s="86">
        <v>0</v>
      </c>
      <c r="P35" s="86">
        <v>0</v>
      </c>
      <c r="Q35" s="86">
        <v>0</v>
      </c>
      <c r="R35" s="86">
        <v>0</v>
      </c>
      <c r="S35" s="86">
        <v>0</v>
      </c>
      <c r="T35" s="86">
        <v>0</v>
      </c>
      <c r="U35" s="86">
        <v>0</v>
      </c>
      <c r="V35" s="86">
        <v>0</v>
      </c>
      <c r="W35" s="86">
        <v>0</v>
      </c>
      <c r="X35" s="168" t="s">
        <v>153</v>
      </c>
      <c r="Y35" s="170"/>
    </row>
    <row r="36" spans="2:25" s="197" customFormat="1" x14ac:dyDescent="0.2">
      <c r="B36" s="86" t="s">
        <v>468</v>
      </c>
      <c r="C36" s="86" t="s">
        <v>439</v>
      </c>
      <c r="D36" s="86" t="s">
        <v>2</v>
      </c>
      <c r="E36" s="86">
        <v>296</v>
      </c>
      <c r="F36" s="86">
        <v>0</v>
      </c>
      <c r="G36" s="86">
        <v>2.04277</v>
      </c>
      <c r="H36" s="86">
        <v>2.173</v>
      </c>
      <c r="I36" s="86">
        <v>0</v>
      </c>
      <c r="J36" s="86">
        <v>6.0999999999999999E-2</v>
      </c>
      <c r="K36" s="86">
        <v>0</v>
      </c>
      <c r="L36" s="86">
        <v>0</v>
      </c>
      <c r="M36" s="86">
        <v>0</v>
      </c>
      <c r="N36" s="86">
        <v>0</v>
      </c>
      <c r="O36" s="86">
        <v>0</v>
      </c>
      <c r="P36" s="86">
        <v>1</v>
      </c>
      <c r="Q36" s="86">
        <v>1130</v>
      </c>
      <c r="R36" s="86">
        <v>1130</v>
      </c>
      <c r="S36" s="275">
        <v>6.1522400000000004E-6</v>
      </c>
      <c r="T36" s="275">
        <v>6.1522400000000004E-6</v>
      </c>
      <c r="U36" s="86">
        <v>0</v>
      </c>
      <c r="V36" s="86">
        <v>0</v>
      </c>
      <c r="W36" s="86">
        <v>0</v>
      </c>
      <c r="X36" s="168" t="s">
        <v>153</v>
      </c>
      <c r="Y36" s="170"/>
    </row>
    <row r="37" spans="2:25" s="197" customFormat="1" x14ac:dyDescent="0.2">
      <c r="B37" s="86" t="s">
        <v>469</v>
      </c>
      <c r="C37" s="86" t="s">
        <v>439</v>
      </c>
      <c r="D37" s="86" t="s">
        <v>2</v>
      </c>
      <c r="E37" s="86">
        <v>271</v>
      </c>
      <c r="F37" s="86">
        <v>0.10281999999999999</v>
      </c>
      <c r="G37" s="86">
        <v>1.4105799999999999</v>
      </c>
      <c r="H37" s="86">
        <v>2.3849999999999998</v>
      </c>
      <c r="I37" s="86">
        <v>0.28999999999999998</v>
      </c>
      <c r="J37" s="86">
        <v>0</v>
      </c>
      <c r="K37" s="86">
        <v>2</v>
      </c>
      <c r="L37" s="86">
        <v>4464</v>
      </c>
      <c r="M37" s="86">
        <v>4464</v>
      </c>
      <c r="N37" s="86">
        <v>1.3534899999999999E-4</v>
      </c>
      <c r="O37" s="86">
        <v>1.3534899999999999E-4</v>
      </c>
      <c r="P37" s="86">
        <v>0</v>
      </c>
      <c r="Q37" s="86">
        <v>0</v>
      </c>
      <c r="R37" s="86">
        <v>0</v>
      </c>
      <c r="S37" s="86">
        <v>0</v>
      </c>
      <c r="T37" s="86">
        <v>0</v>
      </c>
      <c r="U37" s="86">
        <v>0</v>
      </c>
      <c r="V37" s="86">
        <v>0</v>
      </c>
      <c r="W37" s="86">
        <v>0</v>
      </c>
      <c r="X37" s="168" t="s">
        <v>153</v>
      </c>
      <c r="Y37" s="170"/>
    </row>
    <row r="38" spans="2:25" s="197" customFormat="1" x14ac:dyDescent="0.2">
      <c r="B38" s="86" t="s">
        <v>470</v>
      </c>
      <c r="C38" s="86" t="s">
        <v>439</v>
      </c>
      <c r="D38" s="86" t="s">
        <v>2</v>
      </c>
      <c r="E38" s="86">
        <v>1077</v>
      </c>
      <c r="F38" s="86">
        <v>0.21212</v>
      </c>
      <c r="G38" s="86">
        <v>3.7938999999999998</v>
      </c>
      <c r="H38" s="86">
        <v>4.0460000000000003</v>
      </c>
      <c r="I38" s="86">
        <v>0.113</v>
      </c>
      <c r="J38" s="86">
        <v>0</v>
      </c>
      <c r="K38" s="86">
        <v>1</v>
      </c>
      <c r="L38" s="86">
        <v>4060</v>
      </c>
      <c r="M38" s="86">
        <v>4060</v>
      </c>
      <c r="N38" s="275">
        <v>7.3826799999999996E-5</v>
      </c>
      <c r="O38" s="275">
        <v>7.3826799999999996E-5</v>
      </c>
      <c r="P38" s="86">
        <v>0</v>
      </c>
      <c r="Q38" s="86">
        <v>0</v>
      </c>
      <c r="R38" s="86">
        <v>0</v>
      </c>
      <c r="S38" s="86">
        <v>0</v>
      </c>
      <c r="T38" s="86">
        <v>0</v>
      </c>
      <c r="U38" s="86">
        <v>0</v>
      </c>
      <c r="V38" s="86">
        <v>0</v>
      </c>
      <c r="W38" s="86">
        <v>0</v>
      </c>
      <c r="X38" s="168" t="s">
        <v>153</v>
      </c>
      <c r="Y38" s="170"/>
    </row>
    <row r="39" spans="2:25" s="197" customFormat="1" x14ac:dyDescent="0.2">
      <c r="B39" s="86" t="s">
        <v>471</v>
      </c>
      <c r="C39" s="86" t="s">
        <v>439</v>
      </c>
      <c r="D39" s="86" t="s">
        <v>2</v>
      </c>
      <c r="E39" s="86">
        <v>561</v>
      </c>
      <c r="F39" s="86">
        <v>0.23430000000000001</v>
      </c>
      <c r="G39" s="86">
        <v>3.0084499999999998</v>
      </c>
      <c r="H39" s="86">
        <v>3.734</v>
      </c>
      <c r="I39" s="86">
        <v>0.27800000000000002</v>
      </c>
      <c r="J39" s="86">
        <v>0.21099999999999999</v>
      </c>
      <c r="K39" s="86">
        <v>2</v>
      </c>
      <c r="L39" s="86">
        <v>5659</v>
      </c>
      <c r="M39" s="86">
        <v>5659</v>
      </c>
      <c r="N39" s="86">
        <v>1.63034E-4</v>
      </c>
      <c r="O39" s="86">
        <v>1.63034E-4</v>
      </c>
      <c r="P39" s="86">
        <v>1</v>
      </c>
      <c r="Q39" s="86">
        <v>4290</v>
      </c>
      <c r="R39" s="86">
        <v>4290</v>
      </c>
      <c r="S39" s="275">
        <v>3.9989500000000001E-5</v>
      </c>
      <c r="T39" s="275">
        <v>3.9989500000000001E-5</v>
      </c>
      <c r="U39" s="86">
        <v>0</v>
      </c>
      <c r="V39" s="86">
        <v>0</v>
      </c>
      <c r="W39" s="86">
        <v>0</v>
      </c>
      <c r="X39" s="168" t="s">
        <v>153</v>
      </c>
      <c r="Y39" s="170"/>
    </row>
    <row r="40" spans="2:25" s="197" customFormat="1" x14ac:dyDescent="0.2">
      <c r="B40" s="86" t="s">
        <v>472</v>
      </c>
      <c r="C40" s="86" t="s">
        <v>439</v>
      </c>
      <c r="D40" s="86" t="s">
        <v>2</v>
      </c>
      <c r="E40" s="86">
        <v>528</v>
      </c>
      <c r="F40" s="86">
        <v>0.85858999999999996</v>
      </c>
      <c r="G40" s="86">
        <v>2.3219799999999999</v>
      </c>
      <c r="H40" s="86">
        <v>4.7050000000000001</v>
      </c>
      <c r="I40" s="86">
        <v>1.6E-2</v>
      </c>
      <c r="J40" s="86">
        <v>0</v>
      </c>
      <c r="K40" s="86">
        <v>0</v>
      </c>
      <c r="L40" s="86">
        <v>239</v>
      </c>
      <c r="M40" s="86">
        <v>239</v>
      </c>
      <c r="N40" s="275">
        <v>3.0761200000000002E-6</v>
      </c>
      <c r="O40" s="275">
        <v>3.0761200000000002E-6</v>
      </c>
      <c r="P40" s="86">
        <v>0</v>
      </c>
      <c r="Q40" s="86">
        <v>0</v>
      </c>
      <c r="R40" s="86">
        <v>0</v>
      </c>
      <c r="S40" s="86">
        <v>0</v>
      </c>
      <c r="T40" s="86">
        <v>0</v>
      </c>
      <c r="U40" s="86">
        <v>0</v>
      </c>
      <c r="V40" s="86">
        <v>0</v>
      </c>
      <c r="W40" s="86">
        <v>0</v>
      </c>
      <c r="X40" s="168" t="s">
        <v>153</v>
      </c>
      <c r="Y40" s="170"/>
    </row>
    <row r="41" spans="2:25" s="197" customFormat="1" x14ac:dyDescent="0.2">
      <c r="B41" s="86" t="s">
        <v>473</v>
      </c>
      <c r="C41" s="86" t="s">
        <v>439</v>
      </c>
      <c r="D41" s="86" t="s">
        <v>2</v>
      </c>
      <c r="E41" s="86">
        <v>719</v>
      </c>
      <c r="F41" s="86">
        <v>0.17644000000000001</v>
      </c>
      <c r="G41" s="86">
        <v>1.9828399999999999</v>
      </c>
      <c r="H41" s="86">
        <v>1.9850000000000001</v>
      </c>
      <c r="I41" s="86">
        <v>0.09</v>
      </c>
      <c r="J41" s="86">
        <v>0.65800000000000003</v>
      </c>
      <c r="K41" s="86">
        <v>1</v>
      </c>
      <c r="L41" s="86">
        <v>4398</v>
      </c>
      <c r="M41" s="86">
        <v>4398</v>
      </c>
      <c r="N41" s="275">
        <v>9.2283599999999999E-5</v>
      </c>
      <c r="O41" s="275">
        <v>9.2283599999999999E-5</v>
      </c>
      <c r="P41" s="86">
        <v>2</v>
      </c>
      <c r="Q41" s="86">
        <v>32272</v>
      </c>
      <c r="R41" s="86">
        <v>32272</v>
      </c>
      <c r="S41" s="86">
        <v>3.93743E-4</v>
      </c>
      <c r="T41" s="86">
        <v>3.93743E-4</v>
      </c>
      <c r="U41" s="86">
        <v>0</v>
      </c>
      <c r="V41" s="86">
        <v>0</v>
      </c>
      <c r="W41" s="86">
        <v>0</v>
      </c>
      <c r="X41" s="168" t="s">
        <v>153</v>
      </c>
      <c r="Y41" s="170"/>
    </row>
    <row r="42" spans="2:25" s="197" customFormat="1" x14ac:dyDescent="0.2">
      <c r="B42" s="86" t="s">
        <v>474</v>
      </c>
      <c r="C42" s="86" t="s">
        <v>439</v>
      </c>
      <c r="D42" s="86" t="s">
        <v>2</v>
      </c>
      <c r="E42" s="86">
        <v>0</v>
      </c>
      <c r="F42" s="86">
        <v>0</v>
      </c>
      <c r="G42" s="86">
        <v>0</v>
      </c>
      <c r="H42" s="86">
        <v>0</v>
      </c>
      <c r="I42" s="86">
        <v>0</v>
      </c>
      <c r="J42" s="86">
        <v>0</v>
      </c>
      <c r="K42" s="86">
        <v>0</v>
      </c>
      <c r="L42" s="86">
        <v>0</v>
      </c>
      <c r="M42" s="86">
        <v>0</v>
      </c>
      <c r="N42" s="86">
        <v>0</v>
      </c>
      <c r="O42" s="86">
        <v>0</v>
      </c>
      <c r="P42" s="86">
        <v>0</v>
      </c>
      <c r="Q42" s="86">
        <v>0</v>
      </c>
      <c r="R42" s="86">
        <v>0</v>
      </c>
      <c r="S42" s="86">
        <v>0</v>
      </c>
      <c r="T42" s="86">
        <v>0</v>
      </c>
      <c r="U42" s="86">
        <v>0</v>
      </c>
      <c r="V42" s="86">
        <v>0</v>
      </c>
      <c r="W42" s="86">
        <v>0</v>
      </c>
      <c r="X42" s="168" t="s">
        <v>153</v>
      </c>
      <c r="Y42" s="170"/>
    </row>
    <row r="43" spans="2:25" s="197" customFormat="1" x14ac:dyDescent="0.2">
      <c r="B43" s="86" t="s">
        <v>475</v>
      </c>
      <c r="C43" s="86" t="s">
        <v>439</v>
      </c>
      <c r="D43" s="86" t="s">
        <v>2</v>
      </c>
      <c r="E43" s="86">
        <v>923</v>
      </c>
      <c r="F43" s="86">
        <v>0</v>
      </c>
      <c r="G43" s="86">
        <v>2.3382999999999998</v>
      </c>
      <c r="H43" s="86">
        <v>1.28</v>
      </c>
      <c r="I43" s="86">
        <v>0</v>
      </c>
      <c r="J43" s="86">
        <v>0</v>
      </c>
      <c r="K43" s="86">
        <v>0</v>
      </c>
      <c r="L43" s="86">
        <v>0</v>
      </c>
      <c r="M43" s="86">
        <v>0</v>
      </c>
      <c r="N43" s="86">
        <v>0</v>
      </c>
      <c r="O43" s="86">
        <v>0</v>
      </c>
      <c r="P43" s="86">
        <v>0</v>
      </c>
      <c r="Q43" s="86">
        <v>0</v>
      </c>
      <c r="R43" s="86">
        <v>0</v>
      </c>
      <c r="S43" s="86">
        <v>0</v>
      </c>
      <c r="T43" s="86">
        <v>0</v>
      </c>
      <c r="U43" s="86">
        <v>0</v>
      </c>
      <c r="V43" s="86">
        <v>0</v>
      </c>
      <c r="W43" s="86">
        <v>0</v>
      </c>
      <c r="X43" s="168" t="s">
        <v>153</v>
      </c>
      <c r="Y43" s="170"/>
    </row>
    <row r="44" spans="2:25" s="197" customFormat="1" x14ac:dyDescent="0.2">
      <c r="B44" s="86" t="s">
        <v>476</v>
      </c>
      <c r="C44" s="86" t="s">
        <v>439</v>
      </c>
      <c r="D44" s="86" t="s">
        <v>2</v>
      </c>
      <c r="E44" s="86">
        <v>967</v>
      </c>
      <c r="F44" s="86">
        <v>9.3999999999999997E-4</v>
      </c>
      <c r="G44" s="86">
        <v>2.2757999999999998</v>
      </c>
      <c r="H44" s="86">
        <v>2.7</v>
      </c>
      <c r="I44" s="86">
        <v>0.113</v>
      </c>
      <c r="J44" s="86">
        <v>0</v>
      </c>
      <c r="K44" s="86">
        <v>2</v>
      </c>
      <c r="L44" s="86">
        <v>5475</v>
      </c>
      <c r="M44" s="86">
        <v>5475</v>
      </c>
      <c r="N44" s="86">
        <v>1.04588E-4</v>
      </c>
      <c r="O44" s="86">
        <v>1.04588E-4</v>
      </c>
      <c r="P44" s="86">
        <v>0</v>
      </c>
      <c r="Q44" s="86">
        <v>0</v>
      </c>
      <c r="R44" s="86">
        <v>0</v>
      </c>
      <c r="S44" s="86">
        <v>0</v>
      </c>
      <c r="T44" s="86">
        <v>0</v>
      </c>
      <c r="U44" s="86">
        <v>0</v>
      </c>
      <c r="V44" s="86">
        <v>0</v>
      </c>
      <c r="W44" s="86">
        <v>0</v>
      </c>
      <c r="X44" s="168" t="s">
        <v>153</v>
      </c>
      <c r="Y44" s="170"/>
    </row>
    <row r="45" spans="2:25" s="197" customFormat="1" x14ac:dyDescent="0.2">
      <c r="B45" s="86" t="s">
        <v>477</v>
      </c>
      <c r="C45" s="86" t="s">
        <v>439</v>
      </c>
      <c r="D45" s="86" t="s">
        <v>2</v>
      </c>
      <c r="E45" s="86">
        <v>754</v>
      </c>
      <c r="F45" s="86">
        <v>0.49292999999999998</v>
      </c>
      <c r="G45" s="86">
        <v>1.54284</v>
      </c>
      <c r="H45" s="86">
        <v>3.92</v>
      </c>
      <c r="I45" s="86">
        <v>1.6E-2</v>
      </c>
      <c r="J45" s="86">
        <v>0</v>
      </c>
      <c r="K45" s="86">
        <v>0</v>
      </c>
      <c r="L45" s="86">
        <v>414</v>
      </c>
      <c r="M45" s="86">
        <v>414</v>
      </c>
      <c r="N45" s="275">
        <v>6.1522400000000004E-6</v>
      </c>
      <c r="O45" s="275">
        <v>6.1522400000000004E-6</v>
      </c>
      <c r="P45" s="86">
        <v>0</v>
      </c>
      <c r="Q45" s="86">
        <v>0</v>
      </c>
      <c r="R45" s="86">
        <v>0</v>
      </c>
      <c r="S45" s="86">
        <v>0</v>
      </c>
      <c r="T45" s="86">
        <v>0</v>
      </c>
      <c r="U45" s="86">
        <v>0</v>
      </c>
      <c r="V45" s="86">
        <v>0</v>
      </c>
      <c r="W45" s="86">
        <v>0</v>
      </c>
      <c r="X45" s="168" t="s">
        <v>153</v>
      </c>
      <c r="Y45" s="170"/>
    </row>
    <row r="46" spans="2:25" s="197" customFormat="1" x14ac:dyDescent="0.2">
      <c r="B46" s="86" t="s">
        <v>478</v>
      </c>
      <c r="C46" s="86" t="s">
        <v>439</v>
      </c>
      <c r="D46" s="86" t="s">
        <v>2</v>
      </c>
      <c r="E46" s="86">
        <v>89</v>
      </c>
      <c r="F46" s="86">
        <v>3.0000000000000001E-5</v>
      </c>
      <c r="G46" s="86">
        <v>2.1315</v>
      </c>
      <c r="H46" s="86">
        <v>1.736</v>
      </c>
      <c r="I46" s="86">
        <v>0.36899999999999999</v>
      </c>
      <c r="J46" s="86">
        <v>0</v>
      </c>
      <c r="K46" s="86">
        <v>1</v>
      </c>
      <c r="L46" s="86">
        <v>2561</v>
      </c>
      <c r="M46" s="86">
        <v>2561</v>
      </c>
      <c r="N46" s="86">
        <v>2.4608900000000001E-4</v>
      </c>
      <c r="O46" s="86">
        <v>2.4608900000000001E-4</v>
      </c>
      <c r="P46" s="86">
        <v>0</v>
      </c>
      <c r="Q46" s="86">
        <v>0</v>
      </c>
      <c r="R46" s="86">
        <v>0</v>
      </c>
      <c r="S46" s="86">
        <v>0</v>
      </c>
      <c r="T46" s="86">
        <v>0</v>
      </c>
      <c r="U46" s="86">
        <v>0</v>
      </c>
      <c r="V46" s="86">
        <v>0</v>
      </c>
      <c r="W46" s="86">
        <v>0</v>
      </c>
      <c r="X46" s="168" t="s">
        <v>153</v>
      </c>
      <c r="Y46" s="170"/>
    </row>
    <row r="47" spans="2:25" s="197" customFormat="1" x14ac:dyDescent="0.2">
      <c r="B47" s="86" t="s">
        <v>479</v>
      </c>
      <c r="C47" s="86" t="s">
        <v>439</v>
      </c>
      <c r="D47" s="86" t="s">
        <v>2</v>
      </c>
      <c r="E47" s="86">
        <v>0</v>
      </c>
      <c r="F47" s="86">
        <v>0</v>
      </c>
      <c r="G47" s="86">
        <v>0</v>
      </c>
      <c r="H47" s="86">
        <v>0</v>
      </c>
      <c r="I47" s="86">
        <v>0</v>
      </c>
      <c r="J47" s="86">
        <v>0</v>
      </c>
      <c r="K47" s="86">
        <v>0</v>
      </c>
      <c r="L47" s="86">
        <v>0</v>
      </c>
      <c r="M47" s="86">
        <v>0</v>
      </c>
      <c r="N47" s="86">
        <v>0</v>
      </c>
      <c r="O47" s="86">
        <v>0</v>
      </c>
      <c r="P47" s="86">
        <v>0</v>
      </c>
      <c r="Q47" s="86">
        <v>0</v>
      </c>
      <c r="R47" s="86">
        <v>0</v>
      </c>
      <c r="S47" s="86">
        <v>0</v>
      </c>
      <c r="T47" s="86">
        <v>0</v>
      </c>
      <c r="U47" s="86">
        <v>0</v>
      </c>
      <c r="V47" s="86">
        <v>0</v>
      </c>
      <c r="W47" s="86">
        <v>0</v>
      </c>
      <c r="X47" s="168" t="s">
        <v>153</v>
      </c>
      <c r="Y47" s="170"/>
    </row>
    <row r="48" spans="2:25" s="197" customFormat="1" x14ac:dyDescent="0.2">
      <c r="B48" s="86" t="s">
        <v>480</v>
      </c>
      <c r="C48" s="86" t="s">
        <v>439</v>
      </c>
      <c r="D48" s="86" t="s">
        <v>2</v>
      </c>
      <c r="E48" s="86">
        <v>3</v>
      </c>
      <c r="F48" s="86">
        <v>0</v>
      </c>
      <c r="G48" s="86">
        <v>1.59663</v>
      </c>
      <c r="H48" s="86">
        <v>2.5550000000000002</v>
      </c>
      <c r="I48" s="86">
        <v>0</v>
      </c>
      <c r="J48" s="86">
        <v>0</v>
      </c>
      <c r="K48" s="86">
        <v>0</v>
      </c>
      <c r="L48" s="86">
        <v>0</v>
      </c>
      <c r="M48" s="86">
        <v>0</v>
      </c>
      <c r="N48" s="86">
        <v>0</v>
      </c>
      <c r="O48" s="86">
        <v>0</v>
      </c>
      <c r="P48" s="86">
        <v>0</v>
      </c>
      <c r="Q48" s="86">
        <v>0</v>
      </c>
      <c r="R48" s="86">
        <v>0</v>
      </c>
      <c r="S48" s="86">
        <v>0</v>
      </c>
      <c r="T48" s="86">
        <v>0</v>
      </c>
      <c r="U48" s="86">
        <v>0</v>
      </c>
      <c r="V48" s="86">
        <v>0</v>
      </c>
      <c r="W48" s="86">
        <v>0</v>
      </c>
      <c r="X48" s="168" t="s">
        <v>153</v>
      </c>
      <c r="Y48" s="170"/>
    </row>
    <row r="49" spans="2:25" s="197" customFormat="1" x14ac:dyDescent="0.2">
      <c r="B49" s="86" t="s">
        <v>481</v>
      </c>
      <c r="C49" s="86" t="s">
        <v>439</v>
      </c>
      <c r="D49" s="86" t="s">
        <v>2</v>
      </c>
      <c r="E49" s="86">
        <v>0</v>
      </c>
      <c r="F49" s="86">
        <v>0</v>
      </c>
      <c r="G49" s="86">
        <v>1.2688999999999999</v>
      </c>
      <c r="H49" s="86">
        <v>2.4849999999999999</v>
      </c>
      <c r="I49" s="86">
        <v>0</v>
      </c>
      <c r="J49" s="86">
        <v>0</v>
      </c>
      <c r="K49" s="86">
        <v>0</v>
      </c>
      <c r="L49" s="86">
        <v>0</v>
      </c>
      <c r="M49" s="86">
        <v>0</v>
      </c>
      <c r="N49" s="86">
        <v>0</v>
      </c>
      <c r="O49" s="86">
        <v>0</v>
      </c>
      <c r="P49" s="86">
        <v>0</v>
      </c>
      <c r="Q49" s="86">
        <v>0</v>
      </c>
      <c r="R49" s="86">
        <v>0</v>
      </c>
      <c r="S49" s="86">
        <v>0</v>
      </c>
      <c r="T49" s="86">
        <v>0</v>
      </c>
      <c r="U49" s="86">
        <v>0</v>
      </c>
      <c r="V49" s="86">
        <v>0</v>
      </c>
      <c r="W49" s="86">
        <v>0</v>
      </c>
      <c r="X49" s="168" t="s">
        <v>153</v>
      </c>
      <c r="Y49" s="170"/>
    </row>
    <row r="50" spans="2:25" s="197" customFormat="1" x14ac:dyDescent="0.2">
      <c r="B50" s="86" t="s">
        <v>482</v>
      </c>
      <c r="C50" s="86" t="s">
        <v>439</v>
      </c>
      <c r="D50" s="86" t="s">
        <v>2</v>
      </c>
      <c r="E50" s="86">
        <v>1247</v>
      </c>
      <c r="F50" s="86">
        <v>2.6705800000000002</v>
      </c>
      <c r="G50" s="86">
        <v>6.5416999999999996</v>
      </c>
      <c r="H50" s="86">
        <v>0</v>
      </c>
      <c r="I50" s="86">
        <v>0</v>
      </c>
      <c r="J50" s="86">
        <v>0</v>
      </c>
      <c r="K50" s="86">
        <v>0</v>
      </c>
      <c r="L50" s="86">
        <v>0</v>
      </c>
      <c r="M50" s="86">
        <v>0</v>
      </c>
      <c r="N50" s="86">
        <v>0</v>
      </c>
      <c r="O50" s="86">
        <v>0</v>
      </c>
      <c r="P50" s="86">
        <v>0</v>
      </c>
      <c r="Q50" s="86">
        <v>0</v>
      </c>
      <c r="R50" s="86">
        <v>0</v>
      </c>
      <c r="S50" s="86">
        <v>0</v>
      </c>
      <c r="T50" s="86">
        <v>0</v>
      </c>
      <c r="U50" s="86">
        <v>0</v>
      </c>
      <c r="V50" s="86">
        <v>0</v>
      </c>
      <c r="W50" s="86">
        <v>0</v>
      </c>
      <c r="X50" s="168" t="s">
        <v>153</v>
      </c>
      <c r="Y50" s="170"/>
    </row>
    <row r="51" spans="2:25" s="197" customFormat="1" x14ac:dyDescent="0.2">
      <c r="B51" s="86" t="s">
        <v>483</v>
      </c>
      <c r="C51" s="86" t="s">
        <v>439</v>
      </c>
      <c r="D51" s="86" t="s">
        <v>2</v>
      </c>
      <c r="E51" s="86">
        <v>1278</v>
      </c>
      <c r="F51" s="86">
        <v>6.6899999999999998E-3</v>
      </c>
      <c r="G51" s="86">
        <v>2.6498900000000001</v>
      </c>
      <c r="H51" s="86">
        <v>1.966</v>
      </c>
      <c r="I51" s="86">
        <v>2.8000000000000001E-2</v>
      </c>
      <c r="J51" s="86">
        <v>0.377</v>
      </c>
      <c r="K51" s="86">
        <v>1</v>
      </c>
      <c r="L51" s="86">
        <v>2421</v>
      </c>
      <c r="M51" s="86">
        <v>2421</v>
      </c>
      <c r="N51" s="275">
        <v>2.1532800000000002E-5</v>
      </c>
      <c r="O51" s="275">
        <v>2.1532800000000002E-5</v>
      </c>
      <c r="P51" s="86">
        <v>4</v>
      </c>
      <c r="Q51" s="86">
        <v>33166</v>
      </c>
      <c r="R51" s="86">
        <v>33166</v>
      </c>
      <c r="S51" s="86">
        <v>5.0140700000000005E-4</v>
      </c>
      <c r="T51" s="86">
        <v>5.0140700000000005E-4</v>
      </c>
      <c r="U51" s="86">
        <v>2</v>
      </c>
      <c r="V51" s="86">
        <v>7.8564069999999993E-3</v>
      </c>
      <c r="W51" s="86">
        <v>7.8564069999999993E-3</v>
      </c>
      <c r="X51" s="168" t="s">
        <v>153</v>
      </c>
      <c r="Y51" s="170"/>
    </row>
    <row r="52" spans="2:25" s="197" customFormat="1" x14ac:dyDescent="0.2">
      <c r="B52" s="86" t="s">
        <v>484</v>
      </c>
      <c r="C52" s="86" t="s">
        <v>439</v>
      </c>
      <c r="D52" s="86" t="s">
        <v>2</v>
      </c>
      <c r="E52" s="86">
        <v>2266</v>
      </c>
      <c r="F52" s="86">
        <v>1.0311399999999999</v>
      </c>
      <c r="G52" s="86">
        <v>5.7582199999999997</v>
      </c>
      <c r="H52" s="86">
        <v>5.3230000000000004</v>
      </c>
      <c r="I52" s="86">
        <v>1.91</v>
      </c>
      <c r="J52" s="86">
        <v>0.73899999999999999</v>
      </c>
      <c r="K52" s="86">
        <v>1</v>
      </c>
      <c r="L52" s="86">
        <v>110092</v>
      </c>
      <c r="M52" s="86">
        <v>110092</v>
      </c>
      <c r="N52" s="86">
        <v>6.9458760000000001E-3</v>
      </c>
      <c r="O52" s="86">
        <v>6.9458760000000001E-3</v>
      </c>
      <c r="P52" s="86">
        <v>6</v>
      </c>
      <c r="Q52" s="86">
        <v>42597</v>
      </c>
      <c r="R52" s="86">
        <v>42597</v>
      </c>
      <c r="S52" s="86">
        <v>7.0135499999999997E-4</v>
      </c>
      <c r="T52" s="86">
        <v>7.0135499999999997E-4</v>
      </c>
      <c r="U52" s="86">
        <v>1</v>
      </c>
      <c r="V52" s="86">
        <v>6.9797130000000002E-3</v>
      </c>
      <c r="W52" s="86">
        <v>6.9797130000000002E-3</v>
      </c>
      <c r="X52" s="168" t="s">
        <v>153</v>
      </c>
      <c r="Y52" s="170"/>
    </row>
    <row r="53" spans="2:25" s="197" customFormat="1" x14ac:dyDescent="0.2">
      <c r="B53" s="86" t="s">
        <v>485</v>
      </c>
      <c r="C53" s="86" t="s">
        <v>439</v>
      </c>
      <c r="D53" s="86" t="s">
        <v>2</v>
      </c>
      <c r="E53" s="86">
        <v>264</v>
      </c>
      <c r="F53" s="86">
        <v>1.4609700000000001</v>
      </c>
      <c r="G53" s="86">
        <v>1.52745</v>
      </c>
      <c r="H53" s="86">
        <v>1.982</v>
      </c>
      <c r="I53" s="86">
        <v>0</v>
      </c>
      <c r="J53" s="86">
        <v>0</v>
      </c>
      <c r="K53" s="86">
        <v>0</v>
      </c>
      <c r="L53" s="86">
        <v>0</v>
      </c>
      <c r="M53" s="86">
        <v>0</v>
      </c>
      <c r="N53" s="86">
        <v>0</v>
      </c>
      <c r="O53" s="86">
        <v>0</v>
      </c>
      <c r="P53" s="86">
        <v>0</v>
      </c>
      <c r="Q53" s="86">
        <v>0</v>
      </c>
      <c r="R53" s="86">
        <v>0</v>
      </c>
      <c r="S53" s="86">
        <v>0</v>
      </c>
      <c r="T53" s="86">
        <v>0</v>
      </c>
      <c r="U53" s="86">
        <v>1</v>
      </c>
      <c r="V53" s="86">
        <v>7.99791E-4</v>
      </c>
      <c r="W53" s="86">
        <v>7.99791E-4</v>
      </c>
      <c r="X53" s="168" t="s">
        <v>153</v>
      </c>
      <c r="Y53" s="170"/>
    </row>
    <row r="54" spans="2:25" s="197" customFormat="1" x14ac:dyDescent="0.2">
      <c r="B54" s="86" t="s">
        <v>486</v>
      </c>
      <c r="C54" s="86" t="s">
        <v>439</v>
      </c>
      <c r="D54" s="86" t="s">
        <v>2</v>
      </c>
      <c r="E54" s="86">
        <v>1805</v>
      </c>
      <c r="F54" s="86">
        <v>3.4163600000000001</v>
      </c>
      <c r="G54" s="86">
        <v>1.2813099999999999</v>
      </c>
      <c r="H54" s="86">
        <v>3.7429999999999999</v>
      </c>
      <c r="I54" s="86">
        <v>1.4830000000000001</v>
      </c>
      <c r="J54" s="86">
        <v>5.0389999999999997</v>
      </c>
      <c r="K54" s="86">
        <v>3</v>
      </c>
      <c r="L54" s="86">
        <v>96855</v>
      </c>
      <c r="M54" s="86">
        <v>96855</v>
      </c>
      <c r="N54" s="86">
        <v>6.2383680000000002E-3</v>
      </c>
      <c r="O54" s="86">
        <v>6.2383680000000002E-3</v>
      </c>
      <c r="P54" s="86">
        <v>15</v>
      </c>
      <c r="Q54" s="86">
        <v>329012</v>
      </c>
      <c r="R54" s="86">
        <v>329012</v>
      </c>
      <c r="S54" s="86">
        <v>5.7215809999999999E-3</v>
      </c>
      <c r="T54" s="86">
        <v>5.7215809999999999E-3</v>
      </c>
      <c r="U54" s="86">
        <v>1</v>
      </c>
      <c r="V54" s="86">
        <v>5.6200690000000001E-3</v>
      </c>
      <c r="W54" s="86">
        <v>5.6200690000000001E-3</v>
      </c>
      <c r="X54" s="168" t="s">
        <v>153</v>
      </c>
      <c r="Y54" s="170"/>
    </row>
    <row r="55" spans="2:25" s="197" customFormat="1" x14ac:dyDescent="0.2">
      <c r="B55" s="86" t="s">
        <v>487</v>
      </c>
      <c r="C55" s="86" t="s">
        <v>439</v>
      </c>
      <c r="D55" s="86" t="s">
        <v>2</v>
      </c>
      <c r="E55" s="86">
        <v>2093</v>
      </c>
      <c r="F55" s="86">
        <v>1.49139</v>
      </c>
      <c r="G55" s="86">
        <v>2.3821099999999999</v>
      </c>
      <c r="H55" s="86">
        <v>2.1840000000000002</v>
      </c>
      <c r="I55" s="86">
        <v>0.13300000000000001</v>
      </c>
      <c r="J55" s="86">
        <v>2.0569999999999999</v>
      </c>
      <c r="K55" s="86">
        <v>2</v>
      </c>
      <c r="L55" s="86">
        <v>17205</v>
      </c>
      <c r="M55" s="86">
        <v>17205</v>
      </c>
      <c r="N55" s="86">
        <v>1.018195E-3</v>
      </c>
      <c r="O55" s="86">
        <v>1.018195E-3</v>
      </c>
      <c r="P55" s="86">
        <v>5</v>
      </c>
      <c r="Q55" s="86">
        <v>266894</v>
      </c>
      <c r="R55" s="86">
        <v>266894</v>
      </c>
      <c r="S55" s="86">
        <v>2.4270580000000002E-3</v>
      </c>
      <c r="T55" s="86">
        <v>2.4270580000000002E-3</v>
      </c>
      <c r="U55" s="86">
        <v>1</v>
      </c>
      <c r="V55" s="86">
        <v>6.49061E-3</v>
      </c>
      <c r="W55" s="86">
        <v>6.49061E-3</v>
      </c>
      <c r="X55" s="168" t="s">
        <v>153</v>
      </c>
      <c r="Y55" s="170"/>
    </row>
    <row r="56" spans="2:25" s="197" customFormat="1" x14ac:dyDescent="0.2">
      <c r="B56" s="86" t="s">
        <v>488</v>
      </c>
      <c r="C56" s="86" t="s">
        <v>439</v>
      </c>
      <c r="D56" s="86" t="s">
        <v>2</v>
      </c>
      <c r="E56" s="86">
        <v>449</v>
      </c>
      <c r="F56" s="86">
        <v>0.76158000000000003</v>
      </c>
      <c r="G56" s="86">
        <v>0.59411999999999998</v>
      </c>
      <c r="H56" s="86">
        <v>2.7719999999999998</v>
      </c>
      <c r="I56" s="86">
        <v>0.127</v>
      </c>
      <c r="J56" s="86">
        <v>0</v>
      </c>
      <c r="K56" s="86">
        <v>1</v>
      </c>
      <c r="L56" s="86">
        <v>2783</v>
      </c>
      <c r="M56" s="86">
        <v>2783</v>
      </c>
      <c r="N56" s="275">
        <v>2.76851E-5</v>
      </c>
      <c r="O56" s="275">
        <v>2.76851E-5</v>
      </c>
      <c r="P56" s="86">
        <v>0</v>
      </c>
      <c r="Q56" s="86">
        <v>0</v>
      </c>
      <c r="R56" s="86">
        <v>0</v>
      </c>
      <c r="S56" s="86">
        <v>0</v>
      </c>
      <c r="T56" s="86">
        <v>0</v>
      </c>
      <c r="U56" s="86">
        <v>1</v>
      </c>
      <c r="V56" s="86">
        <v>1.3996340000000001E-3</v>
      </c>
      <c r="W56" s="86">
        <v>1.3996340000000001E-3</v>
      </c>
      <c r="X56" s="168" t="s">
        <v>153</v>
      </c>
      <c r="Y56" s="170"/>
    </row>
    <row r="57" spans="2:25" s="197" customFormat="1" x14ac:dyDescent="0.2">
      <c r="B57" s="86" t="s">
        <v>489</v>
      </c>
      <c r="C57" s="86" t="s">
        <v>439</v>
      </c>
      <c r="D57" s="86" t="s">
        <v>2</v>
      </c>
      <c r="E57" s="86">
        <v>3123</v>
      </c>
      <c r="F57" s="86">
        <v>2.9302700000000002</v>
      </c>
      <c r="G57" s="86">
        <v>1.5088200000000001</v>
      </c>
      <c r="H57" s="86">
        <v>2.4039999999999999</v>
      </c>
      <c r="I57" s="86">
        <v>0.26800000000000002</v>
      </c>
      <c r="J57" s="86">
        <v>3.0000000000000001E-3</v>
      </c>
      <c r="K57" s="86">
        <v>2</v>
      </c>
      <c r="L57" s="86">
        <v>47075</v>
      </c>
      <c r="M57" s="86">
        <v>47075</v>
      </c>
      <c r="N57" s="86">
        <v>4.4911300000000001E-4</v>
      </c>
      <c r="O57" s="86">
        <v>4.4911300000000001E-4</v>
      </c>
      <c r="P57" s="86">
        <v>1</v>
      </c>
      <c r="Q57" s="86">
        <v>585</v>
      </c>
      <c r="R57" s="86">
        <v>585</v>
      </c>
      <c r="S57" s="275">
        <v>9.2283600000000002E-6</v>
      </c>
      <c r="T57" s="275">
        <v>9.2283600000000002E-6</v>
      </c>
      <c r="U57" s="86">
        <v>1</v>
      </c>
      <c r="V57" s="86">
        <v>9.6374789999999991E-3</v>
      </c>
      <c r="W57" s="86">
        <v>9.6374789999999991E-3</v>
      </c>
      <c r="X57" s="168" t="s">
        <v>153</v>
      </c>
      <c r="Y57" s="170"/>
    </row>
    <row r="58" spans="2:25" s="197" customFormat="1" x14ac:dyDescent="0.2">
      <c r="B58" s="86" t="s">
        <v>490</v>
      </c>
      <c r="C58" s="86" t="s">
        <v>439</v>
      </c>
      <c r="D58" s="86" t="s">
        <v>2</v>
      </c>
      <c r="E58" s="86">
        <v>975</v>
      </c>
      <c r="F58" s="86">
        <v>0.22566</v>
      </c>
      <c r="G58" s="86">
        <v>5.1790900000000004</v>
      </c>
      <c r="H58" s="86">
        <v>5.9950000000000001</v>
      </c>
      <c r="I58" s="86">
        <v>2.5299999999999998</v>
      </c>
      <c r="J58" s="86">
        <v>0.47899999999999998</v>
      </c>
      <c r="K58" s="86">
        <v>4</v>
      </c>
      <c r="L58" s="86">
        <v>55714</v>
      </c>
      <c r="M58" s="86">
        <v>55714</v>
      </c>
      <c r="N58" s="86">
        <v>1.4211670000000001E-3</v>
      </c>
      <c r="O58" s="86">
        <v>1.4211670000000001E-3</v>
      </c>
      <c r="P58" s="86">
        <v>1</v>
      </c>
      <c r="Q58" s="86">
        <v>10540</v>
      </c>
      <c r="R58" s="86">
        <v>10540</v>
      </c>
      <c r="S58" s="86">
        <v>1.04588E-4</v>
      </c>
      <c r="T58" s="86">
        <v>1.04588E-4</v>
      </c>
      <c r="U58" s="86">
        <v>1</v>
      </c>
      <c r="V58" s="86">
        <v>2.9869110000000001E-3</v>
      </c>
      <c r="W58" s="86">
        <v>2.9869110000000001E-3</v>
      </c>
      <c r="X58" s="168" t="s">
        <v>153</v>
      </c>
      <c r="Y58" s="170"/>
    </row>
    <row r="59" spans="2:25" s="197" customFormat="1" x14ac:dyDescent="0.2">
      <c r="B59" s="86" t="s">
        <v>491</v>
      </c>
      <c r="C59" s="86" t="s">
        <v>439</v>
      </c>
      <c r="D59" s="86" t="s">
        <v>2</v>
      </c>
      <c r="E59" s="86">
        <v>1933</v>
      </c>
      <c r="F59" s="86">
        <v>0.49839</v>
      </c>
      <c r="G59" s="86">
        <v>2.7652199999999998</v>
      </c>
      <c r="H59" s="86">
        <v>2.2669999999999999</v>
      </c>
      <c r="I59" s="86">
        <v>8.0000000000000002E-3</v>
      </c>
      <c r="J59" s="86">
        <v>6.0000000000000001E-3</v>
      </c>
      <c r="K59" s="86">
        <v>0</v>
      </c>
      <c r="L59" s="86">
        <v>969</v>
      </c>
      <c r="M59" s="86">
        <v>969</v>
      </c>
      <c r="N59" s="275">
        <v>9.2283600000000002E-6</v>
      </c>
      <c r="O59" s="275">
        <v>9.2283600000000002E-6</v>
      </c>
      <c r="P59" s="86">
        <v>0</v>
      </c>
      <c r="Q59" s="86">
        <v>668</v>
      </c>
      <c r="R59" s="86">
        <v>668</v>
      </c>
      <c r="S59" s="275">
        <v>9.2283600000000002E-6</v>
      </c>
      <c r="T59" s="275">
        <v>9.2283600000000002E-6</v>
      </c>
      <c r="U59" s="86">
        <v>1</v>
      </c>
      <c r="V59" s="86">
        <v>5.9584420000000004E-3</v>
      </c>
      <c r="W59" s="86">
        <v>5.9584420000000004E-3</v>
      </c>
      <c r="X59" s="168" t="s">
        <v>153</v>
      </c>
      <c r="Y59" s="170"/>
    </row>
    <row r="60" spans="2:25" s="197" customFormat="1" x14ac:dyDescent="0.2">
      <c r="B60" s="86" t="s">
        <v>492</v>
      </c>
      <c r="C60" s="86" t="s">
        <v>439</v>
      </c>
      <c r="D60" s="86" t="s">
        <v>2</v>
      </c>
      <c r="E60" s="86">
        <v>402</v>
      </c>
      <c r="F60" s="86">
        <v>4.5609999999999998E-2</v>
      </c>
      <c r="G60" s="86">
        <v>3.16134</v>
      </c>
      <c r="H60" s="86">
        <v>1.7070000000000001</v>
      </c>
      <c r="I60" s="86">
        <v>0.108</v>
      </c>
      <c r="J60" s="86">
        <v>0</v>
      </c>
      <c r="K60" s="86">
        <v>1</v>
      </c>
      <c r="L60" s="86">
        <v>3459</v>
      </c>
      <c r="M60" s="86">
        <v>3459</v>
      </c>
      <c r="N60" s="275">
        <v>3.07612E-5</v>
      </c>
      <c r="O60" s="275">
        <v>3.07612E-5</v>
      </c>
      <c r="P60" s="86">
        <v>0</v>
      </c>
      <c r="Q60" s="86">
        <v>0</v>
      </c>
      <c r="R60" s="86">
        <v>0</v>
      </c>
      <c r="S60" s="86">
        <v>0</v>
      </c>
      <c r="T60" s="86">
        <v>0</v>
      </c>
      <c r="U60" s="86">
        <v>1</v>
      </c>
      <c r="V60" s="86">
        <v>1.230447E-3</v>
      </c>
      <c r="W60" s="86">
        <v>1.230447E-3</v>
      </c>
      <c r="X60" s="168" t="s">
        <v>153</v>
      </c>
      <c r="Y60" s="170"/>
    </row>
    <row r="61" spans="2:25" s="197" customFormat="1" x14ac:dyDescent="0.2">
      <c r="B61" s="86" t="s">
        <v>493</v>
      </c>
      <c r="C61" s="86" t="s">
        <v>439</v>
      </c>
      <c r="D61" s="86" t="s">
        <v>2</v>
      </c>
      <c r="E61" s="86">
        <v>0</v>
      </c>
      <c r="F61" s="86">
        <v>2.8589899999999999</v>
      </c>
      <c r="G61" s="86">
        <v>1.65341</v>
      </c>
      <c r="H61" s="86">
        <v>4.59</v>
      </c>
      <c r="I61" s="86">
        <v>0</v>
      </c>
      <c r="J61" s="86">
        <v>0</v>
      </c>
      <c r="K61" s="86">
        <v>0</v>
      </c>
      <c r="L61" s="86">
        <v>0</v>
      </c>
      <c r="M61" s="86">
        <v>0</v>
      </c>
      <c r="N61" s="86">
        <v>0</v>
      </c>
      <c r="O61" s="86">
        <v>0</v>
      </c>
      <c r="P61" s="86">
        <v>0</v>
      </c>
      <c r="Q61" s="86">
        <v>0</v>
      </c>
      <c r="R61" s="86">
        <v>0</v>
      </c>
      <c r="S61" s="86">
        <v>0</v>
      </c>
      <c r="T61" s="86">
        <v>0</v>
      </c>
      <c r="U61" s="86">
        <v>0</v>
      </c>
      <c r="V61" s="86">
        <v>0</v>
      </c>
      <c r="W61" s="86">
        <v>0</v>
      </c>
      <c r="X61" s="168" t="s">
        <v>153</v>
      </c>
      <c r="Y61" s="170"/>
    </row>
    <row r="62" spans="2:25" s="197" customFormat="1" x14ac:dyDescent="0.2">
      <c r="B62" s="86" t="s">
        <v>494</v>
      </c>
      <c r="C62" s="86" t="s">
        <v>439</v>
      </c>
      <c r="D62" s="86" t="s">
        <v>2</v>
      </c>
      <c r="E62" s="86">
        <v>1232</v>
      </c>
      <c r="F62" s="86">
        <v>1.6299999999999999E-3</v>
      </c>
      <c r="G62" s="86">
        <v>8.6710999999999991</v>
      </c>
      <c r="H62" s="86">
        <v>0</v>
      </c>
      <c r="I62" s="86">
        <v>0</v>
      </c>
      <c r="J62" s="86">
        <v>0</v>
      </c>
      <c r="K62" s="86">
        <v>0</v>
      </c>
      <c r="L62" s="86">
        <v>0</v>
      </c>
      <c r="M62" s="86">
        <v>0</v>
      </c>
      <c r="N62" s="86">
        <v>0</v>
      </c>
      <c r="O62" s="86">
        <v>0</v>
      </c>
      <c r="P62" s="86">
        <v>0</v>
      </c>
      <c r="Q62" s="86">
        <v>0</v>
      </c>
      <c r="R62" s="86">
        <v>0</v>
      </c>
      <c r="S62" s="86">
        <v>0</v>
      </c>
      <c r="T62" s="86">
        <v>0</v>
      </c>
      <c r="U62" s="86">
        <v>0</v>
      </c>
      <c r="V62" s="86">
        <v>0</v>
      </c>
      <c r="W62" s="86">
        <v>0</v>
      </c>
      <c r="X62" s="168" t="s">
        <v>153</v>
      </c>
      <c r="Y62" s="170"/>
    </row>
    <row r="63" spans="2:25" s="197" customFormat="1" x14ac:dyDescent="0.2">
      <c r="B63" s="86" t="s">
        <v>495</v>
      </c>
      <c r="C63" s="86" t="s">
        <v>439</v>
      </c>
      <c r="D63" s="86" t="s">
        <v>2</v>
      </c>
      <c r="E63" s="86">
        <v>1455</v>
      </c>
      <c r="F63" s="86">
        <v>2.4316</v>
      </c>
      <c r="G63" s="86">
        <v>1.8330900000000001</v>
      </c>
      <c r="H63" s="86">
        <v>2.294</v>
      </c>
      <c r="I63" s="86">
        <v>1.0999999999999999E-2</v>
      </c>
      <c r="J63" s="86">
        <v>0.38900000000000001</v>
      </c>
      <c r="K63" s="86">
        <v>1</v>
      </c>
      <c r="L63" s="86">
        <v>976</v>
      </c>
      <c r="M63" s="86">
        <v>976</v>
      </c>
      <c r="N63" s="275">
        <v>5.2293999999999998E-5</v>
      </c>
      <c r="O63" s="275">
        <v>5.2293999999999998E-5</v>
      </c>
      <c r="P63" s="86">
        <v>5</v>
      </c>
      <c r="Q63" s="86">
        <v>33427</v>
      </c>
      <c r="R63" s="86">
        <v>33427</v>
      </c>
      <c r="S63" s="86">
        <v>2.1532800000000001E-4</v>
      </c>
      <c r="T63" s="86">
        <v>2.1532800000000001E-4</v>
      </c>
      <c r="U63" s="86">
        <v>0</v>
      </c>
      <c r="V63" s="86">
        <v>0</v>
      </c>
      <c r="W63" s="86">
        <v>0</v>
      </c>
      <c r="X63" s="168" t="s">
        <v>153</v>
      </c>
      <c r="Y63" s="170"/>
    </row>
    <row r="64" spans="2:25" s="197" customFormat="1" x14ac:dyDescent="0.2">
      <c r="B64" s="86" t="s">
        <v>496</v>
      </c>
      <c r="C64" s="86" t="s">
        <v>439</v>
      </c>
      <c r="D64" s="86" t="s">
        <v>2</v>
      </c>
      <c r="E64" s="86">
        <v>442</v>
      </c>
      <c r="F64" s="86">
        <v>1.62401</v>
      </c>
      <c r="G64" s="86">
        <v>0.64466999999999997</v>
      </c>
      <c r="H64" s="86">
        <v>1.923</v>
      </c>
      <c r="I64" s="86">
        <v>1.0840000000000001</v>
      </c>
      <c r="J64" s="86">
        <v>0</v>
      </c>
      <c r="K64" s="86">
        <v>2</v>
      </c>
      <c r="L64" s="86">
        <v>33720</v>
      </c>
      <c r="M64" s="86">
        <v>33720</v>
      </c>
      <c r="N64" s="86">
        <v>1.578049E-3</v>
      </c>
      <c r="O64" s="86">
        <v>1.578049E-3</v>
      </c>
      <c r="P64" s="86">
        <v>0</v>
      </c>
      <c r="Q64" s="86">
        <v>0</v>
      </c>
      <c r="R64" s="86">
        <v>0</v>
      </c>
      <c r="S64" s="86">
        <v>0</v>
      </c>
      <c r="T64" s="86">
        <v>0</v>
      </c>
      <c r="U64" s="86">
        <v>0</v>
      </c>
      <c r="V64" s="86">
        <v>0</v>
      </c>
      <c r="W64" s="86">
        <v>0</v>
      </c>
      <c r="X64" s="168" t="s">
        <v>153</v>
      </c>
      <c r="Y64" s="170"/>
    </row>
    <row r="65" spans="2:25" s="197" customFormat="1" x14ac:dyDescent="0.2">
      <c r="B65" s="86" t="s">
        <v>497</v>
      </c>
      <c r="C65" s="86" t="s">
        <v>439</v>
      </c>
      <c r="D65" s="86" t="s">
        <v>2</v>
      </c>
      <c r="E65" s="86">
        <v>1335</v>
      </c>
      <c r="F65" s="86">
        <v>2.98603</v>
      </c>
      <c r="G65" s="86">
        <v>0.77622999999999998</v>
      </c>
      <c r="H65" s="86">
        <v>2.1659999999999999</v>
      </c>
      <c r="I65" s="86">
        <v>3.0179999999999998</v>
      </c>
      <c r="J65" s="86">
        <v>0</v>
      </c>
      <c r="K65" s="86">
        <v>3</v>
      </c>
      <c r="L65" s="86">
        <v>251818</v>
      </c>
      <c r="M65" s="86">
        <v>251818</v>
      </c>
      <c r="N65" s="86">
        <v>8.4131840000000006E-3</v>
      </c>
      <c r="O65" s="86">
        <v>8.4131840000000006E-3</v>
      </c>
      <c r="P65" s="86">
        <v>0</v>
      </c>
      <c r="Q65" s="86">
        <v>0</v>
      </c>
      <c r="R65" s="86">
        <v>0</v>
      </c>
      <c r="S65" s="86">
        <v>0</v>
      </c>
      <c r="T65" s="86">
        <v>0</v>
      </c>
      <c r="U65" s="86">
        <v>0</v>
      </c>
      <c r="V65" s="86">
        <v>0</v>
      </c>
      <c r="W65" s="86">
        <v>0</v>
      </c>
      <c r="X65" s="168" t="s">
        <v>153</v>
      </c>
      <c r="Y65" s="170"/>
    </row>
    <row r="66" spans="2:25" s="197" customFormat="1" x14ac:dyDescent="0.2">
      <c r="B66" s="86" t="s">
        <v>498</v>
      </c>
      <c r="C66" s="86" t="s">
        <v>439</v>
      </c>
      <c r="D66" s="86" t="s">
        <v>2</v>
      </c>
      <c r="E66" s="86">
        <v>128</v>
      </c>
      <c r="F66" s="86">
        <v>2.0000000000000001E-4</v>
      </c>
      <c r="G66" s="86">
        <v>0.71586000000000005</v>
      </c>
      <c r="H66" s="86">
        <v>0.38600000000000001</v>
      </c>
      <c r="I66" s="86">
        <v>6.0000000000000001E-3</v>
      </c>
      <c r="J66" s="86">
        <v>0</v>
      </c>
      <c r="K66" s="86">
        <v>0</v>
      </c>
      <c r="L66" s="86">
        <v>282</v>
      </c>
      <c r="M66" s="86">
        <v>282</v>
      </c>
      <c r="N66" s="275">
        <v>3.0761200000000002E-6</v>
      </c>
      <c r="O66" s="275">
        <v>3.0761200000000002E-6</v>
      </c>
      <c r="P66" s="86">
        <v>0</v>
      </c>
      <c r="Q66" s="86">
        <v>0</v>
      </c>
      <c r="R66" s="86">
        <v>0</v>
      </c>
      <c r="S66" s="86">
        <v>0</v>
      </c>
      <c r="T66" s="86">
        <v>0</v>
      </c>
      <c r="U66" s="86">
        <v>0</v>
      </c>
      <c r="V66" s="86">
        <v>0</v>
      </c>
      <c r="W66" s="86">
        <v>0</v>
      </c>
      <c r="X66" s="168" t="s">
        <v>153</v>
      </c>
      <c r="Y66" s="170"/>
    </row>
    <row r="67" spans="2:25" s="197" customFormat="1" x14ac:dyDescent="0.2">
      <c r="B67" s="86" t="s">
        <v>499</v>
      </c>
      <c r="C67" s="86" t="s">
        <v>439</v>
      </c>
      <c r="D67" s="86" t="s">
        <v>2</v>
      </c>
      <c r="E67" s="86">
        <v>1415</v>
      </c>
      <c r="F67" s="86">
        <v>2.7132999999999998</v>
      </c>
      <c r="G67" s="86">
        <v>1.5349200000000001</v>
      </c>
      <c r="H67" s="86">
        <v>2.1480000000000001</v>
      </c>
      <c r="I67" s="86">
        <v>1.2909999999999999</v>
      </c>
      <c r="J67" s="86">
        <v>0.11899999999999999</v>
      </c>
      <c r="K67" s="86">
        <v>1</v>
      </c>
      <c r="L67" s="86">
        <v>115151</v>
      </c>
      <c r="M67" s="86">
        <v>115151</v>
      </c>
      <c r="N67" s="86">
        <v>4.0789329999999999E-3</v>
      </c>
      <c r="O67" s="86">
        <v>4.0789329999999999E-3</v>
      </c>
      <c r="P67" s="86">
        <v>4</v>
      </c>
      <c r="Q67" s="86">
        <v>10583</v>
      </c>
      <c r="R67" s="86">
        <v>10583</v>
      </c>
      <c r="S67" s="86">
        <v>1.07664E-4</v>
      </c>
      <c r="T67" s="86">
        <v>1.07664E-4</v>
      </c>
      <c r="U67" s="86">
        <v>0</v>
      </c>
      <c r="V67" s="86">
        <v>0</v>
      </c>
      <c r="W67" s="86">
        <v>0</v>
      </c>
      <c r="X67" s="168" t="s">
        <v>153</v>
      </c>
      <c r="Y67" s="170"/>
    </row>
    <row r="68" spans="2:25" s="197" customFormat="1" x14ac:dyDescent="0.2">
      <c r="B68" s="86" t="s">
        <v>500</v>
      </c>
      <c r="C68" s="86" t="s">
        <v>439</v>
      </c>
      <c r="D68" s="86" t="s">
        <v>2</v>
      </c>
      <c r="E68" s="86">
        <v>647</v>
      </c>
      <c r="F68" s="86">
        <v>2.5750600000000001</v>
      </c>
      <c r="G68" s="86">
        <v>0.65305999999999997</v>
      </c>
      <c r="H68" s="86">
        <v>1.0509999999999999</v>
      </c>
      <c r="I68" s="86">
        <v>2E-3</v>
      </c>
      <c r="J68" s="86">
        <v>5.8999999999999997E-2</v>
      </c>
      <c r="K68" s="86">
        <v>0</v>
      </c>
      <c r="L68" s="86">
        <v>194</v>
      </c>
      <c r="M68" s="86">
        <v>194</v>
      </c>
      <c r="N68" s="275">
        <v>6.1522400000000004E-6</v>
      </c>
      <c r="O68" s="275">
        <v>6.1522400000000004E-6</v>
      </c>
      <c r="P68" s="86">
        <v>2</v>
      </c>
      <c r="Q68" s="86">
        <v>4935</v>
      </c>
      <c r="R68" s="86">
        <v>4935</v>
      </c>
      <c r="S68" s="275">
        <v>3.3837300000000002E-5</v>
      </c>
      <c r="T68" s="275">
        <v>3.3837300000000002E-5</v>
      </c>
      <c r="U68" s="86">
        <v>0</v>
      </c>
      <c r="V68" s="86">
        <v>0</v>
      </c>
      <c r="W68" s="86">
        <v>0</v>
      </c>
      <c r="X68" s="168" t="s">
        <v>153</v>
      </c>
      <c r="Y68" s="170"/>
    </row>
    <row r="69" spans="2:25" s="197" customFormat="1" x14ac:dyDescent="0.2">
      <c r="B69" s="86" t="s">
        <v>501</v>
      </c>
      <c r="C69" s="86" t="s">
        <v>439</v>
      </c>
      <c r="D69" s="86" t="s">
        <v>2</v>
      </c>
      <c r="E69" s="86">
        <v>1399</v>
      </c>
      <c r="F69" s="86">
        <v>2.1503199999999998</v>
      </c>
      <c r="G69" s="86">
        <v>0.95645000000000002</v>
      </c>
      <c r="H69" s="86">
        <v>1.9239999999999999</v>
      </c>
      <c r="I69" s="86">
        <v>1.4</v>
      </c>
      <c r="J69" s="86">
        <v>0.35299999999999998</v>
      </c>
      <c r="K69" s="86">
        <v>2</v>
      </c>
      <c r="L69" s="86">
        <v>137837</v>
      </c>
      <c r="M69" s="86">
        <v>137837</v>
      </c>
      <c r="N69" s="86">
        <v>4.6080260000000003E-3</v>
      </c>
      <c r="O69" s="86">
        <v>4.6080260000000003E-3</v>
      </c>
      <c r="P69" s="86">
        <v>1</v>
      </c>
      <c r="Q69" s="86">
        <v>34792</v>
      </c>
      <c r="R69" s="86">
        <v>34792</v>
      </c>
      <c r="S69" s="86">
        <v>5.4447299999999996E-4</v>
      </c>
      <c r="T69" s="86">
        <v>5.4447299999999996E-4</v>
      </c>
      <c r="U69" s="86">
        <v>0</v>
      </c>
      <c r="V69" s="86">
        <v>0</v>
      </c>
      <c r="W69" s="86">
        <v>0</v>
      </c>
      <c r="X69" s="168" t="s">
        <v>153</v>
      </c>
      <c r="Y69" s="170"/>
    </row>
    <row r="70" spans="2:25" s="197" customFormat="1" x14ac:dyDescent="0.2">
      <c r="B70" s="86" t="s">
        <v>502</v>
      </c>
      <c r="C70" s="86" t="s">
        <v>439</v>
      </c>
      <c r="D70" s="86" t="s">
        <v>1</v>
      </c>
      <c r="E70" s="86">
        <v>91</v>
      </c>
      <c r="F70" s="86">
        <v>0</v>
      </c>
      <c r="G70" s="86">
        <v>7.4579999999999994E-2</v>
      </c>
      <c r="H70" s="86">
        <v>0.26700000000000002</v>
      </c>
      <c r="I70" s="86">
        <v>0</v>
      </c>
      <c r="J70" s="86">
        <v>0.14499999999999999</v>
      </c>
      <c r="K70" s="86">
        <v>0</v>
      </c>
      <c r="L70" s="86">
        <v>0</v>
      </c>
      <c r="M70" s="86">
        <v>0</v>
      </c>
      <c r="N70" s="86">
        <v>0</v>
      </c>
      <c r="O70" s="86">
        <v>0</v>
      </c>
      <c r="P70" s="86">
        <v>1</v>
      </c>
      <c r="Q70" s="86">
        <v>6708</v>
      </c>
      <c r="R70" s="86">
        <v>6708</v>
      </c>
      <c r="S70" s="86">
        <v>1.32273E-4</v>
      </c>
      <c r="T70" s="86">
        <v>1.32273E-4</v>
      </c>
      <c r="U70" s="86">
        <v>0</v>
      </c>
      <c r="V70" s="86">
        <v>0</v>
      </c>
      <c r="W70" s="86">
        <v>0</v>
      </c>
      <c r="X70" s="168" t="s">
        <v>153</v>
      </c>
      <c r="Y70" s="170"/>
    </row>
    <row r="71" spans="2:25" s="197" customFormat="1" x14ac:dyDescent="0.2">
      <c r="B71" s="86" t="s">
        <v>503</v>
      </c>
      <c r="C71" s="86" t="s">
        <v>439</v>
      </c>
      <c r="D71" s="86" t="s">
        <v>1</v>
      </c>
      <c r="E71" s="86">
        <v>0</v>
      </c>
      <c r="F71" s="86">
        <v>0</v>
      </c>
      <c r="G71" s="86">
        <v>1.2815799999999999</v>
      </c>
      <c r="H71" s="86">
        <v>0</v>
      </c>
      <c r="I71" s="86">
        <v>0</v>
      </c>
      <c r="J71" s="86">
        <v>0</v>
      </c>
      <c r="K71" s="86">
        <v>0</v>
      </c>
      <c r="L71" s="86">
        <v>0</v>
      </c>
      <c r="M71" s="86">
        <v>0</v>
      </c>
      <c r="N71" s="86">
        <v>0</v>
      </c>
      <c r="O71" s="86">
        <v>0</v>
      </c>
      <c r="P71" s="86">
        <v>0</v>
      </c>
      <c r="Q71" s="86">
        <v>0</v>
      </c>
      <c r="R71" s="86">
        <v>0</v>
      </c>
      <c r="S71" s="86">
        <v>0</v>
      </c>
      <c r="T71" s="86">
        <v>0</v>
      </c>
      <c r="U71" s="86">
        <v>0</v>
      </c>
      <c r="V71" s="86">
        <v>0</v>
      </c>
      <c r="W71" s="86">
        <v>0</v>
      </c>
      <c r="X71" s="168" t="s">
        <v>153</v>
      </c>
      <c r="Y71" s="170"/>
    </row>
    <row r="72" spans="2:25" s="197" customFormat="1" x14ac:dyDescent="0.2">
      <c r="B72" s="86" t="s">
        <v>504</v>
      </c>
      <c r="C72" s="86" t="s">
        <v>439</v>
      </c>
      <c r="D72" s="86" t="s">
        <v>2</v>
      </c>
      <c r="E72" s="86">
        <v>0</v>
      </c>
      <c r="F72" s="86">
        <v>0</v>
      </c>
      <c r="G72" s="86">
        <v>0</v>
      </c>
      <c r="H72" s="86">
        <v>0</v>
      </c>
      <c r="I72" s="86">
        <v>0</v>
      </c>
      <c r="J72" s="86">
        <v>0</v>
      </c>
      <c r="K72" s="86">
        <v>0</v>
      </c>
      <c r="L72" s="86">
        <v>0</v>
      </c>
      <c r="M72" s="86">
        <v>0</v>
      </c>
      <c r="N72" s="86">
        <v>0</v>
      </c>
      <c r="O72" s="86">
        <v>0</v>
      </c>
      <c r="P72" s="86">
        <v>0</v>
      </c>
      <c r="Q72" s="86">
        <v>0</v>
      </c>
      <c r="R72" s="86">
        <v>0</v>
      </c>
      <c r="S72" s="86">
        <v>0</v>
      </c>
      <c r="T72" s="86">
        <v>0</v>
      </c>
      <c r="U72" s="86">
        <v>0</v>
      </c>
      <c r="V72" s="86">
        <v>0</v>
      </c>
      <c r="W72" s="86">
        <v>0</v>
      </c>
      <c r="X72" s="168" t="s">
        <v>153</v>
      </c>
      <c r="Y72" s="170"/>
    </row>
    <row r="73" spans="2:25" s="197" customFormat="1" x14ac:dyDescent="0.2">
      <c r="B73" s="86" t="s">
        <v>505</v>
      </c>
      <c r="C73" s="86" t="s">
        <v>439</v>
      </c>
      <c r="D73" s="86" t="s">
        <v>1</v>
      </c>
      <c r="E73" s="86">
        <v>0</v>
      </c>
      <c r="F73" s="86">
        <v>0</v>
      </c>
      <c r="G73" s="86">
        <v>0.73972000000000004</v>
      </c>
      <c r="H73" s="86">
        <v>0</v>
      </c>
      <c r="I73" s="86">
        <v>0</v>
      </c>
      <c r="J73" s="86">
        <v>0</v>
      </c>
      <c r="K73" s="86">
        <v>0</v>
      </c>
      <c r="L73" s="86">
        <v>0</v>
      </c>
      <c r="M73" s="86">
        <v>0</v>
      </c>
      <c r="N73" s="86">
        <v>0</v>
      </c>
      <c r="O73" s="86">
        <v>0</v>
      </c>
      <c r="P73" s="86">
        <v>0</v>
      </c>
      <c r="Q73" s="86">
        <v>0</v>
      </c>
      <c r="R73" s="86">
        <v>0</v>
      </c>
      <c r="S73" s="86">
        <v>0</v>
      </c>
      <c r="T73" s="86">
        <v>0</v>
      </c>
      <c r="U73" s="86">
        <v>0</v>
      </c>
      <c r="V73" s="86">
        <v>0</v>
      </c>
      <c r="W73" s="86">
        <v>0</v>
      </c>
      <c r="X73" s="168" t="s">
        <v>153</v>
      </c>
      <c r="Y73" s="170"/>
    </row>
    <row r="74" spans="2:25" s="197" customFormat="1" x14ac:dyDescent="0.2">
      <c r="B74" s="86" t="s">
        <v>506</v>
      </c>
      <c r="C74" s="86" t="s">
        <v>439</v>
      </c>
      <c r="D74" s="86" t="s">
        <v>2</v>
      </c>
      <c r="E74" s="86">
        <v>12</v>
      </c>
      <c r="F74" s="86">
        <v>0</v>
      </c>
      <c r="G74" s="86">
        <v>1.5187999999999999</v>
      </c>
      <c r="H74" s="86">
        <v>3.8860000000000001</v>
      </c>
      <c r="I74" s="86">
        <v>0</v>
      </c>
      <c r="J74" s="86">
        <v>0</v>
      </c>
      <c r="K74" s="86">
        <v>0</v>
      </c>
      <c r="L74" s="86">
        <v>0</v>
      </c>
      <c r="M74" s="86">
        <v>0</v>
      </c>
      <c r="N74" s="86">
        <v>0</v>
      </c>
      <c r="O74" s="86">
        <v>0</v>
      </c>
      <c r="P74" s="86">
        <v>0</v>
      </c>
      <c r="Q74" s="86">
        <v>0</v>
      </c>
      <c r="R74" s="86">
        <v>0</v>
      </c>
      <c r="S74" s="86">
        <v>0</v>
      </c>
      <c r="T74" s="86">
        <v>0</v>
      </c>
      <c r="U74" s="86">
        <v>0</v>
      </c>
      <c r="V74" s="86">
        <v>0</v>
      </c>
      <c r="W74" s="86">
        <v>0</v>
      </c>
      <c r="X74" s="168" t="s">
        <v>153</v>
      </c>
      <c r="Y74" s="170"/>
    </row>
    <row r="75" spans="2:25" s="197" customFormat="1" x14ac:dyDescent="0.2">
      <c r="B75" s="86" t="s">
        <v>507</v>
      </c>
      <c r="C75" s="86" t="s">
        <v>439</v>
      </c>
      <c r="D75" s="86" t="s">
        <v>1</v>
      </c>
      <c r="E75" s="86">
        <v>0</v>
      </c>
      <c r="F75" s="86">
        <v>0</v>
      </c>
      <c r="G75" s="86">
        <v>0</v>
      </c>
      <c r="H75" s="86">
        <v>0</v>
      </c>
      <c r="I75" s="86">
        <v>0</v>
      </c>
      <c r="J75" s="86">
        <v>0</v>
      </c>
      <c r="K75" s="86">
        <v>0</v>
      </c>
      <c r="L75" s="86">
        <v>0</v>
      </c>
      <c r="M75" s="86">
        <v>0</v>
      </c>
      <c r="N75" s="86">
        <v>0</v>
      </c>
      <c r="O75" s="86">
        <v>0</v>
      </c>
      <c r="P75" s="86">
        <v>0</v>
      </c>
      <c r="Q75" s="86">
        <v>0</v>
      </c>
      <c r="R75" s="86">
        <v>0</v>
      </c>
      <c r="S75" s="86">
        <v>0</v>
      </c>
      <c r="T75" s="86">
        <v>0</v>
      </c>
      <c r="U75" s="86">
        <v>0</v>
      </c>
      <c r="V75" s="86">
        <v>0</v>
      </c>
      <c r="W75" s="86">
        <v>0</v>
      </c>
      <c r="X75" s="168" t="s">
        <v>153</v>
      </c>
      <c r="Y75" s="170"/>
    </row>
    <row r="76" spans="2:25" s="197" customFormat="1" x14ac:dyDescent="0.2">
      <c r="B76" s="86" t="s">
        <v>508</v>
      </c>
      <c r="C76" s="86" t="s">
        <v>439</v>
      </c>
      <c r="D76" s="86" t="s">
        <v>1</v>
      </c>
      <c r="E76" s="86">
        <v>0</v>
      </c>
      <c r="F76" s="86">
        <v>0</v>
      </c>
      <c r="G76" s="86">
        <v>5.16275</v>
      </c>
      <c r="H76" s="86">
        <v>0</v>
      </c>
      <c r="I76" s="86">
        <v>0</v>
      </c>
      <c r="J76" s="86">
        <v>0</v>
      </c>
      <c r="K76" s="86">
        <v>0</v>
      </c>
      <c r="L76" s="86">
        <v>0</v>
      </c>
      <c r="M76" s="86">
        <v>0</v>
      </c>
      <c r="N76" s="86">
        <v>0</v>
      </c>
      <c r="O76" s="86">
        <v>0</v>
      </c>
      <c r="P76" s="86">
        <v>0</v>
      </c>
      <c r="Q76" s="86">
        <v>0</v>
      </c>
      <c r="R76" s="86">
        <v>0</v>
      </c>
      <c r="S76" s="86">
        <v>0</v>
      </c>
      <c r="T76" s="86">
        <v>0</v>
      </c>
      <c r="U76" s="86">
        <v>0</v>
      </c>
      <c r="V76" s="86">
        <v>0</v>
      </c>
      <c r="W76" s="86">
        <v>0</v>
      </c>
      <c r="X76" s="168" t="s">
        <v>153</v>
      </c>
      <c r="Y76" s="170"/>
    </row>
    <row r="77" spans="2:25" s="197" customFormat="1" x14ac:dyDescent="0.2">
      <c r="B77" s="86" t="s">
        <v>509</v>
      </c>
      <c r="C77" s="86" t="s">
        <v>439</v>
      </c>
      <c r="D77" s="86" t="s">
        <v>1</v>
      </c>
      <c r="E77" s="86">
        <v>22</v>
      </c>
      <c r="F77" s="86">
        <v>0</v>
      </c>
      <c r="G77" s="86">
        <v>1.1327400000000001</v>
      </c>
      <c r="H77" s="86">
        <v>1.835</v>
      </c>
      <c r="I77" s="86">
        <v>0.21099999999999999</v>
      </c>
      <c r="J77" s="86">
        <v>0</v>
      </c>
      <c r="K77" s="86">
        <v>1</v>
      </c>
      <c r="L77" s="86">
        <v>342</v>
      </c>
      <c r="M77" s="86">
        <v>342</v>
      </c>
      <c r="N77" s="275">
        <v>6.1522400000000004E-6</v>
      </c>
      <c r="O77" s="275">
        <v>6.1522400000000004E-6</v>
      </c>
      <c r="P77" s="86">
        <v>0</v>
      </c>
      <c r="Q77" s="86">
        <v>0</v>
      </c>
      <c r="R77" s="86">
        <v>0</v>
      </c>
      <c r="S77" s="86">
        <v>0</v>
      </c>
      <c r="T77" s="86">
        <v>0</v>
      </c>
      <c r="U77" s="86">
        <v>0</v>
      </c>
      <c r="V77" s="86">
        <v>0</v>
      </c>
      <c r="W77" s="86">
        <v>0</v>
      </c>
      <c r="X77" s="168" t="s">
        <v>153</v>
      </c>
      <c r="Y77" s="170"/>
    </row>
    <row r="78" spans="2:25" s="197" customFormat="1" x14ac:dyDescent="0.2">
      <c r="B78" s="86" t="s">
        <v>510</v>
      </c>
      <c r="C78" s="86" t="s">
        <v>439</v>
      </c>
      <c r="D78" s="86" t="s">
        <v>2</v>
      </c>
      <c r="E78" s="86">
        <v>60</v>
      </c>
      <c r="F78" s="86">
        <v>0</v>
      </c>
      <c r="G78" s="86">
        <v>0.75444</v>
      </c>
      <c r="H78" s="86">
        <v>1.2749999999999999</v>
      </c>
      <c r="I78" s="86">
        <v>0</v>
      </c>
      <c r="J78" s="86">
        <v>0</v>
      </c>
      <c r="K78" s="86">
        <v>0</v>
      </c>
      <c r="L78" s="86">
        <v>0</v>
      </c>
      <c r="M78" s="86">
        <v>0</v>
      </c>
      <c r="N78" s="86">
        <v>0</v>
      </c>
      <c r="O78" s="86">
        <v>0</v>
      </c>
      <c r="P78" s="86">
        <v>0</v>
      </c>
      <c r="Q78" s="86">
        <v>0</v>
      </c>
      <c r="R78" s="86">
        <v>0</v>
      </c>
      <c r="S78" s="86">
        <v>0</v>
      </c>
      <c r="T78" s="86">
        <v>0</v>
      </c>
      <c r="U78" s="86">
        <v>0</v>
      </c>
      <c r="V78" s="86">
        <v>0</v>
      </c>
      <c r="W78" s="86">
        <v>0</v>
      </c>
      <c r="X78" s="168" t="s">
        <v>153</v>
      </c>
      <c r="Y78" s="170"/>
    </row>
    <row r="79" spans="2:25" s="197" customFormat="1" x14ac:dyDescent="0.2">
      <c r="B79" s="86" t="s">
        <v>511</v>
      </c>
      <c r="C79" s="86" t="s">
        <v>439</v>
      </c>
      <c r="D79" s="86" t="s">
        <v>2</v>
      </c>
      <c r="E79" s="86">
        <v>1</v>
      </c>
      <c r="F79" s="86">
        <v>0</v>
      </c>
      <c r="G79" s="86">
        <v>1.2266999999999999</v>
      </c>
      <c r="H79" s="86">
        <v>0</v>
      </c>
      <c r="I79" s="86">
        <v>0</v>
      </c>
      <c r="J79" s="86">
        <v>0</v>
      </c>
      <c r="K79" s="86">
        <v>0</v>
      </c>
      <c r="L79" s="86">
        <v>0</v>
      </c>
      <c r="M79" s="86">
        <v>0</v>
      </c>
      <c r="N79" s="86">
        <v>0</v>
      </c>
      <c r="O79" s="86">
        <v>0</v>
      </c>
      <c r="P79" s="86">
        <v>0</v>
      </c>
      <c r="Q79" s="86">
        <v>0</v>
      </c>
      <c r="R79" s="86">
        <v>0</v>
      </c>
      <c r="S79" s="86">
        <v>0</v>
      </c>
      <c r="T79" s="86">
        <v>0</v>
      </c>
      <c r="U79" s="86">
        <v>0</v>
      </c>
      <c r="V79" s="86">
        <v>0</v>
      </c>
      <c r="W79" s="86">
        <v>0</v>
      </c>
      <c r="X79" s="168" t="s">
        <v>153</v>
      </c>
      <c r="Y79" s="170"/>
    </row>
    <row r="80" spans="2:25" s="197" customFormat="1" x14ac:dyDescent="0.2">
      <c r="B80" s="86" t="s">
        <v>512</v>
      </c>
      <c r="C80" s="86" t="s">
        <v>439</v>
      </c>
      <c r="D80" s="86" t="s">
        <v>1</v>
      </c>
      <c r="E80" s="86">
        <v>73</v>
      </c>
      <c r="F80" s="86">
        <v>0</v>
      </c>
      <c r="G80" s="86">
        <v>8.8520000000000001E-2</v>
      </c>
      <c r="H80" s="86">
        <v>0.48099999999999998</v>
      </c>
      <c r="I80" s="86">
        <v>0</v>
      </c>
      <c r="J80" s="86">
        <v>0.86199999999999999</v>
      </c>
      <c r="K80" s="86">
        <v>0</v>
      </c>
      <c r="L80" s="86">
        <v>0</v>
      </c>
      <c r="M80" s="86">
        <v>0</v>
      </c>
      <c r="N80" s="86">
        <v>0</v>
      </c>
      <c r="O80" s="86">
        <v>0</v>
      </c>
      <c r="P80" s="86">
        <v>4</v>
      </c>
      <c r="Q80" s="86">
        <v>17708</v>
      </c>
      <c r="R80" s="86">
        <v>17708</v>
      </c>
      <c r="S80" s="86">
        <v>1.3842499999999999E-4</v>
      </c>
      <c r="T80" s="86">
        <v>1.3842499999999999E-4</v>
      </c>
      <c r="U80" s="86">
        <v>0</v>
      </c>
      <c r="V80" s="86">
        <v>0</v>
      </c>
      <c r="W80" s="86">
        <v>0</v>
      </c>
      <c r="X80" s="168" t="s">
        <v>153</v>
      </c>
      <c r="Y80" s="170"/>
    </row>
    <row r="81" spans="2:25" s="197" customFormat="1" x14ac:dyDescent="0.2">
      <c r="B81" s="86" t="s">
        <v>513</v>
      </c>
      <c r="C81" s="86" t="s">
        <v>439</v>
      </c>
      <c r="D81" s="86" t="s">
        <v>1</v>
      </c>
      <c r="E81" s="86">
        <v>0</v>
      </c>
      <c r="F81" s="86">
        <v>0</v>
      </c>
      <c r="G81" s="86">
        <v>0</v>
      </c>
      <c r="H81" s="86">
        <v>0</v>
      </c>
      <c r="I81" s="86">
        <v>0</v>
      </c>
      <c r="J81" s="86">
        <v>0</v>
      </c>
      <c r="K81" s="86">
        <v>0</v>
      </c>
      <c r="L81" s="86">
        <v>0</v>
      </c>
      <c r="M81" s="86">
        <v>0</v>
      </c>
      <c r="N81" s="86">
        <v>0</v>
      </c>
      <c r="O81" s="86">
        <v>0</v>
      </c>
      <c r="P81" s="86">
        <v>0</v>
      </c>
      <c r="Q81" s="86">
        <v>0</v>
      </c>
      <c r="R81" s="86">
        <v>0</v>
      </c>
      <c r="S81" s="86">
        <v>0</v>
      </c>
      <c r="T81" s="86">
        <v>0</v>
      </c>
      <c r="U81" s="86">
        <v>0</v>
      </c>
      <c r="V81" s="86">
        <v>0</v>
      </c>
      <c r="W81" s="86">
        <v>0</v>
      </c>
      <c r="X81" s="168" t="s">
        <v>153</v>
      </c>
      <c r="Y81" s="170"/>
    </row>
    <row r="82" spans="2:25" s="197" customFormat="1" x14ac:dyDescent="0.2">
      <c r="B82" s="86" t="s">
        <v>514</v>
      </c>
      <c r="C82" s="86" t="s">
        <v>439</v>
      </c>
      <c r="D82" s="86" t="s">
        <v>1</v>
      </c>
      <c r="E82" s="86">
        <v>5</v>
      </c>
      <c r="F82" s="86">
        <v>0</v>
      </c>
      <c r="G82" s="86">
        <v>1.4315500000000001</v>
      </c>
      <c r="H82" s="86">
        <v>4.0960000000000001</v>
      </c>
      <c r="I82" s="86">
        <v>0</v>
      </c>
      <c r="J82" s="86">
        <v>0</v>
      </c>
      <c r="K82" s="86">
        <v>0</v>
      </c>
      <c r="L82" s="86">
        <v>0</v>
      </c>
      <c r="M82" s="86">
        <v>0</v>
      </c>
      <c r="N82" s="86">
        <v>0</v>
      </c>
      <c r="O82" s="86">
        <v>0</v>
      </c>
      <c r="P82" s="86">
        <v>0</v>
      </c>
      <c r="Q82" s="86">
        <v>0</v>
      </c>
      <c r="R82" s="86">
        <v>0</v>
      </c>
      <c r="S82" s="86">
        <v>0</v>
      </c>
      <c r="T82" s="86">
        <v>0</v>
      </c>
      <c r="U82" s="86">
        <v>0</v>
      </c>
      <c r="V82" s="86">
        <v>0</v>
      </c>
      <c r="W82" s="86">
        <v>0</v>
      </c>
      <c r="X82" s="168" t="s">
        <v>153</v>
      </c>
      <c r="Y82" s="170"/>
    </row>
    <row r="83" spans="2:25" s="197" customFormat="1" x14ac:dyDescent="0.2">
      <c r="B83" s="86" t="s">
        <v>515</v>
      </c>
      <c r="C83" s="86" t="s">
        <v>439</v>
      </c>
      <c r="D83" s="86" t="s">
        <v>1</v>
      </c>
      <c r="E83" s="86">
        <v>1</v>
      </c>
      <c r="F83" s="86">
        <v>0</v>
      </c>
      <c r="G83" s="86">
        <v>2.0940400000000001</v>
      </c>
      <c r="H83" s="86">
        <v>3.5670000000000002</v>
      </c>
      <c r="I83" s="86">
        <v>0</v>
      </c>
      <c r="J83" s="86">
        <v>0</v>
      </c>
      <c r="K83" s="86">
        <v>0</v>
      </c>
      <c r="L83" s="86">
        <v>0</v>
      </c>
      <c r="M83" s="86">
        <v>0</v>
      </c>
      <c r="N83" s="86">
        <v>0</v>
      </c>
      <c r="O83" s="86">
        <v>0</v>
      </c>
      <c r="P83" s="86">
        <v>0</v>
      </c>
      <c r="Q83" s="86">
        <v>0</v>
      </c>
      <c r="R83" s="86">
        <v>0</v>
      </c>
      <c r="S83" s="86">
        <v>0</v>
      </c>
      <c r="T83" s="86">
        <v>0</v>
      </c>
      <c r="U83" s="86">
        <v>0</v>
      </c>
      <c r="V83" s="86">
        <v>0</v>
      </c>
      <c r="W83" s="86">
        <v>0</v>
      </c>
      <c r="X83" s="168" t="s">
        <v>153</v>
      </c>
      <c r="Y83" s="170"/>
    </row>
    <row r="84" spans="2:25" s="197" customFormat="1" x14ac:dyDescent="0.2">
      <c r="B84" s="86" t="s">
        <v>516</v>
      </c>
      <c r="C84" s="86" t="s">
        <v>439</v>
      </c>
      <c r="D84" s="86" t="s">
        <v>1</v>
      </c>
      <c r="E84" s="86">
        <v>0</v>
      </c>
      <c r="F84" s="86">
        <v>0</v>
      </c>
      <c r="G84" s="86">
        <v>0.14446999999999999</v>
      </c>
      <c r="H84" s="86">
        <v>0</v>
      </c>
      <c r="I84" s="86">
        <v>0</v>
      </c>
      <c r="J84" s="86">
        <v>0</v>
      </c>
      <c r="K84" s="86">
        <v>0</v>
      </c>
      <c r="L84" s="86">
        <v>0</v>
      </c>
      <c r="M84" s="86">
        <v>0</v>
      </c>
      <c r="N84" s="86">
        <v>0</v>
      </c>
      <c r="O84" s="86">
        <v>0</v>
      </c>
      <c r="P84" s="86">
        <v>0</v>
      </c>
      <c r="Q84" s="86">
        <v>0</v>
      </c>
      <c r="R84" s="86">
        <v>0</v>
      </c>
      <c r="S84" s="86">
        <v>0</v>
      </c>
      <c r="T84" s="86">
        <v>0</v>
      </c>
      <c r="U84" s="86">
        <v>0</v>
      </c>
      <c r="V84" s="86">
        <v>0</v>
      </c>
      <c r="W84" s="86">
        <v>0</v>
      </c>
      <c r="X84" s="168" t="s">
        <v>153</v>
      </c>
      <c r="Y84" s="170"/>
    </row>
    <row r="85" spans="2:25" s="197" customFormat="1" x14ac:dyDescent="0.2">
      <c r="B85" s="86" t="s">
        <v>517</v>
      </c>
      <c r="C85" s="86" t="s">
        <v>439</v>
      </c>
      <c r="D85" s="86" t="s">
        <v>1</v>
      </c>
      <c r="E85" s="86">
        <v>391</v>
      </c>
      <c r="F85" s="86">
        <v>0</v>
      </c>
      <c r="G85" s="86">
        <v>1.63215</v>
      </c>
      <c r="H85" s="86">
        <v>0.98199999999999998</v>
      </c>
      <c r="I85" s="86">
        <v>0</v>
      </c>
      <c r="J85" s="86">
        <v>3.9E-2</v>
      </c>
      <c r="K85" s="86">
        <v>0</v>
      </c>
      <c r="L85" s="86">
        <v>0</v>
      </c>
      <c r="M85" s="86">
        <v>0</v>
      </c>
      <c r="N85" s="86">
        <v>0</v>
      </c>
      <c r="O85" s="86">
        <v>0</v>
      </c>
      <c r="P85" s="86">
        <v>1</v>
      </c>
      <c r="Q85" s="86">
        <v>2100</v>
      </c>
      <c r="R85" s="86">
        <v>2100</v>
      </c>
      <c r="S85" s="275">
        <v>4.3065699999999997E-5</v>
      </c>
      <c r="T85" s="275">
        <v>4.3065699999999997E-5</v>
      </c>
      <c r="U85" s="86">
        <v>0</v>
      </c>
      <c r="V85" s="86">
        <v>0</v>
      </c>
      <c r="W85" s="86">
        <v>0</v>
      </c>
      <c r="X85" s="168" t="s">
        <v>153</v>
      </c>
      <c r="Y85" s="170"/>
    </row>
    <row r="86" spans="2:25" s="197" customFormat="1" x14ac:dyDescent="0.2">
      <c r="B86" s="86" t="s">
        <v>518</v>
      </c>
      <c r="C86" s="86" t="s">
        <v>439</v>
      </c>
      <c r="D86" s="86" t="s">
        <v>2</v>
      </c>
      <c r="E86" s="86">
        <v>2481</v>
      </c>
      <c r="F86" s="86">
        <v>0</v>
      </c>
      <c r="G86" s="86">
        <v>5.4256399999999996</v>
      </c>
      <c r="H86" s="86">
        <v>2.5099999999999998</v>
      </c>
      <c r="I86" s="86">
        <v>6.6000000000000003E-2</v>
      </c>
      <c r="J86" s="86">
        <v>4.4999999999999998E-2</v>
      </c>
      <c r="K86" s="86">
        <v>2</v>
      </c>
      <c r="L86" s="86">
        <v>8813</v>
      </c>
      <c r="M86" s="86">
        <v>8813</v>
      </c>
      <c r="N86" s="275">
        <v>4.3065699999999997E-5</v>
      </c>
      <c r="O86" s="275">
        <v>4.3065699999999997E-5</v>
      </c>
      <c r="P86" s="86">
        <v>3</v>
      </c>
      <c r="Q86" s="86">
        <v>5995</v>
      </c>
      <c r="R86" s="86">
        <v>5995</v>
      </c>
      <c r="S86" s="86">
        <v>1.4765399999999999E-4</v>
      </c>
      <c r="T86" s="86">
        <v>1.4765399999999999E-4</v>
      </c>
      <c r="U86" s="86">
        <v>0</v>
      </c>
      <c r="V86" s="86">
        <v>0</v>
      </c>
      <c r="W86" s="86">
        <v>0</v>
      </c>
      <c r="X86" s="168" t="s">
        <v>153</v>
      </c>
      <c r="Y86" s="170"/>
    </row>
    <row r="87" spans="2:25" s="197" customFormat="1" x14ac:dyDescent="0.2">
      <c r="B87" s="86" t="s">
        <v>519</v>
      </c>
      <c r="C87" s="86" t="s">
        <v>439</v>
      </c>
      <c r="D87" s="86" t="s">
        <v>1</v>
      </c>
      <c r="E87" s="86">
        <v>295</v>
      </c>
      <c r="F87" s="86">
        <v>0</v>
      </c>
      <c r="G87" s="86">
        <v>2.9626800000000002</v>
      </c>
      <c r="H87" s="86">
        <v>3.8420000000000001</v>
      </c>
      <c r="I87" s="86">
        <v>1.5589999999999999</v>
      </c>
      <c r="J87" s="86">
        <v>0</v>
      </c>
      <c r="K87" s="86">
        <v>1</v>
      </c>
      <c r="L87" s="86">
        <v>16201</v>
      </c>
      <c r="M87" s="86">
        <v>16201</v>
      </c>
      <c r="N87" s="86">
        <v>9.5052099999999996E-4</v>
      </c>
      <c r="O87" s="86">
        <v>9.5052099999999996E-4</v>
      </c>
      <c r="P87" s="86">
        <v>0</v>
      </c>
      <c r="Q87" s="86">
        <v>0</v>
      </c>
      <c r="R87" s="86">
        <v>0</v>
      </c>
      <c r="S87" s="86">
        <v>0</v>
      </c>
      <c r="T87" s="86">
        <v>0</v>
      </c>
      <c r="U87" s="86">
        <v>0</v>
      </c>
      <c r="V87" s="86">
        <v>0</v>
      </c>
      <c r="W87" s="86">
        <v>0</v>
      </c>
      <c r="X87" s="168" t="s">
        <v>153</v>
      </c>
      <c r="Y87" s="170"/>
    </row>
    <row r="88" spans="2:25" s="197" customFormat="1" x14ac:dyDescent="0.2">
      <c r="B88" s="86" t="s">
        <v>520</v>
      </c>
      <c r="C88" s="86" t="s">
        <v>439</v>
      </c>
      <c r="D88" s="86" t="s">
        <v>1</v>
      </c>
      <c r="E88" s="86">
        <v>192</v>
      </c>
      <c r="F88" s="86">
        <v>0</v>
      </c>
      <c r="G88" s="86">
        <v>1.92604</v>
      </c>
      <c r="H88" s="86">
        <v>4.7560000000000002</v>
      </c>
      <c r="I88" s="86">
        <v>0</v>
      </c>
      <c r="J88" s="86">
        <v>0</v>
      </c>
      <c r="K88" s="86">
        <v>0</v>
      </c>
      <c r="L88" s="86">
        <v>0</v>
      </c>
      <c r="M88" s="86">
        <v>0</v>
      </c>
      <c r="N88" s="86">
        <v>0</v>
      </c>
      <c r="O88" s="86">
        <v>0</v>
      </c>
      <c r="P88" s="86">
        <v>0</v>
      </c>
      <c r="Q88" s="86">
        <v>0</v>
      </c>
      <c r="R88" s="86">
        <v>0</v>
      </c>
      <c r="S88" s="86">
        <v>0</v>
      </c>
      <c r="T88" s="86">
        <v>0</v>
      </c>
      <c r="U88" s="86">
        <v>0</v>
      </c>
      <c r="V88" s="86">
        <v>0</v>
      </c>
      <c r="W88" s="86">
        <v>0</v>
      </c>
      <c r="X88" s="168" t="s">
        <v>153</v>
      </c>
      <c r="Y88" s="170"/>
    </row>
    <row r="89" spans="2:25" s="197" customFormat="1" x14ac:dyDescent="0.2">
      <c r="B89" s="86" t="s">
        <v>521</v>
      </c>
      <c r="C89" s="86" t="s">
        <v>439</v>
      </c>
      <c r="D89" s="86" t="s">
        <v>1</v>
      </c>
      <c r="E89" s="86">
        <v>1223</v>
      </c>
      <c r="F89" s="86">
        <v>0</v>
      </c>
      <c r="G89" s="86">
        <v>3.7789199999999998</v>
      </c>
      <c r="H89" s="86">
        <v>3.5670000000000002</v>
      </c>
      <c r="I89" s="86">
        <v>0.61299999999999999</v>
      </c>
      <c r="J89" s="86">
        <v>0</v>
      </c>
      <c r="K89" s="86">
        <v>3</v>
      </c>
      <c r="L89" s="86">
        <v>28468</v>
      </c>
      <c r="M89" s="86">
        <v>28468</v>
      </c>
      <c r="N89" s="86">
        <v>1.4765399999999999E-4</v>
      </c>
      <c r="O89" s="86">
        <v>1.4765399999999999E-4</v>
      </c>
      <c r="P89" s="86">
        <v>0</v>
      </c>
      <c r="Q89" s="86">
        <v>0</v>
      </c>
      <c r="R89" s="86">
        <v>0</v>
      </c>
      <c r="S89" s="86">
        <v>0</v>
      </c>
      <c r="T89" s="86">
        <v>0</v>
      </c>
      <c r="U89" s="86">
        <v>0</v>
      </c>
      <c r="V89" s="86">
        <v>0</v>
      </c>
      <c r="W89" s="86">
        <v>0</v>
      </c>
      <c r="X89" s="168" t="s">
        <v>153</v>
      </c>
      <c r="Y89" s="170"/>
    </row>
    <row r="90" spans="2:25" s="197" customFormat="1" x14ac:dyDescent="0.2">
      <c r="B90" s="86" t="s">
        <v>522</v>
      </c>
      <c r="C90" s="86" t="s">
        <v>439</v>
      </c>
      <c r="D90" s="86" t="s">
        <v>2</v>
      </c>
      <c r="E90" s="86">
        <v>3111</v>
      </c>
      <c r="F90" s="86">
        <v>0</v>
      </c>
      <c r="G90" s="86">
        <v>8.6153700000000004</v>
      </c>
      <c r="H90" s="86">
        <v>3.85</v>
      </c>
      <c r="I90" s="86">
        <v>1.2999999999999999E-2</v>
      </c>
      <c r="J90" s="86">
        <v>0.14299999999999999</v>
      </c>
      <c r="K90" s="86">
        <v>1</v>
      </c>
      <c r="L90" s="86">
        <v>1379</v>
      </c>
      <c r="M90" s="86">
        <v>1379</v>
      </c>
      <c r="N90" s="275">
        <v>3.07612E-5</v>
      </c>
      <c r="O90" s="275">
        <v>3.07612E-5</v>
      </c>
      <c r="P90" s="86">
        <v>1</v>
      </c>
      <c r="Q90" s="86">
        <v>15660</v>
      </c>
      <c r="R90" s="86">
        <v>15660</v>
      </c>
      <c r="S90" s="86">
        <v>1.7841499999999999E-4</v>
      </c>
      <c r="T90" s="86">
        <v>1.7841499999999999E-4</v>
      </c>
      <c r="U90" s="86">
        <v>0</v>
      </c>
      <c r="V90" s="86">
        <v>0</v>
      </c>
      <c r="W90" s="86">
        <v>0</v>
      </c>
      <c r="X90" s="168" t="s">
        <v>153</v>
      </c>
      <c r="Y90" s="170"/>
    </row>
    <row r="91" spans="2:25" s="197" customFormat="1" x14ac:dyDescent="0.2">
      <c r="B91" s="86" t="s">
        <v>523</v>
      </c>
      <c r="C91" s="86" t="s">
        <v>439</v>
      </c>
      <c r="D91" s="86" t="s">
        <v>1</v>
      </c>
      <c r="E91" s="86">
        <v>112</v>
      </c>
      <c r="F91" s="86">
        <v>0</v>
      </c>
      <c r="G91" s="86">
        <v>4.2781099999999999</v>
      </c>
      <c r="H91" s="86">
        <v>3.875</v>
      </c>
      <c r="I91" s="86">
        <v>0</v>
      </c>
      <c r="J91" s="86">
        <v>0</v>
      </c>
      <c r="K91" s="86">
        <v>0</v>
      </c>
      <c r="L91" s="86">
        <v>0</v>
      </c>
      <c r="M91" s="86">
        <v>0</v>
      </c>
      <c r="N91" s="86">
        <v>0</v>
      </c>
      <c r="O91" s="86">
        <v>0</v>
      </c>
      <c r="P91" s="86">
        <v>0</v>
      </c>
      <c r="Q91" s="86">
        <v>0</v>
      </c>
      <c r="R91" s="86">
        <v>0</v>
      </c>
      <c r="S91" s="86">
        <v>0</v>
      </c>
      <c r="T91" s="86">
        <v>0</v>
      </c>
      <c r="U91" s="86">
        <v>0</v>
      </c>
      <c r="V91" s="86">
        <v>0</v>
      </c>
      <c r="W91" s="86">
        <v>0</v>
      </c>
      <c r="X91" s="168" t="s">
        <v>153</v>
      </c>
      <c r="Y91" s="170"/>
    </row>
    <row r="92" spans="2:25" s="197" customFormat="1" x14ac:dyDescent="0.2">
      <c r="B92" s="86" t="s">
        <v>524</v>
      </c>
      <c r="C92" s="86" t="s">
        <v>439</v>
      </c>
      <c r="D92" s="86" t="s">
        <v>2</v>
      </c>
      <c r="E92" s="86">
        <v>891</v>
      </c>
      <c r="F92" s="86">
        <v>0</v>
      </c>
      <c r="G92" s="86">
        <v>4.5667900000000001</v>
      </c>
      <c r="H92" s="86">
        <v>3.5590000000000002</v>
      </c>
      <c r="I92" s="86">
        <v>4.0000000000000001E-3</v>
      </c>
      <c r="J92" s="86">
        <v>3.4000000000000002E-2</v>
      </c>
      <c r="K92" s="86">
        <v>0</v>
      </c>
      <c r="L92" s="86">
        <v>124</v>
      </c>
      <c r="M92" s="86">
        <v>124</v>
      </c>
      <c r="N92" s="275">
        <v>3.0761200000000002E-6</v>
      </c>
      <c r="O92" s="275">
        <v>3.0761200000000002E-6</v>
      </c>
      <c r="P92" s="86">
        <v>1</v>
      </c>
      <c r="Q92" s="86">
        <v>1146</v>
      </c>
      <c r="R92" s="86">
        <v>1146</v>
      </c>
      <c r="S92" s="275">
        <v>9.2283600000000002E-6</v>
      </c>
      <c r="T92" s="275">
        <v>9.2283600000000002E-6</v>
      </c>
      <c r="U92" s="86">
        <v>0</v>
      </c>
      <c r="V92" s="86">
        <v>0</v>
      </c>
      <c r="W92" s="86">
        <v>0</v>
      </c>
      <c r="X92" s="168" t="s">
        <v>153</v>
      </c>
      <c r="Y92" s="170"/>
    </row>
    <row r="93" spans="2:25" s="197" customFormat="1" x14ac:dyDescent="0.2">
      <c r="B93" s="86" t="s">
        <v>525</v>
      </c>
      <c r="C93" s="86" t="s">
        <v>439</v>
      </c>
      <c r="D93" s="86" t="s">
        <v>1</v>
      </c>
      <c r="E93" s="86">
        <v>744</v>
      </c>
      <c r="F93" s="86">
        <v>0</v>
      </c>
      <c r="G93" s="86">
        <v>3.18377</v>
      </c>
      <c r="H93" s="86">
        <v>3.0760000000000001</v>
      </c>
      <c r="I93" s="86">
        <v>0</v>
      </c>
      <c r="J93" s="86">
        <v>0</v>
      </c>
      <c r="K93" s="86">
        <v>0</v>
      </c>
      <c r="L93" s="86">
        <v>0</v>
      </c>
      <c r="M93" s="86">
        <v>0</v>
      </c>
      <c r="N93" s="86">
        <v>0</v>
      </c>
      <c r="O93" s="86">
        <v>0</v>
      </c>
      <c r="P93" s="86">
        <v>0</v>
      </c>
      <c r="Q93" s="86">
        <v>0</v>
      </c>
      <c r="R93" s="86">
        <v>0</v>
      </c>
      <c r="S93" s="86">
        <v>0</v>
      </c>
      <c r="T93" s="86">
        <v>0</v>
      </c>
      <c r="U93" s="86">
        <v>0</v>
      </c>
      <c r="V93" s="86">
        <v>0</v>
      </c>
      <c r="W93" s="86">
        <v>0</v>
      </c>
      <c r="X93" s="168" t="s">
        <v>153</v>
      </c>
      <c r="Y93" s="170"/>
    </row>
    <row r="94" spans="2:25" s="197" customFormat="1" x14ac:dyDescent="0.2">
      <c r="B94" s="86" t="s">
        <v>526</v>
      </c>
      <c r="C94" s="86" t="s">
        <v>439</v>
      </c>
      <c r="D94" s="86" t="s">
        <v>2</v>
      </c>
      <c r="E94" s="86">
        <v>470</v>
      </c>
      <c r="F94" s="86">
        <v>0</v>
      </c>
      <c r="G94" s="86">
        <v>1.7024999999999999</v>
      </c>
      <c r="H94" s="86">
        <v>1.611</v>
      </c>
      <c r="I94" s="86">
        <v>0</v>
      </c>
      <c r="J94" s="86">
        <v>0</v>
      </c>
      <c r="K94" s="86">
        <v>0</v>
      </c>
      <c r="L94" s="86">
        <v>0</v>
      </c>
      <c r="M94" s="86">
        <v>0</v>
      </c>
      <c r="N94" s="86">
        <v>0</v>
      </c>
      <c r="O94" s="86">
        <v>0</v>
      </c>
      <c r="P94" s="86">
        <v>0</v>
      </c>
      <c r="Q94" s="86">
        <v>0</v>
      </c>
      <c r="R94" s="86">
        <v>0</v>
      </c>
      <c r="S94" s="86">
        <v>0</v>
      </c>
      <c r="T94" s="86">
        <v>0</v>
      </c>
      <c r="U94" s="86">
        <v>0</v>
      </c>
      <c r="V94" s="86">
        <v>0</v>
      </c>
      <c r="W94" s="86">
        <v>0</v>
      </c>
      <c r="X94" s="168" t="s">
        <v>153</v>
      </c>
      <c r="Y94" s="170"/>
    </row>
    <row r="95" spans="2:25" s="197" customFormat="1" x14ac:dyDescent="0.2">
      <c r="B95" s="86" t="s">
        <v>527</v>
      </c>
      <c r="C95" s="86" t="s">
        <v>439</v>
      </c>
      <c r="D95" s="86" t="s">
        <v>1</v>
      </c>
      <c r="E95" s="86">
        <v>61</v>
      </c>
      <c r="F95" s="86">
        <v>0</v>
      </c>
      <c r="G95" s="86">
        <v>4.3505500000000001</v>
      </c>
      <c r="H95" s="86">
        <v>3.4420000000000002</v>
      </c>
      <c r="I95" s="86">
        <v>0</v>
      </c>
      <c r="J95" s="86">
        <v>0</v>
      </c>
      <c r="K95" s="86">
        <v>0</v>
      </c>
      <c r="L95" s="86">
        <v>0</v>
      </c>
      <c r="M95" s="86">
        <v>0</v>
      </c>
      <c r="N95" s="86">
        <v>0</v>
      </c>
      <c r="O95" s="86">
        <v>0</v>
      </c>
      <c r="P95" s="86">
        <v>0</v>
      </c>
      <c r="Q95" s="86">
        <v>0</v>
      </c>
      <c r="R95" s="86">
        <v>0</v>
      </c>
      <c r="S95" s="86">
        <v>0</v>
      </c>
      <c r="T95" s="86">
        <v>0</v>
      </c>
      <c r="U95" s="86">
        <v>0</v>
      </c>
      <c r="V95" s="86">
        <v>0</v>
      </c>
      <c r="W95" s="86">
        <v>0</v>
      </c>
      <c r="X95" s="168" t="s">
        <v>153</v>
      </c>
      <c r="Y95" s="170"/>
    </row>
    <row r="96" spans="2:25" s="197" customFormat="1" x14ac:dyDescent="0.2">
      <c r="B96" s="86" t="s">
        <v>528</v>
      </c>
      <c r="C96" s="86" t="s">
        <v>439</v>
      </c>
      <c r="D96" s="86" t="s">
        <v>2</v>
      </c>
      <c r="E96" s="86">
        <v>138</v>
      </c>
      <c r="F96" s="86">
        <v>0</v>
      </c>
      <c r="G96" s="86">
        <v>4.3738200000000003</v>
      </c>
      <c r="H96" s="86">
        <v>3.7759999999999998</v>
      </c>
      <c r="I96" s="86">
        <v>0</v>
      </c>
      <c r="J96" s="86">
        <v>8.2729999999999997</v>
      </c>
      <c r="K96" s="86">
        <v>0</v>
      </c>
      <c r="L96" s="86">
        <v>0</v>
      </c>
      <c r="M96" s="86">
        <v>0</v>
      </c>
      <c r="N96" s="86">
        <v>0</v>
      </c>
      <c r="O96" s="86">
        <v>0</v>
      </c>
      <c r="P96" s="86">
        <v>2</v>
      </c>
      <c r="Q96" s="86">
        <v>40932</v>
      </c>
      <c r="R96" s="86">
        <v>40932</v>
      </c>
      <c r="S96" s="86">
        <v>3.4144900000000002E-4</v>
      </c>
      <c r="T96" s="86">
        <v>3.4144900000000002E-4</v>
      </c>
      <c r="U96" s="86">
        <v>0</v>
      </c>
      <c r="V96" s="86">
        <v>0</v>
      </c>
      <c r="W96" s="86">
        <v>0</v>
      </c>
      <c r="X96" s="168" t="s">
        <v>449</v>
      </c>
      <c r="Y96" s="170"/>
    </row>
    <row r="97" spans="2:25" s="197" customFormat="1" x14ac:dyDescent="0.2">
      <c r="B97" s="86" t="s">
        <v>529</v>
      </c>
      <c r="C97" s="86" t="s">
        <v>439</v>
      </c>
      <c r="D97" s="86" t="s">
        <v>2</v>
      </c>
      <c r="E97" s="86">
        <v>846</v>
      </c>
      <c r="F97" s="86">
        <v>0</v>
      </c>
      <c r="G97" s="86">
        <v>7.1005200000000004</v>
      </c>
      <c r="H97" s="86">
        <v>2.8860000000000001</v>
      </c>
      <c r="I97" s="86">
        <v>2.8000000000000001E-2</v>
      </c>
      <c r="J97" s="86">
        <v>0</v>
      </c>
      <c r="K97" s="86">
        <v>1</v>
      </c>
      <c r="L97" s="86">
        <v>1129</v>
      </c>
      <c r="M97" s="86">
        <v>1129</v>
      </c>
      <c r="N97" s="275">
        <v>2.4608900000000001E-5</v>
      </c>
      <c r="O97" s="275">
        <v>2.4608900000000001E-5</v>
      </c>
      <c r="P97" s="86">
        <v>0</v>
      </c>
      <c r="Q97" s="86">
        <v>0</v>
      </c>
      <c r="R97" s="86">
        <v>0</v>
      </c>
      <c r="S97" s="86">
        <v>0</v>
      </c>
      <c r="T97" s="86">
        <v>0</v>
      </c>
      <c r="U97" s="86">
        <v>0</v>
      </c>
      <c r="V97" s="86">
        <v>0</v>
      </c>
      <c r="W97" s="86">
        <v>0</v>
      </c>
      <c r="X97" s="168" t="s">
        <v>153</v>
      </c>
      <c r="Y97" s="170"/>
    </row>
    <row r="98" spans="2:25" s="197" customFormat="1" x14ac:dyDescent="0.2">
      <c r="B98" s="86" t="s">
        <v>530</v>
      </c>
      <c r="C98" s="86" t="s">
        <v>439</v>
      </c>
      <c r="D98" s="86" t="s">
        <v>2</v>
      </c>
      <c r="E98" s="86">
        <v>1998</v>
      </c>
      <c r="F98" s="86">
        <v>0</v>
      </c>
      <c r="G98" s="86">
        <v>5.7437199999999997</v>
      </c>
      <c r="H98" s="86">
        <v>4.0819999999999999</v>
      </c>
      <c r="I98" s="86">
        <v>0.11700000000000001</v>
      </c>
      <c r="J98" s="86">
        <v>0.85599999999999998</v>
      </c>
      <c r="K98" s="86">
        <v>3</v>
      </c>
      <c r="L98" s="86">
        <v>7776</v>
      </c>
      <c r="M98" s="86">
        <v>7776</v>
      </c>
      <c r="N98" s="86">
        <v>1.2612100000000001E-4</v>
      </c>
      <c r="O98" s="86">
        <v>1.2612100000000001E-4</v>
      </c>
      <c r="P98" s="86">
        <v>2</v>
      </c>
      <c r="Q98" s="86">
        <v>56690</v>
      </c>
      <c r="R98" s="86">
        <v>56690</v>
      </c>
      <c r="S98" s="86">
        <v>3.4452499999999999E-4</v>
      </c>
      <c r="T98" s="86">
        <v>3.4452499999999999E-4</v>
      </c>
      <c r="U98" s="86">
        <v>0</v>
      </c>
      <c r="V98" s="86">
        <v>0</v>
      </c>
      <c r="W98" s="86">
        <v>0</v>
      </c>
      <c r="X98" s="168" t="s">
        <v>153</v>
      </c>
      <c r="Y98" s="170"/>
    </row>
    <row r="99" spans="2:25" s="197" customFormat="1" x14ac:dyDescent="0.2">
      <c r="B99" s="86" t="s">
        <v>531</v>
      </c>
      <c r="C99" s="86" t="s">
        <v>439</v>
      </c>
      <c r="D99" s="86" t="s">
        <v>1</v>
      </c>
      <c r="E99" s="86">
        <v>328</v>
      </c>
      <c r="F99" s="86">
        <v>0</v>
      </c>
      <c r="G99" s="86">
        <v>1.4968600000000001</v>
      </c>
      <c r="H99" s="86">
        <v>2.778</v>
      </c>
      <c r="I99" s="86">
        <v>0</v>
      </c>
      <c r="J99" s="86">
        <v>0.104</v>
      </c>
      <c r="K99" s="86">
        <v>0</v>
      </c>
      <c r="L99" s="86">
        <v>0</v>
      </c>
      <c r="M99" s="86">
        <v>0</v>
      </c>
      <c r="N99" s="86">
        <v>0</v>
      </c>
      <c r="O99" s="86">
        <v>0</v>
      </c>
      <c r="P99" s="86">
        <v>1</v>
      </c>
      <c r="Q99" s="86">
        <v>1668</v>
      </c>
      <c r="R99" s="86">
        <v>1668</v>
      </c>
      <c r="S99" s="275">
        <v>1.8456699999999999E-5</v>
      </c>
      <c r="T99" s="275">
        <v>1.8456699999999999E-5</v>
      </c>
      <c r="U99" s="86">
        <v>0</v>
      </c>
      <c r="V99" s="86">
        <v>0</v>
      </c>
      <c r="W99" s="86">
        <v>0</v>
      </c>
      <c r="X99" s="168" t="s">
        <v>153</v>
      </c>
      <c r="Y99" s="170"/>
    </row>
    <row r="100" spans="2:25" s="197" customFormat="1" x14ac:dyDescent="0.2">
      <c r="B100" s="86" t="s">
        <v>532</v>
      </c>
      <c r="C100" s="86" t="s">
        <v>439</v>
      </c>
      <c r="D100" s="86" t="s">
        <v>2</v>
      </c>
      <c r="E100" s="86">
        <v>1</v>
      </c>
      <c r="F100" s="86">
        <v>4.2747400000000004</v>
      </c>
      <c r="G100" s="86">
        <v>0.75005999999999995</v>
      </c>
      <c r="H100" s="86">
        <v>5.7160000000000002</v>
      </c>
      <c r="I100" s="86">
        <v>0</v>
      </c>
      <c r="J100" s="86">
        <v>0</v>
      </c>
      <c r="K100" s="86">
        <v>0</v>
      </c>
      <c r="L100" s="86">
        <v>0</v>
      </c>
      <c r="M100" s="86">
        <v>0</v>
      </c>
      <c r="N100" s="86">
        <v>0</v>
      </c>
      <c r="O100" s="86">
        <v>0</v>
      </c>
      <c r="P100" s="86">
        <v>0</v>
      </c>
      <c r="Q100" s="86">
        <v>0</v>
      </c>
      <c r="R100" s="86">
        <v>0</v>
      </c>
      <c r="S100" s="86">
        <v>0</v>
      </c>
      <c r="T100" s="86">
        <v>0</v>
      </c>
      <c r="U100" s="86">
        <v>0</v>
      </c>
      <c r="V100" s="86">
        <v>0</v>
      </c>
      <c r="W100" s="86">
        <v>0</v>
      </c>
      <c r="X100" s="168" t="s">
        <v>153</v>
      </c>
      <c r="Y100" s="170"/>
    </row>
    <row r="101" spans="2:25" s="197" customFormat="1" x14ac:dyDescent="0.2">
      <c r="B101" s="86" t="s">
        <v>533</v>
      </c>
      <c r="C101" s="86" t="s">
        <v>439</v>
      </c>
      <c r="D101" s="86" t="s">
        <v>2</v>
      </c>
      <c r="E101" s="86">
        <v>2</v>
      </c>
      <c r="F101" s="86">
        <v>0.92045999999999994</v>
      </c>
      <c r="G101" s="86">
        <v>7.2294799999999997</v>
      </c>
      <c r="H101" s="86">
        <v>4.42</v>
      </c>
      <c r="I101" s="86">
        <v>3.1019999999999999</v>
      </c>
      <c r="J101" s="86">
        <v>0</v>
      </c>
      <c r="K101" s="86">
        <v>1</v>
      </c>
      <c r="L101" s="86">
        <v>190</v>
      </c>
      <c r="M101" s="86">
        <v>190</v>
      </c>
      <c r="N101" s="275">
        <v>6.1522400000000004E-6</v>
      </c>
      <c r="O101" s="275">
        <v>6.1522400000000004E-6</v>
      </c>
      <c r="P101" s="86">
        <v>0</v>
      </c>
      <c r="Q101" s="86">
        <v>0</v>
      </c>
      <c r="R101" s="86">
        <v>0</v>
      </c>
      <c r="S101" s="86">
        <v>0</v>
      </c>
      <c r="T101" s="86">
        <v>0</v>
      </c>
      <c r="U101" s="86">
        <v>0</v>
      </c>
      <c r="V101" s="86">
        <v>0</v>
      </c>
      <c r="W101" s="86">
        <v>0</v>
      </c>
      <c r="X101" s="168" t="s">
        <v>153</v>
      </c>
      <c r="Y101" s="170"/>
    </row>
    <row r="102" spans="2:25" s="197" customFormat="1" x14ac:dyDescent="0.2">
      <c r="B102" s="86" t="s">
        <v>534</v>
      </c>
      <c r="C102" s="86" t="s">
        <v>439</v>
      </c>
      <c r="D102" s="86" t="s">
        <v>2</v>
      </c>
      <c r="E102" s="86">
        <v>13</v>
      </c>
      <c r="F102" s="86">
        <v>1.31101</v>
      </c>
      <c r="G102" s="86">
        <v>0.37102000000000002</v>
      </c>
      <c r="H102" s="86">
        <v>0</v>
      </c>
      <c r="I102" s="86">
        <v>0</v>
      </c>
      <c r="J102" s="86">
        <v>0</v>
      </c>
      <c r="K102" s="86">
        <v>1</v>
      </c>
      <c r="L102" s="86">
        <v>720</v>
      </c>
      <c r="M102" s="86">
        <v>720</v>
      </c>
      <c r="N102" s="275">
        <v>1.2304500000000001E-5</v>
      </c>
      <c r="O102" s="275">
        <v>1.2304500000000001E-5</v>
      </c>
      <c r="P102" s="86">
        <v>0</v>
      </c>
      <c r="Q102" s="86">
        <v>0</v>
      </c>
      <c r="R102" s="86">
        <v>0</v>
      </c>
      <c r="S102" s="86">
        <v>0</v>
      </c>
      <c r="T102" s="86">
        <v>0</v>
      </c>
      <c r="U102" s="86">
        <v>0</v>
      </c>
      <c r="V102" s="86">
        <v>0</v>
      </c>
      <c r="W102" s="86">
        <v>0</v>
      </c>
      <c r="X102" s="168" t="s">
        <v>153</v>
      </c>
      <c r="Y102" s="170"/>
    </row>
    <row r="103" spans="2:25" s="197" customFormat="1" x14ac:dyDescent="0.2">
      <c r="B103" s="86" t="s">
        <v>535</v>
      </c>
      <c r="C103" s="86" t="s">
        <v>439</v>
      </c>
      <c r="D103" s="86" t="s">
        <v>2</v>
      </c>
      <c r="E103" s="86">
        <v>1642</v>
      </c>
      <c r="F103" s="86">
        <v>4.4035299999999999</v>
      </c>
      <c r="G103" s="86">
        <v>1.3542400000000001</v>
      </c>
      <c r="H103" s="86">
        <v>2.5030000000000001</v>
      </c>
      <c r="I103" s="86">
        <v>2.754</v>
      </c>
      <c r="J103" s="86">
        <v>1.1839999999999999</v>
      </c>
      <c r="K103" s="86">
        <v>3</v>
      </c>
      <c r="L103" s="86">
        <v>244657</v>
      </c>
      <c r="M103" s="86">
        <v>244657</v>
      </c>
      <c r="N103" s="86">
        <v>1.023117E-2</v>
      </c>
      <c r="O103" s="86">
        <v>1.023117E-2</v>
      </c>
      <c r="P103" s="86">
        <v>13</v>
      </c>
      <c r="Q103" s="86">
        <v>105164</v>
      </c>
      <c r="R103" s="86">
        <v>105164</v>
      </c>
      <c r="S103" s="86">
        <v>9.8128199999999999E-4</v>
      </c>
      <c r="T103" s="86">
        <v>9.8128199999999999E-4</v>
      </c>
      <c r="U103" s="86">
        <v>0</v>
      </c>
      <c r="V103" s="86">
        <v>0</v>
      </c>
      <c r="W103" s="86">
        <v>0</v>
      </c>
      <c r="X103" s="168" t="s">
        <v>153</v>
      </c>
      <c r="Y103" s="170"/>
    </row>
    <row r="104" spans="2:25" s="197" customFormat="1" x14ac:dyDescent="0.2">
      <c r="B104" s="86" t="s">
        <v>536</v>
      </c>
      <c r="C104" s="86" t="s">
        <v>439</v>
      </c>
      <c r="D104" s="86" t="s">
        <v>2</v>
      </c>
      <c r="E104" s="86">
        <v>1</v>
      </c>
      <c r="F104" s="86">
        <v>0</v>
      </c>
      <c r="G104" s="86">
        <v>1.00692</v>
      </c>
      <c r="H104" s="86">
        <v>0.60299999999999998</v>
      </c>
      <c r="I104" s="86">
        <v>0.36499999999999999</v>
      </c>
      <c r="J104" s="86">
        <v>0</v>
      </c>
      <c r="K104" s="86">
        <v>1</v>
      </c>
      <c r="L104" s="86">
        <v>82</v>
      </c>
      <c r="M104" s="86">
        <v>82</v>
      </c>
      <c r="N104" s="275">
        <v>3.0761200000000002E-6</v>
      </c>
      <c r="O104" s="275">
        <v>3.0761200000000002E-6</v>
      </c>
      <c r="P104" s="86">
        <v>0</v>
      </c>
      <c r="Q104" s="86">
        <v>0</v>
      </c>
      <c r="R104" s="86">
        <v>0</v>
      </c>
      <c r="S104" s="86">
        <v>0</v>
      </c>
      <c r="T104" s="86">
        <v>0</v>
      </c>
      <c r="U104" s="86">
        <v>0</v>
      </c>
      <c r="V104" s="86">
        <v>0</v>
      </c>
      <c r="W104" s="86">
        <v>0</v>
      </c>
      <c r="X104" s="168" t="s">
        <v>153</v>
      </c>
      <c r="Y104" s="170"/>
    </row>
    <row r="105" spans="2:25" s="197" customFormat="1" x14ac:dyDescent="0.2">
      <c r="B105" s="86" t="s">
        <v>537</v>
      </c>
      <c r="C105" s="86" t="s">
        <v>439</v>
      </c>
      <c r="D105" s="86" t="s">
        <v>2</v>
      </c>
      <c r="E105" s="86">
        <v>1360</v>
      </c>
      <c r="F105" s="86">
        <v>3.6004999999999998</v>
      </c>
      <c r="G105" s="86">
        <v>0.82120000000000004</v>
      </c>
      <c r="H105" s="86">
        <v>2.242</v>
      </c>
      <c r="I105" s="86">
        <v>1.327</v>
      </c>
      <c r="J105" s="86">
        <v>0.14399999999999999</v>
      </c>
      <c r="K105" s="86">
        <v>1</v>
      </c>
      <c r="L105" s="86">
        <v>108993</v>
      </c>
      <c r="M105" s="86">
        <v>108993</v>
      </c>
      <c r="N105" s="86">
        <v>4.038944E-3</v>
      </c>
      <c r="O105" s="86">
        <v>4.038944E-3</v>
      </c>
      <c r="P105" s="86">
        <v>2</v>
      </c>
      <c r="Q105" s="86">
        <v>11815</v>
      </c>
      <c r="R105" s="86">
        <v>11815</v>
      </c>
      <c r="S105" s="275">
        <v>8.61313E-5</v>
      </c>
      <c r="T105" s="275">
        <v>8.61313E-5</v>
      </c>
      <c r="U105" s="86">
        <v>0</v>
      </c>
      <c r="V105" s="86">
        <v>0</v>
      </c>
      <c r="W105" s="86">
        <v>0</v>
      </c>
      <c r="X105" s="168" t="s">
        <v>153</v>
      </c>
      <c r="Y105" s="170"/>
    </row>
    <row r="106" spans="2:25" s="197" customFormat="1" x14ac:dyDescent="0.2">
      <c r="B106" s="86" t="s">
        <v>538</v>
      </c>
      <c r="C106" s="86" t="s">
        <v>439</v>
      </c>
      <c r="D106" s="86" t="s">
        <v>2</v>
      </c>
      <c r="E106" s="86">
        <v>1248</v>
      </c>
      <c r="F106" s="86">
        <v>2.98637</v>
      </c>
      <c r="G106" s="86">
        <v>1.8896200000000001</v>
      </c>
      <c r="H106" s="86">
        <v>1.6879999999999999</v>
      </c>
      <c r="I106" s="86">
        <v>1.101</v>
      </c>
      <c r="J106" s="86">
        <v>1.571</v>
      </c>
      <c r="K106" s="86">
        <v>1</v>
      </c>
      <c r="L106" s="86">
        <v>110262</v>
      </c>
      <c r="M106" s="86">
        <v>110262</v>
      </c>
      <c r="N106" s="86">
        <v>4.032791E-3</v>
      </c>
      <c r="O106" s="86">
        <v>4.032791E-3</v>
      </c>
      <c r="P106" s="86">
        <v>5</v>
      </c>
      <c r="Q106" s="86">
        <v>157295</v>
      </c>
      <c r="R106" s="86">
        <v>157295</v>
      </c>
      <c r="S106" s="86">
        <v>1.1258590000000001E-3</v>
      </c>
      <c r="T106" s="86">
        <v>1.1258590000000001E-3</v>
      </c>
      <c r="U106" s="86">
        <v>0</v>
      </c>
      <c r="V106" s="86">
        <v>0</v>
      </c>
      <c r="W106" s="86">
        <v>0</v>
      </c>
      <c r="X106" s="168" t="s">
        <v>153</v>
      </c>
      <c r="Y106" s="170"/>
    </row>
    <row r="107" spans="2:25" s="197" customFormat="1" x14ac:dyDescent="0.2">
      <c r="B107" s="86" t="s">
        <v>539</v>
      </c>
      <c r="C107" s="86" t="s">
        <v>439</v>
      </c>
      <c r="D107" s="86" t="s">
        <v>2</v>
      </c>
      <c r="E107" s="86">
        <v>0</v>
      </c>
      <c r="F107" s="86">
        <v>1.8028299999999999</v>
      </c>
      <c r="G107" s="86">
        <v>1.6296299999999999</v>
      </c>
      <c r="H107" s="86">
        <v>0.33500000000000002</v>
      </c>
      <c r="I107" s="86">
        <v>0</v>
      </c>
      <c r="J107" s="86">
        <v>0</v>
      </c>
      <c r="K107" s="86">
        <v>0</v>
      </c>
      <c r="L107" s="86">
        <v>0</v>
      </c>
      <c r="M107" s="86">
        <v>0</v>
      </c>
      <c r="N107" s="86">
        <v>0</v>
      </c>
      <c r="O107" s="86">
        <v>0</v>
      </c>
      <c r="P107" s="86">
        <v>0</v>
      </c>
      <c r="Q107" s="86">
        <v>0</v>
      </c>
      <c r="R107" s="86">
        <v>0</v>
      </c>
      <c r="S107" s="86">
        <v>0</v>
      </c>
      <c r="T107" s="86">
        <v>0</v>
      </c>
      <c r="U107" s="86">
        <v>0</v>
      </c>
      <c r="V107" s="86">
        <v>0</v>
      </c>
      <c r="W107" s="86">
        <v>0</v>
      </c>
      <c r="X107" s="168" t="s">
        <v>153</v>
      </c>
      <c r="Y107" s="170"/>
    </row>
    <row r="108" spans="2:25" s="197" customFormat="1" x14ac:dyDescent="0.2">
      <c r="B108" s="86" t="s">
        <v>540</v>
      </c>
      <c r="C108" s="86" t="s">
        <v>439</v>
      </c>
      <c r="D108" s="86" t="s">
        <v>2</v>
      </c>
      <c r="E108" s="86">
        <v>112</v>
      </c>
      <c r="F108" s="86">
        <v>0</v>
      </c>
      <c r="G108" s="86">
        <v>0.97158999999999995</v>
      </c>
      <c r="H108" s="86">
        <v>1.413</v>
      </c>
      <c r="I108" s="86">
        <v>0</v>
      </c>
      <c r="J108" s="86">
        <v>0</v>
      </c>
      <c r="K108" s="86">
        <v>0</v>
      </c>
      <c r="L108" s="86">
        <v>0</v>
      </c>
      <c r="M108" s="86">
        <v>0</v>
      </c>
      <c r="N108" s="86">
        <v>0</v>
      </c>
      <c r="O108" s="86">
        <v>0</v>
      </c>
      <c r="P108" s="86">
        <v>0</v>
      </c>
      <c r="Q108" s="86">
        <v>0</v>
      </c>
      <c r="R108" s="86">
        <v>0</v>
      </c>
      <c r="S108" s="86">
        <v>0</v>
      </c>
      <c r="T108" s="86">
        <v>0</v>
      </c>
      <c r="U108" s="86">
        <v>0</v>
      </c>
      <c r="V108" s="86">
        <v>0</v>
      </c>
      <c r="W108" s="86">
        <v>0</v>
      </c>
      <c r="X108" s="168" t="s">
        <v>153</v>
      </c>
      <c r="Y108" s="170"/>
    </row>
    <row r="109" spans="2:25" s="197" customFormat="1" x14ac:dyDescent="0.2">
      <c r="B109" s="86" t="s">
        <v>541</v>
      </c>
      <c r="C109" s="86" t="s">
        <v>439</v>
      </c>
      <c r="D109" s="86" t="s">
        <v>2</v>
      </c>
      <c r="E109" s="86">
        <v>898</v>
      </c>
      <c r="F109" s="86">
        <v>2.0989399999999998</v>
      </c>
      <c r="G109" s="86">
        <v>1.48262</v>
      </c>
      <c r="H109" s="86">
        <v>2.081</v>
      </c>
      <c r="I109" s="86">
        <v>5.0000000000000001E-3</v>
      </c>
      <c r="J109" s="86">
        <v>1.131</v>
      </c>
      <c r="K109" s="86">
        <v>0</v>
      </c>
      <c r="L109" s="86">
        <v>277</v>
      </c>
      <c r="M109" s="86">
        <v>277</v>
      </c>
      <c r="N109" s="275">
        <v>6.1522400000000004E-6</v>
      </c>
      <c r="O109" s="275">
        <v>6.1522400000000004E-6</v>
      </c>
      <c r="P109" s="86">
        <v>9</v>
      </c>
      <c r="Q109" s="86">
        <v>66097</v>
      </c>
      <c r="R109" s="86">
        <v>66097</v>
      </c>
      <c r="S109" s="86">
        <v>6.1830000000000001E-4</v>
      </c>
      <c r="T109" s="86">
        <v>6.1830000000000001E-4</v>
      </c>
      <c r="U109" s="86">
        <v>0</v>
      </c>
      <c r="V109" s="86">
        <v>0</v>
      </c>
      <c r="W109" s="86">
        <v>0</v>
      </c>
      <c r="X109" s="168" t="s">
        <v>153</v>
      </c>
      <c r="Y109" s="170"/>
    </row>
    <row r="110" spans="2:25" s="197" customFormat="1" x14ac:dyDescent="0.2">
      <c r="B110" s="86" t="s">
        <v>542</v>
      </c>
      <c r="C110" s="86" t="s">
        <v>439</v>
      </c>
      <c r="D110" s="86" t="s">
        <v>2</v>
      </c>
      <c r="E110" s="86">
        <v>553</v>
      </c>
      <c r="F110" s="86">
        <v>0.85268999999999995</v>
      </c>
      <c r="G110" s="86">
        <v>0.78461999999999998</v>
      </c>
      <c r="H110" s="86">
        <v>1.0189999999999999</v>
      </c>
      <c r="I110" s="86">
        <v>0.13400000000000001</v>
      </c>
      <c r="J110" s="86">
        <v>0.85899999999999999</v>
      </c>
      <c r="K110" s="86">
        <v>1</v>
      </c>
      <c r="L110" s="86">
        <v>9835</v>
      </c>
      <c r="M110" s="86">
        <v>9835</v>
      </c>
      <c r="N110" s="86">
        <v>1.29197E-4</v>
      </c>
      <c r="O110" s="86">
        <v>1.29197E-4</v>
      </c>
      <c r="P110" s="86">
        <v>7</v>
      </c>
      <c r="Q110" s="86">
        <v>63113</v>
      </c>
      <c r="R110" s="86">
        <v>63113</v>
      </c>
      <c r="S110" s="86">
        <v>6.5521299999999998E-4</v>
      </c>
      <c r="T110" s="86">
        <v>6.5521299999999998E-4</v>
      </c>
      <c r="U110" s="86">
        <v>0</v>
      </c>
      <c r="V110" s="86">
        <v>0</v>
      </c>
      <c r="W110" s="86">
        <v>0</v>
      </c>
      <c r="X110" s="168" t="s">
        <v>153</v>
      </c>
      <c r="Y110" s="170"/>
    </row>
    <row r="111" spans="2:25" s="197" customFormat="1" x14ac:dyDescent="0.2">
      <c r="B111" s="86" t="s">
        <v>543</v>
      </c>
      <c r="C111" s="86" t="s">
        <v>439</v>
      </c>
      <c r="D111" s="86" t="s">
        <v>2</v>
      </c>
      <c r="E111" s="86">
        <v>106</v>
      </c>
      <c r="F111" s="86">
        <v>0</v>
      </c>
      <c r="G111" s="86">
        <v>1.93597</v>
      </c>
      <c r="H111" s="86">
        <v>0</v>
      </c>
      <c r="I111" s="86">
        <v>0</v>
      </c>
      <c r="J111" s="86">
        <v>0</v>
      </c>
      <c r="K111" s="86">
        <v>0</v>
      </c>
      <c r="L111" s="86">
        <v>0</v>
      </c>
      <c r="M111" s="86">
        <v>0</v>
      </c>
      <c r="N111" s="86">
        <v>0</v>
      </c>
      <c r="O111" s="86">
        <v>0</v>
      </c>
      <c r="P111" s="86">
        <v>0</v>
      </c>
      <c r="Q111" s="86">
        <v>0</v>
      </c>
      <c r="R111" s="86">
        <v>0</v>
      </c>
      <c r="S111" s="86">
        <v>0</v>
      </c>
      <c r="T111" s="86">
        <v>0</v>
      </c>
      <c r="U111" s="86">
        <v>0</v>
      </c>
      <c r="V111" s="86">
        <v>0</v>
      </c>
      <c r="W111" s="86">
        <v>0</v>
      </c>
      <c r="X111" s="168" t="s">
        <v>153</v>
      </c>
      <c r="Y111" s="170"/>
    </row>
    <row r="112" spans="2:25" s="197" customFormat="1" x14ac:dyDescent="0.2">
      <c r="B112" s="86" t="s">
        <v>544</v>
      </c>
      <c r="C112" s="86" t="s">
        <v>439</v>
      </c>
      <c r="D112" s="86" t="s">
        <v>2</v>
      </c>
      <c r="E112" s="86">
        <v>0</v>
      </c>
      <c r="F112" s="86">
        <v>0</v>
      </c>
      <c r="G112" s="86">
        <v>1.5107699999999999</v>
      </c>
      <c r="H112" s="86">
        <v>0</v>
      </c>
      <c r="I112" s="86">
        <v>0</v>
      </c>
      <c r="J112" s="86">
        <v>0</v>
      </c>
      <c r="K112" s="86">
        <v>0</v>
      </c>
      <c r="L112" s="86">
        <v>0</v>
      </c>
      <c r="M112" s="86">
        <v>0</v>
      </c>
      <c r="N112" s="86">
        <v>0</v>
      </c>
      <c r="O112" s="86">
        <v>0</v>
      </c>
      <c r="P112" s="86">
        <v>0</v>
      </c>
      <c r="Q112" s="86">
        <v>0</v>
      </c>
      <c r="R112" s="86">
        <v>0</v>
      </c>
      <c r="S112" s="86">
        <v>0</v>
      </c>
      <c r="T112" s="86">
        <v>0</v>
      </c>
      <c r="U112" s="86">
        <v>0</v>
      </c>
      <c r="V112" s="86">
        <v>0</v>
      </c>
      <c r="W112" s="86">
        <v>0</v>
      </c>
      <c r="X112" s="168" t="s">
        <v>153</v>
      </c>
      <c r="Y112" s="170"/>
    </row>
    <row r="113" spans="2:25" s="197" customFormat="1" x14ac:dyDescent="0.2">
      <c r="B113" s="86" t="s">
        <v>545</v>
      </c>
      <c r="C113" s="86" t="s">
        <v>439</v>
      </c>
      <c r="D113" s="86" t="s">
        <v>2</v>
      </c>
      <c r="E113" s="86">
        <v>364</v>
      </c>
      <c r="F113" s="86">
        <v>0.88902000000000003</v>
      </c>
      <c r="G113" s="86">
        <v>3.3208899999999999</v>
      </c>
      <c r="H113" s="86">
        <v>0</v>
      </c>
      <c r="I113" s="86">
        <v>0</v>
      </c>
      <c r="J113" s="86">
        <v>0</v>
      </c>
      <c r="K113" s="86">
        <v>0</v>
      </c>
      <c r="L113" s="86">
        <v>394</v>
      </c>
      <c r="M113" s="86">
        <v>394</v>
      </c>
      <c r="N113" s="275">
        <v>6.1522400000000004E-6</v>
      </c>
      <c r="O113" s="275">
        <v>6.1522400000000004E-6</v>
      </c>
      <c r="P113" s="86">
        <v>0</v>
      </c>
      <c r="Q113" s="86">
        <v>0</v>
      </c>
      <c r="R113" s="86">
        <v>0</v>
      </c>
      <c r="S113" s="86">
        <v>0</v>
      </c>
      <c r="T113" s="86">
        <v>0</v>
      </c>
      <c r="U113" s="86">
        <v>0</v>
      </c>
      <c r="V113" s="86">
        <v>0</v>
      </c>
      <c r="W113" s="86">
        <v>0</v>
      </c>
      <c r="X113" s="168" t="s">
        <v>153</v>
      </c>
      <c r="Y113" s="170"/>
    </row>
    <row r="114" spans="2:25" s="197" customFormat="1" x14ac:dyDescent="0.2">
      <c r="B114" s="86" t="s">
        <v>546</v>
      </c>
      <c r="C114" s="86" t="s">
        <v>439</v>
      </c>
      <c r="D114" s="86" t="s">
        <v>2</v>
      </c>
      <c r="E114" s="86">
        <v>2329</v>
      </c>
      <c r="F114" s="86">
        <v>8.3061000000000007</v>
      </c>
      <c r="G114" s="86">
        <v>1.0756699999999999</v>
      </c>
      <c r="H114" s="86">
        <v>3.8420000000000001</v>
      </c>
      <c r="I114" s="86">
        <v>0.25900000000000001</v>
      </c>
      <c r="J114" s="86">
        <v>0.47499999999999998</v>
      </c>
      <c r="K114" s="86">
        <v>4</v>
      </c>
      <c r="L114" s="86">
        <v>21223</v>
      </c>
      <c r="M114" s="86">
        <v>21223</v>
      </c>
      <c r="N114" s="86">
        <v>3.4760100000000001E-4</v>
      </c>
      <c r="O114" s="86">
        <v>3.4760100000000001E-4</v>
      </c>
      <c r="P114" s="86">
        <v>6</v>
      </c>
      <c r="Q114" s="86">
        <v>38959</v>
      </c>
      <c r="R114" s="86">
        <v>38959</v>
      </c>
      <c r="S114" s="86">
        <v>3.9681900000000002E-4</v>
      </c>
      <c r="T114" s="86">
        <v>3.9681900000000002E-4</v>
      </c>
      <c r="U114" s="86">
        <v>1</v>
      </c>
      <c r="V114" s="86">
        <v>7.2258019999999999E-3</v>
      </c>
      <c r="W114" s="86">
        <v>7.2258019999999999E-3</v>
      </c>
      <c r="X114" s="168" t="s">
        <v>153</v>
      </c>
      <c r="Y114" s="170"/>
    </row>
    <row r="115" spans="2:25" s="197" customFormat="1" x14ac:dyDescent="0.2">
      <c r="B115" s="86" t="s">
        <v>547</v>
      </c>
      <c r="C115" s="86" t="s">
        <v>439</v>
      </c>
      <c r="D115" s="86" t="s">
        <v>2</v>
      </c>
      <c r="E115" s="86">
        <v>646</v>
      </c>
      <c r="F115" s="86">
        <v>2.13808</v>
      </c>
      <c r="G115" s="86">
        <v>4.1836000000000002</v>
      </c>
      <c r="H115" s="86">
        <v>3.1920000000000002</v>
      </c>
      <c r="I115" s="86">
        <v>0.77</v>
      </c>
      <c r="J115" s="86">
        <v>0</v>
      </c>
      <c r="K115" s="86">
        <v>2</v>
      </c>
      <c r="L115" s="86">
        <v>21098</v>
      </c>
      <c r="M115" s="86">
        <v>21098</v>
      </c>
      <c r="N115" s="86">
        <v>1.8456700000000001E-4</v>
      </c>
      <c r="O115" s="86">
        <v>1.8456700000000001E-4</v>
      </c>
      <c r="P115" s="86">
        <v>0</v>
      </c>
      <c r="Q115" s="86">
        <v>0</v>
      </c>
      <c r="R115" s="86">
        <v>0</v>
      </c>
      <c r="S115" s="86">
        <v>0</v>
      </c>
      <c r="T115" s="86">
        <v>0</v>
      </c>
      <c r="U115" s="86">
        <v>0</v>
      </c>
      <c r="V115" s="86">
        <v>0</v>
      </c>
      <c r="W115" s="86">
        <v>0</v>
      </c>
      <c r="X115" s="168" t="s">
        <v>153</v>
      </c>
      <c r="Y115" s="170"/>
    </row>
    <row r="116" spans="2:25" s="197" customFormat="1" x14ac:dyDescent="0.2">
      <c r="B116" s="86" t="s">
        <v>548</v>
      </c>
      <c r="C116" s="86" t="s">
        <v>439</v>
      </c>
      <c r="D116" s="86" t="s">
        <v>2</v>
      </c>
      <c r="E116" s="86">
        <v>405</v>
      </c>
      <c r="F116" s="86">
        <v>0</v>
      </c>
      <c r="G116" s="86">
        <v>1.90795</v>
      </c>
      <c r="H116" s="86">
        <v>3.617</v>
      </c>
      <c r="I116" s="86">
        <v>0.154</v>
      </c>
      <c r="J116" s="86">
        <v>0</v>
      </c>
      <c r="K116" s="86">
        <v>1</v>
      </c>
      <c r="L116" s="86">
        <v>2328</v>
      </c>
      <c r="M116" s="86">
        <v>2328</v>
      </c>
      <c r="N116" s="275">
        <v>7.0750699999999993E-5</v>
      </c>
      <c r="O116" s="275">
        <v>7.0750699999999993E-5</v>
      </c>
      <c r="P116" s="86">
        <v>0</v>
      </c>
      <c r="Q116" s="86">
        <v>0</v>
      </c>
      <c r="R116" s="86">
        <v>0</v>
      </c>
      <c r="S116" s="86">
        <v>0</v>
      </c>
      <c r="T116" s="86">
        <v>0</v>
      </c>
      <c r="U116" s="86">
        <v>0</v>
      </c>
      <c r="V116" s="86">
        <v>0</v>
      </c>
      <c r="W116" s="86">
        <v>0</v>
      </c>
      <c r="X116" s="168" t="s">
        <v>153</v>
      </c>
      <c r="Y116" s="170"/>
    </row>
    <row r="117" spans="2:25" s="197" customFormat="1" x14ac:dyDescent="0.2">
      <c r="B117" s="86" t="s">
        <v>549</v>
      </c>
      <c r="C117" s="86" t="s">
        <v>439</v>
      </c>
      <c r="D117" s="86" t="s">
        <v>2</v>
      </c>
      <c r="E117" s="86">
        <v>282</v>
      </c>
      <c r="F117" s="86">
        <v>0.32693</v>
      </c>
      <c r="G117" s="86">
        <v>2.9569299999999998</v>
      </c>
      <c r="H117" s="86">
        <v>3.8919999999999999</v>
      </c>
      <c r="I117" s="86">
        <v>0</v>
      </c>
      <c r="J117" s="86">
        <v>0</v>
      </c>
      <c r="K117" s="86">
        <v>0</v>
      </c>
      <c r="L117" s="86">
        <v>0</v>
      </c>
      <c r="M117" s="86">
        <v>0</v>
      </c>
      <c r="N117" s="86">
        <v>0</v>
      </c>
      <c r="O117" s="86">
        <v>0</v>
      </c>
      <c r="P117" s="86">
        <v>0</v>
      </c>
      <c r="Q117" s="86">
        <v>0</v>
      </c>
      <c r="R117" s="86">
        <v>0</v>
      </c>
      <c r="S117" s="86">
        <v>0</v>
      </c>
      <c r="T117" s="86">
        <v>0</v>
      </c>
      <c r="U117" s="86">
        <v>0</v>
      </c>
      <c r="V117" s="86">
        <v>0</v>
      </c>
      <c r="W117" s="86">
        <v>0</v>
      </c>
      <c r="X117" s="168" t="s">
        <v>153</v>
      </c>
      <c r="Y117" s="170"/>
    </row>
    <row r="118" spans="2:25" s="197" customFormat="1" x14ac:dyDescent="0.2">
      <c r="B118" s="86" t="s">
        <v>550</v>
      </c>
      <c r="C118" s="86" t="s">
        <v>439</v>
      </c>
      <c r="D118" s="86" t="s">
        <v>2</v>
      </c>
      <c r="E118" s="86">
        <v>1095</v>
      </c>
      <c r="F118" s="86">
        <v>1.01552</v>
      </c>
      <c r="G118" s="86">
        <v>1.9531499999999999</v>
      </c>
      <c r="H118" s="86">
        <v>3.7240000000000002</v>
      </c>
      <c r="I118" s="86">
        <v>0.13900000000000001</v>
      </c>
      <c r="J118" s="86">
        <v>0</v>
      </c>
      <c r="K118" s="86">
        <v>2</v>
      </c>
      <c r="L118" s="86">
        <v>5522</v>
      </c>
      <c r="M118" s="86">
        <v>5522</v>
      </c>
      <c r="N118" s="275">
        <v>3.6913399999999998E-5</v>
      </c>
      <c r="O118" s="275">
        <v>3.6913399999999998E-5</v>
      </c>
      <c r="P118" s="86">
        <v>0</v>
      </c>
      <c r="Q118" s="86">
        <v>0</v>
      </c>
      <c r="R118" s="86">
        <v>0</v>
      </c>
      <c r="S118" s="86">
        <v>0</v>
      </c>
      <c r="T118" s="86">
        <v>0</v>
      </c>
      <c r="U118" s="86">
        <v>0</v>
      </c>
      <c r="V118" s="86">
        <v>0</v>
      </c>
      <c r="W118" s="86">
        <v>0</v>
      </c>
      <c r="X118" s="168" t="s">
        <v>153</v>
      </c>
      <c r="Y118" s="170"/>
    </row>
    <row r="119" spans="2:25" s="197" customFormat="1" x14ac:dyDescent="0.2">
      <c r="B119" s="86" t="s">
        <v>551</v>
      </c>
      <c r="C119" s="86" t="s">
        <v>439</v>
      </c>
      <c r="D119" s="86" t="s">
        <v>2</v>
      </c>
      <c r="E119" s="86">
        <v>1094</v>
      </c>
      <c r="F119" s="86">
        <v>3.6301800000000002</v>
      </c>
      <c r="G119" s="86">
        <v>0.64692000000000005</v>
      </c>
      <c r="H119" s="86">
        <v>4.6929999999999996</v>
      </c>
      <c r="I119" s="86">
        <v>0.318</v>
      </c>
      <c r="J119" s="86">
        <v>0.71099999999999997</v>
      </c>
      <c r="K119" s="86">
        <v>2</v>
      </c>
      <c r="L119" s="86">
        <v>10027</v>
      </c>
      <c r="M119" s="86">
        <v>10027</v>
      </c>
      <c r="N119" s="86">
        <v>3.5990600000000001E-4</v>
      </c>
      <c r="O119" s="86">
        <v>3.5990600000000001E-4</v>
      </c>
      <c r="P119" s="86">
        <v>1</v>
      </c>
      <c r="Q119" s="86">
        <v>22440</v>
      </c>
      <c r="R119" s="86">
        <v>22440</v>
      </c>
      <c r="S119" s="86">
        <v>2.0917599999999999E-4</v>
      </c>
      <c r="T119" s="86">
        <v>2.0917599999999999E-4</v>
      </c>
      <c r="U119" s="86">
        <v>0</v>
      </c>
      <c r="V119" s="86">
        <v>0</v>
      </c>
      <c r="W119" s="86">
        <v>0</v>
      </c>
      <c r="X119" s="168" t="s">
        <v>153</v>
      </c>
      <c r="Y119" s="170"/>
    </row>
    <row r="120" spans="2:25" s="197" customFormat="1" x14ac:dyDescent="0.2">
      <c r="B120" s="86" t="s">
        <v>552</v>
      </c>
      <c r="C120" s="86" t="s">
        <v>439</v>
      </c>
      <c r="D120" s="86" t="s">
        <v>2</v>
      </c>
      <c r="E120" s="86">
        <v>1331</v>
      </c>
      <c r="F120" s="86">
        <v>2.7954599999999998</v>
      </c>
      <c r="G120" s="86">
        <v>2.58704</v>
      </c>
      <c r="H120" s="86">
        <v>3.972</v>
      </c>
      <c r="I120" s="86">
        <v>0.14499999999999999</v>
      </c>
      <c r="J120" s="86">
        <v>8.9999999999999993E-3</v>
      </c>
      <c r="K120" s="86">
        <v>2</v>
      </c>
      <c r="L120" s="86">
        <v>6578</v>
      </c>
      <c r="M120" s="86">
        <v>6578</v>
      </c>
      <c r="N120" s="86">
        <v>1.7841499999999999E-4</v>
      </c>
      <c r="O120" s="86">
        <v>1.7841499999999999E-4</v>
      </c>
      <c r="P120" s="86">
        <v>1</v>
      </c>
      <c r="Q120" s="86">
        <v>400</v>
      </c>
      <c r="R120" s="86">
        <v>400</v>
      </c>
      <c r="S120" s="275">
        <v>1.53806E-5</v>
      </c>
      <c r="T120" s="275">
        <v>1.53806E-5</v>
      </c>
      <c r="U120" s="86">
        <v>0</v>
      </c>
      <c r="V120" s="86">
        <v>0</v>
      </c>
      <c r="W120" s="86">
        <v>0</v>
      </c>
      <c r="X120" s="168" t="s">
        <v>153</v>
      </c>
      <c r="Y120" s="170"/>
    </row>
    <row r="121" spans="2:25" s="197" customFormat="1" x14ac:dyDescent="0.2">
      <c r="B121" s="86" t="s">
        <v>553</v>
      </c>
      <c r="C121" s="86" t="s">
        <v>439</v>
      </c>
      <c r="D121" s="86" t="s">
        <v>2</v>
      </c>
      <c r="E121" s="86">
        <v>580</v>
      </c>
      <c r="F121" s="86">
        <v>0.31246000000000002</v>
      </c>
      <c r="G121" s="86">
        <v>1.15526</v>
      </c>
      <c r="H121" s="86">
        <v>4.0919999999999996</v>
      </c>
      <c r="I121" s="86">
        <v>0.191</v>
      </c>
      <c r="J121" s="86">
        <v>7.8E-2</v>
      </c>
      <c r="K121" s="86">
        <v>1</v>
      </c>
      <c r="L121" s="86">
        <v>3672</v>
      </c>
      <c r="M121" s="86">
        <v>3672</v>
      </c>
      <c r="N121" s="275">
        <v>8.3055199999999997E-5</v>
      </c>
      <c r="O121" s="275">
        <v>8.3055199999999997E-5</v>
      </c>
      <c r="P121" s="86">
        <v>2</v>
      </c>
      <c r="Q121" s="86">
        <v>1500</v>
      </c>
      <c r="R121" s="86">
        <v>1500</v>
      </c>
      <c r="S121" s="275">
        <v>1.8456699999999999E-5</v>
      </c>
      <c r="T121" s="275">
        <v>1.8456699999999999E-5</v>
      </c>
      <c r="U121" s="86">
        <v>0</v>
      </c>
      <c r="V121" s="86">
        <v>0</v>
      </c>
      <c r="W121" s="86">
        <v>0</v>
      </c>
      <c r="X121" s="168" t="s">
        <v>153</v>
      </c>
      <c r="Y121" s="170"/>
    </row>
    <row r="122" spans="2:25" s="197" customFormat="1" x14ac:dyDescent="0.2">
      <c r="B122" s="86" t="s">
        <v>554</v>
      </c>
      <c r="C122" s="86" t="s">
        <v>439</v>
      </c>
      <c r="D122" s="86" t="s">
        <v>2</v>
      </c>
      <c r="E122" s="86">
        <v>169</v>
      </c>
      <c r="F122" s="86">
        <v>0</v>
      </c>
      <c r="G122" s="86">
        <v>1.49925</v>
      </c>
      <c r="H122" s="86">
        <v>2.19</v>
      </c>
      <c r="I122" s="86">
        <v>0.29099999999999998</v>
      </c>
      <c r="J122" s="86">
        <v>0</v>
      </c>
      <c r="K122" s="86">
        <v>1</v>
      </c>
      <c r="L122" s="86">
        <v>3040</v>
      </c>
      <c r="M122" s="86">
        <v>3040</v>
      </c>
      <c r="N122" s="275">
        <v>5.8446300000000003E-5</v>
      </c>
      <c r="O122" s="275">
        <v>5.8446300000000003E-5</v>
      </c>
      <c r="P122" s="86">
        <v>0</v>
      </c>
      <c r="Q122" s="86">
        <v>0</v>
      </c>
      <c r="R122" s="86">
        <v>0</v>
      </c>
      <c r="S122" s="86">
        <v>0</v>
      </c>
      <c r="T122" s="86">
        <v>0</v>
      </c>
      <c r="U122" s="86">
        <v>0</v>
      </c>
      <c r="V122" s="86">
        <v>0</v>
      </c>
      <c r="W122" s="86">
        <v>0</v>
      </c>
      <c r="X122" s="168" t="s">
        <v>153</v>
      </c>
      <c r="Y122" s="170"/>
    </row>
    <row r="123" spans="2:25" s="197" customFormat="1" x14ac:dyDescent="0.2">
      <c r="B123" s="86" t="s">
        <v>555</v>
      </c>
      <c r="C123" s="86" t="s">
        <v>439</v>
      </c>
      <c r="D123" s="86" t="s">
        <v>2</v>
      </c>
      <c r="E123" s="86">
        <v>143</v>
      </c>
      <c r="F123" s="86">
        <v>0</v>
      </c>
      <c r="G123" s="86">
        <v>4.01614</v>
      </c>
      <c r="H123" s="86">
        <v>3.52</v>
      </c>
      <c r="I123" s="86">
        <v>0.46400000000000002</v>
      </c>
      <c r="J123" s="86">
        <v>3.5000000000000003E-2</v>
      </c>
      <c r="K123" s="86">
        <v>2</v>
      </c>
      <c r="L123" s="86">
        <v>2550</v>
      </c>
      <c r="M123" s="86">
        <v>2550</v>
      </c>
      <c r="N123" s="86">
        <v>5.7215800000000002E-4</v>
      </c>
      <c r="O123" s="86">
        <v>5.7215800000000002E-4</v>
      </c>
      <c r="P123" s="86">
        <v>2</v>
      </c>
      <c r="Q123" s="86">
        <v>193</v>
      </c>
      <c r="R123" s="86">
        <v>193</v>
      </c>
      <c r="S123" s="275">
        <v>5.8446300000000003E-5</v>
      </c>
      <c r="T123" s="275">
        <v>5.8446300000000003E-5</v>
      </c>
      <c r="U123" s="86">
        <v>0</v>
      </c>
      <c r="V123" s="86">
        <v>0</v>
      </c>
      <c r="W123" s="86">
        <v>0</v>
      </c>
      <c r="X123" s="168" t="s">
        <v>153</v>
      </c>
      <c r="Y123" s="170"/>
    </row>
    <row r="124" spans="2:25" s="197" customFormat="1" x14ac:dyDescent="0.2">
      <c r="B124" s="86" t="s">
        <v>556</v>
      </c>
      <c r="C124" s="86" t="s">
        <v>439</v>
      </c>
      <c r="D124" s="86" t="s">
        <v>2</v>
      </c>
      <c r="E124" s="86">
        <v>1759</v>
      </c>
      <c r="F124" s="86">
        <v>1.7582800000000001</v>
      </c>
      <c r="G124" s="86">
        <v>1.32348</v>
      </c>
      <c r="H124" s="86">
        <v>2.8879999999999999</v>
      </c>
      <c r="I124" s="86">
        <v>0.13700000000000001</v>
      </c>
      <c r="J124" s="86">
        <v>4.2000000000000003E-2</v>
      </c>
      <c r="K124" s="86">
        <v>1</v>
      </c>
      <c r="L124" s="86">
        <v>11315</v>
      </c>
      <c r="M124" s="86">
        <v>11315</v>
      </c>
      <c r="N124" s="86">
        <v>1.5688200000000001E-4</v>
      </c>
      <c r="O124" s="86">
        <v>1.5688200000000001E-4</v>
      </c>
      <c r="P124" s="86">
        <v>1</v>
      </c>
      <c r="Q124" s="86">
        <v>3480</v>
      </c>
      <c r="R124" s="86">
        <v>3480</v>
      </c>
      <c r="S124" s="275">
        <v>2.4608900000000001E-5</v>
      </c>
      <c r="T124" s="275">
        <v>2.4608900000000001E-5</v>
      </c>
      <c r="U124" s="86">
        <v>1</v>
      </c>
      <c r="V124" s="86">
        <v>5.4324250000000003E-3</v>
      </c>
      <c r="W124" s="86">
        <v>5.4324250000000003E-3</v>
      </c>
      <c r="X124" s="168" t="s">
        <v>153</v>
      </c>
      <c r="Y124" s="170"/>
    </row>
    <row r="125" spans="2:25" s="197" customFormat="1" x14ac:dyDescent="0.2">
      <c r="B125" s="86" t="s">
        <v>557</v>
      </c>
      <c r="C125" s="86" t="s">
        <v>439</v>
      </c>
      <c r="D125" s="86" t="s">
        <v>2</v>
      </c>
      <c r="E125" s="86">
        <v>232</v>
      </c>
      <c r="F125" s="86">
        <v>0.28184999999999999</v>
      </c>
      <c r="G125" s="86">
        <v>1.18811</v>
      </c>
      <c r="H125" s="86">
        <v>2.71</v>
      </c>
      <c r="I125" s="86">
        <v>0</v>
      </c>
      <c r="J125" s="86">
        <v>9.7000000000000003E-2</v>
      </c>
      <c r="K125" s="86">
        <v>0</v>
      </c>
      <c r="L125" s="86">
        <v>0</v>
      </c>
      <c r="M125" s="86">
        <v>0</v>
      </c>
      <c r="N125" s="86">
        <v>0</v>
      </c>
      <c r="O125" s="86">
        <v>0</v>
      </c>
      <c r="P125" s="86">
        <v>1</v>
      </c>
      <c r="Q125" s="86">
        <v>1120</v>
      </c>
      <c r="R125" s="86">
        <v>1120</v>
      </c>
      <c r="S125" s="275">
        <v>2.1532800000000002E-5</v>
      </c>
      <c r="T125" s="275">
        <v>2.1532800000000002E-5</v>
      </c>
      <c r="U125" s="86">
        <v>0</v>
      </c>
      <c r="V125" s="86">
        <v>0</v>
      </c>
      <c r="W125" s="86">
        <v>0</v>
      </c>
      <c r="X125" s="168" t="s">
        <v>153</v>
      </c>
      <c r="Y125" s="170"/>
    </row>
    <row r="126" spans="2:25" s="197" customFormat="1" x14ac:dyDescent="0.2">
      <c r="B126" s="86" t="s">
        <v>558</v>
      </c>
      <c r="C126" s="86" t="s">
        <v>439</v>
      </c>
      <c r="D126" s="86" t="s">
        <v>2</v>
      </c>
      <c r="E126" s="86">
        <v>1638</v>
      </c>
      <c r="F126" s="86">
        <v>4.3445799999999997</v>
      </c>
      <c r="G126" s="86">
        <v>3.6327099999999999</v>
      </c>
      <c r="H126" s="86">
        <v>2.6560000000000001</v>
      </c>
      <c r="I126" s="86">
        <v>0.08</v>
      </c>
      <c r="J126" s="86">
        <v>0.307</v>
      </c>
      <c r="K126" s="86">
        <v>3</v>
      </c>
      <c r="L126" s="86">
        <v>6685</v>
      </c>
      <c r="M126" s="86">
        <v>6685</v>
      </c>
      <c r="N126" s="86">
        <v>1.19969E-4</v>
      </c>
      <c r="O126" s="86">
        <v>1.19969E-4</v>
      </c>
      <c r="P126" s="86">
        <v>3</v>
      </c>
      <c r="Q126" s="86">
        <v>25615</v>
      </c>
      <c r="R126" s="86">
        <v>25615</v>
      </c>
      <c r="S126" s="86">
        <v>2.3993699999999999E-4</v>
      </c>
      <c r="T126" s="86">
        <v>2.3993699999999999E-4</v>
      </c>
      <c r="U126" s="86">
        <v>0</v>
      </c>
      <c r="V126" s="86">
        <v>0</v>
      </c>
      <c r="W126" s="86">
        <v>0</v>
      </c>
      <c r="X126" s="168" t="s">
        <v>153</v>
      </c>
      <c r="Y126" s="170"/>
    </row>
    <row r="127" spans="2:25" s="197" customFormat="1" x14ac:dyDescent="0.2">
      <c r="B127" s="86" t="s">
        <v>559</v>
      </c>
      <c r="C127" s="86" t="s">
        <v>439</v>
      </c>
      <c r="D127" s="86" t="s">
        <v>2</v>
      </c>
      <c r="E127" s="86">
        <v>1556</v>
      </c>
      <c r="F127" s="86">
        <v>2.0560700000000001</v>
      </c>
      <c r="G127" s="86">
        <v>3.10141</v>
      </c>
      <c r="H127" s="86">
        <v>3.3050000000000002</v>
      </c>
      <c r="I127" s="86">
        <v>1.29</v>
      </c>
      <c r="J127" s="86">
        <v>0.33400000000000002</v>
      </c>
      <c r="K127" s="86">
        <v>1</v>
      </c>
      <c r="L127" s="86">
        <v>82239</v>
      </c>
      <c r="M127" s="86">
        <v>82239</v>
      </c>
      <c r="N127" s="86">
        <v>4.6818520000000002E-3</v>
      </c>
      <c r="O127" s="86">
        <v>4.6818520000000002E-3</v>
      </c>
      <c r="P127" s="86">
        <v>6</v>
      </c>
      <c r="Q127" s="86">
        <v>21320</v>
      </c>
      <c r="R127" s="86">
        <v>21320</v>
      </c>
      <c r="S127" s="86">
        <v>2.18404E-4</v>
      </c>
      <c r="T127" s="86">
        <v>2.18404E-4</v>
      </c>
      <c r="U127" s="86">
        <v>1</v>
      </c>
      <c r="V127" s="86">
        <v>4.6726240000000002E-3</v>
      </c>
      <c r="W127" s="86">
        <v>4.6726240000000002E-3</v>
      </c>
      <c r="X127" s="168" t="s">
        <v>153</v>
      </c>
      <c r="Y127" s="170"/>
    </row>
    <row r="128" spans="2:25" s="197" customFormat="1" x14ac:dyDescent="0.2">
      <c r="B128" s="86" t="s">
        <v>560</v>
      </c>
      <c r="C128" s="86" t="s">
        <v>439</v>
      </c>
      <c r="D128" s="86" t="s">
        <v>2</v>
      </c>
      <c r="E128" s="86">
        <v>1274</v>
      </c>
      <c r="F128" s="86">
        <v>2.5194800000000002</v>
      </c>
      <c r="G128" s="86">
        <v>5.2517699999999996</v>
      </c>
      <c r="H128" s="86">
        <v>5.95</v>
      </c>
      <c r="I128" s="86">
        <v>1.4E-2</v>
      </c>
      <c r="J128" s="86">
        <v>0</v>
      </c>
      <c r="K128" s="86">
        <v>0</v>
      </c>
      <c r="L128" s="86">
        <v>410</v>
      </c>
      <c r="M128" s="86">
        <v>410</v>
      </c>
      <c r="N128" s="275">
        <v>9.2283600000000002E-6</v>
      </c>
      <c r="O128" s="275">
        <v>9.2283600000000002E-6</v>
      </c>
      <c r="P128" s="86">
        <v>0</v>
      </c>
      <c r="Q128" s="86">
        <v>0</v>
      </c>
      <c r="R128" s="86">
        <v>0</v>
      </c>
      <c r="S128" s="86">
        <v>0</v>
      </c>
      <c r="T128" s="86">
        <v>0</v>
      </c>
      <c r="U128" s="86">
        <v>0</v>
      </c>
      <c r="V128" s="86">
        <v>0</v>
      </c>
      <c r="W128" s="86">
        <v>0</v>
      </c>
      <c r="X128" s="168" t="s">
        <v>153</v>
      </c>
      <c r="Y128" s="170"/>
    </row>
    <row r="129" spans="2:25" s="197" customFormat="1" x14ac:dyDescent="0.2">
      <c r="B129" s="86" t="s">
        <v>561</v>
      </c>
      <c r="C129" s="86" t="s">
        <v>439</v>
      </c>
      <c r="D129" s="86" t="s">
        <v>2</v>
      </c>
      <c r="E129" s="86">
        <v>1042</v>
      </c>
      <c r="F129" s="86">
        <v>0.26729999999999998</v>
      </c>
      <c r="G129" s="86">
        <v>2.7655500000000002</v>
      </c>
      <c r="H129" s="86">
        <v>1.4890000000000001</v>
      </c>
      <c r="I129" s="86">
        <v>2E-3</v>
      </c>
      <c r="J129" s="86">
        <v>0</v>
      </c>
      <c r="K129" s="86">
        <v>0</v>
      </c>
      <c r="L129" s="86">
        <v>155</v>
      </c>
      <c r="M129" s="86">
        <v>155</v>
      </c>
      <c r="N129" s="275">
        <v>3.0761200000000002E-6</v>
      </c>
      <c r="O129" s="275">
        <v>3.0761200000000002E-6</v>
      </c>
      <c r="P129" s="86">
        <v>0</v>
      </c>
      <c r="Q129" s="86">
        <v>0</v>
      </c>
      <c r="R129" s="86">
        <v>0</v>
      </c>
      <c r="S129" s="86">
        <v>0</v>
      </c>
      <c r="T129" s="86">
        <v>0</v>
      </c>
      <c r="U129" s="86">
        <v>0</v>
      </c>
      <c r="V129" s="86">
        <v>0</v>
      </c>
      <c r="W129" s="86">
        <v>0</v>
      </c>
      <c r="X129" s="168" t="s">
        <v>153</v>
      </c>
      <c r="Y129" s="170"/>
    </row>
    <row r="130" spans="2:25" s="197" customFormat="1" x14ac:dyDescent="0.2">
      <c r="B130" s="86" t="s">
        <v>562</v>
      </c>
      <c r="C130" s="86" t="s">
        <v>439</v>
      </c>
      <c r="D130" s="86" t="s">
        <v>2</v>
      </c>
      <c r="E130" s="86">
        <v>771</v>
      </c>
      <c r="F130" s="86">
        <v>0</v>
      </c>
      <c r="G130" s="86">
        <v>0</v>
      </c>
      <c r="H130" s="86">
        <v>3.58</v>
      </c>
      <c r="I130" s="86">
        <v>1.9950000000000001</v>
      </c>
      <c r="J130" s="86">
        <v>0</v>
      </c>
      <c r="K130" s="86">
        <v>3</v>
      </c>
      <c r="L130" s="86">
        <v>58169</v>
      </c>
      <c r="M130" s="86">
        <v>58169</v>
      </c>
      <c r="N130" s="86">
        <v>4.9740840000000001E-3</v>
      </c>
      <c r="O130" s="86">
        <v>4.9740840000000001E-3</v>
      </c>
      <c r="P130" s="86">
        <v>0</v>
      </c>
      <c r="Q130" s="86">
        <v>0</v>
      </c>
      <c r="R130" s="86">
        <v>0</v>
      </c>
      <c r="S130" s="86">
        <v>0</v>
      </c>
      <c r="T130" s="86">
        <v>0</v>
      </c>
      <c r="U130" s="86">
        <v>0</v>
      </c>
      <c r="V130" s="86">
        <v>0</v>
      </c>
      <c r="W130" s="86">
        <v>0</v>
      </c>
      <c r="X130" s="168" t="s">
        <v>153</v>
      </c>
      <c r="Y130" s="170"/>
    </row>
    <row r="131" spans="2:25" s="197" customFormat="1" x14ac:dyDescent="0.2">
      <c r="B131" s="86" t="s">
        <v>563</v>
      </c>
      <c r="C131" s="86" t="s">
        <v>439</v>
      </c>
      <c r="D131" s="86" t="s">
        <v>2</v>
      </c>
      <c r="E131" s="86">
        <v>308</v>
      </c>
      <c r="F131" s="86">
        <v>0</v>
      </c>
      <c r="G131" s="86">
        <v>2.2323</v>
      </c>
      <c r="H131" s="86">
        <v>1.5569999999999999</v>
      </c>
      <c r="I131" s="86">
        <v>0</v>
      </c>
      <c r="J131" s="86">
        <v>0.33</v>
      </c>
      <c r="K131" s="86">
        <v>0</v>
      </c>
      <c r="L131" s="86">
        <v>0</v>
      </c>
      <c r="M131" s="86">
        <v>0</v>
      </c>
      <c r="N131" s="86">
        <v>0</v>
      </c>
      <c r="O131" s="86">
        <v>0</v>
      </c>
      <c r="P131" s="86">
        <v>1</v>
      </c>
      <c r="Q131" s="86">
        <v>8840</v>
      </c>
      <c r="R131" s="86">
        <v>8840</v>
      </c>
      <c r="S131" s="86">
        <v>1.04588E-4</v>
      </c>
      <c r="T131" s="86">
        <v>1.04588E-4</v>
      </c>
      <c r="U131" s="86">
        <v>0</v>
      </c>
      <c r="V131" s="86">
        <v>0</v>
      </c>
      <c r="W131" s="86">
        <v>0</v>
      </c>
      <c r="X131" s="168" t="s">
        <v>153</v>
      </c>
      <c r="Y131" s="170"/>
    </row>
    <row r="132" spans="2:25" s="197" customFormat="1" x14ac:dyDescent="0.2">
      <c r="B132" s="86" t="s">
        <v>564</v>
      </c>
      <c r="C132" s="86" t="s">
        <v>439</v>
      </c>
      <c r="D132" s="86" t="s">
        <v>2</v>
      </c>
      <c r="E132" s="86">
        <v>1021</v>
      </c>
      <c r="F132" s="86">
        <v>0.76668999999999998</v>
      </c>
      <c r="G132" s="86">
        <v>2.4891100000000002</v>
      </c>
      <c r="H132" s="86">
        <v>3.2170000000000001</v>
      </c>
      <c r="I132" s="86">
        <v>3.0000000000000001E-3</v>
      </c>
      <c r="J132" s="86">
        <v>0.28199999999999997</v>
      </c>
      <c r="K132" s="86">
        <v>0</v>
      </c>
      <c r="L132" s="86">
        <v>117</v>
      </c>
      <c r="M132" s="86">
        <v>117</v>
      </c>
      <c r="N132" s="275">
        <v>3.0761200000000002E-6</v>
      </c>
      <c r="O132" s="275">
        <v>3.0761200000000002E-6</v>
      </c>
      <c r="P132" s="86">
        <v>2</v>
      </c>
      <c r="Q132" s="86">
        <v>12120</v>
      </c>
      <c r="R132" s="86">
        <v>12120</v>
      </c>
      <c r="S132" s="86">
        <v>1.13816E-4</v>
      </c>
      <c r="T132" s="86">
        <v>1.13816E-4</v>
      </c>
      <c r="U132" s="86">
        <v>0</v>
      </c>
      <c r="V132" s="86">
        <v>0</v>
      </c>
      <c r="W132" s="86">
        <v>0</v>
      </c>
      <c r="X132" s="168" t="s">
        <v>153</v>
      </c>
      <c r="Y132" s="170"/>
    </row>
    <row r="133" spans="2:25" s="197" customFormat="1" x14ac:dyDescent="0.2">
      <c r="B133" s="86" t="s">
        <v>565</v>
      </c>
      <c r="C133" s="86" t="s">
        <v>439</v>
      </c>
      <c r="D133" s="86" t="s">
        <v>2</v>
      </c>
      <c r="E133" s="86">
        <v>377</v>
      </c>
      <c r="F133" s="86">
        <v>0.37302999999999997</v>
      </c>
      <c r="G133" s="86">
        <v>0.62897000000000003</v>
      </c>
      <c r="H133" s="86">
        <v>1.3089999999999999</v>
      </c>
      <c r="I133" s="86">
        <v>2E-3</v>
      </c>
      <c r="J133" s="86">
        <v>0.02</v>
      </c>
      <c r="K133" s="86">
        <v>0</v>
      </c>
      <c r="L133" s="86">
        <v>63</v>
      </c>
      <c r="M133" s="86">
        <v>63</v>
      </c>
      <c r="N133" s="275">
        <v>3.0761200000000002E-6</v>
      </c>
      <c r="O133" s="275">
        <v>3.0761200000000002E-6</v>
      </c>
      <c r="P133" s="86">
        <v>1</v>
      </c>
      <c r="Q133" s="86">
        <v>780</v>
      </c>
      <c r="R133" s="86">
        <v>780</v>
      </c>
      <c r="S133" s="275">
        <v>5.8446300000000003E-5</v>
      </c>
      <c r="T133" s="275">
        <v>5.8446300000000003E-5</v>
      </c>
      <c r="U133" s="86">
        <v>0</v>
      </c>
      <c r="V133" s="86">
        <v>0</v>
      </c>
      <c r="W133" s="86">
        <v>0</v>
      </c>
      <c r="X133" s="168" t="s">
        <v>153</v>
      </c>
      <c r="Y133" s="170"/>
    </row>
    <row r="134" spans="2:25" s="197" customFormat="1" x14ac:dyDescent="0.2">
      <c r="B134" s="86" t="s">
        <v>566</v>
      </c>
      <c r="C134" s="86" t="s">
        <v>439</v>
      </c>
      <c r="D134" s="86" t="s">
        <v>2</v>
      </c>
      <c r="E134" s="86">
        <v>1203</v>
      </c>
      <c r="F134" s="86">
        <v>1.9201600000000001</v>
      </c>
      <c r="G134" s="86">
        <v>5.0013899999999998</v>
      </c>
      <c r="H134" s="86">
        <v>4.5140000000000002</v>
      </c>
      <c r="I134" s="86">
        <v>0.28000000000000003</v>
      </c>
      <c r="J134" s="86">
        <v>0</v>
      </c>
      <c r="K134" s="86">
        <v>1</v>
      </c>
      <c r="L134" s="86">
        <v>10094</v>
      </c>
      <c r="M134" s="86">
        <v>10094</v>
      </c>
      <c r="N134" s="275">
        <v>3.6913399999999998E-5</v>
      </c>
      <c r="O134" s="275">
        <v>3.6913399999999998E-5</v>
      </c>
      <c r="P134" s="86">
        <v>0</v>
      </c>
      <c r="Q134" s="86">
        <v>0</v>
      </c>
      <c r="R134" s="86">
        <v>0</v>
      </c>
      <c r="S134" s="86">
        <v>0</v>
      </c>
      <c r="T134" s="86">
        <v>0</v>
      </c>
      <c r="U134" s="86">
        <v>0</v>
      </c>
      <c r="V134" s="86">
        <v>0</v>
      </c>
      <c r="W134" s="86">
        <v>0</v>
      </c>
      <c r="X134" s="168" t="s">
        <v>153</v>
      </c>
      <c r="Y134" s="170"/>
    </row>
    <row r="135" spans="2:25" s="197" customFormat="1" x14ac:dyDescent="0.2">
      <c r="B135" s="86" t="s">
        <v>567</v>
      </c>
      <c r="C135" s="86" t="s">
        <v>439</v>
      </c>
      <c r="D135" s="86" t="s">
        <v>2</v>
      </c>
      <c r="E135" s="86">
        <v>1224</v>
      </c>
      <c r="F135" s="86">
        <v>4.4099999999999999E-3</v>
      </c>
      <c r="G135" s="86">
        <v>3.9373900000000002</v>
      </c>
      <c r="H135" s="86">
        <v>1.84</v>
      </c>
      <c r="I135" s="86">
        <v>0.03</v>
      </c>
      <c r="J135" s="86">
        <v>1.619</v>
      </c>
      <c r="K135" s="86">
        <v>0</v>
      </c>
      <c r="L135" s="86">
        <v>2659</v>
      </c>
      <c r="M135" s="86">
        <v>2659</v>
      </c>
      <c r="N135" s="275">
        <v>1.53806E-5</v>
      </c>
      <c r="O135" s="275">
        <v>1.53806E-5</v>
      </c>
      <c r="P135" s="86">
        <v>3</v>
      </c>
      <c r="Q135" s="86">
        <v>145820</v>
      </c>
      <c r="R135" s="86">
        <v>145820</v>
      </c>
      <c r="S135" s="86">
        <v>7.1365999999999997E-4</v>
      </c>
      <c r="T135" s="86">
        <v>7.1365999999999997E-4</v>
      </c>
      <c r="U135" s="86">
        <v>0</v>
      </c>
      <c r="V135" s="86">
        <v>0</v>
      </c>
      <c r="W135" s="86">
        <v>0</v>
      </c>
      <c r="X135" s="168" t="s">
        <v>153</v>
      </c>
      <c r="Y135" s="170"/>
    </row>
    <row r="136" spans="2:25" s="197" customFormat="1" x14ac:dyDescent="0.2">
      <c r="B136" s="86" t="s">
        <v>568</v>
      </c>
      <c r="C136" s="86" t="s">
        <v>439</v>
      </c>
      <c r="D136" s="86" t="s">
        <v>2</v>
      </c>
      <c r="E136" s="86">
        <v>711</v>
      </c>
      <c r="F136" s="86">
        <v>0</v>
      </c>
      <c r="G136" s="86">
        <v>3.1630199999999999</v>
      </c>
      <c r="H136" s="86">
        <v>3.03</v>
      </c>
      <c r="I136" s="86">
        <v>3.0000000000000001E-3</v>
      </c>
      <c r="J136" s="86">
        <v>0.25800000000000001</v>
      </c>
      <c r="K136" s="86">
        <v>0</v>
      </c>
      <c r="L136" s="86">
        <v>95</v>
      </c>
      <c r="M136" s="86">
        <v>95</v>
      </c>
      <c r="N136" s="275">
        <v>3.0761200000000002E-6</v>
      </c>
      <c r="O136" s="275">
        <v>3.0761200000000002E-6</v>
      </c>
      <c r="P136" s="86">
        <v>3</v>
      </c>
      <c r="Q136" s="86">
        <v>8181</v>
      </c>
      <c r="R136" s="86">
        <v>8181</v>
      </c>
      <c r="S136" s="275">
        <v>7.3826799999999996E-5</v>
      </c>
      <c r="T136" s="275">
        <v>7.3826799999999996E-5</v>
      </c>
      <c r="U136" s="86">
        <v>0</v>
      </c>
      <c r="V136" s="86">
        <v>0</v>
      </c>
      <c r="W136" s="86">
        <v>0</v>
      </c>
      <c r="X136" s="168" t="s">
        <v>153</v>
      </c>
      <c r="Y136" s="170"/>
    </row>
    <row r="137" spans="2:25" s="197" customFormat="1" x14ac:dyDescent="0.2">
      <c r="B137" s="86" t="s">
        <v>569</v>
      </c>
      <c r="C137" s="86" t="s">
        <v>439</v>
      </c>
      <c r="D137" s="86" t="s">
        <v>2</v>
      </c>
      <c r="E137" s="86">
        <v>774</v>
      </c>
      <c r="F137" s="86">
        <v>0.42014000000000001</v>
      </c>
      <c r="G137" s="86">
        <v>1.2437400000000001</v>
      </c>
      <c r="H137" s="86">
        <v>3.4849999999999999</v>
      </c>
      <c r="I137" s="86">
        <v>0.32300000000000001</v>
      </c>
      <c r="J137" s="86">
        <v>0.11799999999999999</v>
      </c>
      <c r="K137" s="86">
        <v>2</v>
      </c>
      <c r="L137" s="86">
        <v>9709</v>
      </c>
      <c r="M137" s="86">
        <v>9709</v>
      </c>
      <c r="N137" s="86">
        <v>1.04588E-4</v>
      </c>
      <c r="O137" s="86">
        <v>1.04588E-4</v>
      </c>
      <c r="P137" s="86">
        <v>2</v>
      </c>
      <c r="Q137" s="86">
        <v>3540</v>
      </c>
      <c r="R137" s="86">
        <v>3540</v>
      </c>
      <c r="S137" s="275">
        <v>3.6913399999999998E-5</v>
      </c>
      <c r="T137" s="275">
        <v>3.6913399999999998E-5</v>
      </c>
      <c r="U137" s="86">
        <v>0</v>
      </c>
      <c r="V137" s="86">
        <v>0</v>
      </c>
      <c r="W137" s="86">
        <v>0</v>
      </c>
      <c r="X137" s="168" t="s">
        <v>153</v>
      </c>
      <c r="Y137" s="170"/>
    </row>
    <row r="138" spans="2:25" s="197" customFormat="1" x14ac:dyDescent="0.2">
      <c r="B138" s="86" t="s">
        <v>570</v>
      </c>
      <c r="C138" s="86" t="s">
        <v>439</v>
      </c>
      <c r="D138" s="86" t="s">
        <v>2</v>
      </c>
      <c r="E138" s="86">
        <v>1597</v>
      </c>
      <c r="F138" s="86">
        <v>0.17662</v>
      </c>
      <c r="G138" s="86">
        <v>3.2540300000000002</v>
      </c>
      <c r="H138" s="86">
        <v>2.3690000000000002</v>
      </c>
      <c r="I138" s="86">
        <v>1.4350000000000001</v>
      </c>
      <c r="J138" s="86">
        <v>6.0999999999999999E-2</v>
      </c>
      <c r="K138" s="86">
        <v>2</v>
      </c>
      <c r="L138" s="86">
        <v>130969</v>
      </c>
      <c r="M138" s="86">
        <v>130969</v>
      </c>
      <c r="N138" s="86">
        <v>4.9587030000000001E-3</v>
      </c>
      <c r="O138" s="86">
        <v>4.9587030000000001E-3</v>
      </c>
      <c r="P138" s="86">
        <v>1</v>
      </c>
      <c r="Q138" s="86">
        <v>5550</v>
      </c>
      <c r="R138" s="86">
        <v>5550</v>
      </c>
      <c r="S138" s="275">
        <v>4.6141799999999999E-5</v>
      </c>
      <c r="T138" s="275">
        <v>4.6141799999999999E-5</v>
      </c>
      <c r="U138" s="86">
        <v>0</v>
      </c>
      <c r="V138" s="86">
        <v>0</v>
      </c>
      <c r="W138" s="86">
        <v>0</v>
      </c>
      <c r="X138" s="168" t="s">
        <v>153</v>
      </c>
      <c r="Y138" s="170"/>
    </row>
    <row r="139" spans="2:25" s="197" customFormat="1" x14ac:dyDescent="0.2">
      <c r="B139" s="86" t="s">
        <v>571</v>
      </c>
      <c r="C139" s="86" t="s">
        <v>439</v>
      </c>
      <c r="D139" s="86" t="s">
        <v>2</v>
      </c>
      <c r="E139" s="86">
        <v>912</v>
      </c>
      <c r="F139" s="86">
        <v>0</v>
      </c>
      <c r="G139" s="86">
        <v>3.1941700000000002</v>
      </c>
      <c r="H139" s="86">
        <v>3.105</v>
      </c>
      <c r="I139" s="86">
        <v>6.0000000000000001E-3</v>
      </c>
      <c r="J139" s="86">
        <v>1.3959999999999999</v>
      </c>
      <c r="K139" s="86">
        <v>0</v>
      </c>
      <c r="L139" s="86">
        <v>242</v>
      </c>
      <c r="M139" s="86">
        <v>242</v>
      </c>
      <c r="N139" s="275">
        <v>3.0761200000000002E-6</v>
      </c>
      <c r="O139" s="275">
        <v>3.0761200000000002E-6</v>
      </c>
      <c r="P139" s="86">
        <v>4</v>
      </c>
      <c r="Q139" s="86">
        <v>55498</v>
      </c>
      <c r="R139" s="86">
        <v>55498</v>
      </c>
      <c r="S139" s="86">
        <v>5.3524499999999995E-4</v>
      </c>
      <c r="T139" s="86">
        <v>5.3524499999999995E-4</v>
      </c>
      <c r="U139" s="86">
        <v>0</v>
      </c>
      <c r="V139" s="86">
        <v>0</v>
      </c>
      <c r="W139" s="86">
        <v>0</v>
      </c>
      <c r="X139" s="168" t="s">
        <v>153</v>
      </c>
      <c r="Y139" s="170"/>
    </row>
    <row r="140" spans="2:25" s="197" customFormat="1" x14ac:dyDescent="0.2">
      <c r="B140" s="86" t="s">
        <v>572</v>
      </c>
      <c r="C140" s="86" t="s">
        <v>439</v>
      </c>
      <c r="D140" s="86" t="s">
        <v>2</v>
      </c>
      <c r="E140" s="86">
        <v>11</v>
      </c>
      <c r="F140" s="86">
        <v>0.94308000000000003</v>
      </c>
      <c r="G140" s="86">
        <v>3.7604799999999998</v>
      </c>
      <c r="H140" s="86">
        <v>2.3929999999999998</v>
      </c>
      <c r="I140" s="86">
        <v>0</v>
      </c>
      <c r="J140" s="86">
        <v>1.8480000000000001</v>
      </c>
      <c r="K140" s="86">
        <v>0</v>
      </c>
      <c r="L140" s="86">
        <v>0</v>
      </c>
      <c r="M140" s="86">
        <v>0</v>
      </c>
      <c r="N140" s="86">
        <v>0</v>
      </c>
      <c r="O140" s="86">
        <v>0</v>
      </c>
      <c r="P140" s="86">
        <v>1</v>
      </c>
      <c r="Q140" s="86">
        <v>1150</v>
      </c>
      <c r="R140" s="86">
        <v>1150</v>
      </c>
      <c r="S140" s="275">
        <v>6.1522400000000004E-6</v>
      </c>
      <c r="T140" s="275">
        <v>6.1522400000000004E-6</v>
      </c>
      <c r="U140" s="86">
        <v>0</v>
      </c>
      <c r="V140" s="86">
        <v>0</v>
      </c>
      <c r="W140" s="86">
        <v>0</v>
      </c>
      <c r="X140" s="168" t="s">
        <v>153</v>
      </c>
      <c r="Y140" s="170"/>
    </row>
    <row r="141" spans="2:25" s="197" customFormat="1" x14ac:dyDescent="0.2">
      <c r="B141" s="86" t="s">
        <v>573</v>
      </c>
      <c r="C141" s="86" t="s">
        <v>439</v>
      </c>
      <c r="D141" s="86" t="s">
        <v>2</v>
      </c>
      <c r="E141" s="86">
        <v>307</v>
      </c>
      <c r="F141" s="86">
        <v>0</v>
      </c>
      <c r="G141" s="86">
        <v>4.3302199999999997</v>
      </c>
      <c r="H141" s="86">
        <v>1.296</v>
      </c>
      <c r="I141" s="86">
        <v>0</v>
      </c>
      <c r="J141" s="86">
        <v>0</v>
      </c>
      <c r="K141" s="86">
        <v>0</v>
      </c>
      <c r="L141" s="86">
        <v>0</v>
      </c>
      <c r="M141" s="86">
        <v>0</v>
      </c>
      <c r="N141" s="86">
        <v>0</v>
      </c>
      <c r="O141" s="86">
        <v>0</v>
      </c>
      <c r="P141" s="86">
        <v>0</v>
      </c>
      <c r="Q141" s="86">
        <v>0</v>
      </c>
      <c r="R141" s="86">
        <v>0</v>
      </c>
      <c r="S141" s="86">
        <v>0</v>
      </c>
      <c r="T141" s="86">
        <v>0</v>
      </c>
      <c r="U141" s="86">
        <v>0</v>
      </c>
      <c r="V141" s="86">
        <v>0</v>
      </c>
      <c r="W141" s="86">
        <v>0</v>
      </c>
      <c r="X141" s="168" t="s">
        <v>153</v>
      </c>
      <c r="Y141" s="170"/>
    </row>
    <row r="142" spans="2:25" s="197" customFormat="1" x14ac:dyDescent="0.2">
      <c r="B142" s="86" t="s">
        <v>574</v>
      </c>
      <c r="C142" s="86" t="s">
        <v>439</v>
      </c>
      <c r="D142" s="86" t="s">
        <v>2</v>
      </c>
      <c r="E142" s="86">
        <v>221</v>
      </c>
      <c r="F142" s="86">
        <v>0</v>
      </c>
      <c r="G142" s="86">
        <v>1.4384999999999999</v>
      </c>
      <c r="H142" s="86">
        <v>0</v>
      </c>
      <c r="I142" s="86">
        <v>0</v>
      </c>
      <c r="J142" s="86">
        <v>0</v>
      </c>
      <c r="K142" s="86">
        <v>0</v>
      </c>
      <c r="L142" s="86">
        <v>0</v>
      </c>
      <c r="M142" s="86">
        <v>0</v>
      </c>
      <c r="N142" s="86">
        <v>0</v>
      </c>
      <c r="O142" s="86">
        <v>0</v>
      </c>
      <c r="P142" s="86">
        <v>1</v>
      </c>
      <c r="Q142" s="86">
        <v>266</v>
      </c>
      <c r="R142" s="86">
        <v>266</v>
      </c>
      <c r="S142" s="275">
        <v>6.1522400000000004E-6</v>
      </c>
      <c r="T142" s="275">
        <v>6.1522400000000004E-6</v>
      </c>
      <c r="U142" s="86">
        <v>0</v>
      </c>
      <c r="V142" s="86">
        <v>0</v>
      </c>
      <c r="W142" s="86">
        <v>0</v>
      </c>
      <c r="X142" s="168" t="s">
        <v>153</v>
      </c>
      <c r="Y142" s="170"/>
    </row>
    <row r="143" spans="2:25" s="197" customFormat="1" x14ac:dyDescent="0.2">
      <c r="B143" s="86" t="s">
        <v>575</v>
      </c>
      <c r="C143" s="86" t="s">
        <v>439</v>
      </c>
      <c r="D143" s="86" t="s">
        <v>2</v>
      </c>
      <c r="E143" s="86">
        <v>1163</v>
      </c>
      <c r="F143" s="86">
        <v>0</v>
      </c>
      <c r="G143" s="86">
        <v>9.8220299999999998</v>
      </c>
      <c r="H143" s="86">
        <v>2.9129999999999998</v>
      </c>
      <c r="I143" s="86">
        <v>0.90200000000000002</v>
      </c>
      <c r="J143" s="86">
        <v>2E-3</v>
      </c>
      <c r="K143" s="86">
        <v>2</v>
      </c>
      <c r="L143" s="86">
        <v>48789</v>
      </c>
      <c r="M143" s="86">
        <v>48789</v>
      </c>
      <c r="N143" s="86">
        <v>3.6205920000000002E-3</v>
      </c>
      <c r="O143" s="86">
        <v>3.6205920000000002E-3</v>
      </c>
      <c r="P143" s="86">
        <v>1</v>
      </c>
      <c r="Q143" s="86">
        <v>126</v>
      </c>
      <c r="R143" s="86">
        <v>126</v>
      </c>
      <c r="S143" s="275">
        <v>2.1532800000000002E-5</v>
      </c>
      <c r="T143" s="275">
        <v>2.1532800000000002E-5</v>
      </c>
      <c r="U143" s="86">
        <v>0</v>
      </c>
      <c r="V143" s="86">
        <v>0</v>
      </c>
      <c r="W143" s="86">
        <v>0</v>
      </c>
      <c r="X143" s="168" t="s">
        <v>153</v>
      </c>
      <c r="Y143" s="170"/>
    </row>
    <row r="144" spans="2:25" s="197" customFormat="1" x14ac:dyDescent="0.2">
      <c r="B144" s="86" t="s">
        <v>576</v>
      </c>
      <c r="C144" s="86" t="s">
        <v>439</v>
      </c>
      <c r="D144" s="86" t="s">
        <v>2</v>
      </c>
      <c r="E144" s="86">
        <v>45</v>
      </c>
      <c r="F144" s="86">
        <v>0</v>
      </c>
      <c r="G144" s="86">
        <v>2.5580099999999999</v>
      </c>
      <c r="H144" s="86">
        <v>3.4870000000000001</v>
      </c>
      <c r="I144" s="86">
        <v>7.0000000000000007E-2</v>
      </c>
      <c r="J144" s="86">
        <v>0.40600000000000003</v>
      </c>
      <c r="K144" s="86">
        <v>0</v>
      </c>
      <c r="L144" s="86">
        <v>123</v>
      </c>
      <c r="M144" s="86">
        <v>123</v>
      </c>
      <c r="N144" s="275">
        <v>3.0761200000000002E-6</v>
      </c>
      <c r="O144" s="275">
        <v>3.0761200000000002E-6</v>
      </c>
      <c r="P144" s="86">
        <v>1</v>
      </c>
      <c r="Q144" s="86">
        <v>710</v>
      </c>
      <c r="R144" s="86">
        <v>710</v>
      </c>
      <c r="S144" s="275">
        <v>6.1522400000000004E-6</v>
      </c>
      <c r="T144" s="275">
        <v>6.1522400000000004E-6</v>
      </c>
      <c r="U144" s="86">
        <v>0</v>
      </c>
      <c r="V144" s="86">
        <v>0</v>
      </c>
      <c r="W144" s="86">
        <v>0</v>
      </c>
      <c r="X144" s="168" t="s">
        <v>153</v>
      </c>
      <c r="Y144" s="170"/>
    </row>
    <row r="145" spans="2:25" s="197" customFormat="1" x14ac:dyDescent="0.2">
      <c r="B145" s="86" t="s">
        <v>577</v>
      </c>
      <c r="C145" s="86" t="s">
        <v>439</v>
      </c>
      <c r="D145" s="86" t="s">
        <v>2</v>
      </c>
      <c r="E145" s="86">
        <v>4</v>
      </c>
      <c r="F145" s="86">
        <v>0</v>
      </c>
      <c r="G145" s="86">
        <v>1.6627799999999999</v>
      </c>
      <c r="H145" s="86">
        <v>0.68600000000000005</v>
      </c>
      <c r="I145" s="86">
        <v>0</v>
      </c>
      <c r="J145" s="86">
        <v>0</v>
      </c>
      <c r="K145" s="86">
        <v>0</v>
      </c>
      <c r="L145" s="86">
        <v>0</v>
      </c>
      <c r="M145" s="86">
        <v>0</v>
      </c>
      <c r="N145" s="86">
        <v>0</v>
      </c>
      <c r="O145" s="86">
        <v>0</v>
      </c>
      <c r="P145" s="86">
        <v>0</v>
      </c>
      <c r="Q145" s="86">
        <v>0</v>
      </c>
      <c r="R145" s="86">
        <v>0</v>
      </c>
      <c r="S145" s="86">
        <v>0</v>
      </c>
      <c r="T145" s="86">
        <v>0</v>
      </c>
      <c r="U145" s="86">
        <v>0</v>
      </c>
      <c r="V145" s="86">
        <v>0</v>
      </c>
      <c r="W145" s="86">
        <v>0</v>
      </c>
      <c r="X145" s="168" t="s">
        <v>153</v>
      </c>
      <c r="Y145" s="170"/>
    </row>
    <row r="146" spans="2:25" s="197" customFormat="1" x14ac:dyDescent="0.2">
      <c r="B146" s="86" t="s">
        <v>578</v>
      </c>
      <c r="C146" s="86" t="s">
        <v>439</v>
      </c>
      <c r="D146" s="86" t="s">
        <v>2</v>
      </c>
      <c r="E146" s="86">
        <v>3</v>
      </c>
      <c r="F146" s="86">
        <v>0</v>
      </c>
      <c r="G146" s="86">
        <v>4.3735900000000001</v>
      </c>
      <c r="H146" s="86">
        <v>0</v>
      </c>
      <c r="I146" s="86">
        <v>0</v>
      </c>
      <c r="J146" s="86">
        <v>0</v>
      </c>
      <c r="K146" s="86">
        <v>0</v>
      </c>
      <c r="L146" s="86">
        <v>2707</v>
      </c>
      <c r="M146" s="86">
        <v>2707</v>
      </c>
      <c r="N146" s="275">
        <v>3.0761200000000002E-6</v>
      </c>
      <c r="O146" s="275">
        <v>3.0761200000000002E-6</v>
      </c>
      <c r="P146" s="86">
        <v>0</v>
      </c>
      <c r="Q146" s="86">
        <v>0</v>
      </c>
      <c r="R146" s="86">
        <v>0</v>
      </c>
      <c r="S146" s="86">
        <v>0</v>
      </c>
      <c r="T146" s="86">
        <v>0</v>
      </c>
      <c r="U146" s="86">
        <v>0</v>
      </c>
      <c r="V146" s="86">
        <v>0</v>
      </c>
      <c r="W146" s="86">
        <v>0</v>
      </c>
      <c r="X146" s="168" t="s">
        <v>449</v>
      </c>
      <c r="Y146" s="170"/>
    </row>
    <row r="147" spans="2:25" s="197" customFormat="1" x14ac:dyDescent="0.2">
      <c r="B147" s="86" t="s">
        <v>579</v>
      </c>
      <c r="C147" s="86" t="s">
        <v>439</v>
      </c>
      <c r="D147" s="86" t="s">
        <v>2</v>
      </c>
      <c r="E147" s="86">
        <v>34</v>
      </c>
      <c r="F147" s="86">
        <v>0</v>
      </c>
      <c r="G147" s="86">
        <v>5.8017700000000003</v>
      </c>
      <c r="H147" s="86">
        <v>3.5779999999999998</v>
      </c>
      <c r="I147" s="86">
        <v>0</v>
      </c>
      <c r="J147" s="86">
        <v>0</v>
      </c>
      <c r="K147" s="86">
        <v>0</v>
      </c>
      <c r="L147" s="86">
        <v>0</v>
      </c>
      <c r="M147" s="86">
        <v>0</v>
      </c>
      <c r="N147" s="86">
        <v>0</v>
      </c>
      <c r="O147" s="86">
        <v>0</v>
      </c>
      <c r="P147" s="86">
        <v>0</v>
      </c>
      <c r="Q147" s="86">
        <v>0</v>
      </c>
      <c r="R147" s="86">
        <v>0</v>
      </c>
      <c r="S147" s="86">
        <v>0</v>
      </c>
      <c r="T147" s="86">
        <v>0</v>
      </c>
      <c r="U147" s="86">
        <v>0</v>
      </c>
      <c r="V147" s="86">
        <v>0</v>
      </c>
      <c r="W147" s="86">
        <v>0</v>
      </c>
      <c r="X147" s="168" t="s">
        <v>153</v>
      </c>
      <c r="Y147" s="170"/>
    </row>
    <row r="148" spans="2:25" s="197" customFormat="1" x14ac:dyDescent="0.2">
      <c r="B148" s="86" t="s">
        <v>580</v>
      </c>
      <c r="C148" s="86" t="s">
        <v>439</v>
      </c>
      <c r="D148" s="86" t="s">
        <v>2</v>
      </c>
      <c r="E148" s="86">
        <v>72</v>
      </c>
      <c r="F148" s="86">
        <v>0</v>
      </c>
      <c r="G148" s="86">
        <v>5.5513899999999996</v>
      </c>
      <c r="H148" s="86">
        <v>3.1440000000000001</v>
      </c>
      <c r="I148" s="86">
        <v>0</v>
      </c>
      <c r="J148" s="86">
        <v>0</v>
      </c>
      <c r="K148" s="86">
        <v>0</v>
      </c>
      <c r="L148" s="86">
        <v>0</v>
      </c>
      <c r="M148" s="86">
        <v>0</v>
      </c>
      <c r="N148" s="86">
        <v>0</v>
      </c>
      <c r="O148" s="86">
        <v>0</v>
      </c>
      <c r="P148" s="86">
        <v>0</v>
      </c>
      <c r="Q148" s="86">
        <v>0</v>
      </c>
      <c r="R148" s="86">
        <v>0</v>
      </c>
      <c r="S148" s="86">
        <v>0</v>
      </c>
      <c r="T148" s="86">
        <v>0</v>
      </c>
      <c r="U148" s="86">
        <v>0</v>
      </c>
      <c r="V148" s="86">
        <v>0</v>
      </c>
      <c r="W148" s="86">
        <v>0</v>
      </c>
      <c r="X148" s="168" t="s">
        <v>153</v>
      </c>
      <c r="Y148" s="170"/>
    </row>
    <row r="149" spans="2:25" s="197" customFormat="1" x14ac:dyDescent="0.2">
      <c r="B149" s="86" t="s">
        <v>581</v>
      </c>
      <c r="C149" s="86" t="s">
        <v>439</v>
      </c>
      <c r="D149" s="86" t="s">
        <v>2</v>
      </c>
      <c r="E149" s="86">
        <v>53</v>
      </c>
      <c r="F149" s="86">
        <v>0</v>
      </c>
      <c r="G149" s="86">
        <v>4.43194</v>
      </c>
      <c r="H149" s="86">
        <v>3.1819999999999999</v>
      </c>
      <c r="I149" s="86">
        <v>1.9279999999999999</v>
      </c>
      <c r="J149" s="86">
        <v>0</v>
      </c>
      <c r="K149" s="86">
        <v>1</v>
      </c>
      <c r="L149" s="86">
        <v>4347</v>
      </c>
      <c r="M149" s="86">
        <v>4347</v>
      </c>
      <c r="N149" s="86">
        <v>1.93795E-4</v>
      </c>
      <c r="O149" s="86">
        <v>1.93795E-4</v>
      </c>
      <c r="P149" s="86">
        <v>0</v>
      </c>
      <c r="Q149" s="86">
        <v>0</v>
      </c>
      <c r="R149" s="86">
        <v>0</v>
      </c>
      <c r="S149" s="86">
        <v>0</v>
      </c>
      <c r="T149" s="86">
        <v>0</v>
      </c>
      <c r="U149" s="86">
        <v>0</v>
      </c>
      <c r="V149" s="86">
        <v>0</v>
      </c>
      <c r="W149" s="86">
        <v>0</v>
      </c>
      <c r="X149" s="168" t="s">
        <v>153</v>
      </c>
      <c r="Y149" s="170"/>
    </row>
    <row r="150" spans="2:25" s="197" customFormat="1" x14ac:dyDescent="0.2">
      <c r="B150" s="86" t="s">
        <v>582</v>
      </c>
      <c r="C150" s="86" t="s">
        <v>439</v>
      </c>
      <c r="D150" s="86" t="s">
        <v>2</v>
      </c>
      <c r="E150" s="86">
        <v>127</v>
      </c>
      <c r="F150" s="86">
        <v>2.82E-3</v>
      </c>
      <c r="G150" s="86">
        <v>2.1370900000000002</v>
      </c>
      <c r="H150" s="86">
        <v>0</v>
      </c>
      <c r="I150" s="86">
        <v>0</v>
      </c>
      <c r="J150" s="86">
        <v>0</v>
      </c>
      <c r="K150" s="86">
        <v>0</v>
      </c>
      <c r="L150" s="86">
        <v>0</v>
      </c>
      <c r="M150" s="86">
        <v>0</v>
      </c>
      <c r="N150" s="86">
        <v>0</v>
      </c>
      <c r="O150" s="86">
        <v>0</v>
      </c>
      <c r="P150" s="86">
        <v>0</v>
      </c>
      <c r="Q150" s="86">
        <v>0</v>
      </c>
      <c r="R150" s="86">
        <v>0</v>
      </c>
      <c r="S150" s="86">
        <v>0</v>
      </c>
      <c r="T150" s="86">
        <v>0</v>
      </c>
      <c r="U150" s="86">
        <v>0</v>
      </c>
      <c r="V150" s="86">
        <v>0</v>
      </c>
      <c r="W150" s="86">
        <v>0</v>
      </c>
      <c r="X150" s="168" t="s">
        <v>153</v>
      </c>
      <c r="Y150" s="170"/>
    </row>
    <row r="151" spans="2:25" s="197" customFormat="1" x14ac:dyDescent="0.2">
      <c r="B151" s="86" t="s">
        <v>583</v>
      </c>
      <c r="C151" s="86" t="s">
        <v>439</v>
      </c>
      <c r="D151" s="86" t="s">
        <v>2</v>
      </c>
      <c r="E151" s="86">
        <v>60</v>
      </c>
      <c r="F151" s="86">
        <v>0</v>
      </c>
      <c r="G151" s="86">
        <v>4.3731900000000001</v>
      </c>
      <c r="H151" s="86">
        <v>3.7480000000000002</v>
      </c>
      <c r="I151" s="86">
        <v>0</v>
      </c>
      <c r="J151" s="86">
        <v>0</v>
      </c>
      <c r="K151" s="86">
        <v>0</v>
      </c>
      <c r="L151" s="86">
        <v>0</v>
      </c>
      <c r="M151" s="86">
        <v>0</v>
      </c>
      <c r="N151" s="86">
        <v>0</v>
      </c>
      <c r="O151" s="86">
        <v>0</v>
      </c>
      <c r="P151" s="86">
        <v>0</v>
      </c>
      <c r="Q151" s="86">
        <v>0</v>
      </c>
      <c r="R151" s="86">
        <v>0</v>
      </c>
      <c r="S151" s="86">
        <v>0</v>
      </c>
      <c r="T151" s="86">
        <v>0</v>
      </c>
      <c r="U151" s="86">
        <v>0</v>
      </c>
      <c r="V151" s="86">
        <v>0</v>
      </c>
      <c r="W151" s="86">
        <v>0</v>
      </c>
      <c r="X151" s="168" t="s">
        <v>153</v>
      </c>
      <c r="Y151" s="170"/>
    </row>
    <row r="152" spans="2:25" s="197" customFormat="1" x14ac:dyDescent="0.2">
      <c r="B152" s="86" t="s">
        <v>584</v>
      </c>
      <c r="C152" s="86" t="s">
        <v>439</v>
      </c>
      <c r="D152" s="86" t="s">
        <v>2</v>
      </c>
      <c r="E152" s="86">
        <v>1</v>
      </c>
      <c r="F152" s="86">
        <v>0</v>
      </c>
      <c r="G152" s="86">
        <v>1.65242</v>
      </c>
      <c r="H152" s="86">
        <v>3.7919999999999998</v>
      </c>
      <c r="I152" s="86">
        <v>0</v>
      </c>
      <c r="J152" s="86">
        <v>0</v>
      </c>
      <c r="K152" s="86">
        <v>0</v>
      </c>
      <c r="L152" s="86">
        <v>0</v>
      </c>
      <c r="M152" s="86">
        <v>0</v>
      </c>
      <c r="N152" s="86">
        <v>0</v>
      </c>
      <c r="O152" s="86">
        <v>0</v>
      </c>
      <c r="P152" s="86">
        <v>0</v>
      </c>
      <c r="Q152" s="86">
        <v>0</v>
      </c>
      <c r="R152" s="86">
        <v>0</v>
      </c>
      <c r="S152" s="86">
        <v>0</v>
      </c>
      <c r="T152" s="86">
        <v>0</v>
      </c>
      <c r="U152" s="86">
        <v>0</v>
      </c>
      <c r="V152" s="86">
        <v>0</v>
      </c>
      <c r="W152" s="86">
        <v>0</v>
      </c>
      <c r="X152" s="168" t="s">
        <v>153</v>
      </c>
      <c r="Y152" s="170"/>
    </row>
    <row r="153" spans="2:25" s="197" customFormat="1" x14ac:dyDescent="0.2">
      <c r="B153" s="86" t="s">
        <v>585</v>
      </c>
      <c r="C153" s="86" t="s">
        <v>439</v>
      </c>
      <c r="D153" s="86" t="s">
        <v>2</v>
      </c>
      <c r="E153" s="86">
        <v>38</v>
      </c>
      <c r="F153" s="86">
        <v>0</v>
      </c>
      <c r="G153" s="86">
        <v>5.30532</v>
      </c>
      <c r="H153" s="86">
        <v>1.486</v>
      </c>
      <c r="I153" s="86">
        <v>0</v>
      </c>
      <c r="J153" s="86">
        <v>0.09</v>
      </c>
      <c r="K153" s="86">
        <v>0</v>
      </c>
      <c r="L153" s="86">
        <v>0</v>
      </c>
      <c r="M153" s="86">
        <v>0</v>
      </c>
      <c r="N153" s="86">
        <v>0</v>
      </c>
      <c r="O153" s="86">
        <v>0</v>
      </c>
      <c r="P153" s="86">
        <v>1</v>
      </c>
      <c r="Q153" s="86">
        <v>310</v>
      </c>
      <c r="R153" s="86">
        <v>310</v>
      </c>
      <c r="S153" s="275">
        <v>3.0761200000000002E-6</v>
      </c>
      <c r="T153" s="275">
        <v>3.0761200000000002E-6</v>
      </c>
      <c r="U153" s="86">
        <v>0</v>
      </c>
      <c r="V153" s="86">
        <v>0</v>
      </c>
      <c r="W153" s="86">
        <v>0</v>
      </c>
      <c r="X153" s="168" t="s">
        <v>153</v>
      </c>
      <c r="Y153" s="170"/>
    </row>
    <row r="154" spans="2:25" s="197" customFormat="1" x14ac:dyDescent="0.2">
      <c r="B154" s="86" t="s">
        <v>586</v>
      </c>
      <c r="C154" s="86" t="s">
        <v>439</v>
      </c>
      <c r="D154" s="86" t="s">
        <v>2</v>
      </c>
      <c r="E154" s="86">
        <v>191</v>
      </c>
      <c r="F154" s="86">
        <v>0</v>
      </c>
      <c r="G154" s="86">
        <v>3.8618199999999998</v>
      </c>
      <c r="H154" s="86">
        <v>0</v>
      </c>
      <c r="I154" s="86">
        <v>0</v>
      </c>
      <c r="J154" s="86">
        <v>0</v>
      </c>
      <c r="K154" s="86">
        <v>0</v>
      </c>
      <c r="L154" s="86">
        <v>0</v>
      </c>
      <c r="M154" s="86">
        <v>0</v>
      </c>
      <c r="N154" s="86">
        <v>0</v>
      </c>
      <c r="O154" s="86">
        <v>0</v>
      </c>
      <c r="P154" s="86">
        <v>0</v>
      </c>
      <c r="Q154" s="86">
        <v>0</v>
      </c>
      <c r="R154" s="86">
        <v>0</v>
      </c>
      <c r="S154" s="86">
        <v>0</v>
      </c>
      <c r="T154" s="86">
        <v>0</v>
      </c>
      <c r="U154" s="86">
        <v>0</v>
      </c>
      <c r="V154" s="86">
        <v>0</v>
      </c>
      <c r="W154" s="86">
        <v>0</v>
      </c>
      <c r="X154" s="168" t="s">
        <v>153</v>
      </c>
      <c r="Y154" s="170"/>
    </row>
    <row r="155" spans="2:25" s="197" customFormat="1" x14ac:dyDescent="0.2">
      <c r="B155" s="86" t="s">
        <v>587</v>
      </c>
      <c r="C155" s="86" t="s">
        <v>439</v>
      </c>
      <c r="D155" s="86" t="s">
        <v>2</v>
      </c>
      <c r="E155" s="86">
        <v>46</v>
      </c>
      <c r="F155" s="86">
        <v>0</v>
      </c>
      <c r="G155" s="86">
        <v>3.1868799999999999</v>
      </c>
      <c r="H155" s="86">
        <v>3.395</v>
      </c>
      <c r="I155" s="86">
        <v>0</v>
      </c>
      <c r="J155" s="86">
        <v>0</v>
      </c>
      <c r="K155" s="86">
        <v>0</v>
      </c>
      <c r="L155" s="86">
        <v>0</v>
      </c>
      <c r="M155" s="86">
        <v>0</v>
      </c>
      <c r="N155" s="86">
        <v>0</v>
      </c>
      <c r="O155" s="86">
        <v>0</v>
      </c>
      <c r="P155" s="86">
        <v>0</v>
      </c>
      <c r="Q155" s="86">
        <v>0</v>
      </c>
      <c r="R155" s="86">
        <v>0</v>
      </c>
      <c r="S155" s="86">
        <v>0</v>
      </c>
      <c r="T155" s="86">
        <v>0</v>
      </c>
      <c r="U155" s="86">
        <v>0</v>
      </c>
      <c r="V155" s="86">
        <v>0</v>
      </c>
      <c r="W155" s="86">
        <v>0</v>
      </c>
      <c r="X155" s="168" t="s">
        <v>153</v>
      </c>
      <c r="Y155" s="170"/>
    </row>
    <row r="156" spans="2:25" s="197" customFormat="1" x14ac:dyDescent="0.2">
      <c r="B156" s="86" t="s">
        <v>588</v>
      </c>
      <c r="C156" s="86" t="s">
        <v>439</v>
      </c>
      <c r="D156" s="86" t="s">
        <v>1</v>
      </c>
      <c r="E156" s="86">
        <v>13</v>
      </c>
      <c r="F156" s="86">
        <v>0</v>
      </c>
      <c r="G156" s="86">
        <v>6.0549499999999998</v>
      </c>
      <c r="H156" s="86">
        <v>7.016</v>
      </c>
      <c r="I156" s="86">
        <v>0</v>
      </c>
      <c r="J156" s="86">
        <v>8.3960000000000008</v>
      </c>
      <c r="K156" s="86">
        <v>0</v>
      </c>
      <c r="L156" s="86">
        <v>0</v>
      </c>
      <c r="M156" s="86">
        <v>0</v>
      </c>
      <c r="N156" s="86">
        <v>0</v>
      </c>
      <c r="O156" s="86">
        <v>0</v>
      </c>
      <c r="P156" s="86">
        <v>1</v>
      </c>
      <c r="Q156" s="86">
        <v>2106</v>
      </c>
      <c r="R156" s="86">
        <v>2106</v>
      </c>
      <c r="S156" s="275">
        <v>3.9989500000000001E-5</v>
      </c>
      <c r="T156" s="275">
        <v>3.9989500000000001E-5</v>
      </c>
      <c r="U156" s="86">
        <v>0</v>
      </c>
      <c r="V156" s="86">
        <v>0</v>
      </c>
      <c r="W156" s="86">
        <v>0</v>
      </c>
      <c r="X156" s="168" t="s">
        <v>153</v>
      </c>
      <c r="Y156" s="170"/>
    </row>
    <row r="157" spans="2:25" s="197" customFormat="1" x14ac:dyDescent="0.2">
      <c r="B157" s="86" t="s">
        <v>589</v>
      </c>
      <c r="C157" s="86" t="s">
        <v>439</v>
      </c>
      <c r="D157" s="86" t="s">
        <v>2</v>
      </c>
      <c r="E157" s="86">
        <v>1</v>
      </c>
      <c r="F157" s="86">
        <v>0</v>
      </c>
      <c r="G157" s="86">
        <v>4.6945699999999997</v>
      </c>
      <c r="H157" s="86">
        <v>2.85</v>
      </c>
      <c r="I157" s="86">
        <v>0</v>
      </c>
      <c r="J157" s="86">
        <v>0</v>
      </c>
      <c r="K157" s="86">
        <v>0</v>
      </c>
      <c r="L157" s="86">
        <v>0</v>
      </c>
      <c r="M157" s="86">
        <v>0</v>
      </c>
      <c r="N157" s="86">
        <v>0</v>
      </c>
      <c r="O157" s="86">
        <v>0</v>
      </c>
      <c r="P157" s="86">
        <v>0</v>
      </c>
      <c r="Q157" s="86">
        <v>0</v>
      </c>
      <c r="R157" s="86">
        <v>0</v>
      </c>
      <c r="S157" s="86">
        <v>0</v>
      </c>
      <c r="T157" s="86">
        <v>0</v>
      </c>
      <c r="U157" s="86">
        <v>0</v>
      </c>
      <c r="V157" s="86">
        <v>0</v>
      </c>
      <c r="W157" s="86">
        <v>0</v>
      </c>
      <c r="X157" s="168" t="s">
        <v>153</v>
      </c>
      <c r="Y157" s="170"/>
    </row>
    <row r="158" spans="2:25" s="197" customFormat="1" x14ac:dyDescent="0.2">
      <c r="B158" s="86" t="s">
        <v>590</v>
      </c>
      <c r="C158" s="86" t="s">
        <v>439</v>
      </c>
      <c r="D158" s="86" t="s">
        <v>1</v>
      </c>
      <c r="E158" s="86">
        <v>0</v>
      </c>
      <c r="F158" s="86">
        <v>0</v>
      </c>
      <c r="G158" s="86">
        <v>0</v>
      </c>
      <c r="H158" s="86">
        <v>1.296</v>
      </c>
      <c r="I158" s="86">
        <v>0</v>
      </c>
      <c r="J158" s="86">
        <v>0</v>
      </c>
      <c r="K158" s="86">
        <v>0</v>
      </c>
      <c r="L158" s="86">
        <v>0</v>
      </c>
      <c r="M158" s="86">
        <v>0</v>
      </c>
      <c r="N158" s="86">
        <v>0</v>
      </c>
      <c r="O158" s="86">
        <v>0</v>
      </c>
      <c r="P158" s="86">
        <v>0</v>
      </c>
      <c r="Q158" s="86">
        <v>0</v>
      </c>
      <c r="R158" s="86">
        <v>0</v>
      </c>
      <c r="S158" s="86">
        <v>0</v>
      </c>
      <c r="T158" s="86">
        <v>0</v>
      </c>
      <c r="U158" s="86">
        <v>0</v>
      </c>
      <c r="V158" s="86">
        <v>0</v>
      </c>
      <c r="W158" s="86">
        <v>0</v>
      </c>
      <c r="X158" s="168" t="s">
        <v>153</v>
      </c>
      <c r="Y158" s="170"/>
    </row>
    <row r="159" spans="2:25" s="197" customFormat="1" x14ac:dyDescent="0.2">
      <c r="B159" s="86" t="s">
        <v>591</v>
      </c>
      <c r="C159" s="86" t="s">
        <v>439</v>
      </c>
      <c r="D159" s="86" t="s">
        <v>1</v>
      </c>
      <c r="E159" s="86">
        <v>22</v>
      </c>
      <c r="F159" s="86">
        <v>0</v>
      </c>
      <c r="G159" s="86">
        <v>5.2887000000000004</v>
      </c>
      <c r="H159" s="86">
        <v>2.5960000000000001</v>
      </c>
      <c r="I159" s="86">
        <v>0</v>
      </c>
      <c r="J159" s="86">
        <v>3.1059999999999999</v>
      </c>
      <c r="K159" s="86">
        <v>0</v>
      </c>
      <c r="L159" s="86">
        <v>0</v>
      </c>
      <c r="M159" s="86">
        <v>0</v>
      </c>
      <c r="N159" s="86">
        <v>0</v>
      </c>
      <c r="O159" s="86">
        <v>0</v>
      </c>
      <c r="P159" s="86">
        <v>1</v>
      </c>
      <c r="Q159" s="86">
        <v>3564</v>
      </c>
      <c r="R159" s="86">
        <v>3564</v>
      </c>
      <c r="S159" s="275">
        <v>6.7674600000000004E-5</v>
      </c>
      <c r="T159" s="275">
        <v>6.7674600000000004E-5</v>
      </c>
      <c r="U159" s="86">
        <v>0</v>
      </c>
      <c r="V159" s="86">
        <v>0</v>
      </c>
      <c r="W159" s="86">
        <v>0</v>
      </c>
      <c r="X159" s="168" t="s">
        <v>153</v>
      </c>
      <c r="Y159" s="170"/>
    </row>
    <row r="160" spans="2:25" s="197" customFormat="1" x14ac:dyDescent="0.2">
      <c r="B160" s="86" t="s">
        <v>592</v>
      </c>
      <c r="C160" s="86" t="s">
        <v>439</v>
      </c>
      <c r="D160" s="86" t="s">
        <v>2</v>
      </c>
      <c r="E160" s="86">
        <v>0</v>
      </c>
      <c r="F160" s="86">
        <v>0</v>
      </c>
      <c r="G160" s="86">
        <v>0.81454000000000004</v>
      </c>
      <c r="H160" s="86">
        <v>0.115</v>
      </c>
      <c r="I160" s="86">
        <v>0</v>
      </c>
      <c r="J160" s="86">
        <v>0</v>
      </c>
      <c r="K160" s="86">
        <v>0</v>
      </c>
      <c r="L160" s="86">
        <v>0</v>
      </c>
      <c r="M160" s="86">
        <v>0</v>
      </c>
      <c r="N160" s="86">
        <v>0</v>
      </c>
      <c r="O160" s="86">
        <v>0</v>
      </c>
      <c r="P160" s="86">
        <v>0</v>
      </c>
      <c r="Q160" s="86">
        <v>0</v>
      </c>
      <c r="R160" s="86">
        <v>0</v>
      </c>
      <c r="S160" s="86">
        <v>0</v>
      </c>
      <c r="T160" s="86">
        <v>0</v>
      </c>
      <c r="U160" s="86">
        <v>0</v>
      </c>
      <c r="V160" s="86">
        <v>0</v>
      </c>
      <c r="W160" s="86">
        <v>0</v>
      </c>
      <c r="X160" s="168" t="s">
        <v>153</v>
      </c>
      <c r="Y160" s="170"/>
    </row>
    <row r="161" spans="2:25" s="197" customFormat="1" x14ac:dyDescent="0.2">
      <c r="B161" s="86" t="s">
        <v>593</v>
      </c>
      <c r="C161" s="86" t="s">
        <v>439</v>
      </c>
      <c r="D161" s="86" t="s">
        <v>2</v>
      </c>
      <c r="E161" s="86">
        <v>5</v>
      </c>
      <c r="F161" s="86">
        <v>0</v>
      </c>
      <c r="G161" s="86">
        <v>0</v>
      </c>
      <c r="H161" s="86">
        <v>0.185</v>
      </c>
      <c r="I161" s="86">
        <v>0</v>
      </c>
      <c r="J161" s="86">
        <v>0.84599999999999997</v>
      </c>
      <c r="K161" s="86">
        <v>0</v>
      </c>
      <c r="L161" s="86">
        <v>0</v>
      </c>
      <c r="M161" s="86">
        <v>0</v>
      </c>
      <c r="N161" s="86">
        <v>0</v>
      </c>
      <c r="O161" s="86">
        <v>0</v>
      </c>
      <c r="P161" s="86">
        <v>1</v>
      </c>
      <c r="Q161" s="86">
        <v>3095</v>
      </c>
      <c r="R161" s="86">
        <v>3095</v>
      </c>
      <c r="S161" s="275">
        <v>1.53806E-5</v>
      </c>
      <c r="T161" s="275">
        <v>1.53806E-5</v>
      </c>
      <c r="U161" s="86">
        <v>0</v>
      </c>
      <c r="V161" s="86">
        <v>0</v>
      </c>
      <c r="W161" s="86">
        <v>0</v>
      </c>
      <c r="X161" s="168" t="s">
        <v>449</v>
      </c>
      <c r="Y161" s="170"/>
    </row>
    <row r="162" spans="2:25" s="197" customFormat="1" x14ac:dyDescent="0.2">
      <c r="B162" s="86" t="s">
        <v>594</v>
      </c>
      <c r="C162" s="86" t="s">
        <v>439</v>
      </c>
      <c r="D162" s="86" t="s">
        <v>2</v>
      </c>
      <c r="E162" s="86">
        <v>0</v>
      </c>
      <c r="F162" s="86">
        <v>0.34112999999999999</v>
      </c>
      <c r="G162" s="86">
        <v>0.59731999999999996</v>
      </c>
      <c r="H162" s="86">
        <v>7.0000000000000007E-2</v>
      </c>
      <c r="I162" s="86">
        <v>0</v>
      </c>
      <c r="J162" s="86">
        <v>0</v>
      </c>
      <c r="K162" s="86">
        <v>0</v>
      </c>
      <c r="L162" s="86">
        <v>0</v>
      </c>
      <c r="M162" s="86">
        <v>0</v>
      </c>
      <c r="N162" s="86">
        <v>0</v>
      </c>
      <c r="O162" s="86">
        <v>0</v>
      </c>
      <c r="P162" s="86">
        <v>0</v>
      </c>
      <c r="Q162" s="86">
        <v>0</v>
      </c>
      <c r="R162" s="86">
        <v>0</v>
      </c>
      <c r="S162" s="86">
        <v>0</v>
      </c>
      <c r="T162" s="86">
        <v>0</v>
      </c>
      <c r="U162" s="86">
        <v>0</v>
      </c>
      <c r="V162" s="86">
        <v>0</v>
      </c>
      <c r="W162" s="86">
        <v>0</v>
      </c>
      <c r="X162" s="168" t="s">
        <v>153</v>
      </c>
      <c r="Y162" s="170"/>
    </row>
    <row r="163" spans="2:25" s="197" customFormat="1" x14ac:dyDescent="0.2">
      <c r="B163" s="86" t="s">
        <v>595</v>
      </c>
      <c r="C163" s="86" t="s">
        <v>439</v>
      </c>
      <c r="D163" s="86" t="s">
        <v>2</v>
      </c>
      <c r="E163" s="86">
        <v>0</v>
      </c>
      <c r="F163" s="86">
        <v>0</v>
      </c>
      <c r="G163" s="86">
        <v>0.49776999999999999</v>
      </c>
      <c r="H163" s="86">
        <v>0</v>
      </c>
      <c r="I163" s="86">
        <v>0</v>
      </c>
      <c r="J163" s="86">
        <v>0</v>
      </c>
      <c r="K163" s="86">
        <v>0</v>
      </c>
      <c r="L163" s="86">
        <v>0</v>
      </c>
      <c r="M163" s="86">
        <v>0</v>
      </c>
      <c r="N163" s="86">
        <v>0</v>
      </c>
      <c r="O163" s="86">
        <v>0</v>
      </c>
      <c r="P163" s="86">
        <v>0</v>
      </c>
      <c r="Q163" s="86">
        <v>0</v>
      </c>
      <c r="R163" s="86">
        <v>0</v>
      </c>
      <c r="S163" s="86">
        <v>0</v>
      </c>
      <c r="T163" s="86">
        <v>0</v>
      </c>
      <c r="U163" s="86">
        <v>0</v>
      </c>
      <c r="V163" s="86">
        <v>0</v>
      </c>
      <c r="W163" s="86">
        <v>0</v>
      </c>
      <c r="X163" s="168" t="s">
        <v>153</v>
      </c>
      <c r="Y163" s="170"/>
    </row>
    <row r="164" spans="2:25" s="197" customFormat="1" x14ac:dyDescent="0.2">
      <c r="B164" s="86" t="s">
        <v>596</v>
      </c>
      <c r="C164" s="86" t="s">
        <v>439</v>
      </c>
      <c r="D164" s="86" t="s">
        <v>2</v>
      </c>
      <c r="E164" s="86">
        <v>1</v>
      </c>
      <c r="F164" s="86">
        <v>0</v>
      </c>
      <c r="G164" s="86">
        <v>0.48504000000000003</v>
      </c>
      <c r="H164" s="86">
        <v>2.0649999999999999</v>
      </c>
      <c r="I164" s="86">
        <v>0</v>
      </c>
      <c r="J164" s="86">
        <v>0</v>
      </c>
      <c r="K164" s="86">
        <v>0</v>
      </c>
      <c r="L164" s="86">
        <v>0</v>
      </c>
      <c r="M164" s="86">
        <v>0</v>
      </c>
      <c r="N164" s="86">
        <v>0</v>
      </c>
      <c r="O164" s="86">
        <v>0</v>
      </c>
      <c r="P164" s="86">
        <v>0</v>
      </c>
      <c r="Q164" s="86">
        <v>0</v>
      </c>
      <c r="R164" s="86">
        <v>0</v>
      </c>
      <c r="S164" s="86">
        <v>0</v>
      </c>
      <c r="T164" s="86">
        <v>0</v>
      </c>
      <c r="U164" s="86">
        <v>0</v>
      </c>
      <c r="V164" s="86">
        <v>0</v>
      </c>
      <c r="W164" s="86">
        <v>0</v>
      </c>
      <c r="X164" s="168" t="s">
        <v>153</v>
      </c>
      <c r="Y164" s="170"/>
    </row>
    <row r="165" spans="2:25" s="197" customFormat="1" x14ac:dyDescent="0.2">
      <c r="B165" s="86" t="s">
        <v>597</v>
      </c>
      <c r="C165" s="86" t="s">
        <v>439</v>
      </c>
      <c r="D165" s="86" t="s">
        <v>2</v>
      </c>
      <c r="E165" s="86">
        <v>1</v>
      </c>
      <c r="F165" s="86">
        <v>0</v>
      </c>
      <c r="G165" s="86">
        <v>0.94865999999999995</v>
      </c>
      <c r="H165" s="86">
        <v>0.25800000000000001</v>
      </c>
      <c r="I165" s="86">
        <v>0</v>
      </c>
      <c r="J165" s="86">
        <v>0</v>
      </c>
      <c r="K165" s="86">
        <v>0</v>
      </c>
      <c r="L165" s="86">
        <v>0</v>
      </c>
      <c r="M165" s="86">
        <v>0</v>
      </c>
      <c r="N165" s="86">
        <v>0</v>
      </c>
      <c r="O165" s="86">
        <v>0</v>
      </c>
      <c r="P165" s="86">
        <v>0</v>
      </c>
      <c r="Q165" s="86">
        <v>0</v>
      </c>
      <c r="R165" s="86">
        <v>0</v>
      </c>
      <c r="S165" s="86">
        <v>0</v>
      </c>
      <c r="T165" s="86">
        <v>0</v>
      </c>
      <c r="U165" s="86">
        <v>0</v>
      </c>
      <c r="V165" s="86">
        <v>0</v>
      </c>
      <c r="W165" s="86">
        <v>0</v>
      </c>
      <c r="X165" s="168" t="s">
        <v>153</v>
      </c>
      <c r="Y165" s="170"/>
    </row>
    <row r="166" spans="2:25" s="197" customFormat="1" x14ac:dyDescent="0.2">
      <c r="B166" s="86" t="s">
        <v>598</v>
      </c>
      <c r="C166" s="86" t="s">
        <v>439</v>
      </c>
      <c r="D166" s="86" t="s">
        <v>2</v>
      </c>
      <c r="E166" s="86">
        <v>9</v>
      </c>
      <c r="F166" s="86">
        <v>0</v>
      </c>
      <c r="G166" s="86">
        <v>1.29121</v>
      </c>
      <c r="H166" s="86">
        <v>1.0820000000000001</v>
      </c>
      <c r="I166" s="86">
        <v>0</v>
      </c>
      <c r="J166" s="86">
        <v>0</v>
      </c>
      <c r="K166" s="86">
        <v>0</v>
      </c>
      <c r="L166" s="86">
        <v>0</v>
      </c>
      <c r="M166" s="86">
        <v>0</v>
      </c>
      <c r="N166" s="86">
        <v>0</v>
      </c>
      <c r="O166" s="86">
        <v>0</v>
      </c>
      <c r="P166" s="86">
        <v>0</v>
      </c>
      <c r="Q166" s="86">
        <v>0</v>
      </c>
      <c r="R166" s="86">
        <v>0</v>
      </c>
      <c r="S166" s="86">
        <v>0</v>
      </c>
      <c r="T166" s="86">
        <v>0</v>
      </c>
      <c r="U166" s="86">
        <v>0</v>
      </c>
      <c r="V166" s="86">
        <v>0</v>
      </c>
      <c r="W166" s="86">
        <v>0</v>
      </c>
      <c r="X166" s="168" t="s">
        <v>153</v>
      </c>
      <c r="Y166" s="170"/>
    </row>
    <row r="167" spans="2:25" s="197" customFormat="1" x14ac:dyDescent="0.2">
      <c r="B167" s="86" t="s">
        <v>599</v>
      </c>
      <c r="C167" s="86" t="s">
        <v>439</v>
      </c>
      <c r="D167" s="86" t="s">
        <v>2</v>
      </c>
      <c r="E167" s="86">
        <v>14</v>
      </c>
      <c r="F167" s="86">
        <v>0.42079</v>
      </c>
      <c r="G167" s="86">
        <v>2.65482</v>
      </c>
      <c r="H167" s="86">
        <v>0.29699999999999999</v>
      </c>
      <c r="I167" s="86">
        <v>0</v>
      </c>
      <c r="J167" s="86">
        <v>0</v>
      </c>
      <c r="K167" s="86">
        <v>0</v>
      </c>
      <c r="L167" s="86">
        <v>0</v>
      </c>
      <c r="M167" s="86">
        <v>0</v>
      </c>
      <c r="N167" s="86">
        <v>0</v>
      </c>
      <c r="O167" s="86">
        <v>0</v>
      </c>
      <c r="P167" s="86">
        <v>0</v>
      </c>
      <c r="Q167" s="86">
        <v>0</v>
      </c>
      <c r="R167" s="86">
        <v>0</v>
      </c>
      <c r="S167" s="86">
        <v>0</v>
      </c>
      <c r="T167" s="86">
        <v>0</v>
      </c>
      <c r="U167" s="86">
        <v>0</v>
      </c>
      <c r="V167" s="86">
        <v>0</v>
      </c>
      <c r="W167" s="86">
        <v>0</v>
      </c>
      <c r="X167" s="168" t="s">
        <v>153</v>
      </c>
      <c r="Y167" s="170"/>
    </row>
    <row r="168" spans="2:25" s="197" customFormat="1" x14ac:dyDescent="0.2">
      <c r="B168" s="86" t="s">
        <v>600</v>
      </c>
      <c r="C168" s="86" t="s">
        <v>439</v>
      </c>
      <c r="D168" s="86" t="s">
        <v>2</v>
      </c>
      <c r="E168" s="86">
        <v>49</v>
      </c>
      <c r="F168" s="86">
        <v>0.44639000000000001</v>
      </c>
      <c r="G168" s="86">
        <v>0.72782999999999998</v>
      </c>
      <c r="H168" s="86">
        <v>1.0720000000000001</v>
      </c>
      <c r="I168" s="86">
        <v>0</v>
      </c>
      <c r="J168" s="86">
        <v>0</v>
      </c>
      <c r="K168" s="86">
        <v>0</v>
      </c>
      <c r="L168" s="86">
        <v>0</v>
      </c>
      <c r="M168" s="86">
        <v>0</v>
      </c>
      <c r="N168" s="86">
        <v>0</v>
      </c>
      <c r="O168" s="86">
        <v>0</v>
      </c>
      <c r="P168" s="86">
        <v>0</v>
      </c>
      <c r="Q168" s="86">
        <v>0</v>
      </c>
      <c r="R168" s="86">
        <v>0</v>
      </c>
      <c r="S168" s="86">
        <v>0</v>
      </c>
      <c r="T168" s="86">
        <v>0</v>
      </c>
      <c r="U168" s="86">
        <v>0</v>
      </c>
      <c r="V168" s="86">
        <v>0</v>
      </c>
      <c r="W168" s="86">
        <v>0</v>
      </c>
      <c r="X168" s="168" t="s">
        <v>153</v>
      </c>
      <c r="Y168" s="170"/>
    </row>
    <row r="169" spans="2:25" s="197" customFormat="1" x14ac:dyDescent="0.2">
      <c r="B169" s="86" t="s">
        <v>601</v>
      </c>
      <c r="C169" s="86" t="s">
        <v>439</v>
      </c>
      <c r="D169" s="86" t="s">
        <v>2</v>
      </c>
      <c r="E169" s="86">
        <v>0</v>
      </c>
      <c r="F169" s="86">
        <v>9.0179999999999996E-2</v>
      </c>
      <c r="G169" s="86">
        <v>0.14971999999999999</v>
      </c>
      <c r="H169" s="86">
        <v>0</v>
      </c>
      <c r="I169" s="86">
        <v>0</v>
      </c>
      <c r="J169" s="86">
        <v>0</v>
      </c>
      <c r="K169" s="86">
        <v>0</v>
      </c>
      <c r="L169" s="86">
        <v>0</v>
      </c>
      <c r="M169" s="86">
        <v>0</v>
      </c>
      <c r="N169" s="86">
        <v>0</v>
      </c>
      <c r="O169" s="86">
        <v>0</v>
      </c>
      <c r="P169" s="86">
        <v>0</v>
      </c>
      <c r="Q169" s="86">
        <v>0</v>
      </c>
      <c r="R169" s="86">
        <v>0</v>
      </c>
      <c r="S169" s="86">
        <v>0</v>
      </c>
      <c r="T169" s="86">
        <v>0</v>
      </c>
      <c r="U169" s="86">
        <v>0</v>
      </c>
      <c r="V169" s="86">
        <v>0</v>
      </c>
      <c r="W169" s="86">
        <v>0</v>
      </c>
      <c r="X169" s="168" t="s">
        <v>153</v>
      </c>
      <c r="Y169" s="170"/>
    </row>
    <row r="170" spans="2:25" s="197" customFormat="1" x14ac:dyDescent="0.2">
      <c r="B170" s="86" t="s">
        <v>602</v>
      </c>
      <c r="C170" s="86" t="s">
        <v>439</v>
      </c>
      <c r="D170" s="86" t="s">
        <v>2</v>
      </c>
      <c r="E170" s="86">
        <v>0</v>
      </c>
      <c r="F170" s="86">
        <v>5.0000000000000001E-4</v>
      </c>
      <c r="G170" s="86">
        <v>2.9965700000000002</v>
      </c>
      <c r="H170" s="86">
        <v>0</v>
      </c>
      <c r="I170" s="86">
        <v>0</v>
      </c>
      <c r="J170" s="86">
        <v>0</v>
      </c>
      <c r="K170" s="86">
        <v>0</v>
      </c>
      <c r="L170" s="86">
        <v>0</v>
      </c>
      <c r="M170" s="86">
        <v>0</v>
      </c>
      <c r="N170" s="86">
        <v>0</v>
      </c>
      <c r="O170" s="86">
        <v>0</v>
      </c>
      <c r="P170" s="86">
        <v>0</v>
      </c>
      <c r="Q170" s="86">
        <v>0</v>
      </c>
      <c r="R170" s="86">
        <v>0</v>
      </c>
      <c r="S170" s="86">
        <v>0</v>
      </c>
      <c r="T170" s="86">
        <v>0</v>
      </c>
      <c r="U170" s="86">
        <v>0</v>
      </c>
      <c r="V170" s="86">
        <v>0</v>
      </c>
      <c r="W170" s="86">
        <v>0</v>
      </c>
      <c r="X170" s="168" t="s">
        <v>153</v>
      </c>
      <c r="Y170" s="170"/>
    </row>
    <row r="171" spans="2:25" s="197" customFormat="1" x14ac:dyDescent="0.2">
      <c r="B171" s="86" t="s">
        <v>603</v>
      </c>
      <c r="C171" s="86" t="s">
        <v>439</v>
      </c>
      <c r="D171" s="86" t="s">
        <v>2</v>
      </c>
      <c r="E171" s="86">
        <v>75</v>
      </c>
      <c r="F171" s="86">
        <v>1.15446</v>
      </c>
      <c r="G171" s="86">
        <v>1.43526</v>
      </c>
      <c r="H171" s="86">
        <v>0</v>
      </c>
      <c r="I171" s="86">
        <v>0</v>
      </c>
      <c r="J171" s="86">
        <v>0</v>
      </c>
      <c r="K171" s="86">
        <v>0</v>
      </c>
      <c r="L171" s="86">
        <v>0</v>
      </c>
      <c r="M171" s="86">
        <v>0</v>
      </c>
      <c r="N171" s="86">
        <v>0</v>
      </c>
      <c r="O171" s="86">
        <v>0</v>
      </c>
      <c r="P171" s="86">
        <v>1</v>
      </c>
      <c r="Q171" s="86">
        <v>6200</v>
      </c>
      <c r="R171" s="86">
        <v>6200</v>
      </c>
      <c r="S171" s="275">
        <v>9.5359700000000001E-5</v>
      </c>
      <c r="T171" s="275">
        <v>9.5359700000000001E-5</v>
      </c>
      <c r="U171" s="86">
        <v>0</v>
      </c>
      <c r="V171" s="86">
        <v>0</v>
      </c>
      <c r="W171" s="86">
        <v>0</v>
      </c>
      <c r="X171" s="168" t="s">
        <v>153</v>
      </c>
      <c r="Y171" s="170"/>
    </row>
    <row r="172" spans="2:25" s="197" customFormat="1" x14ac:dyDescent="0.2">
      <c r="B172" s="86" t="s">
        <v>604</v>
      </c>
      <c r="C172" s="86" t="s">
        <v>439</v>
      </c>
      <c r="D172" s="86" t="s">
        <v>2</v>
      </c>
      <c r="E172" s="86">
        <v>990</v>
      </c>
      <c r="F172" s="86">
        <v>2.14391</v>
      </c>
      <c r="G172" s="86">
        <v>1.3474900000000001</v>
      </c>
      <c r="H172" s="86">
        <v>0</v>
      </c>
      <c r="I172" s="86">
        <v>0</v>
      </c>
      <c r="J172" s="86">
        <v>0</v>
      </c>
      <c r="K172" s="86">
        <v>0</v>
      </c>
      <c r="L172" s="86">
        <v>463</v>
      </c>
      <c r="M172" s="86">
        <v>463</v>
      </c>
      <c r="N172" s="275">
        <v>6.1522400000000004E-6</v>
      </c>
      <c r="O172" s="275">
        <v>6.1522400000000004E-6</v>
      </c>
      <c r="P172" s="86">
        <v>3</v>
      </c>
      <c r="Q172" s="86">
        <v>15144</v>
      </c>
      <c r="R172" s="86">
        <v>15144</v>
      </c>
      <c r="S172" s="86">
        <v>1.8149099999999999E-4</v>
      </c>
      <c r="T172" s="86">
        <v>1.8149099999999999E-4</v>
      </c>
      <c r="U172" s="86">
        <v>0</v>
      </c>
      <c r="V172" s="86">
        <v>0</v>
      </c>
      <c r="W172" s="86">
        <v>0</v>
      </c>
      <c r="X172" s="168" t="s">
        <v>153</v>
      </c>
      <c r="Y172" s="170"/>
    </row>
    <row r="173" spans="2:25" s="197" customFormat="1" x14ac:dyDescent="0.2">
      <c r="B173" s="86" t="s">
        <v>605</v>
      </c>
      <c r="C173" s="86" t="s">
        <v>439</v>
      </c>
      <c r="D173" s="86" t="s">
        <v>2</v>
      </c>
      <c r="E173" s="86">
        <v>0</v>
      </c>
      <c r="F173" s="86">
        <v>0</v>
      </c>
      <c r="G173" s="86">
        <v>2.7160799999999998</v>
      </c>
      <c r="H173" s="86">
        <v>0</v>
      </c>
      <c r="I173" s="86">
        <v>0</v>
      </c>
      <c r="J173" s="86">
        <v>0</v>
      </c>
      <c r="K173" s="86">
        <v>0</v>
      </c>
      <c r="L173" s="86">
        <v>0</v>
      </c>
      <c r="M173" s="86">
        <v>0</v>
      </c>
      <c r="N173" s="86">
        <v>0</v>
      </c>
      <c r="O173" s="86">
        <v>0</v>
      </c>
      <c r="P173" s="86">
        <v>0</v>
      </c>
      <c r="Q173" s="86">
        <v>0</v>
      </c>
      <c r="R173" s="86">
        <v>0</v>
      </c>
      <c r="S173" s="86">
        <v>0</v>
      </c>
      <c r="T173" s="86">
        <v>0</v>
      </c>
      <c r="U173" s="86">
        <v>0</v>
      </c>
      <c r="V173" s="86">
        <v>0</v>
      </c>
      <c r="W173" s="86">
        <v>0</v>
      </c>
      <c r="X173" s="168" t="s">
        <v>153</v>
      </c>
      <c r="Y173" s="170"/>
    </row>
    <row r="174" spans="2:25" s="197" customFormat="1" x14ac:dyDescent="0.2">
      <c r="B174" s="86" t="s">
        <v>606</v>
      </c>
      <c r="C174" s="86" t="s">
        <v>439</v>
      </c>
      <c r="D174" s="86" t="s">
        <v>2</v>
      </c>
      <c r="E174" s="86">
        <v>1</v>
      </c>
      <c r="F174" s="86">
        <v>0</v>
      </c>
      <c r="G174" s="86">
        <v>1.9969699999999999</v>
      </c>
      <c r="H174" s="86">
        <v>0</v>
      </c>
      <c r="I174" s="86">
        <v>0</v>
      </c>
      <c r="J174" s="86">
        <v>0</v>
      </c>
      <c r="K174" s="86">
        <v>0</v>
      </c>
      <c r="L174" s="86">
        <v>0</v>
      </c>
      <c r="M174" s="86">
        <v>0</v>
      </c>
      <c r="N174" s="86">
        <v>0</v>
      </c>
      <c r="O174" s="86">
        <v>0</v>
      </c>
      <c r="P174" s="86">
        <v>0</v>
      </c>
      <c r="Q174" s="86">
        <v>0</v>
      </c>
      <c r="R174" s="86">
        <v>0</v>
      </c>
      <c r="S174" s="86">
        <v>0</v>
      </c>
      <c r="T174" s="86">
        <v>0</v>
      </c>
      <c r="U174" s="86">
        <v>0</v>
      </c>
      <c r="V174" s="86">
        <v>0</v>
      </c>
      <c r="W174" s="86">
        <v>0</v>
      </c>
      <c r="X174" s="168" t="s">
        <v>153</v>
      </c>
      <c r="Y174" s="170"/>
    </row>
    <row r="175" spans="2:25" s="197" customFormat="1" x14ac:dyDescent="0.2">
      <c r="B175" s="86" t="s">
        <v>607</v>
      </c>
      <c r="C175" s="86" t="s">
        <v>439</v>
      </c>
      <c r="D175" s="86" t="s">
        <v>2</v>
      </c>
      <c r="E175" s="86">
        <v>0</v>
      </c>
      <c r="F175" s="86">
        <v>0</v>
      </c>
      <c r="G175" s="86">
        <v>2.2285499999999998</v>
      </c>
      <c r="H175" s="86">
        <v>0</v>
      </c>
      <c r="I175" s="86">
        <v>0</v>
      </c>
      <c r="J175" s="86">
        <v>0</v>
      </c>
      <c r="K175" s="86">
        <v>0</v>
      </c>
      <c r="L175" s="86">
        <v>0</v>
      </c>
      <c r="M175" s="86">
        <v>0</v>
      </c>
      <c r="N175" s="86">
        <v>0</v>
      </c>
      <c r="O175" s="86">
        <v>0</v>
      </c>
      <c r="P175" s="86">
        <v>0</v>
      </c>
      <c r="Q175" s="86">
        <v>0</v>
      </c>
      <c r="R175" s="86">
        <v>0</v>
      </c>
      <c r="S175" s="86">
        <v>0</v>
      </c>
      <c r="T175" s="86">
        <v>0</v>
      </c>
      <c r="U175" s="86">
        <v>0</v>
      </c>
      <c r="V175" s="86">
        <v>0</v>
      </c>
      <c r="W175" s="86">
        <v>0</v>
      </c>
      <c r="X175" s="168" t="s">
        <v>153</v>
      </c>
      <c r="Y175" s="170"/>
    </row>
    <row r="176" spans="2:25" s="197" customFormat="1" x14ac:dyDescent="0.2">
      <c r="B176" s="86" t="s">
        <v>608</v>
      </c>
      <c r="C176" s="86" t="s">
        <v>439</v>
      </c>
      <c r="D176" s="86" t="s">
        <v>2</v>
      </c>
      <c r="E176" s="86">
        <v>441</v>
      </c>
      <c r="F176" s="86">
        <v>0.15431</v>
      </c>
      <c r="G176" s="86">
        <v>1.7069300000000001</v>
      </c>
      <c r="H176" s="86">
        <v>1.131</v>
      </c>
      <c r="I176" s="86">
        <v>3.5000000000000003E-2</v>
      </c>
      <c r="J176" s="86">
        <v>0</v>
      </c>
      <c r="K176" s="86">
        <v>2</v>
      </c>
      <c r="L176" s="86">
        <v>1834</v>
      </c>
      <c r="M176" s="86">
        <v>1834</v>
      </c>
      <c r="N176" s="275">
        <v>5.2293999999999998E-5</v>
      </c>
      <c r="O176" s="275">
        <v>5.2293999999999998E-5</v>
      </c>
      <c r="P176" s="86">
        <v>0</v>
      </c>
      <c r="Q176" s="86">
        <v>0</v>
      </c>
      <c r="R176" s="86">
        <v>0</v>
      </c>
      <c r="S176" s="86">
        <v>0</v>
      </c>
      <c r="T176" s="86">
        <v>0</v>
      </c>
      <c r="U176" s="86">
        <v>0</v>
      </c>
      <c r="V176" s="86">
        <v>0</v>
      </c>
      <c r="W176" s="86">
        <v>0</v>
      </c>
      <c r="X176" s="168" t="s">
        <v>153</v>
      </c>
      <c r="Y176" s="170"/>
    </row>
    <row r="177" spans="2:25" s="197" customFormat="1" x14ac:dyDescent="0.2">
      <c r="B177" s="86" t="s">
        <v>609</v>
      </c>
      <c r="C177" s="86" t="s">
        <v>439</v>
      </c>
      <c r="D177" s="86" t="s">
        <v>2</v>
      </c>
      <c r="E177" s="86">
        <v>1131</v>
      </c>
      <c r="F177" s="86">
        <v>2.9E-4</v>
      </c>
      <c r="G177" s="86">
        <v>3.8868900000000002</v>
      </c>
      <c r="H177" s="86">
        <v>1.609</v>
      </c>
      <c r="I177" s="86">
        <v>4.2999999999999997E-2</v>
      </c>
      <c r="J177" s="86">
        <v>0.42799999999999999</v>
      </c>
      <c r="K177" s="86">
        <v>3</v>
      </c>
      <c r="L177" s="86">
        <v>4130</v>
      </c>
      <c r="M177" s="86">
        <v>4130</v>
      </c>
      <c r="N177" s="275">
        <v>9.8435800000000004E-5</v>
      </c>
      <c r="O177" s="275">
        <v>9.8435800000000004E-5</v>
      </c>
      <c r="P177" s="86">
        <v>6</v>
      </c>
      <c r="Q177" s="86">
        <v>40716</v>
      </c>
      <c r="R177" s="86">
        <v>40716</v>
      </c>
      <c r="S177" s="86">
        <v>5.7830999999999996E-4</v>
      </c>
      <c r="T177" s="86">
        <v>5.7830999999999996E-4</v>
      </c>
      <c r="U177" s="86">
        <v>0</v>
      </c>
      <c r="V177" s="86">
        <v>0</v>
      </c>
      <c r="W177" s="86">
        <v>0</v>
      </c>
      <c r="X177" s="168" t="s">
        <v>153</v>
      </c>
      <c r="Y177" s="170"/>
    </row>
    <row r="178" spans="2:25" s="197" customFormat="1" x14ac:dyDescent="0.2">
      <c r="B178" s="86" t="s">
        <v>610</v>
      </c>
      <c r="C178" s="86" t="s">
        <v>439</v>
      </c>
      <c r="D178" s="86" t="s">
        <v>2</v>
      </c>
      <c r="E178" s="86">
        <v>1211</v>
      </c>
      <c r="F178" s="86">
        <v>1.8707</v>
      </c>
      <c r="G178" s="86">
        <v>0.92079</v>
      </c>
      <c r="H178" s="86">
        <v>1.5129999999999999</v>
      </c>
      <c r="I178" s="86">
        <v>0</v>
      </c>
      <c r="J178" s="86">
        <v>8.8999999999999996E-2</v>
      </c>
      <c r="K178" s="86">
        <v>0</v>
      </c>
      <c r="L178" s="86">
        <v>0</v>
      </c>
      <c r="M178" s="86">
        <v>0</v>
      </c>
      <c r="N178" s="86">
        <v>0</v>
      </c>
      <c r="O178" s="86">
        <v>0</v>
      </c>
      <c r="P178" s="86">
        <v>1</v>
      </c>
      <c r="Q178" s="86">
        <v>9614</v>
      </c>
      <c r="R178" s="86">
        <v>9614</v>
      </c>
      <c r="S178" s="275">
        <v>7.0750699999999993E-5</v>
      </c>
      <c r="T178" s="275">
        <v>7.0750699999999993E-5</v>
      </c>
      <c r="U178" s="86">
        <v>0</v>
      </c>
      <c r="V178" s="86">
        <v>0</v>
      </c>
      <c r="W178" s="86">
        <v>0</v>
      </c>
      <c r="X178" s="168" t="s">
        <v>153</v>
      </c>
      <c r="Y178" s="170"/>
    </row>
    <row r="179" spans="2:25" s="197" customFormat="1" x14ac:dyDescent="0.2">
      <c r="B179" s="86" t="s">
        <v>611</v>
      </c>
      <c r="C179" s="86" t="s">
        <v>439</v>
      </c>
      <c r="D179" s="86" t="s">
        <v>2</v>
      </c>
      <c r="E179" s="86">
        <v>566</v>
      </c>
      <c r="F179" s="86">
        <v>2.09674</v>
      </c>
      <c r="G179" s="86">
        <v>0.46671000000000001</v>
      </c>
      <c r="H179" s="86">
        <v>1.129</v>
      </c>
      <c r="I179" s="86">
        <v>8.0000000000000002E-3</v>
      </c>
      <c r="J179" s="86">
        <v>0.245</v>
      </c>
      <c r="K179" s="86">
        <v>1</v>
      </c>
      <c r="L179" s="86">
        <v>527</v>
      </c>
      <c r="M179" s="86">
        <v>527</v>
      </c>
      <c r="N179" s="275">
        <v>3.6913399999999998E-5</v>
      </c>
      <c r="O179" s="275">
        <v>3.6913399999999998E-5</v>
      </c>
      <c r="P179" s="86">
        <v>2</v>
      </c>
      <c r="Q179" s="86">
        <v>16640</v>
      </c>
      <c r="R179" s="86">
        <v>16640</v>
      </c>
      <c r="S179" s="86">
        <v>1.4150100000000001E-4</v>
      </c>
      <c r="T179" s="86">
        <v>1.4150100000000001E-4</v>
      </c>
      <c r="U179" s="86">
        <v>0</v>
      </c>
      <c r="V179" s="86">
        <v>0</v>
      </c>
      <c r="W179" s="86">
        <v>0</v>
      </c>
      <c r="X179" s="168" t="s">
        <v>153</v>
      </c>
      <c r="Y179" s="170"/>
    </row>
    <row r="180" spans="2:25" s="197" customFormat="1" x14ac:dyDescent="0.2">
      <c r="B180" s="86" t="s">
        <v>612</v>
      </c>
      <c r="C180" s="86" t="s">
        <v>439</v>
      </c>
      <c r="D180" s="86" t="s">
        <v>2</v>
      </c>
      <c r="E180" s="86">
        <v>1</v>
      </c>
      <c r="F180" s="86">
        <v>0</v>
      </c>
      <c r="G180" s="86">
        <v>0.61909999999999998</v>
      </c>
      <c r="H180" s="86">
        <v>0.38</v>
      </c>
      <c r="I180" s="86">
        <v>0</v>
      </c>
      <c r="J180" s="86">
        <v>0</v>
      </c>
      <c r="K180" s="86">
        <v>0</v>
      </c>
      <c r="L180" s="86">
        <v>0</v>
      </c>
      <c r="M180" s="86">
        <v>0</v>
      </c>
      <c r="N180" s="86">
        <v>0</v>
      </c>
      <c r="O180" s="86">
        <v>0</v>
      </c>
      <c r="P180" s="86">
        <v>0</v>
      </c>
      <c r="Q180" s="86">
        <v>0</v>
      </c>
      <c r="R180" s="86">
        <v>0</v>
      </c>
      <c r="S180" s="86">
        <v>0</v>
      </c>
      <c r="T180" s="86">
        <v>0</v>
      </c>
      <c r="U180" s="86">
        <v>0</v>
      </c>
      <c r="V180" s="86">
        <v>0</v>
      </c>
      <c r="W180" s="86">
        <v>0</v>
      </c>
      <c r="X180" s="168" t="s">
        <v>153</v>
      </c>
      <c r="Y180" s="170"/>
    </row>
    <row r="181" spans="2:25" s="197" customFormat="1" x14ac:dyDescent="0.2">
      <c r="B181" s="86" t="s">
        <v>613</v>
      </c>
      <c r="C181" s="86" t="s">
        <v>439</v>
      </c>
      <c r="D181" s="86" t="s">
        <v>2</v>
      </c>
      <c r="E181" s="86">
        <v>378</v>
      </c>
      <c r="F181" s="86">
        <v>1.5086200000000001</v>
      </c>
      <c r="G181" s="86">
        <v>0.17335999999999999</v>
      </c>
      <c r="H181" s="86">
        <v>0.71099999999999997</v>
      </c>
      <c r="I181" s="86">
        <v>1.2999999999999999E-2</v>
      </c>
      <c r="J181" s="86">
        <v>0</v>
      </c>
      <c r="K181" s="86">
        <v>0</v>
      </c>
      <c r="L181" s="86">
        <v>931</v>
      </c>
      <c r="M181" s="86">
        <v>931</v>
      </c>
      <c r="N181" s="275">
        <v>6.1522400000000004E-6</v>
      </c>
      <c r="O181" s="275">
        <v>6.1522400000000004E-6</v>
      </c>
      <c r="P181" s="86">
        <v>0</v>
      </c>
      <c r="Q181" s="86">
        <v>0</v>
      </c>
      <c r="R181" s="86">
        <v>0</v>
      </c>
      <c r="S181" s="86">
        <v>0</v>
      </c>
      <c r="T181" s="86">
        <v>0</v>
      </c>
      <c r="U181" s="86">
        <v>0</v>
      </c>
      <c r="V181" s="86">
        <v>0</v>
      </c>
      <c r="W181" s="86">
        <v>0</v>
      </c>
      <c r="X181" s="168" t="s">
        <v>153</v>
      </c>
      <c r="Y181" s="170"/>
    </row>
    <row r="182" spans="2:25" s="197" customFormat="1" x14ac:dyDescent="0.2">
      <c r="B182" s="86" t="s">
        <v>614</v>
      </c>
      <c r="C182" s="86" t="s">
        <v>439</v>
      </c>
      <c r="D182" s="86" t="s">
        <v>2</v>
      </c>
      <c r="E182" s="86">
        <v>1387</v>
      </c>
      <c r="F182" s="86">
        <v>0.3241</v>
      </c>
      <c r="G182" s="86">
        <v>3.99675</v>
      </c>
      <c r="H182" s="86">
        <v>1.667</v>
      </c>
      <c r="I182" s="86">
        <v>2.1000000000000001E-2</v>
      </c>
      <c r="J182" s="86">
        <v>7.6999999999999999E-2</v>
      </c>
      <c r="K182" s="86">
        <v>2</v>
      </c>
      <c r="L182" s="86">
        <v>2379</v>
      </c>
      <c r="M182" s="86">
        <v>2379</v>
      </c>
      <c r="N182" s="275">
        <v>5.53701E-5</v>
      </c>
      <c r="O182" s="275">
        <v>5.53701E-5</v>
      </c>
      <c r="P182" s="86">
        <v>1</v>
      </c>
      <c r="Q182" s="86">
        <v>8710</v>
      </c>
      <c r="R182" s="86">
        <v>8710</v>
      </c>
      <c r="S182" s="275">
        <v>7.9979099999999995E-5</v>
      </c>
      <c r="T182" s="275">
        <v>7.9979099999999995E-5</v>
      </c>
      <c r="U182" s="86">
        <v>0</v>
      </c>
      <c r="V182" s="86">
        <v>0</v>
      </c>
      <c r="W182" s="86">
        <v>0</v>
      </c>
      <c r="X182" s="168" t="s">
        <v>153</v>
      </c>
      <c r="Y182" s="170"/>
    </row>
    <row r="183" spans="2:25" s="197" customFormat="1" x14ac:dyDescent="0.2">
      <c r="B183" s="86" t="s">
        <v>615</v>
      </c>
      <c r="C183" s="86" t="s">
        <v>439</v>
      </c>
      <c r="D183" s="86" t="s">
        <v>2</v>
      </c>
      <c r="E183" s="86">
        <v>1268</v>
      </c>
      <c r="F183" s="86">
        <v>1.1273899999999999</v>
      </c>
      <c r="G183" s="86">
        <v>1.7415700000000001</v>
      </c>
      <c r="H183" s="86">
        <v>1.6559999999999999</v>
      </c>
      <c r="I183" s="86">
        <v>1.0999999999999999E-2</v>
      </c>
      <c r="J183" s="86">
        <v>0</v>
      </c>
      <c r="K183" s="86">
        <v>0</v>
      </c>
      <c r="L183" s="86">
        <v>1123</v>
      </c>
      <c r="M183" s="86">
        <v>1123</v>
      </c>
      <c r="N183" s="275">
        <v>9.2283600000000002E-6</v>
      </c>
      <c r="O183" s="275">
        <v>9.2283600000000002E-6</v>
      </c>
      <c r="P183" s="86">
        <v>0</v>
      </c>
      <c r="Q183" s="86">
        <v>0</v>
      </c>
      <c r="R183" s="86">
        <v>0</v>
      </c>
      <c r="S183" s="86">
        <v>0</v>
      </c>
      <c r="T183" s="86">
        <v>0</v>
      </c>
      <c r="U183" s="86">
        <v>0</v>
      </c>
      <c r="V183" s="86">
        <v>0</v>
      </c>
      <c r="W183" s="86">
        <v>0</v>
      </c>
      <c r="X183" s="168" t="s">
        <v>153</v>
      </c>
      <c r="Y183" s="170"/>
    </row>
    <row r="184" spans="2:25" s="197" customFormat="1" x14ac:dyDescent="0.2">
      <c r="B184" s="86" t="s">
        <v>616</v>
      </c>
      <c r="C184" s="86" t="s">
        <v>439</v>
      </c>
      <c r="D184" s="86" t="s">
        <v>2</v>
      </c>
      <c r="E184" s="86">
        <v>589</v>
      </c>
      <c r="F184" s="86">
        <v>0.90822000000000003</v>
      </c>
      <c r="G184" s="86">
        <v>2.5324499999999999</v>
      </c>
      <c r="H184" s="86">
        <v>1.3879999999999999</v>
      </c>
      <c r="I184" s="86">
        <v>3.2000000000000001E-2</v>
      </c>
      <c r="J184" s="86">
        <v>0</v>
      </c>
      <c r="K184" s="86">
        <v>2</v>
      </c>
      <c r="L184" s="86">
        <v>1841</v>
      </c>
      <c r="M184" s="86">
        <v>1841</v>
      </c>
      <c r="N184" s="86">
        <v>5.2293999999999995E-4</v>
      </c>
      <c r="O184" s="86">
        <v>5.2293999999999995E-4</v>
      </c>
      <c r="P184" s="86">
        <v>0</v>
      </c>
      <c r="Q184" s="86">
        <v>0</v>
      </c>
      <c r="R184" s="86">
        <v>0</v>
      </c>
      <c r="S184" s="86">
        <v>0</v>
      </c>
      <c r="T184" s="86">
        <v>0</v>
      </c>
      <c r="U184" s="86">
        <v>0</v>
      </c>
      <c r="V184" s="86">
        <v>0</v>
      </c>
      <c r="W184" s="86">
        <v>0</v>
      </c>
      <c r="X184" s="168" t="s">
        <v>153</v>
      </c>
      <c r="Y184" s="170"/>
    </row>
    <row r="185" spans="2:25" s="197" customFormat="1" x14ac:dyDescent="0.2">
      <c r="B185" s="86" t="s">
        <v>617</v>
      </c>
      <c r="C185" s="86" t="s">
        <v>439</v>
      </c>
      <c r="D185" s="86" t="s">
        <v>2</v>
      </c>
      <c r="E185" s="86">
        <v>1382</v>
      </c>
      <c r="F185" s="86">
        <v>1.53142</v>
      </c>
      <c r="G185" s="86">
        <v>1.0119</v>
      </c>
      <c r="H185" s="86">
        <v>2.2280000000000002</v>
      </c>
      <c r="I185" s="86">
        <v>3.6999999999999998E-2</v>
      </c>
      <c r="J185" s="86">
        <v>0.40200000000000002</v>
      </c>
      <c r="K185" s="86">
        <v>1</v>
      </c>
      <c r="L185" s="86">
        <v>3139</v>
      </c>
      <c r="M185" s="86">
        <v>3139</v>
      </c>
      <c r="N185" s="275">
        <v>3.6913399999999998E-5</v>
      </c>
      <c r="O185" s="275">
        <v>3.6913399999999998E-5</v>
      </c>
      <c r="P185" s="86">
        <v>2</v>
      </c>
      <c r="Q185" s="86">
        <v>33773</v>
      </c>
      <c r="R185" s="86">
        <v>33773</v>
      </c>
      <c r="S185" s="86">
        <v>3.1683999999999998E-4</v>
      </c>
      <c r="T185" s="86">
        <v>3.1683999999999998E-4</v>
      </c>
      <c r="U185" s="86">
        <v>0</v>
      </c>
      <c r="V185" s="86">
        <v>0</v>
      </c>
      <c r="W185" s="86">
        <v>0</v>
      </c>
      <c r="X185" s="168" t="s">
        <v>153</v>
      </c>
      <c r="Y185" s="170"/>
    </row>
    <row r="186" spans="2:25" s="197" customFormat="1" x14ac:dyDescent="0.2">
      <c r="B186" s="86" t="s">
        <v>618</v>
      </c>
      <c r="C186" s="86" t="s">
        <v>439</v>
      </c>
      <c r="D186" s="86" t="s">
        <v>1</v>
      </c>
      <c r="E186" s="86">
        <v>2</v>
      </c>
      <c r="F186" s="86">
        <v>0</v>
      </c>
      <c r="G186" s="86">
        <v>0.13499</v>
      </c>
      <c r="H186" s="86">
        <v>2.988</v>
      </c>
      <c r="I186" s="86">
        <v>0</v>
      </c>
      <c r="J186" s="86">
        <v>0</v>
      </c>
      <c r="K186" s="86">
        <v>0</v>
      </c>
      <c r="L186" s="86">
        <v>0</v>
      </c>
      <c r="M186" s="86">
        <v>0</v>
      </c>
      <c r="N186" s="86">
        <v>0</v>
      </c>
      <c r="O186" s="86">
        <v>0</v>
      </c>
      <c r="P186" s="86">
        <v>0</v>
      </c>
      <c r="Q186" s="86">
        <v>0</v>
      </c>
      <c r="R186" s="86">
        <v>0</v>
      </c>
      <c r="S186" s="86">
        <v>0</v>
      </c>
      <c r="T186" s="86">
        <v>0</v>
      </c>
      <c r="U186" s="86">
        <v>0</v>
      </c>
      <c r="V186" s="86">
        <v>0</v>
      </c>
      <c r="W186" s="86">
        <v>0</v>
      </c>
      <c r="X186" s="168" t="s">
        <v>153</v>
      </c>
      <c r="Y186" s="170"/>
    </row>
    <row r="187" spans="2:25" s="197" customFormat="1" x14ac:dyDescent="0.2">
      <c r="B187" s="86" t="s">
        <v>619</v>
      </c>
      <c r="C187" s="86" t="s">
        <v>439</v>
      </c>
      <c r="D187" s="86" t="s">
        <v>2</v>
      </c>
      <c r="E187" s="86">
        <v>1</v>
      </c>
      <c r="F187" s="86">
        <v>0</v>
      </c>
      <c r="G187" s="86">
        <v>1.4937800000000001</v>
      </c>
      <c r="H187" s="86">
        <v>8.5000000000000006E-2</v>
      </c>
      <c r="I187" s="86">
        <v>0</v>
      </c>
      <c r="J187" s="86">
        <v>0</v>
      </c>
      <c r="K187" s="86">
        <v>0</v>
      </c>
      <c r="L187" s="86">
        <v>0</v>
      </c>
      <c r="M187" s="86">
        <v>0</v>
      </c>
      <c r="N187" s="86">
        <v>0</v>
      </c>
      <c r="O187" s="86">
        <v>0</v>
      </c>
      <c r="P187" s="86">
        <v>0</v>
      </c>
      <c r="Q187" s="86">
        <v>0</v>
      </c>
      <c r="R187" s="86">
        <v>0</v>
      </c>
      <c r="S187" s="86">
        <v>0</v>
      </c>
      <c r="T187" s="86">
        <v>0</v>
      </c>
      <c r="U187" s="86">
        <v>0</v>
      </c>
      <c r="V187" s="86">
        <v>0</v>
      </c>
      <c r="W187" s="86">
        <v>0</v>
      </c>
      <c r="X187" s="168" t="s">
        <v>153</v>
      </c>
      <c r="Y187" s="170"/>
    </row>
    <row r="188" spans="2:25" s="197" customFormat="1" x14ac:dyDescent="0.2">
      <c r="B188" s="86" t="s">
        <v>620</v>
      </c>
      <c r="C188" s="86" t="s">
        <v>439</v>
      </c>
      <c r="D188" s="86" t="s">
        <v>2</v>
      </c>
      <c r="E188" s="86">
        <v>1</v>
      </c>
      <c r="F188" s="86">
        <v>1.7440000000000001E-2</v>
      </c>
      <c r="G188" s="86">
        <v>1.1786099999999999</v>
      </c>
      <c r="H188" s="86">
        <v>3.3740000000000001</v>
      </c>
      <c r="I188" s="86">
        <v>5.0590000000000002</v>
      </c>
      <c r="J188" s="86">
        <v>0</v>
      </c>
      <c r="K188" s="86">
        <v>1</v>
      </c>
      <c r="L188" s="86">
        <v>203</v>
      </c>
      <c r="M188" s="86">
        <v>203</v>
      </c>
      <c r="N188" s="275">
        <v>3.0761200000000002E-6</v>
      </c>
      <c r="O188" s="275">
        <v>3.0761200000000002E-6</v>
      </c>
      <c r="P188" s="86">
        <v>0</v>
      </c>
      <c r="Q188" s="86">
        <v>0</v>
      </c>
      <c r="R188" s="86">
        <v>0</v>
      </c>
      <c r="S188" s="86">
        <v>0</v>
      </c>
      <c r="T188" s="86">
        <v>0</v>
      </c>
      <c r="U188" s="86">
        <v>0</v>
      </c>
      <c r="V188" s="86">
        <v>0</v>
      </c>
      <c r="W188" s="86">
        <v>0</v>
      </c>
      <c r="X188" s="168" t="s">
        <v>153</v>
      </c>
      <c r="Y188" s="170"/>
    </row>
    <row r="189" spans="2:25" s="197" customFormat="1" x14ac:dyDescent="0.2">
      <c r="B189" s="86" t="s">
        <v>621</v>
      </c>
      <c r="C189" s="86" t="s">
        <v>439</v>
      </c>
      <c r="D189" s="86" t="s">
        <v>2</v>
      </c>
      <c r="E189" s="86">
        <v>84</v>
      </c>
      <c r="F189" s="86">
        <v>0</v>
      </c>
      <c r="G189" s="86">
        <v>1.97279</v>
      </c>
      <c r="H189" s="86">
        <v>1.9279999999999999</v>
      </c>
      <c r="I189" s="86">
        <v>0.28899999999999998</v>
      </c>
      <c r="J189" s="86">
        <v>0</v>
      </c>
      <c r="K189" s="86">
        <v>1</v>
      </c>
      <c r="L189" s="86">
        <v>1706</v>
      </c>
      <c r="M189" s="86">
        <v>1706</v>
      </c>
      <c r="N189" s="86">
        <v>2.7377499999999997E-4</v>
      </c>
      <c r="O189" s="86">
        <v>2.7377499999999997E-4</v>
      </c>
      <c r="P189" s="86">
        <v>0</v>
      </c>
      <c r="Q189" s="86">
        <v>0</v>
      </c>
      <c r="R189" s="86">
        <v>0</v>
      </c>
      <c r="S189" s="86">
        <v>0</v>
      </c>
      <c r="T189" s="86">
        <v>0</v>
      </c>
      <c r="U189" s="86">
        <v>0</v>
      </c>
      <c r="V189" s="86">
        <v>0</v>
      </c>
      <c r="W189" s="86">
        <v>0</v>
      </c>
      <c r="X189" s="168" t="s">
        <v>153</v>
      </c>
      <c r="Y189" s="170"/>
    </row>
    <row r="190" spans="2:25" s="197" customFormat="1" x14ac:dyDescent="0.2">
      <c r="B190" s="86" t="s">
        <v>622</v>
      </c>
      <c r="C190" s="86" t="s">
        <v>439</v>
      </c>
      <c r="D190" s="86" t="s">
        <v>2</v>
      </c>
      <c r="E190" s="86">
        <v>1</v>
      </c>
      <c r="F190" s="86">
        <v>0</v>
      </c>
      <c r="G190" s="86">
        <v>0.29308000000000001</v>
      </c>
      <c r="H190" s="86">
        <v>2.3820000000000001</v>
      </c>
      <c r="I190" s="86">
        <v>0</v>
      </c>
      <c r="J190" s="86">
        <v>7.1790000000000003</v>
      </c>
      <c r="K190" s="86">
        <v>0</v>
      </c>
      <c r="L190" s="86">
        <v>0</v>
      </c>
      <c r="M190" s="86">
        <v>0</v>
      </c>
      <c r="N190" s="86">
        <v>0</v>
      </c>
      <c r="O190" s="86">
        <v>0</v>
      </c>
      <c r="P190" s="86">
        <v>1</v>
      </c>
      <c r="Q190" s="86">
        <v>408</v>
      </c>
      <c r="R190" s="86">
        <v>408</v>
      </c>
      <c r="S190" s="275">
        <v>3.0761200000000002E-6</v>
      </c>
      <c r="T190" s="275">
        <v>3.0761200000000002E-6</v>
      </c>
      <c r="U190" s="86">
        <v>0</v>
      </c>
      <c r="V190" s="86">
        <v>0</v>
      </c>
      <c r="W190" s="86">
        <v>0</v>
      </c>
      <c r="X190" s="168" t="s">
        <v>449</v>
      </c>
      <c r="Y190" s="170"/>
    </row>
    <row r="191" spans="2:25" s="197" customFormat="1" x14ac:dyDescent="0.2">
      <c r="B191" s="86" t="s">
        <v>623</v>
      </c>
      <c r="C191" s="86" t="s">
        <v>439</v>
      </c>
      <c r="D191" s="86" t="s">
        <v>2</v>
      </c>
      <c r="E191" s="86">
        <v>1</v>
      </c>
      <c r="F191" s="86">
        <v>0</v>
      </c>
      <c r="G191" s="86">
        <v>0.17510999999999999</v>
      </c>
      <c r="H191" s="86">
        <v>2.8620000000000001</v>
      </c>
      <c r="I191" s="86">
        <v>0</v>
      </c>
      <c r="J191" s="86">
        <v>0</v>
      </c>
      <c r="K191" s="86">
        <v>0</v>
      </c>
      <c r="L191" s="86">
        <v>0</v>
      </c>
      <c r="M191" s="86">
        <v>0</v>
      </c>
      <c r="N191" s="86">
        <v>0</v>
      </c>
      <c r="O191" s="86">
        <v>0</v>
      </c>
      <c r="P191" s="86">
        <v>0</v>
      </c>
      <c r="Q191" s="86">
        <v>0</v>
      </c>
      <c r="R191" s="86">
        <v>0</v>
      </c>
      <c r="S191" s="86">
        <v>0</v>
      </c>
      <c r="T191" s="86">
        <v>0</v>
      </c>
      <c r="U191" s="86">
        <v>0</v>
      </c>
      <c r="V191" s="86">
        <v>0</v>
      </c>
      <c r="W191" s="86">
        <v>0</v>
      </c>
      <c r="X191" s="168" t="s">
        <v>153</v>
      </c>
      <c r="Y191" s="170"/>
    </row>
    <row r="192" spans="2:25" s="197" customFormat="1" x14ac:dyDescent="0.2">
      <c r="B192" s="86" t="s">
        <v>624</v>
      </c>
      <c r="C192" s="86" t="s">
        <v>439</v>
      </c>
      <c r="D192" s="86" t="s">
        <v>1</v>
      </c>
      <c r="E192" s="86">
        <v>2</v>
      </c>
      <c r="F192" s="86">
        <v>0</v>
      </c>
      <c r="G192" s="86">
        <v>0.63327</v>
      </c>
      <c r="H192" s="86">
        <v>1.57</v>
      </c>
      <c r="I192" s="86">
        <v>0</v>
      </c>
      <c r="J192" s="86">
        <v>0</v>
      </c>
      <c r="K192" s="86">
        <v>0</v>
      </c>
      <c r="L192" s="86">
        <v>0</v>
      </c>
      <c r="M192" s="86">
        <v>0</v>
      </c>
      <c r="N192" s="86">
        <v>0</v>
      </c>
      <c r="O192" s="86">
        <v>0</v>
      </c>
      <c r="P192" s="86">
        <v>0</v>
      </c>
      <c r="Q192" s="86">
        <v>0</v>
      </c>
      <c r="R192" s="86">
        <v>0</v>
      </c>
      <c r="S192" s="86">
        <v>0</v>
      </c>
      <c r="T192" s="86">
        <v>0</v>
      </c>
      <c r="U192" s="86">
        <v>0</v>
      </c>
      <c r="V192" s="86">
        <v>0</v>
      </c>
      <c r="W192" s="86">
        <v>0</v>
      </c>
      <c r="X192" s="168" t="s">
        <v>153</v>
      </c>
      <c r="Y192" s="170"/>
    </row>
    <row r="193" spans="2:25" s="197" customFormat="1" x14ac:dyDescent="0.2">
      <c r="B193" s="86" t="s">
        <v>625</v>
      </c>
      <c r="C193" s="86" t="s">
        <v>439</v>
      </c>
      <c r="D193" s="86" t="s">
        <v>2</v>
      </c>
      <c r="E193" s="86">
        <v>67</v>
      </c>
      <c r="F193" s="86">
        <v>0</v>
      </c>
      <c r="G193" s="86">
        <v>2.0226999999999999</v>
      </c>
      <c r="H193" s="86">
        <v>1.2829999999999999</v>
      </c>
      <c r="I193" s="86">
        <v>5.0000000000000001E-3</v>
      </c>
      <c r="J193" s="86">
        <v>0</v>
      </c>
      <c r="K193" s="86">
        <v>0</v>
      </c>
      <c r="L193" s="86">
        <v>38</v>
      </c>
      <c r="M193" s="86">
        <v>38</v>
      </c>
      <c r="N193" s="275">
        <v>3.0761200000000002E-6</v>
      </c>
      <c r="O193" s="275">
        <v>3.0761200000000002E-6</v>
      </c>
      <c r="P193" s="86">
        <v>0</v>
      </c>
      <c r="Q193" s="86">
        <v>0</v>
      </c>
      <c r="R193" s="86">
        <v>0</v>
      </c>
      <c r="S193" s="86">
        <v>0</v>
      </c>
      <c r="T193" s="86">
        <v>0</v>
      </c>
      <c r="U193" s="86">
        <v>0</v>
      </c>
      <c r="V193" s="86">
        <v>0</v>
      </c>
      <c r="W193" s="86">
        <v>0</v>
      </c>
      <c r="X193" s="168" t="s">
        <v>153</v>
      </c>
      <c r="Y193" s="170"/>
    </row>
    <row r="194" spans="2:25" s="197" customFormat="1" x14ac:dyDescent="0.2">
      <c r="B194" s="86" t="s">
        <v>626</v>
      </c>
      <c r="C194" s="86" t="s">
        <v>439</v>
      </c>
      <c r="D194" s="86" t="s">
        <v>1</v>
      </c>
      <c r="E194" s="86">
        <v>2</v>
      </c>
      <c r="F194" s="86">
        <v>0</v>
      </c>
      <c r="G194" s="86">
        <v>1.4421999999999999</v>
      </c>
      <c r="H194" s="86">
        <v>0.13700000000000001</v>
      </c>
      <c r="I194" s="86">
        <v>0</v>
      </c>
      <c r="J194" s="86">
        <v>2.036</v>
      </c>
      <c r="K194" s="86">
        <v>0</v>
      </c>
      <c r="L194" s="86">
        <v>0</v>
      </c>
      <c r="M194" s="86">
        <v>0</v>
      </c>
      <c r="N194" s="86">
        <v>0</v>
      </c>
      <c r="O194" s="86">
        <v>0</v>
      </c>
      <c r="P194" s="86">
        <v>1</v>
      </c>
      <c r="Q194" s="86">
        <v>4022</v>
      </c>
      <c r="R194" s="86">
        <v>4022</v>
      </c>
      <c r="S194" s="275">
        <v>6.1522400000000004E-6</v>
      </c>
      <c r="T194" s="275">
        <v>6.1522400000000004E-6</v>
      </c>
      <c r="U194" s="86">
        <v>0</v>
      </c>
      <c r="V194" s="86">
        <v>0</v>
      </c>
      <c r="W194" s="86">
        <v>0</v>
      </c>
      <c r="X194" s="168" t="s">
        <v>153</v>
      </c>
      <c r="Y194" s="170"/>
    </row>
    <row r="195" spans="2:25" s="197" customFormat="1" x14ac:dyDescent="0.2">
      <c r="B195" s="86" t="s">
        <v>627</v>
      </c>
      <c r="C195" s="86" t="s">
        <v>439</v>
      </c>
      <c r="D195" s="86" t="s">
        <v>2</v>
      </c>
      <c r="E195" s="86">
        <v>47</v>
      </c>
      <c r="F195" s="86">
        <v>0.82343</v>
      </c>
      <c r="G195" s="86">
        <v>7.2285899999999996</v>
      </c>
      <c r="H195" s="86">
        <v>1.3460000000000001</v>
      </c>
      <c r="I195" s="86">
        <v>0.27600000000000002</v>
      </c>
      <c r="J195" s="86">
        <v>0</v>
      </c>
      <c r="K195" s="86">
        <v>1</v>
      </c>
      <c r="L195" s="86">
        <v>1303</v>
      </c>
      <c r="M195" s="86">
        <v>1303</v>
      </c>
      <c r="N195" s="86">
        <v>1.3534899999999999E-4</v>
      </c>
      <c r="O195" s="86">
        <v>1.3534899999999999E-4</v>
      </c>
      <c r="P195" s="86">
        <v>0</v>
      </c>
      <c r="Q195" s="86">
        <v>0</v>
      </c>
      <c r="R195" s="86">
        <v>0</v>
      </c>
      <c r="S195" s="86">
        <v>0</v>
      </c>
      <c r="T195" s="86">
        <v>0</v>
      </c>
      <c r="U195" s="86">
        <v>0</v>
      </c>
      <c r="V195" s="86">
        <v>0</v>
      </c>
      <c r="W195" s="86">
        <v>0</v>
      </c>
      <c r="X195" s="168" t="s">
        <v>153</v>
      </c>
      <c r="Y195" s="170"/>
    </row>
    <row r="196" spans="2:25" s="197" customFormat="1" x14ac:dyDescent="0.2">
      <c r="B196" s="86" t="s">
        <v>628</v>
      </c>
      <c r="C196" s="86" t="s">
        <v>439</v>
      </c>
      <c r="D196" s="86" t="s">
        <v>1</v>
      </c>
      <c r="E196" s="86">
        <v>1</v>
      </c>
      <c r="F196" s="86">
        <v>0.91435</v>
      </c>
      <c r="G196" s="86">
        <v>0.40078999999999998</v>
      </c>
      <c r="H196" s="86">
        <v>3.6280000000000001</v>
      </c>
      <c r="I196" s="86">
        <v>0</v>
      </c>
      <c r="J196" s="86">
        <v>0</v>
      </c>
      <c r="K196" s="86">
        <v>0</v>
      </c>
      <c r="L196" s="86">
        <v>0</v>
      </c>
      <c r="M196" s="86">
        <v>0</v>
      </c>
      <c r="N196" s="86">
        <v>0</v>
      </c>
      <c r="O196" s="86">
        <v>0</v>
      </c>
      <c r="P196" s="86">
        <v>0</v>
      </c>
      <c r="Q196" s="86">
        <v>0</v>
      </c>
      <c r="R196" s="86">
        <v>0</v>
      </c>
      <c r="S196" s="86">
        <v>0</v>
      </c>
      <c r="T196" s="86">
        <v>0</v>
      </c>
      <c r="U196" s="86">
        <v>0</v>
      </c>
      <c r="V196" s="86">
        <v>0</v>
      </c>
      <c r="W196" s="86">
        <v>0</v>
      </c>
      <c r="X196" s="168" t="s">
        <v>153</v>
      </c>
      <c r="Y196" s="170"/>
    </row>
    <row r="197" spans="2:25" s="197" customFormat="1" x14ac:dyDescent="0.2">
      <c r="B197" s="86" t="s">
        <v>629</v>
      </c>
      <c r="C197" s="86" t="s">
        <v>439</v>
      </c>
      <c r="D197" s="86" t="s">
        <v>1</v>
      </c>
      <c r="E197" s="86">
        <v>1</v>
      </c>
      <c r="F197" s="86">
        <v>0</v>
      </c>
      <c r="G197" s="86">
        <v>1.3002899999999999</v>
      </c>
      <c r="H197" s="86">
        <v>1.1859999999999999</v>
      </c>
      <c r="I197" s="86">
        <v>0</v>
      </c>
      <c r="J197" s="86">
        <v>0</v>
      </c>
      <c r="K197" s="86">
        <v>0</v>
      </c>
      <c r="L197" s="86">
        <v>0</v>
      </c>
      <c r="M197" s="86">
        <v>0</v>
      </c>
      <c r="N197" s="86">
        <v>0</v>
      </c>
      <c r="O197" s="86">
        <v>0</v>
      </c>
      <c r="P197" s="86">
        <v>0</v>
      </c>
      <c r="Q197" s="86">
        <v>0</v>
      </c>
      <c r="R197" s="86">
        <v>0</v>
      </c>
      <c r="S197" s="86">
        <v>0</v>
      </c>
      <c r="T197" s="86">
        <v>0</v>
      </c>
      <c r="U197" s="86">
        <v>0</v>
      </c>
      <c r="V197" s="86">
        <v>0</v>
      </c>
      <c r="W197" s="86">
        <v>0</v>
      </c>
      <c r="X197" s="168" t="s">
        <v>153</v>
      </c>
      <c r="Y197" s="170"/>
    </row>
    <row r="198" spans="2:25" s="197" customFormat="1" x14ac:dyDescent="0.2">
      <c r="B198" s="86" t="s">
        <v>630</v>
      </c>
      <c r="C198" s="86" t="s">
        <v>439</v>
      </c>
      <c r="D198" s="86" t="s">
        <v>1</v>
      </c>
      <c r="E198" s="86">
        <v>2</v>
      </c>
      <c r="F198" s="86">
        <v>0</v>
      </c>
      <c r="G198" s="86">
        <v>1.03261</v>
      </c>
      <c r="H198" s="86">
        <v>5.89</v>
      </c>
      <c r="I198" s="86">
        <v>0</v>
      </c>
      <c r="J198" s="86">
        <v>0</v>
      </c>
      <c r="K198" s="86">
        <v>0</v>
      </c>
      <c r="L198" s="86">
        <v>0</v>
      </c>
      <c r="M198" s="86">
        <v>0</v>
      </c>
      <c r="N198" s="86">
        <v>0</v>
      </c>
      <c r="O198" s="86">
        <v>0</v>
      </c>
      <c r="P198" s="86">
        <v>0</v>
      </c>
      <c r="Q198" s="86">
        <v>0</v>
      </c>
      <c r="R198" s="86">
        <v>0</v>
      </c>
      <c r="S198" s="86">
        <v>0</v>
      </c>
      <c r="T198" s="86">
        <v>0</v>
      </c>
      <c r="U198" s="86">
        <v>0</v>
      </c>
      <c r="V198" s="86">
        <v>0</v>
      </c>
      <c r="W198" s="86">
        <v>0</v>
      </c>
      <c r="X198" s="168" t="s">
        <v>153</v>
      </c>
      <c r="Y198" s="170"/>
    </row>
    <row r="199" spans="2:25" s="197" customFormat="1" x14ac:dyDescent="0.2">
      <c r="B199" s="86" t="s">
        <v>631</v>
      </c>
      <c r="C199" s="86" t="s">
        <v>439</v>
      </c>
      <c r="D199" s="86" t="s">
        <v>2</v>
      </c>
      <c r="E199" s="86">
        <v>43</v>
      </c>
      <c r="F199" s="86">
        <v>0.96277999999999997</v>
      </c>
      <c r="G199" s="86">
        <v>4.45282</v>
      </c>
      <c r="H199" s="86">
        <v>3.4390000000000001</v>
      </c>
      <c r="I199" s="86">
        <v>2.1970000000000001</v>
      </c>
      <c r="J199" s="86">
        <v>1.843</v>
      </c>
      <c r="K199" s="86">
        <v>1</v>
      </c>
      <c r="L199" s="86">
        <v>3720</v>
      </c>
      <c r="M199" s="86">
        <v>3720</v>
      </c>
      <c r="N199" s="86">
        <v>1.2612100000000001E-4</v>
      </c>
      <c r="O199" s="86">
        <v>1.2612100000000001E-4</v>
      </c>
      <c r="P199" s="86">
        <v>1</v>
      </c>
      <c r="Q199" s="86">
        <v>3120</v>
      </c>
      <c r="R199" s="86">
        <v>3120</v>
      </c>
      <c r="S199" s="275">
        <v>2.4608900000000001E-5</v>
      </c>
      <c r="T199" s="275">
        <v>2.4608900000000001E-5</v>
      </c>
      <c r="U199" s="86">
        <v>0</v>
      </c>
      <c r="V199" s="86">
        <v>0</v>
      </c>
      <c r="W199" s="86">
        <v>0</v>
      </c>
      <c r="X199" s="168" t="s">
        <v>153</v>
      </c>
      <c r="Y199" s="170"/>
    </row>
    <row r="200" spans="2:25" s="197" customFormat="1" x14ac:dyDescent="0.2">
      <c r="B200" s="86" t="s">
        <v>632</v>
      </c>
      <c r="C200" s="86" t="s">
        <v>439</v>
      </c>
      <c r="D200" s="86" t="s">
        <v>2</v>
      </c>
      <c r="E200" s="86">
        <v>0</v>
      </c>
      <c r="F200" s="86">
        <v>3.0100000000000001E-3</v>
      </c>
      <c r="G200" s="86">
        <v>2.0070000000000001E-2</v>
      </c>
      <c r="H200" s="86">
        <v>0</v>
      </c>
      <c r="I200" s="86">
        <v>0</v>
      </c>
      <c r="J200" s="86">
        <v>0</v>
      </c>
      <c r="K200" s="86">
        <v>0</v>
      </c>
      <c r="L200" s="86">
        <v>0</v>
      </c>
      <c r="M200" s="86">
        <v>0</v>
      </c>
      <c r="N200" s="86">
        <v>0</v>
      </c>
      <c r="O200" s="86">
        <v>0</v>
      </c>
      <c r="P200" s="86">
        <v>0</v>
      </c>
      <c r="Q200" s="86">
        <v>0</v>
      </c>
      <c r="R200" s="86">
        <v>0</v>
      </c>
      <c r="S200" s="86">
        <v>0</v>
      </c>
      <c r="T200" s="86">
        <v>0</v>
      </c>
      <c r="U200" s="86">
        <v>0</v>
      </c>
      <c r="V200" s="86">
        <v>0</v>
      </c>
      <c r="W200" s="86">
        <v>0</v>
      </c>
      <c r="X200" s="168" t="s">
        <v>153</v>
      </c>
      <c r="Y200" s="170"/>
    </row>
    <row r="201" spans="2:25" s="197" customFormat="1" x14ac:dyDescent="0.2">
      <c r="B201" s="86" t="s">
        <v>633</v>
      </c>
      <c r="C201" s="86" t="s">
        <v>439</v>
      </c>
      <c r="D201" s="86" t="s">
        <v>2</v>
      </c>
      <c r="E201" s="86">
        <v>117</v>
      </c>
      <c r="F201" s="86">
        <v>2.3047399999999998</v>
      </c>
      <c r="G201" s="86">
        <v>4.7250500000000004</v>
      </c>
      <c r="H201" s="86">
        <v>6.1580000000000004</v>
      </c>
      <c r="I201" s="86">
        <v>0</v>
      </c>
      <c r="J201" s="86">
        <v>0</v>
      </c>
      <c r="K201" s="86">
        <v>0</v>
      </c>
      <c r="L201" s="86">
        <v>0</v>
      </c>
      <c r="M201" s="86">
        <v>0</v>
      </c>
      <c r="N201" s="86">
        <v>0</v>
      </c>
      <c r="O201" s="86">
        <v>0</v>
      </c>
      <c r="P201" s="86">
        <v>0</v>
      </c>
      <c r="Q201" s="86">
        <v>0</v>
      </c>
      <c r="R201" s="86">
        <v>0</v>
      </c>
      <c r="S201" s="86">
        <v>0</v>
      </c>
      <c r="T201" s="86">
        <v>0</v>
      </c>
      <c r="U201" s="86">
        <v>0</v>
      </c>
      <c r="V201" s="86">
        <v>0</v>
      </c>
      <c r="W201" s="86">
        <v>0</v>
      </c>
      <c r="X201" s="168" t="s">
        <v>153</v>
      </c>
      <c r="Y201" s="170"/>
    </row>
    <row r="202" spans="2:25" s="197" customFormat="1" x14ac:dyDescent="0.2">
      <c r="B202" s="86" t="s">
        <v>634</v>
      </c>
      <c r="C202" s="86" t="s">
        <v>439</v>
      </c>
      <c r="D202" s="86" t="s">
        <v>2</v>
      </c>
      <c r="E202" s="86">
        <v>2034</v>
      </c>
      <c r="F202" s="86">
        <v>5.1228699999999998</v>
      </c>
      <c r="G202" s="86">
        <v>0.37940000000000002</v>
      </c>
      <c r="H202" s="86">
        <v>2.492</v>
      </c>
      <c r="I202" s="86">
        <v>0.03</v>
      </c>
      <c r="J202" s="86">
        <v>0.42299999999999999</v>
      </c>
      <c r="K202" s="86">
        <v>2</v>
      </c>
      <c r="L202" s="86">
        <v>3327</v>
      </c>
      <c r="M202" s="86">
        <v>3327</v>
      </c>
      <c r="N202" s="275">
        <v>4.6141799999999999E-5</v>
      </c>
      <c r="O202" s="275">
        <v>4.6141799999999999E-5</v>
      </c>
      <c r="P202" s="86">
        <v>3</v>
      </c>
      <c r="Q202" s="86">
        <v>46776</v>
      </c>
      <c r="R202" s="86">
        <v>46776</v>
      </c>
      <c r="S202" s="86">
        <v>3.7220999999999999E-4</v>
      </c>
      <c r="T202" s="86">
        <v>3.7220999999999999E-4</v>
      </c>
      <c r="U202" s="86">
        <v>0</v>
      </c>
      <c r="V202" s="86">
        <v>0</v>
      </c>
      <c r="W202" s="86">
        <v>0</v>
      </c>
      <c r="X202" s="168" t="s">
        <v>153</v>
      </c>
      <c r="Y202" s="170"/>
    </row>
    <row r="203" spans="2:25" s="197" customFormat="1" x14ac:dyDescent="0.2">
      <c r="B203" s="86" t="s">
        <v>635</v>
      </c>
      <c r="C203" s="86" t="s">
        <v>439</v>
      </c>
      <c r="D203" s="86" t="s">
        <v>2</v>
      </c>
      <c r="E203" s="86">
        <v>94</v>
      </c>
      <c r="F203" s="86">
        <v>2.2666599999999999</v>
      </c>
      <c r="G203" s="86">
        <v>0.46227000000000001</v>
      </c>
      <c r="H203" s="86">
        <v>1.302</v>
      </c>
      <c r="I203" s="86">
        <v>0</v>
      </c>
      <c r="J203" s="86">
        <v>0</v>
      </c>
      <c r="K203" s="86">
        <v>0</v>
      </c>
      <c r="L203" s="86">
        <v>0</v>
      </c>
      <c r="M203" s="86">
        <v>0</v>
      </c>
      <c r="N203" s="86">
        <v>0</v>
      </c>
      <c r="O203" s="86">
        <v>0</v>
      </c>
      <c r="P203" s="86">
        <v>0</v>
      </c>
      <c r="Q203" s="86">
        <v>0</v>
      </c>
      <c r="R203" s="86">
        <v>0</v>
      </c>
      <c r="S203" s="86">
        <v>0</v>
      </c>
      <c r="T203" s="86">
        <v>0</v>
      </c>
      <c r="U203" s="86">
        <v>0</v>
      </c>
      <c r="V203" s="86">
        <v>0</v>
      </c>
      <c r="W203" s="86">
        <v>0</v>
      </c>
      <c r="X203" s="168" t="s">
        <v>153</v>
      </c>
      <c r="Y203" s="170"/>
    </row>
    <row r="204" spans="2:25" s="197" customFormat="1" x14ac:dyDescent="0.2">
      <c r="B204" s="86" t="s">
        <v>636</v>
      </c>
      <c r="C204" s="86" t="s">
        <v>439</v>
      </c>
      <c r="D204" s="86" t="s">
        <v>2</v>
      </c>
      <c r="E204" s="86">
        <v>248</v>
      </c>
      <c r="F204" s="86">
        <v>3.1428199999999999</v>
      </c>
      <c r="G204" s="86">
        <v>1.0274300000000001</v>
      </c>
      <c r="H204" s="86">
        <v>1.9379999999999999</v>
      </c>
      <c r="I204" s="86">
        <v>1.262</v>
      </c>
      <c r="J204" s="86">
        <v>9.8000000000000004E-2</v>
      </c>
      <c r="K204" s="86">
        <v>3</v>
      </c>
      <c r="L204" s="86">
        <v>21868</v>
      </c>
      <c r="M204" s="86">
        <v>21868</v>
      </c>
      <c r="N204" s="86">
        <v>8.8592200000000003E-4</v>
      </c>
      <c r="O204" s="86">
        <v>8.8592200000000003E-4</v>
      </c>
      <c r="P204" s="86">
        <v>3</v>
      </c>
      <c r="Q204" s="86">
        <v>1690</v>
      </c>
      <c r="R204" s="86">
        <v>1690</v>
      </c>
      <c r="S204" s="275">
        <v>1.2304500000000001E-5</v>
      </c>
      <c r="T204" s="275">
        <v>1.2304500000000001E-5</v>
      </c>
      <c r="U204" s="86">
        <v>0</v>
      </c>
      <c r="V204" s="86">
        <v>0</v>
      </c>
      <c r="W204" s="86">
        <v>0</v>
      </c>
      <c r="X204" s="168" t="s">
        <v>153</v>
      </c>
      <c r="Y204" s="170"/>
    </row>
    <row r="205" spans="2:25" s="197" customFormat="1" x14ac:dyDescent="0.2">
      <c r="B205" s="86" t="s">
        <v>637</v>
      </c>
      <c r="C205" s="86" t="s">
        <v>439</v>
      </c>
      <c r="D205" s="86" t="s">
        <v>2</v>
      </c>
      <c r="E205" s="86">
        <v>47</v>
      </c>
      <c r="F205" s="86">
        <v>3.7798799999999999</v>
      </c>
      <c r="G205" s="86">
        <v>2.7369300000000001</v>
      </c>
      <c r="H205" s="86">
        <v>0.69299999999999995</v>
      </c>
      <c r="I205" s="86">
        <v>2.7E-2</v>
      </c>
      <c r="J205" s="86">
        <v>0</v>
      </c>
      <c r="K205" s="86">
        <v>1</v>
      </c>
      <c r="L205" s="86">
        <v>252</v>
      </c>
      <c r="M205" s="86">
        <v>252</v>
      </c>
      <c r="N205" s="275">
        <v>9.2283600000000002E-6</v>
      </c>
      <c r="O205" s="275">
        <v>9.2283600000000002E-6</v>
      </c>
      <c r="P205" s="86">
        <v>0</v>
      </c>
      <c r="Q205" s="86">
        <v>0</v>
      </c>
      <c r="R205" s="86">
        <v>0</v>
      </c>
      <c r="S205" s="86">
        <v>0</v>
      </c>
      <c r="T205" s="86">
        <v>0</v>
      </c>
      <c r="U205" s="86">
        <v>0</v>
      </c>
      <c r="V205" s="86">
        <v>0</v>
      </c>
      <c r="W205" s="86">
        <v>0</v>
      </c>
      <c r="X205" s="168" t="s">
        <v>153</v>
      </c>
      <c r="Y205" s="170"/>
    </row>
    <row r="206" spans="2:25" s="197" customFormat="1" x14ac:dyDescent="0.2">
      <c r="B206" s="86" t="s">
        <v>638</v>
      </c>
      <c r="C206" s="86" t="s">
        <v>439</v>
      </c>
      <c r="D206" s="86" t="s">
        <v>2</v>
      </c>
      <c r="E206" s="86">
        <v>157</v>
      </c>
      <c r="F206" s="86">
        <v>1.2121900000000001</v>
      </c>
      <c r="G206" s="86">
        <v>0.37412000000000001</v>
      </c>
      <c r="H206" s="86">
        <v>1.454</v>
      </c>
      <c r="I206" s="86">
        <v>0</v>
      </c>
      <c r="J206" s="86">
        <v>0</v>
      </c>
      <c r="K206" s="86">
        <v>0</v>
      </c>
      <c r="L206" s="86">
        <v>0</v>
      </c>
      <c r="M206" s="86">
        <v>0</v>
      </c>
      <c r="N206" s="86">
        <v>0</v>
      </c>
      <c r="O206" s="86">
        <v>0</v>
      </c>
      <c r="P206" s="86">
        <v>0</v>
      </c>
      <c r="Q206" s="86">
        <v>0</v>
      </c>
      <c r="R206" s="86">
        <v>0</v>
      </c>
      <c r="S206" s="86">
        <v>0</v>
      </c>
      <c r="T206" s="86">
        <v>0</v>
      </c>
      <c r="U206" s="86">
        <v>0</v>
      </c>
      <c r="V206" s="86">
        <v>0</v>
      </c>
      <c r="W206" s="86">
        <v>0</v>
      </c>
      <c r="X206" s="168" t="s">
        <v>153</v>
      </c>
      <c r="Y206" s="170"/>
    </row>
    <row r="207" spans="2:25" s="197" customFormat="1" x14ac:dyDescent="0.2">
      <c r="B207" s="86" t="s">
        <v>639</v>
      </c>
      <c r="C207" s="86" t="s">
        <v>439</v>
      </c>
      <c r="D207" s="86" t="s">
        <v>2</v>
      </c>
      <c r="E207" s="86">
        <v>810</v>
      </c>
      <c r="F207" s="86">
        <v>5.1535700000000002</v>
      </c>
      <c r="G207" s="86">
        <v>0.81511</v>
      </c>
      <c r="H207" s="86">
        <v>2.1459999999999999</v>
      </c>
      <c r="I207" s="86">
        <v>0.84</v>
      </c>
      <c r="J207" s="86">
        <v>0</v>
      </c>
      <c r="K207" s="86">
        <v>2</v>
      </c>
      <c r="L207" s="86">
        <v>42932</v>
      </c>
      <c r="M207" s="86">
        <v>42932</v>
      </c>
      <c r="N207" s="86">
        <v>2.5131889999999999E-3</v>
      </c>
      <c r="O207" s="86">
        <v>2.5131889999999999E-3</v>
      </c>
      <c r="P207" s="86">
        <v>0</v>
      </c>
      <c r="Q207" s="86">
        <v>0</v>
      </c>
      <c r="R207" s="86">
        <v>0</v>
      </c>
      <c r="S207" s="86">
        <v>0</v>
      </c>
      <c r="T207" s="86">
        <v>0</v>
      </c>
      <c r="U207" s="86">
        <v>0</v>
      </c>
      <c r="V207" s="86">
        <v>0</v>
      </c>
      <c r="W207" s="86">
        <v>0</v>
      </c>
      <c r="X207" s="168" t="s">
        <v>153</v>
      </c>
      <c r="Y207" s="170"/>
    </row>
    <row r="208" spans="2:25" s="197" customFormat="1" x14ac:dyDescent="0.2">
      <c r="B208" s="86" t="s">
        <v>640</v>
      </c>
      <c r="C208" s="86" t="s">
        <v>439</v>
      </c>
      <c r="D208" s="86" t="s">
        <v>1</v>
      </c>
      <c r="E208" s="86">
        <v>360</v>
      </c>
      <c r="F208" s="86">
        <v>0</v>
      </c>
      <c r="G208" s="86">
        <v>1.18441</v>
      </c>
      <c r="H208" s="86">
        <v>3.6619999999999999</v>
      </c>
      <c r="I208" s="86">
        <v>0</v>
      </c>
      <c r="J208" s="86">
        <v>0</v>
      </c>
      <c r="K208" s="86">
        <v>0</v>
      </c>
      <c r="L208" s="86">
        <v>0</v>
      </c>
      <c r="M208" s="86">
        <v>0</v>
      </c>
      <c r="N208" s="86">
        <v>0</v>
      </c>
      <c r="O208" s="86">
        <v>0</v>
      </c>
      <c r="P208" s="86">
        <v>0</v>
      </c>
      <c r="Q208" s="86">
        <v>0</v>
      </c>
      <c r="R208" s="86">
        <v>0</v>
      </c>
      <c r="S208" s="86">
        <v>0</v>
      </c>
      <c r="T208" s="86">
        <v>0</v>
      </c>
      <c r="U208" s="86">
        <v>0</v>
      </c>
      <c r="V208" s="86">
        <v>0</v>
      </c>
      <c r="W208" s="86">
        <v>0</v>
      </c>
      <c r="X208" s="168" t="s">
        <v>153</v>
      </c>
      <c r="Y208" s="170"/>
    </row>
    <row r="209" spans="2:25" s="197" customFormat="1" x14ac:dyDescent="0.2">
      <c r="B209" s="86" t="s">
        <v>641</v>
      </c>
      <c r="C209" s="86" t="s">
        <v>439</v>
      </c>
      <c r="D209" s="86" t="s">
        <v>1</v>
      </c>
      <c r="E209" s="86">
        <v>0</v>
      </c>
      <c r="F209" s="86">
        <v>0</v>
      </c>
      <c r="G209" s="86">
        <v>2.8548100000000001</v>
      </c>
      <c r="H209" s="86">
        <v>0</v>
      </c>
      <c r="I209" s="86">
        <v>0</v>
      </c>
      <c r="J209" s="86">
        <v>0</v>
      </c>
      <c r="K209" s="86">
        <v>0</v>
      </c>
      <c r="L209" s="86">
        <v>0</v>
      </c>
      <c r="M209" s="86">
        <v>0</v>
      </c>
      <c r="N209" s="86">
        <v>0</v>
      </c>
      <c r="O209" s="86">
        <v>0</v>
      </c>
      <c r="P209" s="86">
        <v>0</v>
      </c>
      <c r="Q209" s="86">
        <v>0</v>
      </c>
      <c r="R209" s="86">
        <v>0</v>
      </c>
      <c r="S209" s="86">
        <v>0</v>
      </c>
      <c r="T209" s="86">
        <v>0</v>
      </c>
      <c r="U209" s="86">
        <v>0</v>
      </c>
      <c r="V209" s="86">
        <v>0</v>
      </c>
      <c r="W209" s="86">
        <v>0</v>
      </c>
      <c r="X209" s="168" t="s">
        <v>153</v>
      </c>
      <c r="Y209" s="170"/>
    </row>
    <row r="210" spans="2:25" s="197" customFormat="1" x14ac:dyDescent="0.2">
      <c r="B210" s="86" t="s">
        <v>642</v>
      </c>
      <c r="C210" s="86" t="s">
        <v>439</v>
      </c>
      <c r="D210" s="86" t="s">
        <v>1</v>
      </c>
      <c r="E210" s="86">
        <v>36</v>
      </c>
      <c r="F210" s="86">
        <v>0</v>
      </c>
      <c r="G210" s="86">
        <v>0.82101000000000002</v>
      </c>
      <c r="H210" s="86">
        <v>2.4929999999999999</v>
      </c>
      <c r="I210" s="86">
        <v>0</v>
      </c>
      <c r="J210" s="86">
        <v>0</v>
      </c>
      <c r="K210" s="86">
        <v>0</v>
      </c>
      <c r="L210" s="86">
        <v>0</v>
      </c>
      <c r="M210" s="86">
        <v>0</v>
      </c>
      <c r="N210" s="86">
        <v>0</v>
      </c>
      <c r="O210" s="86">
        <v>0</v>
      </c>
      <c r="P210" s="86">
        <v>0</v>
      </c>
      <c r="Q210" s="86">
        <v>0</v>
      </c>
      <c r="R210" s="86">
        <v>0</v>
      </c>
      <c r="S210" s="86">
        <v>0</v>
      </c>
      <c r="T210" s="86">
        <v>0</v>
      </c>
      <c r="U210" s="86">
        <v>0</v>
      </c>
      <c r="V210" s="86">
        <v>0</v>
      </c>
      <c r="W210" s="86">
        <v>0</v>
      </c>
      <c r="X210" s="168" t="s">
        <v>153</v>
      </c>
      <c r="Y210" s="170"/>
    </row>
    <row r="211" spans="2:25" s="197" customFormat="1" x14ac:dyDescent="0.2">
      <c r="B211" s="86" t="s">
        <v>643</v>
      </c>
      <c r="C211" s="86" t="s">
        <v>439</v>
      </c>
      <c r="D211" s="86" t="s">
        <v>1</v>
      </c>
      <c r="E211" s="86">
        <v>327</v>
      </c>
      <c r="F211" s="86">
        <v>0</v>
      </c>
      <c r="G211" s="86">
        <v>0.81877</v>
      </c>
      <c r="H211" s="86">
        <v>3.4670000000000001</v>
      </c>
      <c r="I211" s="86">
        <v>0</v>
      </c>
      <c r="J211" s="86">
        <v>1.7000000000000001E-2</v>
      </c>
      <c r="K211" s="86">
        <v>0</v>
      </c>
      <c r="L211" s="86">
        <v>0</v>
      </c>
      <c r="M211" s="86">
        <v>0</v>
      </c>
      <c r="N211" s="86">
        <v>0</v>
      </c>
      <c r="O211" s="86">
        <v>0</v>
      </c>
      <c r="P211" s="86">
        <v>0</v>
      </c>
      <c r="Q211" s="86">
        <v>212</v>
      </c>
      <c r="R211" s="86">
        <v>212</v>
      </c>
      <c r="S211" s="275">
        <v>3.0761200000000002E-6</v>
      </c>
      <c r="T211" s="275">
        <v>3.0761200000000002E-6</v>
      </c>
      <c r="U211" s="86">
        <v>0</v>
      </c>
      <c r="V211" s="86">
        <v>0</v>
      </c>
      <c r="W211" s="86">
        <v>0</v>
      </c>
      <c r="X211" s="168" t="s">
        <v>153</v>
      </c>
      <c r="Y211" s="170"/>
    </row>
    <row r="212" spans="2:25" s="197" customFormat="1" x14ac:dyDescent="0.2">
      <c r="B212" s="86" t="s">
        <v>644</v>
      </c>
      <c r="C212" s="86" t="s">
        <v>439</v>
      </c>
      <c r="D212" s="86" t="s">
        <v>1</v>
      </c>
      <c r="E212" s="86">
        <v>6</v>
      </c>
      <c r="F212" s="86">
        <v>0</v>
      </c>
      <c r="G212" s="86">
        <v>0.35750999999999999</v>
      </c>
      <c r="H212" s="86">
        <v>0</v>
      </c>
      <c r="I212" s="86">
        <v>0</v>
      </c>
      <c r="J212" s="86">
        <v>0</v>
      </c>
      <c r="K212" s="86">
        <v>0</v>
      </c>
      <c r="L212" s="86">
        <v>0</v>
      </c>
      <c r="M212" s="86">
        <v>0</v>
      </c>
      <c r="N212" s="86">
        <v>0</v>
      </c>
      <c r="O212" s="86">
        <v>0</v>
      </c>
      <c r="P212" s="86">
        <v>0</v>
      </c>
      <c r="Q212" s="86">
        <v>0</v>
      </c>
      <c r="R212" s="86">
        <v>0</v>
      </c>
      <c r="S212" s="86">
        <v>0</v>
      </c>
      <c r="T212" s="86">
        <v>0</v>
      </c>
      <c r="U212" s="86">
        <v>0</v>
      </c>
      <c r="V212" s="86">
        <v>0</v>
      </c>
      <c r="W212" s="86">
        <v>0</v>
      </c>
      <c r="X212" s="168" t="s">
        <v>153</v>
      </c>
      <c r="Y212" s="170"/>
    </row>
    <row r="213" spans="2:25" s="197" customFormat="1" x14ac:dyDescent="0.2">
      <c r="B213" s="86" t="s">
        <v>645</v>
      </c>
      <c r="C213" s="86" t="s">
        <v>439</v>
      </c>
      <c r="D213" s="86" t="s">
        <v>1</v>
      </c>
      <c r="E213" s="86">
        <v>6</v>
      </c>
      <c r="F213" s="86">
        <v>0</v>
      </c>
      <c r="G213" s="86">
        <v>0.70921000000000001</v>
      </c>
      <c r="H213" s="86">
        <v>3.3370000000000002</v>
      </c>
      <c r="I213" s="86">
        <v>0</v>
      </c>
      <c r="J213" s="86">
        <v>0</v>
      </c>
      <c r="K213" s="86">
        <v>0</v>
      </c>
      <c r="L213" s="86">
        <v>0</v>
      </c>
      <c r="M213" s="86">
        <v>0</v>
      </c>
      <c r="N213" s="86">
        <v>0</v>
      </c>
      <c r="O213" s="86">
        <v>0</v>
      </c>
      <c r="P213" s="86">
        <v>0</v>
      </c>
      <c r="Q213" s="86">
        <v>0</v>
      </c>
      <c r="R213" s="86">
        <v>0</v>
      </c>
      <c r="S213" s="86">
        <v>0</v>
      </c>
      <c r="T213" s="86">
        <v>0</v>
      </c>
      <c r="U213" s="86">
        <v>0</v>
      </c>
      <c r="V213" s="86">
        <v>0</v>
      </c>
      <c r="W213" s="86">
        <v>0</v>
      </c>
      <c r="X213" s="168" t="s">
        <v>153</v>
      </c>
      <c r="Y213" s="170"/>
    </row>
    <row r="214" spans="2:25" s="197" customFormat="1" x14ac:dyDescent="0.2">
      <c r="B214" s="86" t="s">
        <v>646</v>
      </c>
      <c r="C214" s="86" t="s">
        <v>439</v>
      </c>
      <c r="D214" s="86" t="s">
        <v>1</v>
      </c>
      <c r="E214" s="86">
        <v>152</v>
      </c>
      <c r="F214" s="86">
        <v>0</v>
      </c>
      <c r="G214" s="86">
        <v>1.07477</v>
      </c>
      <c r="H214" s="86">
        <v>3.8159999999999998</v>
      </c>
      <c r="I214" s="86">
        <v>0</v>
      </c>
      <c r="J214" s="86">
        <v>0</v>
      </c>
      <c r="K214" s="86">
        <v>0</v>
      </c>
      <c r="L214" s="86">
        <v>0</v>
      </c>
      <c r="M214" s="86">
        <v>0</v>
      </c>
      <c r="N214" s="86">
        <v>0</v>
      </c>
      <c r="O214" s="86">
        <v>0</v>
      </c>
      <c r="P214" s="86">
        <v>0</v>
      </c>
      <c r="Q214" s="86">
        <v>0</v>
      </c>
      <c r="R214" s="86">
        <v>0</v>
      </c>
      <c r="S214" s="86">
        <v>0</v>
      </c>
      <c r="T214" s="86">
        <v>0</v>
      </c>
      <c r="U214" s="86">
        <v>0</v>
      </c>
      <c r="V214" s="86">
        <v>0</v>
      </c>
      <c r="W214" s="86">
        <v>0</v>
      </c>
      <c r="X214" s="168" t="s">
        <v>153</v>
      </c>
      <c r="Y214" s="170"/>
    </row>
    <row r="215" spans="2:25" s="197" customFormat="1" x14ac:dyDescent="0.2">
      <c r="B215" s="86" t="s">
        <v>647</v>
      </c>
      <c r="C215" s="86" t="s">
        <v>439</v>
      </c>
      <c r="D215" s="86" t="s">
        <v>1</v>
      </c>
      <c r="E215" s="86">
        <v>31</v>
      </c>
      <c r="F215" s="86">
        <v>0</v>
      </c>
      <c r="G215" s="86">
        <v>3.5676299999999999</v>
      </c>
      <c r="H215" s="86">
        <v>1.895</v>
      </c>
      <c r="I215" s="86">
        <v>0</v>
      </c>
      <c r="J215" s="86">
        <v>0</v>
      </c>
      <c r="K215" s="86">
        <v>0</v>
      </c>
      <c r="L215" s="86">
        <v>0</v>
      </c>
      <c r="M215" s="86">
        <v>0</v>
      </c>
      <c r="N215" s="86">
        <v>0</v>
      </c>
      <c r="O215" s="86">
        <v>0</v>
      </c>
      <c r="P215" s="86">
        <v>0</v>
      </c>
      <c r="Q215" s="86">
        <v>0</v>
      </c>
      <c r="R215" s="86">
        <v>0</v>
      </c>
      <c r="S215" s="86">
        <v>0</v>
      </c>
      <c r="T215" s="86">
        <v>0</v>
      </c>
      <c r="U215" s="86">
        <v>0</v>
      </c>
      <c r="V215" s="86">
        <v>0</v>
      </c>
      <c r="W215" s="86">
        <v>0</v>
      </c>
      <c r="X215" s="168" t="s">
        <v>153</v>
      </c>
      <c r="Y215" s="170"/>
    </row>
    <row r="216" spans="2:25" s="197" customFormat="1" x14ac:dyDescent="0.2">
      <c r="B216" s="86" t="s">
        <v>648</v>
      </c>
      <c r="C216" s="86" t="s">
        <v>439</v>
      </c>
      <c r="D216" s="86" t="s">
        <v>1</v>
      </c>
      <c r="E216" s="86">
        <v>4</v>
      </c>
      <c r="F216" s="86">
        <v>0</v>
      </c>
      <c r="G216" s="86">
        <v>0.22943</v>
      </c>
      <c r="H216" s="86">
        <v>0.46100000000000002</v>
      </c>
      <c r="I216" s="86">
        <v>0</v>
      </c>
      <c r="J216" s="86">
        <v>0</v>
      </c>
      <c r="K216" s="86">
        <v>0</v>
      </c>
      <c r="L216" s="86">
        <v>0</v>
      </c>
      <c r="M216" s="86">
        <v>0</v>
      </c>
      <c r="N216" s="86">
        <v>0</v>
      </c>
      <c r="O216" s="86">
        <v>0</v>
      </c>
      <c r="P216" s="86">
        <v>0</v>
      </c>
      <c r="Q216" s="86">
        <v>0</v>
      </c>
      <c r="R216" s="86">
        <v>0</v>
      </c>
      <c r="S216" s="86">
        <v>0</v>
      </c>
      <c r="T216" s="86">
        <v>0</v>
      </c>
      <c r="U216" s="86">
        <v>0</v>
      </c>
      <c r="V216" s="86">
        <v>0</v>
      </c>
      <c r="W216" s="86">
        <v>0</v>
      </c>
      <c r="X216" s="168" t="s">
        <v>153</v>
      </c>
      <c r="Y216" s="170"/>
    </row>
    <row r="217" spans="2:25" s="197" customFormat="1" x14ac:dyDescent="0.2">
      <c r="B217" s="86" t="s">
        <v>649</v>
      </c>
      <c r="C217" s="86" t="s">
        <v>439</v>
      </c>
      <c r="D217" s="86" t="s">
        <v>1</v>
      </c>
      <c r="E217" s="86">
        <v>25</v>
      </c>
      <c r="F217" s="86">
        <v>0</v>
      </c>
      <c r="G217" s="86">
        <v>1.1275900000000001</v>
      </c>
      <c r="H217" s="86">
        <v>1.012</v>
      </c>
      <c r="I217" s="86">
        <v>0</v>
      </c>
      <c r="J217" s="86">
        <v>0</v>
      </c>
      <c r="K217" s="86">
        <v>0</v>
      </c>
      <c r="L217" s="86">
        <v>0</v>
      </c>
      <c r="M217" s="86">
        <v>0</v>
      </c>
      <c r="N217" s="86">
        <v>0</v>
      </c>
      <c r="O217" s="86">
        <v>0</v>
      </c>
      <c r="P217" s="86">
        <v>0</v>
      </c>
      <c r="Q217" s="86">
        <v>0</v>
      </c>
      <c r="R217" s="86">
        <v>0</v>
      </c>
      <c r="S217" s="86">
        <v>0</v>
      </c>
      <c r="T217" s="86">
        <v>0</v>
      </c>
      <c r="U217" s="86">
        <v>0</v>
      </c>
      <c r="V217" s="86">
        <v>0</v>
      </c>
      <c r="W217" s="86">
        <v>0</v>
      </c>
      <c r="X217" s="168" t="s">
        <v>153</v>
      </c>
      <c r="Y217" s="170"/>
    </row>
    <row r="218" spans="2:25" s="197" customFormat="1" x14ac:dyDescent="0.2">
      <c r="B218" s="86" t="s">
        <v>650</v>
      </c>
      <c r="C218" s="86" t="s">
        <v>439</v>
      </c>
      <c r="D218" s="86" t="s">
        <v>1</v>
      </c>
      <c r="E218" s="86">
        <v>762</v>
      </c>
      <c r="F218" s="86">
        <v>0</v>
      </c>
      <c r="G218" s="86">
        <v>4.0823600000000004</v>
      </c>
      <c r="H218" s="86">
        <v>3.1019999999999999</v>
      </c>
      <c r="I218" s="86">
        <v>3.0000000000000001E-3</v>
      </c>
      <c r="J218" s="86">
        <v>0</v>
      </c>
      <c r="K218" s="86">
        <v>0</v>
      </c>
      <c r="L218" s="86">
        <v>98</v>
      </c>
      <c r="M218" s="86">
        <v>98</v>
      </c>
      <c r="N218" s="275">
        <v>3.0761200000000002E-6</v>
      </c>
      <c r="O218" s="275">
        <v>3.0761200000000002E-6</v>
      </c>
      <c r="P218" s="86">
        <v>0</v>
      </c>
      <c r="Q218" s="86">
        <v>0</v>
      </c>
      <c r="R218" s="86">
        <v>0</v>
      </c>
      <c r="S218" s="86">
        <v>0</v>
      </c>
      <c r="T218" s="86">
        <v>0</v>
      </c>
      <c r="U218" s="86">
        <v>0</v>
      </c>
      <c r="V218" s="86">
        <v>0</v>
      </c>
      <c r="W218" s="86">
        <v>0</v>
      </c>
      <c r="X218" s="168" t="s">
        <v>153</v>
      </c>
      <c r="Y218" s="170"/>
    </row>
    <row r="219" spans="2:25" s="197" customFormat="1" x14ac:dyDescent="0.2">
      <c r="B219" s="86" t="s">
        <v>651</v>
      </c>
      <c r="C219" s="86" t="s">
        <v>439</v>
      </c>
      <c r="D219" s="86" t="s">
        <v>1</v>
      </c>
      <c r="E219" s="86">
        <v>77</v>
      </c>
      <c r="F219" s="86">
        <v>0</v>
      </c>
      <c r="G219" s="86">
        <v>0.86753000000000002</v>
      </c>
      <c r="H219" s="86">
        <v>4.0179999999999998</v>
      </c>
      <c r="I219" s="86">
        <v>0</v>
      </c>
      <c r="J219" s="86">
        <v>0</v>
      </c>
      <c r="K219" s="86">
        <v>0</v>
      </c>
      <c r="L219" s="86">
        <v>0</v>
      </c>
      <c r="M219" s="86">
        <v>0</v>
      </c>
      <c r="N219" s="86">
        <v>0</v>
      </c>
      <c r="O219" s="86">
        <v>0</v>
      </c>
      <c r="P219" s="86">
        <v>0</v>
      </c>
      <c r="Q219" s="86">
        <v>0</v>
      </c>
      <c r="R219" s="86">
        <v>0</v>
      </c>
      <c r="S219" s="86">
        <v>0</v>
      </c>
      <c r="T219" s="86">
        <v>0</v>
      </c>
      <c r="U219" s="86">
        <v>0</v>
      </c>
      <c r="V219" s="86">
        <v>0</v>
      </c>
      <c r="W219" s="86">
        <v>0</v>
      </c>
      <c r="X219" s="168" t="s">
        <v>153</v>
      </c>
      <c r="Y219" s="170"/>
    </row>
    <row r="220" spans="2:25" s="197" customFormat="1" x14ac:dyDescent="0.2">
      <c r="B220" s="86" t="s">
        <v>652</v>
      </c>
      <c r="C220" s="86" t="s">
        <v>439</v>
      </c>
      <c r="D220" s="86" t="s">
        <v>1</v>
      </c>
      <c r="E220" s="86">
        <v>302</v>
      </c>
      <c r="F220" s="86">
        <v>0</v>
      </c>
      <c r="G220" s="86">
        <v>7.0793900000000001</v>
      </c>
      <c r="H220" s="86">
        <v>2.931</v>
      </c>
      <c r="I220" s="86">
        <v>0</v>
      </c>
      <c r="J220" s="86">
        <v>0.183</v>
      </c>
      <c r="K220" s="86">
        <v>0</v>
      </c>
      <c r="L220" s="86">
        <v>0</v>
      </c>
      <c r="M220" s="86">
        <v>0</v>
      </c>
      <c r="N220" s="86">
        <v>0</v>
      </c>
      <c r="O220" s="86">
        <v>0</v>
      </c>
      <c r="P220" s="86">
        <v>2</v>
      </c>
      <c r="Q220" s="86">
        <v>2550</v>
      </c>
      <c r="R220" s="86">
        <v>2550</v>
      </c>
      <c r="S220" s="275">
        <v>2.1532800000000002E-5</v>
      </c>
      <c r="T220" s="275">
        <v>2.1532800000000002E-5</v>
      </c>
      <c r="U220" s="86">
        <v>0</v>
      </c>
      <c r="V220" s="86">
        <v>0</v>
      </c>
      <c r="W220" s="86">
        <v>0</v>
      </c>
      <c r="X220" s="168" t="s">
        <v>153</v>
      </c>
      <c r="Y220" s="170"/>
    </row>
    <row r="221" spans="2:25" s="197" customFormat="1" x14ac:dyDescent="0.2">
      <c r="B221" s="86" t="s">
        <v>653</v>
      </c>
      <c r="C221" s="86" t="s">
        <v>439</v>
      </c>
      <c r="D221" s="86" t="s">
        <v>1</v>
      </c>
      <c r="E221" s="86">
        <v>112</v>
      </c>
      <c r="F221" s="86">
        <v>0</v>
      </c>
      <c r="G221" s="86">
        <v>0.87561</v>
      </c>
      <c r="H221" s="86">
        <v>3.7879999999999998</v>
      </c>
      <c r="I221" s="86">
        <v>0</v>
      </c>
      <c r="J221" s="86">
        <v>0.224</v>
      </c>
      <c r="K221" s="86">
        <v>0</v>
      </c>
      <c r="L221" s="86">
        <v>0</v>
      </c>
      <c r="M221" s="86">
        <v>0</v>
      </c>
      <c r="N221" s="86">
        <v>0</v>
      </c>
      <c r="O221" s="86">
        <v>0</v>
      </c>
      <c r="P221" s="86">
        <v>1</v>
      </c>
      <c r="Q221" s="86">
        <v>896</v>
      </c>
      <c r="R221" s="86">
        <v>896</v>
      </c>
      <c r="S221" s="275">
        <v>1.2304500000000001E-5</v>
      </c>
      <c r="T221" s="275">
        <v>1.2304500000000001E-5</v>
      </c>
      <c r="U221" s="86">
        <v>0</v>
      </c>
      <c r="V221" s="86">
        <v>0</v>
      </c>
      <c r="W221" s="86">
        <v>0</v>
      </c>
      <c r="X221" s="168" t="s">
        <v>153</v>
      </c>
      <c r="Y221" s="170"/>
    </row>
    <row r="222" spans="2:25" s="197" customFormat="1" x14ac:dyDescent="0.2">
      <c r="B222" s="86" t="s">
        <v>654</v>
      </c>
      <c r="C222" s="86" t="s">
        <v>439</v>
      </c>
      <c r="D222" s="86" t="s">
        <v>1</v>
      </c>
      <c r="E222" s="86">
        <v>86</v>
      </c>
      <c r="F222" s="86">
        <v>0</v>
      </c>
      <c r="G222" s="86">
        <v>1.1874499999999999</v>
      </c>
      <c r="H222" s="86">
        <v>2.371</v>
      </c>
      <c r="I222" s="86">
        <v>0</v>
      </c>
      <c r="J222" s="86">
        <v>1.0920000000000001</v>
      </c>
      <c r="K222" s="86">
        <v>0</v>
      </c>
      <c r="L222" s="86">
        <v>0</v>
      </c>
      <c r="M222" s="86">
        <v>0</v>
      </c>
      <c r="N222" s="86">
        <v>0</v>
      </c>
      <c r="O222" s="86">
        <v>0</v>
      </c>
      <c r="P222" s="86">
        <v>1</v>
      </c>
      <c r="Q222" s="86">
        <v>5364</v>
      </c>
      <c r="R222" s="86">
        <v>5364</v>
      </c>
      <c r="S222" s="275">
        <v>7.3826799999999996E-5</v>
      </c>
      <c r="T222" s="275">
        <v>7.3826799999999996E-5</v>
      </c>
      <c r="U222" s="86">
        <v>0</v>
      </c>
      <c r="V222" s="86">
        <v>0</v>
      </c>
      <c r="W222" s="86">
        <v>0</v>
      </c>
      <c r="X222" s="168" t="s">
        <v>153</v>
      </c>
      <c r="Y222" s="170"/>
    </row>
    <row r="223" spans="2:25" s="197" customFormat="1" x14ac:dyDescent="0.2">
      <c r="B223" s="86" t="s">
        <v>655</v>
      </c>
      <c r="C223" s="86" t="s">
        <v>439</v>
      </c>
      <c r="D223" s="86" t="s">
        <v>1</v>
      </c>
      <c r="E223" s="86">
        <v>822</v>
      </c>
      <c r="F223" s="86">
        <v>0</v>
      </c>
      <c r="G223" s="86">
        <v>1.5345800000000001</v>
      </c>
      <c r="H223" s="86">
        <v>2.9430000000000001</v>
      </c>
      <c r="I223" s="86">
        <v>0</v>
      </c>
      <c r="J223" s="86">
        <v>0.215</v>
      </c>
      <c r="K223" s="86">
        <v>0</v>
      </c>
      <c r="L223" s="86">
        <v>0</v>
      </c>
      <c r="M223" s="86">
        <v>0</v>
      </c>
      <c r="N223" s="86">
        <v>0</v>
      </c>
      <c r="O223" s="86">
        <v>0</v>
      </c>
      <c r="P223" s="86">
        <v>1</v>
      </c>
      <c r="Q223" s="86">
        <v>8140</v>
      </c>
      <c r="R223" s="86">
        <v>8140</v>
      </c>
      <c r="S223" s="275">
        <v>6.7674600000000004E-5</v>
      </c>
      <c r="T223" s="275">
        <v>6.7674600000000004E-5</v>
      </c>
      <c r="U223" s="86">
        <v>0</v>
      </c>
      <c r="V223" s="86">
        <v>0</v>
      </c>
      <c r="W223" s="86">
        <v>0</v>
      </c>
      <c r="X223" s="168" t="s">
        <v>153</v>
      </c>
      <c r="Y223" s="170"/>
    </row>
    <row r="224" spans="2:25" s="197" customFormat="1" x14ac:dyDescent="0.2">
      <c r="B224" s="86" t="s">
        <v>656</v>
      </c>
      <c r="C224" s="86" t="s">
        <v>439</v>
      </c>
      <c r="D224" s="86" t="s">
        <v>1</v>
      </c>
      <c r="E224" s="86">
        <v>0</v>
      </c>
      <c r="F224" s="86">
        <v>0</v>
      </c>
      <c r="G224" s="86">
        <v>0.39411000000000002</v>
      </c>
      <c r="H224" s="86">
        <v>0</v>
      </c>
      <c r="I224" s="86">
        <v>0</v>
      </c>
      <c r="J224" s="86">
        <v>0</v>
      </c>
      <c r="K224" s="86">
        <v>0</v>
      </c>
      <c r="L224" s="86">
        <v>0</v>
      </c>
      <c r="M224" s="86">
        <v>0</v>
      </c>
      <c r="N224" s="86">
        <v>0</v>
      </c>
      <c r="O224" s="86">
        <v>0</v>
      </c>
      <c r="P224" s="86">
        <v>0</v>
      </c>
      <c r="Q224" s="86">
        <v>0</v>
      </c>
      <c r="R224" s="86">
        <v>0</v>
      </c>
      <c r="S224" s="86">
        <v>0</v>
      </c>
      <c r="T224" s="86">
        <v>0</v>
      </c>
      <c r="U224" s="86">
        <v>0</v>
      </c>
      <c r="V224" s="86">
        <v>0</v>
      </c>
      <c r="W224" s="86">
        <v>0</v>
      </c>
      <c r="X224" s="168" t="s">
        <v>153</v>
      </c>
      <c r="Y224" s="170"/>
    </row>
    <row r="225" spans="2:25" s="197" customFormat="1" x14ac:dyDescent="0.2">
      <c r="B225" s="86" t="s">
        <v>657</v>
      </c>
      <c r="C225" s="86" t="s">
        <v>439</v>
      </c>
      <c r="D225" s="86" t="s">
        <v>1</v>
      </c>
      <c r="E225" s="86">
        <v>273</v>
      </c>
      <c r="F225" s="86">
        <v>0</v>
      </c>
      <c r="G225" s="86">
        <v>1.5849299999999999</v>
      </c>
      <c r="H225" s="86">
        <v>3.0089999999999999</v>
      </c>
      <c r="I225" s="86">
        <v>2.1999999999999999E-2</v>
      </c>
      <c r="J225" s="86">
        <v>0</v>
      </c>
      <c r="K225" s="86">
        <v>0</v>
      </c>
      <c r="L225" s="86">
        <v>273</v>
      </c>
      <c r="M225" s="86">
        <v>273</v>
      </c>
      <c r="N225" s="275">
        <v>3.0761200000000002E-6</v>
      </c>
      <c r="O225" s="275">
        <v>3.0761200000000002E-6</v>
      </c>
      <c r="P225" s="86">
        <v>0</v>
      </c>
      <c r="Q225" s="86">
        <v>0</v>
      </c>
      <c r="R225" s="86">
        <v>0</v>
      </c>
      <c r="S225" s="86">
        <v>0</v>
      </c>
      <c r="T225" s="86">
        <v>0</v>
      </c>
      <c r="U225" s="86">
        <v>0</v>
      </c>
      <c r="V225" s="86">
        <v>0</v>
      </c>
      <c r="W225" s="86">
        <v>0</v>
      </c>
      <c r="X225" s="168" t="s">
        <v>153</v>
      </c>
      <c r="Y225" s="170"/>
    </row>
    <row r="226" spans="2:25" s="197" customFormat="1" x14ac:dyDescent="0.2">
      <c r="B226" s="86" t="s">
        <v>658</v>
      </c>
      <c r="C226" s="86" t="s">
        <v>439</v>
      </c>
      <c r="D226" s="86" t="s">
        <v>1</v>
      </c>
      <c r="E226" s="86">
        <v>123</v>
      </c>
      <c r="F226" s="86">
        <v>0</v>
      </c>
      <c r="G226" s="86">
        <v>0.70079999999999998</v>
      </c>
      <c r="H226" s="86">
        <v>1.8140000000000001</v>
      </c>
      <c r="I226" s="86">
        <v>0</v>
      </c>
      <c r="J226" s="86">
        <v>0</v>
      </c>
      <c r="K226" s="86">
        <v>0</v>
      </c>
      <c r="L226" s="86">
        <v>0</v>
      </c>
      <c r="M226" s="86">
        <v>0</v>
      </c>
      <c r="N226" s="86">
        <v>0</v>
      </c>
      <c r="O226" s="86">
        <v>0</v>
      </c>
      <c r="P226" s="86">
        <v>0</v>
      </c>
      <c r="Q226" s="86">
        <v>0</v>
      </c>
      <c r="R226" s="86">
        <v>0</v>
      </c>
      <c r="S226" s="86">
        <v>0</v>
      </c>
      <c r="T226" s="86">
        <v>0</v>
      </c>
      <c r="U226" s="86">
        <v>0</v>
      </c>
      <c r="V226" s="86">
        <v>0</v>
      </c>
      <c r="W226" s="86">
        <v>0</v>
      </c>
      <c r="X226" s="168" t="s">
        <v>153</v>
      </c>
      <c r="Y226" s="170"/>
    </row>
    <row r="227" spans="2:25" s="197" customFormat="1" x14ac:dyDescent="0.2">
      <c r="B227" s="86" t="s">
        <v>659</v>
      </c>
      <c r="C227" s="86" t="s">
        <v>439</v>
      </c>
      <c r="D227" s="86" t="s">
        <v>1</v>
      </c>
      <c r="E227" s="86">
        <v>575</v>
      </c>
      <c r="F227" s="86">
        <v>0</v>
      </c>
      <c r="G227" s="86">
        <v>1.1574899999999999</v>
      </c>
      <c r="H227" s="86">
        <v>3.577</v>
      </c>
      <c r="I227" s="86">
        <v>0.91700000000000004</v>
      </c>
      <c r="J227" s="86">
        <v>0</v>
      </c>
      <c r="K227" s="86">
        <v>1</v>
      </c>
      <c r="L227" s="86">
        <v>19960</v>
      </c>
      <c r="M227" s="86">
        <v>19960</v>
      </c>
      <c r="N227" s="86">
        <v>1.753388E-3</v>
      </c>
      <c r="O227" s="86">
        <v>1.753388E-3</v>
      </c>
      <c r="P227" s="86">
        <v>0</v>
      </c>
      <c r="Q227" s="86">
        <v>0</v>
      </c>
      <c r="R227" s="86">
        <v>0</v>
      </c>
      <c r="S227" s="86">
        <v>0</v>
      </c>
      <c r="T227" s="86">
        <v>0</v>
      </c>
      <c r="U227" s="86">
        <v>0</v>
      </c>
      <c r="V227" s="86">
        <v>0</v>
      </c>
      <c r="W227" s="86">
        <v>0</v>
      </c>
      <c r="X227" s="168" t="s">
        <v>153</v>
      </c>
      <c r="Y227" s="170"/>
    </row>
    <row r="228" spans="2:25" s="197" customFormat="1" x14ac:dyDescent="0.2">
      <c r="B228" s="86" t="s">
        <v>660</v>
      </c>
      <c r="C228" s="86" t="s">
        <v>439</v>
      </c>
      <c r="D228" s="86" t="s">
        <v>1</v>
      </c>
      <c r="E228" s="86">
        <v>156</v>
      </c>
      <c r="F228" s="86">
        <v>0</v>
      </c>
      <c r="G228" s="86">
        <v>1.2288699999999999</v>
      </c>
      <c r="H228" s="86">
        <v>3.0489999999999999</v>
      </c>
      <c r="I228" s="86">
        <v>0</v>
      </c>
      <c r="J228" s="86">
        <v>0</v>
      </c>
      <c r="K228" s="86">
        <v>0</v>
      </c>
      <c r="L228" s="86">
        <v>0</v>
      </c>
      <c r="M228" s="86">
        <v>0</v>
      </c>
      <c r="N228" s="86">
        <v>0</v>
      </c>
      <c r="O228" s="86">
        <v>0</v>
      </c>
      <c r="P228" s="86">
        <v>0</v>
      </c>
      <c r="Q228" s="86">
        <v>0</v>
      </c>
      <c r="R228" s="86">
        <v>0</v>
      </c>
      <c r="S228" s="86">
        <v>0</v>
      </c>
      <c r="T228" s="86">
        <v>0</v>
      </c>
      <c r="U228" s="86">
        <v>0</v>
      </c>
      <c r="V228" s="86">
        <v>0</v>
      </c>
      <c r="W228" s="86">
        <v>0</v>
      </c>
      <c r="X228" s="168" t="s">
        <v>153</v>
      </c>
      <c r="Y228" s="170"/>
    </row>
    <row r="229" spans="2:25" s="197" customFormat="1" x14ac:dyDescent="0.2">
      <c r="B229" s="86" t="s">
        <v>661</v>
      </c>
      <c r="C229" s="86" t="s">
        <v>439</v>
      </c>
      <c r="D229" s="86" t="s">
        <v>1</v>
      </c>
      <c r="E229" s="86">
        <v>22</v>
      </c>
      <c r="F229" s="86">
        <v>0</v>
      </c>
      <c r="G229" s="86">
        <v>0.67057999999999995</v>
      </c>
      <c r="H229" s="86">
        <v>1.663</v>
      </c>
      <c r="I229" s="86">
        <v>0</v>
      </c>
      <c r="J229" s="86">
        <v>0</v>
      </c>
      <c r="K229" s="86">
        <v>0</v>
      </c>
      <c r="L229" s="86">
        <v>0</v>
      </c>
      <c r="M229" s="86">
        <v>0</v>
      </c>
      <c r="N229" s="86">
        <v>0</v>
      </c>
      <c r="O229" s="86">
        <v>0</v>
      </c>
      <c r="P229" s="86">
        <v>0</v>
      </c>
      <c r="Q229" s="86">
        <v>0</v>
      </c>
      <c r="R229" s="86">
        <v>0</v>
      </c>
      <c r="S229" s="86">
        <v>0</v>
      </c>
      <c r="T229" s="86">
        <v>0</v>
      </c>
      <c r="U229" s="86">
        <v>0</v>
      </c>
      <c r="V229" s="86">
        <v>0</v>
      </c>
      <c r="W229" s="86">
        <v>0</v>
      </c>
      <c r="X229" s="168" t="s">
        <v>153</v>
      </c>
      <c r="Y229" s="170"/>
    </row>
    <row r="230" spans="2:25" s="197" customFormat="1" x14ac:dyDescent="0.2">
      <c r="B230" s="86" t="s">
        <v>662</v>
      </c>
      <c r="C230" s="86" t="s">
        <v>439</v>
      </c>
      <c r="D230" s="86" t="s">
        <v>1</v>
      </c>
      <c r="E230" s="86">
        <v>43</v>
      </c>
      <c r="F230" s="86">
        <v>0</v>
      </c>
      <c r="G230" s="86">
        <v>1.0164899999999999</v>
      </c>
      <c r="H230" s="86">
        <v>2.569</v>
      </c>
      <c r="I230" s="86">
        <v>0</v>
      </c>
      <c r="J230" s="86">
        <v>0</v>
      </c>
      <c r="K230" s="86">
        <v>0</v>
      </c>
      <c r="L230" s="86">
        <v>0</v>
      </c>
      <c r="M230" s="86">
        <v>0</v>
      </c>
      <c r="N230" s="86">
        <v>0</v>
      </c>
      <c r="O230" s="86">
        <v>0</v>
      </c>
      <c r="P230" s="86">
        <v>0</v>
      </c>
      <c r="Q230" s="86">
        <v>0</v>
      </c>
      <c r="R230" s="86">
        <v>0</v>
      </c>
      <c r="S230" s="86">
        <v>0</v>
      </c>
      <c r="T230" s="86">
        <v>0</v>
      </c>
      <c r="U230" s="86">
        <v>0</v>
      </c>
      <c r="V230" s="86">
        <v>0</v>
      </c>
      <c r="W230" s="86">
        <v>0</v>
      </c>
      <c r="X230" s="168" t="s">
        <v>153</v>
      </c>
      <c r="Y230" s="170"/>
    </row>
    <row r="231" spans="2:25" s="197" customFormat="1" x14ac:dyDescent="0.2">
      <c r="B231" s="86" t="s">
        <v>663</v>
      </c>
      <c r="C231" s="86" t="s">
        <v>439</v>
      </c>
      <c r="D231" s="86" t="s">
        <v>1</v>
      </c>
      <c r="E231" s="86">
        <v>680</v>
      </c>
      <c r="F231" s="86">
        <v>0</v>
      </c>
      <c r="G231" s="86">
        <v>5.9203900000000003</v>
      </c>
      <c r="H231" s="86">
        <v>3.6880000000000002</v>
      </c>
      <c r="I231" s="86">
        <v>0</v>
      </c>
      <c r="J231" s="86">
        <v>0</v>
      </c>
      <c r="K231" s="86">
        <v>0</v>
      </c>
      <c r="L231" s="86">
        <v>0</v>
      </c>
      <c r="M231" s="86">
        <v>0</v>
      </c>
      <c r="N231" s="86">
        <v>0</v>
      </c>
      <c r="O231" s="86">
        <v>0</v>
      </c>
      <c r="P231" s="86">
        <v>0</v>
      </c>
      <c r="Q231" s="86">
        <v>0</v>
      </c>
      <c r="R231" s="86">
        <v>0</v>
      </c>
      <c r="S231" s="86">
        <v>0</v>
      </c>
      <c r="T231" s="86">
        <v>0</v>
      </c>
      <c r="U231" s="86">
        <v>0</v>
      </c>
      <c r="V231" s="86">
        <v>0</v>
      </c>
      <c r="W231" s="86">
        <v>0</v>
      </c>
      <c r="X231" s="168" t="s">
        <v>153</v>
      </c>
      <c r="Y231" s="170"/>
    </row>
    <row r="232" spans="2:25" s="197" customFormat="1" x14ac:dyDescent="0.2">
      <c r="B232" s="86" t="s">
        <v>664</v>
      </c>
      <c r="C232" s="86" t="s">
        <v>439</v>
      </c>
      <c r="D232" s="86" t="s">
        <v>1</v>
      </c>
      <c r="E232" s="86">
        <v>13</v>
      </c>
      <c r="F232" s="86">
        <v>0</v>
      </c>
      <c r="G232" s="86">
        <v>1.87544</v>
      </c>
      <c r="H232" s="86">
        <v>4.585</v>
      </c>
      <c r="I232" s="86">
        <v>0</v>
      </c>
      <c r="J232" s="86">
        <v>0</v>
      </c>
      <c r="K232" s="86">
        <v>0</v>
      </c>
      <c r="L232" s="86">
        <v>0</v>
      </c>
      <c r="M232" s="86">
        <v>0</v>
      </c>
      <c r="N232" s="86">
        <v>0</v>
      </c>
      <c r="O232" s="86">
        <v>0</v>
      </c>
      <c r="P232" s="86">
        <v>0</v>
      </c>
      <c r="Q232" s="86">
        <v>0</v>
      </c>
      <c r="R232" s="86">
        <v>0</v>
      </c>
      <c r="S232" s="86">
        <v>0</v>
      </c>
      <c r="T232" s="86">
        <v>0</v>
      </c>
      <c r="U232" s="86">
        <v>0</v>
      </c>
      <c r="V232" s="86">
        <v>0</v>
      </c>
      <c r="W232" s="86">
        <v>0</v>
      </c>
      <c r="X232" s="168" t="s">
        <v>153</v>
      </c>
      <c r="Y232" s="170"/>
    </row>
    <row r="233" spans="2:25" s="197" customFormat="1" x14ac:dyDescent="0.2">
      <c r="B233" s="86" t="s">
        <v>665</v>
      </c>
      <c r="C233" s="86" t="s">
        <v>439</v>
      </c>
      <c r="D233" s="86" t="s">
        <v>2</v>
      </c>
      <c r="E233" s="86">
        <v>182</v>
      </c>
      <c r="F233" s="86">
        <v>0.56071000000000004</v>
      </c>
      <c r="G233" s="86">
        <v>0.31844</v>
      </c>
      <c r="H233" s="86">
        <v>0</v>
      </c>
      <c r="I233" s="86">
        <v>0</v>
      </c>
      <c r="J233" s="86">
        <v>0</v>
      </c>
      <c r="K233" s="86">
        <v>0</v>
      </c>
      <c r="L233" s="86">
        <v>0</v>
      </c>
      <c r="M233" s="86">
        <v>0</v>
      </c>
      <c r="N233" s="86">
        <v>0</v>
      </c>
      <c r="O233" s="86">
        <v>0</v>
      </c>
      <c r="P233" s="86">
        <v>0</v>
      </c>
      <c r="Q233" s="86">
        <v>0</v>
      </c>
      <c r="R233" s="86">
        <v>0</v>
      </c>
      <c r="S233" s="86">
        <v>0</v>
      </c>
      <c r="T233" s="86">
        <v>0</v>
      </c>
      <c r="U233" s="86">
        <v>0</v>
      </c>
      <c r="V233" s="86">
        <v>0</v>
      </c>
      <c r="W233" s="86">
        <v>0</v>
      </c>
      <c r="X233" s="168" t="s">
        <v>153</v>
      </c>
      <c r="Y233" s="170"/>
    </row>
    <row r="234" spans="2:25" s="197" customFormat="1" x14ac:dyDescent="0.2">
      <c r="B234" s="86" t="s">
        <v>666</v>
      </c>
      <c r="C234" s="86" t="s">
        <v>439</v>
      </c>
      <c r="D234" s="86" t="s">
        <v>2</v>
      </c>
      <c r="E234" s="86">
        <v>219</v>
      </c>
      <c r="F234" s="86">
        <v>0.70128999999999997</v>
      </c>
      <c r="G234" s="86">
        <v>1.13131</v>
      </c>
      <c r="H234" s="86">
        <v>0</v>
      </c>
      <c r="I234" s="86">
        <v>0</v>
      </c>
      <c r="J234" s="86">
        <v>0</v>
      </c>
      <c r="K234" s="86">
        <v>0</v>
      </c>
      <c r="L234" s="86">
        <v>0</v>
      </c>
      <c r="M234" s="86">
        <v>0</v>
      </c>
      <c r="N234" s="86">
        <v>0</v>
      </c>
      <c r="O234" s="86">
        <v>0</v>
      </c>
      <c r="P234" s="86">
        <v>0</v>
      </c>
      <c r="Q234" s="86">
        <v>0</v>
      </c>
      <c r="R234" s="86">
        <v>0</v>
      </c>
      <c r="S234" s="86">
        <v>0</v>
      </c>
      <c r="T234" s="86">
        <v>0</v>
      </c>
      <c r="U234" s="86">
        <v>0</v>
      </c>
      <c r="V234" s="86">
        <v>0</v>
      </c>
      <c r="W234" s="86">
        <v>0</v>
      </c>
      <c r="X234" s="168" t="s">
        <v>153</v>
      </c>
      <c r="Y234" s="170"/>
    </row>
    <row r="235" spans="2:25" s="197" customFormat="1" x14ac:dyDescent="0.2">
      <c r="B235" s="86" t="s">
        <v>667</v>
      </c>
      <c r="C235" s="86" t="s">
        <v>439</v>
      </c>
      <c r="D235" s="86" t="s">
        <v>1</v>
      </c>
      <c r="E235" s="86">
        <v>74</v>
      </c>
      <c r="F235" s="86">
        <v>0</v>
      </c>
      <c r="G235" s="86">
        <v>1.8210299999999999</v>
      </c>
      <c r="H235" s="86">
        <v>1.407</v>
      </c>
      <c r="I235" s="86">
        <v>0</v>
      </c>
      <c r="J235" s="86">
        <v>0</v>
      </c>
      <c r="K235" s="86">
        <v>0</v>
      </c>
      <c r="L235" s="86">
        <v>0</v>
      </c>
      <c r="M235" s="86">
        <v>0</v>
      </c>
      <c r="N235" s="86">
        <v>0</v>
      </c>
      <c r="O235" s="86">
        <v>0</v>
      </c>
      <c r="P235" s="86">
        <v>0</v>
      </c>
      <c r="Q235" s="86">
        <v>0</v>
      </c>
      <c r="R235" s="86">
        <v>0</v>
      </c>
      <c r="S235" s="86">
        <v>0</v>
      </c>
      <c r="T235" s="86">
        <v>0</v>
      </c>
      <c r="U235" s="86">
        <v>0</v>
      </c>
      <c r="V235" s="86">
        <v>0</v>
      </c>
      <c r="W235" s="86">
        <v>0</v>
      </c>
      <c r="X235" s="168" t="s">
        <v>153</v>
      </c>
      <c r="Y235" s="170"/>
    </row>
    <row r="236" spans="2:25" s="197" customFormat="1" x14ac:dyDescent="0.2">
      <c r="B236" s="86" t="s">
        <v>668</v>
      </c>
      <c r="C236" s="86" t="s">
        <v>439</v>
      </c>
      <c r="D236" s="86" t="s">
        <v>1</v>
      </c>
      <c r="E236" s="86">
        <v>33</v>
      </c>
      <c r="F236" s="86">
        <v>0</v>
      </c>
      <c r="G236" s="86">
        <v>3.1091099999999998</v>
      </c>
      <c r="H236" s="86">
        <v>1.63</v>
      </c>
      <c r="I236" s="86">
        <v>0</v>
      </c>
      <c r="J236" s="86">
        <v>0</v>
      </c>
      <c r="K236" s="86">
        <v>0</v>
      </c>
      <c r="L236" s="86">
        <v>0</v>
      </c>
      <c r="M236" s="86">
        <v>0</v>
      </c>
      <c r="N236" s="86">
        <v>0</v>
      </c>
      <c r="O236" s="86">
        <v>0</v>
      </c>
      <c r="P236" s="86">
        <v>0</v>
      </c>
      <c r="Q236" s="86">
        <v>0</v>
      </c>
      <c r="R236" s="86">
        <v>0</v>
      </c>
      <c r="S236" s="86">
        <v>0</v>
      </c>
      <c r="T236" s="86">
        <v>0</v>
      </c>
      <c r="U236" s="86">
        <v>0</v>
      </c>
      <c r="V236" s="86">
        <v>0</v>
      </c>
      <c r="W236" s="86">
        <v>0</v>
      </c>
      <c r="X236" s="168" t="s">
        <v>153</v>
      </c>
      <c r="Y236" s="170"/>
    </row>
    <row r="237" spans="2:25" s="197" customFormat="1" x14ac:dyDescent="0.2">
      <c r="B237" s="86" t="s">
        <v>669</v>
      </c>
      <c r="C237" s="86" t="s">
        <v>439</v>
      </c>
      <c r="D237" s="86" t="s">
        <v>1</v>
      </c>
      <c r="E237" s="86">
        <v>78</v>
      </c>
      <c r="F237" s="86">
        <v>0</v>
      </c>
      <c r="G237" s="86">
        <v>0</v>
      </c>
      <c r="H237" s="86">
        <v>3.0979999999999999</v>
      </c>
      <c r="I237" s="86">
        <v>0</v>
      </c>
      <c r="J237" s="86">
        <v>0</v>
      </c>
      <c r="K237" s="86">
        <v>0</v>
      </c>
      <c r="L237" s="86">
        <v>0</v>
      </c>
      <c r="M237" s="86">
        <v>0</v>
      </c>
      <c r="N237" s="86">
        <v>0</v>
      </c>
      <c r="O237" s="86">
        <v>0</v>
      </c>
      <c r="P237" s="86">
        <v>0</v>
      </c>
      <c r="Q237" s="86">
        <v>0</v>
      </c>
      <c r="R237" s="86">
        <v>0</v>
      </c>
      <c r="S237" s="86">
        <v>0</v>
      </c>
      <c r="T237" s="86">
        <v>0</v>
      </c>
      <c r="U237" s="86">
        <v>0</v>
      </c>
      <c r="V237" s="86">
        <v>0</v>
      </c>
      <c r="W237" s="86">
        <v>0</v>
      </c>
      <c r="X237" s="168" t="s">
        <v>153</v>
      </c>
      <c r="Y237" s="170"/>
    </row>
    <row r="238" spans="2:25" s="197" customFormat="1" x14ac:dyDescent="0.2">
      <c r="B238" s="86" t="s">
        <v>670</v>
      </c>
      <c r="C238" s="86" t="s">
        <v>439</v>
      </c>
      <c r="D238" s="86" t="s">
        <v>1</v>
      </c>
      <c r="E238" s="86">
        <v>22</v>
      </c>
      <c r="F238" s="86">
        <v>0</v>
      </c>
      <c r="G238" s="86">
        <v>0</v>
      </c>
      <c r="H238" s="86">
        <v>1.1539999999999999</v>
      </c>
      <c r="I238" s="86">
        <v>0</v>
      </c>
      <c r="J238" s="86">
        <v>0</v>
      </c>
      <c r="K238" s="86">
        <v>0</v>
      </c>
      <c r="L238" s="86">
        <v>0</v>
      </c>
      <c r="M238" s="86">
        <v>0</v>
      </c>
      <c r="N238" s="86">
        <v>0</v>
      </c>
      <c r="O238" s="86">
        <v>0</v>
      </c>
      <c r="P238" s="86">
        <v>0</v>
      </c>
      <c r="Q238" s="86">
        <v>0</v>
      </c>
      <c r="R238" s="86">
        <v>0</v>
      </c>
      <c r="S238" s="86">
        <v>0</v>
      </c>
      <c r="T238" s="86">
        <v>0</v>
      </c>
      <c r="U238" s="86">
        <v>0</v>
      </c>
      <c r="V238" s="86">
        <v>0</v>
      </c>
      <c r="W238" s="86">
        <v>0</v>
      </c>
      <c r="X238" s="168" t="s">
        <v>153</v>
      </c>
      <c r="Y238" s="170"/>
    </row>
    <row r="239" spans="2:25" s="197" customFormat="1" x14ac:dyDescent="0.2">
      <c r="B239" s="86" t="s">
        <v>671</v>
      </c>
      <c r="C239" s="86" t="s">
        <v>439</v>
      </c>
      <c r="D239" s="86" t="s">
        <v>1</v>
      </c>
      <c r="E239" s="86">
        <v>320</v>
      </c>
      <c r="F239" s="86">
        <v>0</v>
      </c>
      <c r="G239" s="86">
        <v>2.2677100000000001</v>
      </c>
      <c r="H239" s="86">
        <v>1.8240000000000001</v>
      </c>
      <c r="I239" s="86">
        <v>0</v>
      </c>
      <c r="J239" s="86">
        <v>0</v>
      </c>
      <c r="K239" s="86">
        <v>0</v>
      </c>
      <c r="L239" s="86">
        <v>0</v>
      </c>
      <c r="M239" s="86">
        <v>0</v>
      </c>
      <c r="N239" s="86">
        <v>0</v>
      </c>
      <c r="O239" s="86">
        <v>0</v>
      </c>
      <c r="P239" s="86">
        <v>0</v>
      </c>
      <c r="Q239" s="86">
        <v>0</v>
      </c>
      <c r="R239" s="86">
        <v>0</v>
      </c>
      <c r="S239" s="86">
        <v>0</v>
      </c>
      <c r="T239" s="86">
        <v>0</v>
      </c>
      <c r="U239" s="86">
        <v>0</v>
      </c>
      <c r="V239" s="86">
        <v>0</v>
      </c>
      <c r="W239" s="86">
        <v>0</v>
      </c>
      <c r="X239" s="168" t="s">
        <v>153</v>
      </c>
      <c r="Y239" s="170"/>
    </row>
    <row r="240" spans="2:25" s="197" customFormat="1" x14ac:dyDescent="0.2">
      <c r="B240" s="86" t="s">
        <v>672</v>
      </c>
      <c r="C240" s="86" t="s">
        <v>439</v>
      </c>
      <c r="D240" s="86" t="s">
        <v>1</v>
      </c>
      <c r="E240" s="86">
        <v>0</v>
      </c>
      <c r="F240" s="86">
        <v>0</v>
      </c>
      <c r="G240" s="86">
        <v>0</v>
      </c>
      <c r="H240" s="86">
        <v>0</v>
      </c>
      <c r="I240" s="86">
        <v>0</v>
      </c>
      <c r="J240" s="86">
        <v>0</v>
      </c>
      <c r="K240" s="86">
        <v>0</v>
      </c>
      <c r="L240" s="86">
        <v>0</v>
      </c>
      <c r="M240" s="86">
        <v>0</v>
      </c>
      <c r="N240" s="86">
        <v>0</v>
      </c>
      <c r="O240" s="86">
        <v>0</v>
      </c>
      <c r="P240" s="86">
        <v>0</v>
      </c>
      <c r="Q240" s="86">
        <v>0</v>
      </c>
      <c r="R240" s="86">
        <v>0</v>
      </c>
      <c r="S240" s="86">
        <v>0</v>
      </c>
      <c r="T240" s="86">
        <v>0</v>
      </c>
      <c r="U240" s="86">
        <v>0</v>
      </c>
      <c r="V240" s="86">
        <v>0</v>
      </c>
      <c r="W240" s="86">
        <v>0</v>
      </c>
      <c r="X240" s="168" t="s">
        <v>153</v>
      </c>
      <c r="Y240" s="170"/>
    </row>
    <row r="241" spans="2:25" s="197" customFormat="1" x14ac:dyDescent="0.2">
      <c r="B241" s="86" t="s">
        <v>673</v>
      </c>
      <c r="C241" s="86" t="s">
        <v>439</v>
      </c>
      <c r="D241" s="86" t="s">
        <v>1</v>
      </c>
      <c r="E241" s="86">
        <v>0</v>
      </c>
      <c r="F241" s="86">
        <v>0</v>
      </c>
      <c r="G241" s="86">
        <v>0</v>
      </c>
      <c r="H241" s="86">
        <v>0</v>
      </c>
      <c r="I241" s="86">
        <v>0</v>
      </c>
      <c r="J241" s="86">
        <v>0</v>
      </c>
      <c r="K241" s="86">
        <v>0</v>
      </c>
      <c r="L241" s="86">
        <v>0</v>
      </c>
      <c r="M241" s="86">
        <v>0</v>
      </c>
      <c r="N241" s="86">
        <v>0</v>
      </c>
      <c r="O241" s="86">
        <v>0</v>
      </c>
      <c r="P241" s="86">
        <v>0</v>
      </c>
      <c r="Q241" s="86">
        <v>0</v>
      </c>
      <c r="R241" s="86">
        <v>0</v>
      </c>
      <c r="S241" s="86">
        <v>0</v>
      </c>
      <c r="T241" s="86">
        <v>0</v>
      </c>
      <c r="U241" s="86">
        <v>0</v>
      </c>
      <c r="V241" s="86">
        <v>0</v>
      </c>
      <c r="W241" s="86">
        <v>0</v>
      </c>
      <c r="X241" s="168" t="s">
        <v>153</v>
      </c>
      <c r="Y241" s="170"/>
    </row>
    <row r="242" spans="2:25" s="197" customFormat="1" x14ac:dyDescent="0.2">
      <c r="B242" s="86" t="s">
        <v>674</v>
      </c>
      <c r="C242" s="86" t="s">
        <v>439</v>
      </c>
      <c r="D242" s="86" t="s">
        <v>1</v>
      </c>
      <c r="E242" s="86">
        <v>126</v>
      </c>
      <c r="F242" s="86">
        <v>0</v>
      </c>
      <c r="G242" s="86">
        <v>1.0170600000000001</v>
      </c>
      <c r="H242" s="86">
        <v>1.169</v>
      </c>
      <c r="I242" s="86">
        <v>0.11</v>
      </c>
      <c r="J242" s="86">
        <v>0</v>
      </c>
      <c r="K242" s="86">
        <v>1</v>
      </c>
      <c r="L242" s="86">
        <v>1612</v>
      </c>
      <c r="M242" s="86">
        <v>1612</v>
      </c>
      <c r="N242" s="86">
        <v>3.8143900000000002E-4</v>
      </c>
      <c r="O242" s="86">
        <v>3.8143900000000002E-4</v>
      </c>
      <c r="P242" s="86">
        <v>0</v>
      </c>
      <c r="Q242" s="86">
        <v>0</v>
      </c>
      <c r="R242" s="86">
        <v>0</v>
      </c>
      <c r="S242" s="86">
        <v>0</v>
      </c>
      <c r="T242" s="86">
        <v>0</v>
      </c>
      <c r="U242" s="86">
        <v>0</v>
      </c>
      <c r="V242" s="86">
        <v>0</v>
      </c>
      <c r="W242" s="86">
        <v>0</v>
      </c>
      <c r="X242" s="168" t="s">
        <v>153</v>
      </c>
      <c r="Y242" s="170"/>
    </row>
    <row r="243" spans="2:25" s="197" customFormat="1" x14ac:dyDescent="0.2">
      <c r="B243" s="86" t="s">
        <v>675</v>
      </c>
      <c r="C243" s="86" t="s">
        <v>439</v>
      </c>
      <c r="D243" s="86" t="s">
        <v>1</v>
      </c>
      <c r="E243" s="86">
        <v>0</v>
      </c>
      <c r="F243" s="86">
        <v>0</v>
      </c>
      <c r="G243" s="86">
        <v>0.62524000000000002</v>
      </c>
      <c r="H243" s="86">
        <v>0</v>
      </c>
      <c r="I243" s="86">
        <v>0</v>
      </c>
      <c r="J243" s="86">
        <v>0</v>
      </c>
      <c r="K243" s="86">
        <v>0</v>
      </c>
      <c r="L243" s="86">
        <v>0</v>
      </c>
      <c r="M243" s="86">
        <v>0</v>
      </c>
      <c r="N243" s="86">
        <v>0</v>
      </c>
      <c r="O243" s="86">
        <v>0</v>
      </c>
      <c r="P243" s="86">
        <v>0</v>
      </c>
      <c r="Q243" s="86">
        <v>0</v>
      </c>
      <c r="R243" s="86">
        <v>0</v>
      </c>
      <c r="S243" s="86">
        <v>0</v>
      </c>
      <c r="T243" s="86">
        <v>0</v>
      </c>
      <c r="U243" s="86">
        <v>0</v>
      </c>
      <c r="V243" s="86">
        <v>0</v>
      </c>
      <c r="W243" s="86">
        <v>0</v>
      </c>
      <c r="X243" s="168" t="s">
        <v>153</v>
      </c>
      <c r="Y243" s="170"/>
    </row>
    <row r="244" spans="2:25" s="197" customFormat="1" x14ac:dyDescent="0.2">
      <c r="B244" s="86" t="s">
        <v>676</v>
      </c>
      <c r="C244" s="86" t="s">
        <v>439</v>
      </c>
      <c r="D244" s="86" t="s">
        <v>1</v>
      </c>
      <c r="E244" s="86">
        <v>4</v>
      </c>
      <c r="F244" s="86">
        <v>0</v>
      </c>
      <c r="G244" s="86">
        <v>0.59938000000000002</v>
      </c>
      <c r="H244" s="86">
        <v>0.96599999999999997</v>
      </c>
      <c r="I244" s="86">
        <v>2.1000000000000001E-2</v>
      </c>
      <c r="J244" s="86">
        <v>0</v>
      </c>
      <c r="K244" s="86">
        <v>1</v>
      </c>
      <c r="L244" s="86">
        <v>12</v>
      </c>
      <c r="M244" s="86">
        <v>12</v>
      </c>
      <c r="N244" s="275">
        <v>3.0761200000000002E-6</v>
      </c>
      <c r="O244" s="275">
        <v>3.0761200000000002E-6</v>
      </c>
      <c r="P244" s="86">
        <v>0</v>
      </c>
      <c r="Q244" s="86">
        <v>0</v>
      </c>
      <c r="R244" s="86">
        <v>0</v>
      </c>
      <c r="S244" s="86">
        <v>0</v>
      </c>
      <c r="T244" s="86">
        <v>0</v>
      </c>
      <c r="U244" s="86">
        <v>0</v>
      </c>
      <c r="V244" s="86">
        <v>0</v>
      </c>
      <c r="W244" s="86">
        <v>0</v>
      </c>
      <c r="X244" s="168" t="s">
        <v>153</v>
      </c>
      <c r="Y244" s="170"/>
    </row>
    <row r="245" spans="2:25" s="197" customFormat="1" x14ac:dyDescent="0.2">
      <c r="B245" s="86" t="s">
        <v>677</v>
      </c>
      <c r="C245" s="86" t="s">
        <v>439</v>
      </c>
      <c r="D245" s="86" t="s">
        <v>1</v>
      </c>
      <c r="E245" s="86">
        <v>203</v>
      </c>
      <c r="F245" s="86">
        <v>0</v>
      </c>
      <c r="G245" s="86">
        <v>0.99880000000000002</v>
      </c>
      <c r="H245" s="86">
        <v>0.63100000000000001</v>
      </c>
      <c r="I245" s="86">
        <v>5.3999999999999999E-2</v>
      </c>
      <c r="J245" s="86">
        <v>0</v>
      </c>
      <c r="K245" s="86">
        <v>1</v>
      </c>
      <c r="L245" s="86">
        <v>2343</v>
      </c>
      <c r="M245" s="86">
        <v>2343</v>
      </c>
      <c r="N245" s="86">
        <v>6.0907099999999998E-4</v>
      </c>
      <c r="O245" s="86">
        <v>6.0907099999999998E-4</v>
      </c>
      <c r="P245" s="86">
        <v>0</v>
      </c>
      <c r="Q245" s="86">
        <v>0</v>
      </c>
      <c r="R245" s="86">
        <v>0</v>
      </c>
      <c r="S245" s="86">
        <v>0</v>
      </c>
      <c r="T245" s="86">
        <v>0</v>
      </c>
      <c r="U245" s="86">
        <v>0</v>
      </c>
      <c r="V245" s="86">
        <v>0</v>
      </c>
      <c r="W245" s="86">
        <v>0</v>
      </c>
      <c r="X245" s="168" t="s">
        <v>153</v>
      </c>
      <c r="Y245" s="170"/>
    </row>
    <row r="246" spans="2:25" s="197" customFormat="1" x14ac:dyDescent="0.2">
      <c r="B246" s="86" t="s">
        <v>678</v>
      </c>
      <c r="C246" s="86" t="s">
        <v>439</v>
      </c>
      <c r="D246" s="86" t="s">
        <v>1</v>
      </c>
      <c r="E246" s="86">
        <v>0</v>
      </c>
      <c r="F246" s="86">
        <v>0</v>
      </c>
      <c r="G246" s="86">
        <v>0</v>
      </c>
      <c r="H246" s="86">
        <v>0</v>
      </c>
      <c r="I246" s="86">
        <v>0</v>
      </c>
      <c r="J246" s="86">
        <v>0</v>
      </c>
      <c r="K246" s="86">
        <v>0</v>
      </c>
      <c r="L246" s="86">
        <v>0</v>
      </c>
      <c r="M246" s="86">
        <v>0</v>
      </c>
      <c r="N246" s="86">
        <v>0</v>
      </c>
      <c r="O246" s="86">
        <v>0</v>
      </c>
      <c r="P246" s="86">
        <v>0</v>
      </c>
      <c r="Q246" s="86">
        <v>0</v>
      </c>
      <c r="R246" s="86">
        <v>0</v>
      </c>
      <c r="S246" s="86">
        <v>0</v>
      </c>
      <c r="T246" s="86">
        <v>0</v>
      </c>
      <c r="U246" s="86">
        <v>0</v>
      </c>
      <c r="V246" s="86">
        <v>0</v>
      </c>
      <c r="W246" s="86">
        <v>0</v>
      </c>
      <c r="X246" s="168" t="s">
        <v>153</v>
      </c>
      <c r="Y246" s="170"/>
    </row>
    <row r="247" spans="2:25" s="197" customFormat="1" x14ac:dyDescent="0.2">
      <c r="B247" s="86" t="s">
        <v>679</v>
      </c>
      <c r="C247" s="86" t="s">
        <v>439</v>
      </c>
      <c r="D247" s="86" t="s">
        <v>1</v>
      </c>
      <c r="E247" s="86">
        <v>52</v>
      </c>
      <c r="F247" s="86">
        <v>0</v>
      </c>
      <c r="G247" s="86">
        <v>2.3208199999999999</v>
      </c>
      <c r="H247" s="86">
        <v>5.319</v>
      </c>
      <c r="I247" s="86">
        <v>0.20799999999999999</v>
      </c>
      <c r="J247" s="86">
        <v>0</v>
      </c>
      <c r="K247" s="86">
        <v>0</v>
      </c>
      <c r="L247" s="86">
        <v>275</v>
      </c>
      <c r="M247" s="86">
        <v>275</v>
      </c>
      <c r="N247" s="275">
        <v>3.0761200000000002E-6</v>
      </c>
      <c r="O247" s="275">
        <v>3.0761200000000002E-6</v>
      </c>
      <c r="P247" s="86">
        <v>0</v>
      </c>
      <c r="Q247" s="86">
        <v>0</v>
      </c>
      <c r="R247" s="86">
        <v>0</v>
      </c>
      <c r="S247" s="86">
        <v>0</v>
      </c>
      <c r="T247" s="86">
        <v>0</v>
      </c>
      <c r="U247" s="86">
        <v>0</v>
      </c>
      <c r="V247" s="86">
        <v>0</v>
      </c>
      <c r="W247" s="86">
        <v>0</v>
      </c>
      <c r="X247" s="168" t="s">
        <v>153</v>
      </c>
      <c r="Y247" s="170"/>
    </row>
    <row r="248" spans="2:25" s="197" customFormat="1" x14ac:dyDescent="0.2">
      <c r="B248" s="86" t="s">
        <v>680</v>
      </c>
      <c r="C248" s="86" t="s">
        <v>439</v>
      </c>
      <c r="D248" s="86" t="s">
        <v>1</v>
      </c>
      <c r="E248" s="86">
        <v>66</v>
      </c>
      <c r="F248" s="86">
        <v>0</v>
      </c>
      <c r="G248" s="86">
        <v>3.1973600000000002</v>
      </c>
      <c r="H248" s="86">
        <v>5.1349999999999998</v>
      </c>
      <c r="I248" s="86">
        <v>0</v>
      </c>
      <c r="J248" s="86">
        <v>1.3759999999999999</v>
      </c>
      <c r="K248" s="86">
        <v>0</v>
      </c>
      <c r="L248" s="86">
        <v>0</v>
      </c>
      <c r="M248" s="86">
        <v>0</v>
      </c>
      <c r="N248" s="86">
        <v>0</v>
      </c>
      <c r="O248" s="86">
        <v>0</v>
      </c>
      <c r="P248" s="86">
        <v>2</v>
      </c>
      <c r="Q248" s="86">
        <v>2394</v>
      </c>
      <c r="R248" s="86">
        <v>2394</v>
      </c>
      <c r="S248" s="275">
        <v>5.53701E-5</v>
      </c>
      <c r="T248" s="275">
        <v>5.53701E-5</v>
      </c>
      <c r="U248" s="86">
        <v>0</v>
      </c>
      <c r="V248" s="86">
        <v>0</v>
      </c>
      <c r="W248" s="86">
        <v>0</v>
      </c>
      <c r="X248" s="168" t="s">
        <v>153</v>
      </c>
      <c r="Y248" s="170"/>
    </row>
    <row r="249" spans="2:25" s="197" customFormat="1" x14ac:dyDescent="0.2">
      <c r="B249" s="86" t="s">
        <v>681</v>
      </c>
      <c r="C249" s="86" t="s">
        <v>439</v>
      </c>
      <c r="D249" s="86" t="s">
        <v>1</v>
      </c>
      <c r="E249" s="86">
        <v>1</v>
      </c>
      <c r="F249" s="86">
        <v>0</v>
      </c>
      <c r="G249" s="86">
        <v>0.52542999999999995</v>
      </c>
      <c r="H249" s="86">
        <v>0.628</v>
      </c>
      <c r="I249" s="86">
        <v>0</v>
      </c>
      <c r="J249" s="86">
        <v>0</v>
      </c>
      <c r="K249" s="86">
        <v>0</v>
      </c>
      <c r="L249" s="86">
        <v>0</v>
      </c>
      <c r="M249" s="86">
        <v>0</v>
      </c>
      <c r="N249" s="86">
        <v>0</v>
      </c>
      <c r="O249" s="86">
        <v>0</v>
      </c>
      <c r="P249" s="86">
        <v>0</v>
      </c>
      <c r="Q249" s="86">
        <v>0</v>
      </c>
      <c r="R249" s="86">
        <v>0</v>
      </c>
      <c r="S249" s="86">
        <v>0</v>
      </c>
      <c r="T249" s="86">
        <v>0</v>
      </c>
      <c r="U249" s="86">
        <v>0</v>
      </c>
      <c r="V249" s="86">
        <v>0</v>
      </c>
      <c r="W249" s="86">
        <v>0</v>
      </c>
      <c r="X249" s="168" t="s">
        <v>153</v>
      </c>
      <c r="Y249" s="170"/>
    </row>
    <row r="250" spans="2:25" s="197" customFormat="1" x14ac:dyDescent="0.2">
      <c r="B250" s="86" t="s">
        <v>682</v>
      </c>
      <c r="C250" s="86" t="s">
        <v>439</v>
      </c>
      <c r="D250" s="86" t="s">
        <v>1</v>
      </c>
      <c r="E250" s="86">
        <v>285</v>
      </c>
      <c r="F250" s="86">
        <v>0</v>
      </c>
      <c r="G250" s="86">
        <v>5.4912999999999998</v>
      </c>
      <c r="H250" s="86">
        <v>5.7380000000000004</v>
      </c>
      <c r="I250" s="86">
        <v>0</v>
      </c>
      <c r="J250" s="86">
        <v>0</v>
      </c>
      <c r="K250" s="86">
        <v>0</v>
      </c>
      <c r="L250" s="86">
        <v>0</v>
      </c>
      <c r="M250" s="86">
        <v>0</v>
      </c>
      <c r="N250" s="86">
        <v>0</v>
      </c>
      <c r="O250" s="86">
        <v>0</v>
      </c>
      <c r="P250" s="86">
        <v>0</v>
      </c>
      <c r="Q250" s="86">
        <v>0</v>
      </c>
      <c r="R250" s="86">
        <v>0</v>
      </c>
      <c r="S250" s="86">
        <v>0</v>
      </c>
      <c r="T250" s="86">
        <v>0</v>
      </c>
      <c r="U250" s="86">
        <v>0</v>
      </c>
      <c r="V250" s="86">
        <v>0</v>
      </c>
      <c r="W250" s="86">
        <v>0</v>
      </c>
      <c r="X250" s="168" t="s">
        <v>153</v>
      </c>
      <c r="Y250" s="170"/>
    </row>
    <row r="251" spans="2:25" s="197" customFormat="1" x14ac:dyDescent="0.2">
      <c r="B251" s="86" t="s">
        <v>683</v>
      </c>
      <c r="C251" s="86" t="s">
        <v>439</v>
      </c>
      <c r="D251" s="86" t="s">
        <v>1</v>
      </c>
      <c r="E251" s="86">
        <v>378</v>
      </c>
      <c r="F251" s="86">
        <v>0</v>
      </c>
      <c r="G251" s="86">
        <v>1.68136</v>
      </c>
      <c r="H251" s="86">
        <v>1.7529999999999999</v>
      </c>
      <c r="I251" s="86">
        <v>0</v>
      </c>
      <c r="J251" s="86">
        <v>0</v>
      </c>
      <c r="K251" s="86">
        <v>0</v>
      </c>
      <c r="L251" s="86">
        <v>0</v>
      </c>
      <c r="M251" s="86">
        <v>0</v>
      </c>
      <c r="N251" s="86">
        <v>0</v>
      </c>
      <c r="O251" s="86">
        <v>0</v>
      </c>
      <c r="P251" s="86">
        <v>0</v>
      </c>
      <c r="Q251" s="86">
        <v>0</v>
      </c>
      <c r="R251" s="86">
        <v>0</v>
      </c>
      <c r="S251" s="86">
        <v>0</v>
      </c>
      <c r="T251" s="86">
        <v>0</v>
      </c>
      <c r="U251" s="86">
        <v>0</v>
      </c>
      <c r="V251" s="86">
        <v>0</v>
      </c>
      <c r="W251" s="86">
        <v>0</v>
      </c>
      <c r="X251" s="168" t="s">
        <v>153</v>
      </c>
      <c r="Y251" s="170"/>
    </row>
    <row r="252" spans="2:25" s="197" customFormat="1" x14ac:dyDescent="0.2">
      <c r="B252" s="86" t="s">
        <v>684</v>
      </c>
      <c r="C252" s="86" t="s">
        <v>439</v>
      </c>
      <c r="D252" s="86" t="s">
        <v>1</v>
      </c>
      <c r="E252" s="86">
        <v>484</v>
      </c>
      <c r="F252" s="86">
        <v>0</v>
      </c>
      <c r="G252" s="86">
        <v>2.94102</v>
      </c>
      <c r="H252" s="86">
        <v>4.617</v>
      </c>
      <c r="I252" s="86">
        <v>0.74199999999999999</v>
      </c>
      <c r="J252" s="86">
        <v>0.48799999999999999</v>
      </c>
      <c r="K252" s="86">
        <v>1</v>
      </c>
      <c r="L252" s="86">
        <v>10525</v>
      </c>
      <c r="M252" s="86">
        <v>10525</v>
      </c>
      <c r="N252" s="275">
        <v>5.2293999999999998E-5</v>
      </c>
      <c r="O252" s="275">
        <v>5.2293999999999998E-5</v>
      </c>
      <c r="P252" s="86">
        <v>1</v>
      </c>
      <c r="Q252" s="86">
        <v>6930</v>
      </c>
      <c r="R252" s="86">
        <v>6930</v>
      </c>
      <c r="S252" s="275">
        <v>5.53701E-5</v>
      </c>
      <c r="T252" s="275">
        <v>5.53701E-5</v>
      </c>
      <c r="U252" s="86">
        <v>0</v>
      </c>
      <c r="V252" s="86">
        <v>0</v>
      </c>
      <c r="W252" s="86">
        <v>0</v>
      </c>
      <c r="X252" s="168" t="s">
        <v>153</v>
      </c>
      <c r="Y252" s="170"/>
    </row>
    <row r="253" spans="2:25" s="197" customFormat="1" x14ac:dyDescent="0.2">
      <c r="B253" s="86" t="s">
        <v>685</v>
      </c>
      <c r="C253" s="86" t="s">
        <v>439</v>
      </c>
      <c r="D253" s="86" t="s">
        <v>1</v>
      </c>
      <c r="E253" s="86">
        <v>90</v>
      </c>
      <c r="F253" s="86">
        <v>0</v>
      </c>
      <c r="G253" s="86">
        <v>3.8826399999999999</v>
      </c>
      <c r="H253" s="86">
        <v>5.2279999999999998</v>
      </c>
      <c r="I253" s="86">
        <v>0</v>
      </c>
      <c r="J253" s="86">
        <v>0</v>
      </c>
      <c r="K253" s="86">
        <v>0</v>
      </c>
      <c r="L253" s="86">
        <v>0</v>
      </c>
      <c r="M253" s="86">
        <v>0</v>
      </c>
      <c r="N253" s="86">
        <v>0</v>
      </c>
      <c r="O253" s="86">
        <v>0</v>
      </c>
      <c r="P253" s="86">
        <v>0</v>
      </c>
      <c r="Q253" s="86">
        <v>0</v>
      </c>
      <c r="R253" s="86">
        <v>0</v>
      </c>
      <c r="S253" s="86">
        <v>0</v>
      </c>
      <c r="T253" s="86">
        <v>0</v>
      </c>
      <c r="U253" s="86">
        <v>0</v>
      </c>
      <c r="V253" s="86">
        <v>0</v>
      </c>
      <c r="W253" s="86">
        <v>0</v>
      </c>
      <c r="X253" s="168" t="s">
        <v>153</v>
      </c>
      <c r="Y253" s="170"/>
    </row>
    <row r="254" spans="2:25" s="197" customFormat="1" x14ac:dyDescent="0.2">
      <c r="B254" s="86" t="s">
        <v>686</v>
      </c>
      <c r="C254" s="86" t="s">
        <v>439</v>
      </c>
      <c r="D254" s="86" t="s">
        <v>1</v>
      </c>
      <c r="E254" s="86">
        <v>389</v>
      </c>
      <c r="F254" s="86">
        <v>0</v>
      </c>
      <c r="G254" s="86">
        <v>5.1683899999999996</v>
      </c>
      <c r="H254" s="86">
        <v>6.5460000000000003</v>
      </c>
      <c r="I254" s="86">
        <v>3.0720000000000001</v>
      </c>
      <c r="J254" s="86">
        <v>0</v>
      </c>
      <c r="K254" s="86">
        <v>1</v>
      </c>
      <c r="L254" s="86">
        <v>24718</v>
      </c>
      <c r="M254" s="86">
        <v>24718</v>
      </c>
      <c r="N254" s="86">
        <v>1.1966100000000001E-3</v>
      </c>
      <c r="O254" s="86">
        <v>1.1966100000000001E-3</v>
      </c>
      <c r="P254" s="86">
        <v>0</v>
      </c>
      <c r="Q254" s="86">
        <v>0</v>
      </c>
      <c r="R254" s="86">
        <v>0</v>
      </c>
      <c r="S254" s="86">
        <v>0</v>
      </c>
      <c r="T254" s="86">
        <v>0</v>
      </c>
      <c r="U254" s="86">
        <v>0</v>
      </c>
      <c r="V254" s="86">
        <v>0</v>
      </c>
      <c r="W254" s="86">
        <v>0</v>
      </c>
      <c r="X254" s="168" t="s">
        <v>153</v>
      </c>
      <c r="Y254" s="170"/>
    </row>
    <row r="255" spans="2:25" s="197" customFormat="1" x14ac:dyDescent="0.2">
      <c r="B255" s="86" t="s">
        <v>687</v>
      </c>
      <c r="C255" s="86" t="s">
        <v>439</v>
      </c>
      <c r="D255" s="86" t="s">
        <v>1</v>
      </c>
      <c r="E255" s="86">
        <v>108</v>
      </c>
      <c r="F255" s="86">
        <v>0</v>
      </c>
      <c r="G255" s="86">
        <v>3.4274900000000001</v>
      </c>
      <c r="H255" s="86">
        <v>4.3170000000000002</v>
      </c>
      <c r="I255" s="86">
        <v>0</v>
      </c>
      <c r="J255" s="86">
        <v>0</v>
      </c>
      <c r="K255" s="86">
        <v>0</v>
      </c>
      <c r="L255" s="86">
        <v>0</v>
      </c>
      <c r="M255" s="86">
        <v>0</v>
      </c>
      <c r="N255" s="86">
        <v>0</v>
      </c>
      <c r="O255" s="86">
        <v>0</v>
      </c>
      <c r="P255" s="86">
        <v>0</v>
      </c>
      <c r="Q255" s="86">
        <v>0</v>
      </c>
      <c r="R255" s="86">
        <v>0</v>
      </c>
      <c r="S255" s="86">
        <v>0</v>
      </c>
      <c r="T255" s="86">
        <v>0</v>
      </c>
      <c r="U255" s="86">
        <v>0</v>
      </c>
      <c r="V255" s="86">
        <v>0</v>
      </c>
      <c r="W255" s="86">
        <v>0</v>
      </c>
      <c r="X255" s="168" t="s">
        <v>153</v>
      </c>
      <c r="Y255" s="170"/>
    </row>
    <row r="256" spans="2:25" s="197" customFormat="1" x14ac:dyDescent="0.2">
      <c r="B256" s="86" t="s">
        <v>688</v>
      </c>
      <c r="C256" s="86" t="s">
        <v>439</v>
      </c>
      <c r="D256" s="86" t="s">
        <v>1</v>
      </c>
      <c r="E256" s="86">
        <v>0</v>
      </c>
      <c r="F256" s="86">
        <v>0</v>
      </c>
      <c r="G256" s="86">
        <v>1.3713200000000001</v>
      </c>
      <c r="H256" s="86">
        <v>0.68899999999999995</v>
      </c>
      <c r="I256" s="86">
        <v>0</v>
      </c>
      <c r="J256" s="86">
        <v>0</v>
      </c>
      <c r="K256" s="86">
        <v>0</v>
      </c>
      <c r="L256" s="86">
        <v>0</v>
      </c>
      <c r="M256" s="86">
        <v>0</v>
      </c>
      <c r="N256" s="86">
        <v>0</v>
      </c>
      <c r="O256" s="86">
        <v>0</v>
      </c>
      <c r="P256" s="86">
        <v>0</v>
      </c>
      <c r="Q256" s="86">
        <v>0</v>
      </c>
      <c r="R256" s="86">
        <v>0</v>
      </c>
      <c r="S256" s="86">
        <v>0</v>
      </c>
      <c r="T256" s="86">
        <v>0</v>
      </c>
      <c r="U256" s="86">
        <v>0</v>
      </c>
      <c r="V256" s="86">
        <v>0</v>
      </c>
      <c r="W256" s="86">
        <v>0</v>
      </c>
      <c r="X256" s="168" t="s">
        <v>153</v>
      </c>
      <c r="Y256" s="170"/>
    </row>
    <row r="257" spans="2:25" s="197" customFormat="1" x14ac:dyDescent="0.2">
      <c r="B257" s="86" t="s">
        <v>689</v>
      </c>
      <c r="C257" s="86" t="s">
        <v>439</v>
      </c>
      <c r="D257" s="86" t="s">
        <v>1</v>
      </c>
      <c r="E257" s="86">
        <v>62</v>
      </c>
      <c r="F257" s="86">
        <v>0</v>
      </c>
      <c r="G257" s="86">
        <v>2.6171600000000002</v>
      </c>
      <c r="H257" s="86">
        <v>4.5339999999999998</v>
      </c>
      <c r="I257" s="86">
        <v>0</v>
      </c>
      <c r="J257" s="86">
        <v>0</v>
      </c>
      <c r="K257" s="86">
        <v>0</v>
      </c>
      <c r="L257" s="86">
        <v>0</v>
      </c>
      <c r="M257" s="86">
        <v>0</v>
      </c>
      <c r="N257" s="86">
        <v>0</v>
      </c>
      <c r="O257" s="86">
        <v>0</v>
      </c>
      <c r="P257" s="86">
        <v>0</v>
      </c>
      <c r="Q257" s="86">
        <v>0</v>
      </c>
      <c r="R257" s="86">
        <v>0</v>
      </c>
      <c r="S257" s="86">
        <v>0</v>
      </c>
      <c r="T257" s="86">
        <v>0</v>
      </c>
      <c r="U257" s="86">
        <v>0</v>
      </c>
      <c r="V257" s="86">
        <v>0</v>
      </c>
      <c r="W257" s="86">
        <v>0</v>
      </c>
      <c r="X257" s="168" t="s">
        <v>153</v>
      </c>
      <c r="Y257" s="170"/>
    </row>
    <row r="258" spans="2:25" s="197" customFormat="1" x14ac:dyDescent="0.2">
      <c r="B258" s="86" t="s">
        <v>690</v>
      </c>
      <c r="C258" s="86" t="s">
        <v>439</v>
      </c>
      <c r="D258" s="86" t="s">
        <v>1</v>
      </c>
      <c r="E258" s="86">
        <v>277</v>
      </c>
      <c r="F258" s="86">
        <v>0</v>
      </c>
      <c r="G258" s="86">
        <v>2.4125000000000001</v>
      </c>
      <c r="H258" s="86">
        <v>3.9420000000000002</v>
      </c>
      <c r="I258" s="86">
        <v>0</v>
      </c>
      <c r="J258" s="86">
        <v>0.02</v>
      </c>
      <c r="K258" s="86">
        <v>0</v>
      </c>
      <c r="L258" s="86">
        <v>0</v>
      </c>
      <c r="M258" s="86">
        <v>0</v>
      </c>
      <c r="N258" s="86">
        <v>0</v>
      </c>
      <c r="O258" s="86">
        <v>0</v>
      </c>
      <c r="P258" s="86">
        <v>1</v>
      </c>
      <c r="Q258" s="86">
        <v>190</v>
      </c>
      <c r="R258" s="86">
        <v>190</v>
      </c>
      <c r="S258" s="275">
        <v>3.0761200000000002E-6</v>
      </c>
      <c r="T258" s="275">
        <v>3.0761200000000002E-6</v>
      </c>
      <c r="U258" s="86">
        <v>0</v>
      </c>
      <c r="V258" s="86">
        <v>0</v>
      </c>
      <c r="W258" s="86">
        <v>0</v>
      </c>
      <c r="X258" s="168" t="s">
        <v>153</v>
      </c>
      <c r="Y258" s="170"/>
    </row>
    <row r="259" spans="2:25" s="197" customFormat="1" x14ac:dyDescent="0.2">
      <c r="B259" s="86" t="s">
        <v>691</v>
      </c>
      <c r="C259" s="86" t="s">
        <v>439</v>
      </c>
      <c r="D259" s="86" t="s">
        <v>1</v>
      </c>
      <c r="E259" s="86">
        <v>466</v>
      </c>
      <c r="F259" s="86">
        <v>0</v>
      </c>
      <c r="G259" s="86">
        <v>2.2237499999999999</v>
      </c>
      <c r="H259" s="86">
        <v>2.88</v>
      </c>
      <c r="I259" s="86">
        <v>0</v>
      </c>
      <c r="J259" s="86">
        <v>0</v>
      </c>
      <c r="K259" s="86">
        <v>0</v>
      </c>
      <c r="L259" s="86">
        <v>0</v>
      </c>
      <c r="M259" s="86">
        <v>0</v>
      </c>
      <c r="N259" s="86">
        <v>0</v>
      </c>
      <c r="O259" s="86">
        <v>0</v>
      </c>
      <c r="P259" s="86">
        <v>0</v>
      </c>
      <c r="Q259" s="86">
        <v>0</v>
      </c>
      <c r="R259" s="86">
        <v>0</v>
      </c>
      <c r="S259" s="86">
        <v>0</v>
      </c>
      <c r="T259" s="86">
        <v>0</v>
      </c>
      <c r="U259" s="86">
        <v>0</v>
      </c>
      <c r="V259" s="86">
        <v>0</v>
      </c>
      <c r="W259" s="86">
        <v>0</v>
      </c>
      <c r="X259" s="168" t="s">
        <v>153</v>
      </c>
      <c r="Y259" s="170"/>
    </row>
    <row r="260" spans="2:25" s="197" customFormat="1" x14ac:dyDescent="0.2">
      <c r="B260" s="86" t="s">
        <v>692</v>
      </c>
      <c r="C260" s="86" t="s">
        <v>439</v>
      </c>
      <c r="D260" s="86" t="s">
        <v>1</v>
      </c>
      <c r="E260" s="86">
        <v>123</v>
      </c>
      <c r="F260" s="86">
        <v>0</v>
      </c>
      <c r="G260" s="86">
        <v>0.90478000000000003</v>
      </c>
      <c r="H260" s="86">
        <v>2.02</v>
      </c>
      <c r="I260" s="86">
        <v>0</v>
      </c>
      <c r="J260" s="86">
        <v>0</v>
      </c>
      <c r="K260" s="86">
        <v>0</v>
      </c>
      <c r="L260" s="86">
        <v>0</v>
      </c>
      <c r="M260" s="86">
        <v>0</v>
      </c>
      <c r="N260" s="86">
        <v>0</v>
      </c>
      <c r="O260" s="86">
        <v>0</v>
      </c>
      <c r="P260" s="86">
        <v>0</v>
      </c>
      <c r="Q260" s="86">
        <v>0</v>
      </c>
      <c r="R260" s="86">
        <v>0</v>
      </c>
      <c r="S260" s="86">
        <v>0</v>
      </c>
      <c r="T260" s="86">
        <v>0</v>
      </c>
      <c r="U260" s="86">
        <v>0</v>
      </c>
      <c r="V260" s="86">
        <v>0</v>
      </c>
      <c r="W260" s="86">
        <v>0</v>
      </c>
      <c r="X260" s="168" t="s">
        <v>153</v>
      </c>
      <c r="Y260" s="170"/>
    </row>
    <row r="261" spans="2:25" s="197" customFormat="1" x14ac:dyDescent="0.2">
      <c r="B261" s="86" t="s">
        <v>693</v>
      </c>
      <c r="C261" s="86" t="s">
        <v>439</v>
      </c>
      <c r="D261" s="86" t="s">
        <v>1</v>
      </c>
      <c r="E261" s="86">
        <v>54</v>
      </c>
      <c r="F261" s="86">
        <v>0</v>
      </c>
      <c r="G261" s="86">
        <v>1.4261900000000001</v>
      </c>
      <c r="H261" s="86">
        <v>4.5220000000000002</v>
      </c>
      <c r="I261" s="86">
        <v>0</v>
      </c>
      <c r="J261" s="86">
        <v>0</v>
      </c>
      <c r="K261" s="86">
        <v>0</v>
      </c>
      <c r="L261" s="86">
        <v>0</v>
      </c>
      <c r="M261" s="86">
        <v>0</v>
      </c>
      <c r="N261" s="86">
        <v>0</v>
      </c>
      <c r="O261" s="86">
        <v>0</v>
      </c>
      <c r="P261" s="86">
        <v>0</v>
      </c>
      <c r="Q261" s="86">
        <v>0</v>
      </c>
      <c r="R261" s="86">
        <v>0</v>
      </c>
      <c r="S261" s="86">
        <v>0</v>
      </c>
      <c r="T261" s="86">
        <v>0</v>
      </c>
      <c r="U261" s="86">
        <v>0</v>
      </c>
      <c r="V261" s="86">
        <v>0</v>
      </c>
      <c r="W261" s="86">
        <v>0</v>
      </c>
      <c r="X261" s="168" t="s">
        <v>153</v>
      </c>
      <c r="Y261" s="170"/>
    </row>
    <row r="262" spans="2:25" s="197" customFormat="1" x14ac:dyDescent="0.2">
      <c r="B262" s="86" t="s">
        <v>694</v>
      </c>
      <c r="C262" s="86" t="s">
        <v>439</v>
      </c>
      <c r="D262" s="86" t="s">
        <v>1</v>
      </c>
      <c r="E262" s="86">
        <v>787</v>
      </c>
      <c r="F262" s="86">
        <v>0</v>
      </c>
      <c r="G262" s="86">
        <v>3.9678300000000002</v>
      </c>
      <c r="H262" s="86">
        <v>5.077</v>
      </c>
      <c r="I262" s="86">
        <v>5.0000000000000001E-3</v>
      </c>
      <c r="J262" s="86">
        <v>0</v>
      </c>
      <c r="K262" s="86">
        <v>0</v>
      </c>
      <c r="L262" s="86">
        <v>108</v>
      </c>
      <c r="M262" s="86">
        <v>108</v>
      </c>
      <c r="N262" s="275">
        <v>3.0761200000000002E-6</v>
      </c>
      <c r="O262" s="275">
        <v>3.0761200000000002E-6</v>
      </c>
      <c r="P262" s="86">
        <v>0</v>
      </c>
      <c r="Q262" s="86">
        <v>0</v>
      </c>
      <c r="R262" s="86">
        <v>0</v>
      </c>
      <c r="S262" s="86">
        <v>0</v>
      </c>
      <c r="T262" s="86">
        <v>0</v>
      </c>
      <c r="U262" s="86">
        <v>0</v>
      </c>
      <c r="V262" s="86">
        <v>0</v>
      </c>
      <c r="W262" s="86">
        <v>0</v>
      </c>
      <c r="X262" s="168" t="s">
        <v>153</v>
      </c>
      <c r="Y262" s="170"/>
    </row>
    <row r="263" spans="2:25" s="197" customFormat="1" x14ac:dyDescent="0.2">
      <c r="B263" s="86" t="s">
        <v>695</v>
      </c>
      <c r="C263" s="86" t="s">
        <v>439</v>
      </c>
      <c r="D263" s="86" t="s">
        <v>1</v>
      </c>
      <c r="E263" s="86">
        <v>523</v>
      </c>
      <c r="F263" s="86">
        <v>0</v>
      </c>
      <c r="G263" s="86">
        <v>5.1956199999999999</v>
      </c>
      <c r="H263" s="86">
        <v>5.9080000000000004</v>
      </c>
      <c r="I263" s="86">
        <v>0</v>
      </c>
      <c r="J263" s="86">
        <v>0</v>
      </c>
      <c r="K263" s="86">
        <v>0</v>
      </c>
      <c r="L263" s="86">
        <v>0</v>
      </c>
      <c r="M263" s="86">
        <v>0</v>
      </c>
      <c r="N263" s="86">
        <v>0</v>
      </c>
      <c r="O263" s="86">
        <v>0</v>
      </c>
      <c r="P263" s="86">
        <v>0</v>
      </c>
      <c r="Q263" s="86">
        <v>0</v>
      </c>
      <c r="R263" s="86">
        <v>0</v>
      </c>
      <c r="S263" s="86">
        <v>0</v>
      </c>
      <c r="T263" s="86">
        <v>0</v>
      </c>
      <c r="U263" s="86">
        <v>0</v>
      </c>
      <c r="V263" s="86">
        <v>0</v>
      </c>
      <c r="W263" s="86">
        <v>0</v>
      </c>
      <c r="X263" s="168" t="s">
        <v>153</v>
      </c>
      <c r="Y263" s="170"/>
    </row>
    <row r="264" spans="2:25" s="197" customFormat="1" x14ac:dyDescent="0.2">
      <c r="B264" s="86" t="s">
        <v>696</v>
      </c>
      <c r="C264" s="86" t="s">
        <v>439</v>
      </c>
      <c r="D264" s="86" t="s">
        <v>1</v>
      </c>
      <c r="E264" s="86">
        <v>143</v>
      </c>
      <c r="F264" s="86">
        <v>0</v>
      </c>
      <c r="G264" s="86">
        <v>1.5875300000000001</v>
      </c>
      <c r="H264" s="86">
        <v>3.327</v>
      </c>
      <c r="I264" s="86">
        <v>0</v>
      </c>
      <c r="J264" s="86">
        <v>8.4000000000000005E-2</v>
      </c>
      <c r="K264" s="86">
        <v>0</v>
      </c>
      <c r="L264" s="86">
        <v>0</v>
      </c>
      <c r="M264" s="86">
        <v>0</v>
      </c>
      <c r="N264" s="86">
        <v>0</v>
      </c>
      <c r="O264" s="86">
        <v>0</v>
      </c>
      <c r="P264" s="86">
        <v>1</v>
      </c>
      <c r="Q264" s="86">
        <v>490</v>
      </c>
      <c r="R264" s="86">
        <v>490</v>
      </c>
      <c r="S264" s="275">
        <v>3.0761200000000002E-6</v>
      </c>
      <c r="T264" s="275">
        <v>3.0761200000000002E-6</v>
      </c>
      <c r="U264" s="86">
        <v>0</v>
      </c>
      <c r="V264" s="86">
        <v>0</v>
      </c>
      <c r="W264" s="86">
        <v>0</v>
      </c>
      <c r="X264" s="168" t="s">
        <v>153</v>
      </c>
      <c r="Y264" s="170"/>
    </row>
    <row r="265" spans="2:25" s="197" customFormat="1" x14ac:dyDescent="0.2">
      <c r="B265" s="86" t="s">
        <v>697</v>
      </c>
      <c r="C265" s="86" t="s">
        <v>439</v>
      </c>
      <c r="D265" s="86" t="s">
        <v>1</v>
      </c>
      <c r="E265" s="86">
        <v>256</v>
      </c>
      <c r="F265" s="86">
        <v>0</v>
      </c>
      <c r="G265" s="86">
        <v>3.6205699999999998</v>
      </c>
      <c r="H265" s="86">
        <v>6.5490000000000004</v>
      </c>
      <c r="I265" s="86">
        <v>9.7000000000000003E-2</v>
      </c>
      <c r="J265" s="86">
        <v>0</v>
      </c>
      <c r="K265" s="86">
        <v>1</v>
      </c>
      <c r="L265" s="86">
        <v>516</v>
      </c>
      <c r="M265" s="86">
        <v>516</v>
      </c>
      <c r="N265" s="275">
        <v>3.6913399999999998E-5</v>
      </c>
      <c r="O265" s="275">
        <v>3.6913399999999998E-5</v>
      </c>
      <c r="P265" s="86">
        <v>0</v>
      </c>
      <c r="Q265" s="86">
        <v>0</v>
      </c>
      <c r="R265" s="86">
        <v>0</v>
      </c>
      <c r="S265" s="86">
        <v>0</v>
      </c>
      <c r="T265" s="86">
        <v>0</v>
      </c>
      <c r="U265" s="86">
        <v>0</v>
      </c>
      <c r="V265" s="86">
        <v>0</v>
      </c>
      <c r="W265" s="86">
        <v>0</v>
      </c>
      <c r="X265" s="168" t="s">
        <v>153</v>
      </c>
      <c r="Y265" s="170"/>
    </row>
    <row r="266" spans="2:25" s="197" customFormat="1" x14ac:dyDescent="0.2">
      <c r="B266" s="86" t="s">
        <v>698</v>
      </c>
      <c r="C266" s="86" t="s">
        <v>439</v>
      </c>
      <c r="D266" s="86" t="s">
        <v>1</v>
      </c>
      <c r="E266" s="86">
        <v>0</v>
      </c>
      <c r="F266" s="86">
        <v>0</v>
      </c>
      <c r="G266" s="86">
        <v>1.5813999999999999</v>
      </c>
      <c r="H266" s="86">
        <v>0</v>
      </c>
      <c r="I266" s="86">
        <v>0</v>
      </c>
      <c r="J266" s="86">
        <v>0</v>
      </c>
      <c r="K266" s="86">
        <v>0</v>
      </c>
      <c r="L266" s="86">
        <v>0</v>
      </c>
      <c r="M266" s="86">
        <v>0</v>
      </c>
      <c r="N266" s="86">
        <v>0</v>
      </c>
      <c r="O266" s="86">
        <v>0</v>
      </c>
      <c r="P266" s="86">
        <v>0</v>
      </c>
      <c r="Q266" s="86">
        <v>0</v>
      </c>
      <c r="R266" s="86">
        <v>0</v>
      </c>
      <c r="S266" s="86">
        <v>0</v>
      </c>
      <c r="T266" s="86">
        <v>0</v>
      </c>
      <c r="U266" s="86">
        <v>0</v>
      </c>
      <c r="V266" s="86">
        <v>0</v>
      </c>
      <c r="W266" s="86">
        <v>0</v>
      </c>
      <c r="X266" s="168" t="s">
        <v>153</v>
      </c>
      <c r="Y266" s="170"/>
    </row>
    <row r="267" spans="2:25" s="197" customFormat="1" x14ac:dyDescent="0.2">
      <c r="B267" s="86" t="s">
        <v>699</v>
      </c>
      <c r="C267" s="86" t="s">
        <v>439</v>
      </c>
      <c r="D267" s="86" t="s">
        <v>1</v>
      </c>
      <c r="E267" s="86">
        <v>385</v>
      </c>
      <c r="F267" s="86">
        <v>0</v>
      </c>
      <c r="G267" s="86">
        <v>4.7210999999999999</v>
      </c>
      <c r="H267" s="86">
        <v>4.5410000000000004</v>
      </c>
      <c r="I267" s="86">
        <v>0</v>
      </c>
      <c r="J267" s="86">
        <v>0</v>
      </c>
      <c r="K267" s="86">
        <v>0</v>
      </c>
      <c r="L267" s="86">
        <v>0</v>
      </c>
      <c r="M267" s="86">
        <v>0</v>
      </c>
      <c r="N267" s="86">
        <v>0</v>
      </c>
      <c r="O267" s="86">
        <v>0</v>
      </c>
      <c r="P267" s="86">
        <v>0</v>
      </c>
      <c r="Q267" s="86">
        <v>0</v>
      </c>
      <c r="R267" s="86">
        <v>0</v>
      </c>
      <c r="S267" s="86">
        <v>0</v>
      </c>
      <c r="T267" s="86">
        <v>0</v>
      </c>
      <c r="U267" s="86">
        <v>0</v>
      </c>
      <c r="V267" s="86">
        <v>0</v>
      </c>
      <c r="W267" s="86">
        <v>0</v>
      </c>
      <c r="X267" s="168" t="s">
        <v>153</v>
      </c>
      <c r="Y267" s="170"/>
    </row>
    <row r="268" spans="2:25" s="197" customFormat="1" x14ac:dyDescent="0.2">
      <c r="B268" s="86" t="s">
        <v>700</v>
      </c>
      <c r="C268" s="86" t="s">
        <v>439</v>
      </c>
      <c r="D268" s="86" t="s">
        <v>1</v>
      </c>
      <c r="E268" s="86">
        <v>542</v>
      </c>
      <c r="F268" s="86">
        <v>0</v>
      </c>
      <c r="G268" s="86">
        <v>2.2754799999999999</v>
      </c>
      <c r="H268" s="86">
        <v>1.27</v>
      </c>
      <c r="I268" s="86">
        <v>0</v>
      </c>
      <c r="J268" s="86">
        <v>0</v>
      </c>
      <c r="K268" s="86">
        <v>0</v>
      </c>
      <c r="L268" s="86">
        <v>0</v>
      </c>
      <c r="M268" s="86">
        <v>0</v>
      </c>
      <c r="N268" s="86">
        <v>0</v>
      </c>
      <c r="O268" s="86">
        <v>0</v>
      </c>
      <c r="P268" s="86">
        <v>0</v>
      </c>
      <c r="Q268" s="86">
        <v>0</v>
      </c>
      <c r="R268" s="86">
        <v>0</v>
      </c>
      <c r="S268" s="86">
        <v>0</v>
      </c>
      <c r="T268" s="86">
        <v>0</v>
      </c>
      <c r="U268" s="86">
        <v>0</v>
      </c>
      <c r="V268" s="86">
        <v>0</v>
      </c>
      <c r="W268" s="86">
        <v>0</v>
      </c>
      <c r="X268" s="168" t="s">
        <v>153</v>
      </c>
      <c r="Y268" s="170"/>
    </row>
    <row r="269" spans="2:25" s="197" customFormat="1" x14ac:dyDescent="0.2">
      <c r="B269" s="86" t="s">
        <v>701</v>
      </c>
      <c r="C269" s="86" t="s">
        <v>439</v>
      </c>
      <c r="D269" s="86" t="s">
        <v>1</v>
      </c>
      <c r="E269" s="86">
        <v>712</v>
      </c>
      <c r="F269" s="86">
        <v>0</v>
      </c>
      <c r="G269" s="86">
        <v>6.1665400000000004</v>
      </c>
      <c r="H269" s="86">
        <v>5.5759999999999996</v>
      </c>
      <c r="I269" s="86">
        <v>2.4079999999999999</v>
      </c>
      <c r="J269" s="86">
        <v>0.70899999999999996</v>
      </c>
      <c r="K269" s="86">
        <v>1</v>
      </c>
      <c r="L269" s="86">
        <v>41630</v>
      </c>
      <c r="M269" s="86">
        <v>41630</v>
      </c>
      <c r="N269" s="86">
        <v>2.0825319999999998E-3</v>
      </c>
      <c r="O269" s="86">
        <v>2.0825319999999998E-3</v>
      </c>
      <c r="P269" s="86">
        <v>1</v>
      </c>
      <c r="Q269" s="86">
        <v>12250</v>
      </c>
      <c r="R269" s="86">
        <v>12250</v>
      </c>
      <c r="S269" s="86">
        <v>5.3832100000000003E-4</v>
      </c>
      <c r="T269" s="86">
        <v>5.3832100000000003E-4</v>
      </c>
      <c r="U269" s="86">
        <v>0</v>
      </c>
      <c r="V269" s="86">
        <v>0</v>
      </c>
      <c r="W269" s="86">
        <v>0</v>
      </c>
      <c r="X269" s="168" t="s">
        <v>449</v>
      </c>
      <c r="Y269" s="170"/>
    </row>
    <row r="270" spans="2:25" s="197" customFormat="1" x14ac:dyDescent="0.2">
      <c r="B270" s="86" t="s">
        <v>702</v>
      </c>
      <c r="C270" s="86" t="s">
        <v>439</v>
      </c>
      <c r="D270" s="86" t="s">
        <v>1</v>
      </c>
      <c r="E270" s="86">
        <v>600</v>
      </c>
      <c r="F270" s="86">
        <v>0</v>
      </c>
      <c r="G270" s="86">
        <v>6.3537999999999997</v>
      </c>
      <c r="H270" s="86">
        <v>4.7389999999999999</v>
      </c>
      <c r="I270" s="86">
        <v>1.361</v>
      </c>
      <c r="J270" s="86">
        <v>0</v>
      </c>
      <c r="K270" s="86">
        <v>1</v>
      </c>
      <c r="L270" s="86">
        <v>23332</v>
      </c>
      <c r="M270" s="86">
        <v>23332</v>
      </c>
      <c r="N270" s="86">
        <v>1.861052E-3</v>
      </c>
      <c r="O270" s="86">
        <v>1.861052E-3</v>
      </c>
      <c r="P270" s="86">
        <v>0</v>
      </c>
      <c r="Q270" s="86">
        <v>0</v>
      </c>
      <c r="R270" s="86">
        <v>0</v>
      </c>
      <c r="S270" s="86">
        <v>0</v>
      </c>
      <c r="T270" s="86">
        <v>0</v>
      </c>
      <c r="U270" s="86">
        <v>0</v>
      </c>
      <c r="V270" s="86">
        <v>0</v>
      </c>
      <c r="W270" s="86">
        <v>0</v>
      </c>
      <c r="X270" s="168" t="s">
        <v>153</v>
      </c>
      <c r="Y270" s="170"/>
    </row>
    <row r="271" spans="2:25" s="197" customFormat="1" x14ac:dyDescent="0.2">
      <c r="B271" s="86" t="s">
        <v>703</v>
      </c>
      <c r="C271" s="86" t="s">
        <v>439</v>
      </c>
      <c r="D271" s="86" t="s">
        <v>1</v>
      </c>
      <c r="E271" s="86">
        <v>45</v>
      </c>
      <c r="F271" s="86">
        <v>0</v>
      </c>
      <c r="G271" s="86">
        <v>3.2105000000000001</v>
      </c>
      <c r="H271" s="86">
        <v>4.3360000000000003</v>
      </c>
      <c r="I271" s="86">
        <v>0</v>
      </c>
      <c r="J271" s="86">
        <v>0.51700000000000002</v>
      </c>
      <c r="K271" s="86">
        <v>0</v>
      </c>
      <c r="L271" s="86">
        <v>0</v>
      </c>
      <c r="M271" s="86">
        <v>0</v>
      </c>
      <c r="N271" s="86">
        <v>0</v>
      </c>
      <c r="O271" s="86">
        <v>0</v>
      </c>
      <c r="P271" s="86">
        <v>1</v>
      </c>
      <c r="Q271" s="86">
        <v>726</v>
      </c>
      <c r="R271" s="86">
        <v>726</v>
      </c>
      <c r="S271" s="275">
        <v>9.2283600000000002E-6</v>
      </c>
      <c r="T271" s="275">
        <v>9.2283600000000002E-6</v>
      </c>
      <c r="U271" s="86">
        <v>0</v>
      </c>
      <c r="V271" s="86">
        <v>0</v>
      </c>
      <c r="W271" s="86">
        <v>0</v>
      </c>
      <c r="X271" s="168" t="s">
        <v>153</v>
      </c>
      <c r="Y271" s="170"/>
    </row>
    <row r="272" spans="2:25" s="197" customFormat="1" x14ac:dyDescent="0.2">
      <c r="B272" s="86" t="s">
        <v>704</v>
      </c>
      <c r="C272" s="86" t="s">
        <v>439</v>
      </c>
      <c r="D272" s="86" t="s">
        <v>1</v>
      </c>
      <c r="E272" s="86">
        <v>126</v>
      </c>
      <c r="F272" s="86">
        <v>7.9170000000000004E-2</v>
      </c>
      <c r="G272" s="86">
        <v>4.1390200000000004</v>
      </c>
      <c r="H272" s="86">
        <v>2.2450000000000001</v>
      </c>
      <c r="I272" s="86">
        <v>0.86699999999999999</v>
      </c>
      <c r="J272" s="86">
        <v>0</v>
      </c>
      <c r="K272" s="86">
        <v>1</v>
      </c>
      <c r="L272" s="86">
        <v>6588</v>
      </c>
      <c r="M272" s="86">
        <v>6588</v>
      </c>
      <c r="N272" s="86">
        <v>3.7528600000000001E-4</v>
      </c>
      <c r="O272" s="86">
        <v>3.7528600000000001E-4</v>
      </c>
      <c r="P272" s="86">
        <v>0</v>
      </c>
      <c r="Q272" s="86">
        <v>0</v>
      </c>
      <c r="R272" s="86">
        <v>0</v>
      </c>
      <c r="S272" s="86">
        <v>0</v>
      </c>
      <c r="T272" s="86">
        <v>0</v>
      </c>
      <c r="U272" s="86">
        <v>0</v>
      </c>
      <c r="V272" s="86">
        <v>0</v>
      </c>
      <c r="W272" s="86">
        <v>0</v>
      </c>
      <c r="X272" s="168" t="s">
        <v>153</v>
      </c>
      <c r="Y272" s="170"/>
    </row>
    <row r="273" spans="2:25" s="197" customFormat="1" x14ac:dyDescent="0.2">
      <c r="B273" s="86" t="s">
        <v>705</v>
      </c>
      <c r="C273" s="86" t="s">
        <v>439</v>
      </c>
      <c r="D273" s="86" t="s">
        <v>1</v>
      </c>
      <c r="E273" s="86">
        <v>1042</v>
      </c>
      <c r="F273" s="86">
        <v>0</v>
      </c>
      <c r="G273" s="86">
        <v>6.7419000000000002</v>
      </c>
      <c r="H273" s="86">
        <v>6.5039999999999996</v>
      </c>
      <c r="I273" s="86">
        <v>8.0000000000000002E-3</v>
      </c>
      <c r="J273" s="86">
        <v>0</v>
      </c>
      <c r="K273" s="86">
        <v>1</v>
      </c>
      <c r="L273" s="86">
        <v>176</v>
      </c>
      <c r="M273" s="86">
        <v>176</v>
      </c>
      <c r="N273" s="275">
        <v>4.9217900000000002E-5</v>
      </c>
      <c r="O273" s="275">
        <v>4.9217900000000002E-5</v>
      </c>
      <c r="P273" s="86">
        <v>0</v>
      </c>
      <c r="Q273" s="86">
        <v>0</v>
      </c>
      <c r="R273" s="86">
        <v>0</v>
      </c>
      <c r="S273" s="86">
        <v>0</v>
      </c>
      <c r="T273" s="86">
        <v>0</v>
      </c>
      <c r="U273" s="86">
        <v>0</v>
      </c>
      <c r="V273" s="86">
        <v>0</v>
      </c>
      <c r="W273" s="86">
        <v>0</v>
      </c>
      <c r="X273" s="168" t="s">
        <v>153</v>
      </c>
      <c r="Y273" s="170"/>
    </row>
    <row r="274" spans="2:25" s="197" customFormat="1" x14ac:dyDescent="0.2">
      <c r="B274" s="86" t="s">
        <v>706</v>
      </c>
      <c r="C274" s="86" t="s">
        <v>439</v>
      </c>
      <c r="D274" s="86" t="s">
        <v>1</v>
      </c>
      <c r="E274" s="86">
        <v>39</v>
      </c>
      <c r="F274" s="86">
        <v>0</v>
      </c>
      <c r="G274" s="86">
        <v>1.05524</v>
      </c>
      <c r="H274" s="86">
        <v>3.42</v>
      </c>
      <c r="I274" s="86">
        <v>0</v>
      </c>
      <c r="J274" s="86">
        <v>0.48699999999999999</v>
      </c>
      <c r="K274" s="86">
        <v>0</v>
      </c>
      <c r="L274" s="86">
        <v>0</v>
      </c>
      <c r="M274" s="86">
        <v>0</v>
      </c>
      <c r="N274" s="86">
        <v>0</v>
      </c>
      <c r="O274" s="86">
        <v>0</v>
      </c>
      <c r="P274" s="86">
        <v>1</v>
      </c>
      <c r="Q274" s="86">
        <v>752</v>
      </c>
      <c r="R274" s="86">
        <v>752</v>
      </c>
      <c r="S274" s="275">
        <v>1.2304500000000001E-5</v>
      </c>
      <c r="T274" s="275">
        <v>1.2304500000000001E-5</v>
      </c>
      <c r="U274" s="86">
        <v>0</v>
      </c>
      <c r="V274" s="86">
        <v>0</v>
      </c>
      <c r="W274" s="86">
        <v>0</v>
      </c>
      <c r="X274" s="168" t="s">
        <v>153</v>
      </c>
      <c r="Y274" s="170"/>
    </row>
    <row r="275" spans="2:25" s="197" customFormat="1" x14ac:dyDescent="0.2">
      <c r="B275" s="86" t="s">
        <v>707</v>
      </c>
      <c r="C275" s="86" t="s">
        <v>439</v>
      </c>
      <c r="D275" s="86" t="s">
        <v>1</v>
      </c>
      <c r="E275" s="86">
        <v>0</v>
      </c>
      <c r="F275" s="86">
        <v>0</v>
      </c>
      <c r="G275" s="86">
        <v>0</v>
      </c>
      <c r="H275" s="86">
        <v>0</v>
      </c>
      <c r="I275" s="86">
        <v>0</v>
      </c>
      <c r="J275" s="86">
        <v>0</v>
      </c>
      <c r="K275" s="86">
        <v>0</v>
      </c>
      <c r="L275" s="86">
        <v>0</v>
      </c>
      <c r="M275" s="86">
        <v>0</v>
      </c>
      <c r="N275" s="86">
        <v>0</v>
      </c>
      <c r="O275" s="86">
        <v>0</v>
      </c>
      <c r="P275" s="86">
        <v>0</v>
      </c>
      <c r="Q275" s="86">
        <v>0</v>
      </c>
      <c r="R275" s="86">
        <v>0</v>
      </c>
      <c r="S275" s="86">
        <v>0</v>
      </c>
      <c r="T275" s="86">
        <v>0</v>
      </c>
      <c r="U275" s="86">
        <v>0</v>
      </c>
      <c r="V275" s="86">
        <v>0</v>
      </c>
      <c r="W275" s="86">
        <v>0</v>
      </c>
      <c r="X275" s="168" t="s">
        <v>153</v>
      </c>
      <c r="Y275" s="170"/>
    </row>
    <row r="276" spans="2:25" s="197" customFormat="1" x14ac:dyDescent="0.2">
      <c r="B276" s="86" t="s">
        <v>708</v>
      </c>
      <c r="C276" s="86" t="s">
        <v>439</v>
      </c>
      <c r="D276" s="86" t="s">
        <v>1</v>
      </c>
      <c r="E276" s="86">
        <v>117</v>
      </c>
      <c r="F276" s="86">
        <v>0</v>
      </c>
      <c r="G276" s="86">
        <v>3.2350699999999999</v>
      </c>
      <c r="H276" s="86">
        <v>6.7220000000000004</v>
      </c>
      <c r="I276" s="86">
        <v>0</v>
      </c>
      <c r="J276" s="86">
        <v>0</v>
      </c>
      <c r="K276" s="86">
        <v>0</v>
      </c>
      <c r="L276" s="86">
        <v>0</v>
      </c>
      <c r="M276" s="86">
        <v>0</v>
      </c>
      <c r="N276" s="86">
        <v>0</v>
      </c>
      <c r="O276" s="86">
        <v>0</v>
      </c>
      <c r="P276" s="86">
        <v>0</v>
      </c>
      <c r="Q276" s="86">
        <v>0</v>
      </c>
      <c r="R276" s="86">
        <v>0</v>
      </c>
      <c r="S276" s="86">
        <v>0</v>
      </c>
      <c r="T276" s="86">
        <v>0</v>
      </c>
      <c r="U276" s="86">
        <v>0</v>
      </c>
      <c r="V276" s="86">
        <v>0</v>
      </c>
      <c r="W276" s="86">
        <v>0</v>
      </c>
      <c r="X276" s="168" t="s">
        <v>153</v>
      </c>
      <c r="Y276" s="170"/>
    </row>
    <row r="277" spans="2:25" s="197" customFormat="1" x14ac:dyDescent="0.2">
      <c r="B277" s="86" t="s">
        <v>709</v>
      </c>
      <c r="C277" s="86" t="s">
        <v>439</v>
      </c>
      <c r="D277" s="86" t="s">
        <v>2</v>
      </c>
      <c r="E277" s="86">
        <v>134</v>
      </c>
      <c r="F277" s="86">
        <v>2.1170800000000001</v>
      </c>
      <c r="G277" s="86">
        <v>1.6268800000000001</v>
      </c>
      <c r="H277" s="86">
        <v>0</v>
      </c>
      <c r="I277" s="86">
        <v>0</v>
      </c>
      <c r="J277" s="86">
        <v>0</v>
      </c>
      <c r="K277" s="86">
        <v>1</v>
      </c>
      <c r="L277" s="86">
        <v>2375</v>
      </c>
      <c r="M277" s="86">
        <v>2375</v>
      </c>
      <c r="N277" s="86">
        <v>3.8451499999999999E-4</v>
      </c>
      <c r="O277" s="86">
        <v>3.8451499999999999E-4</v>
      </c>
      <c r="P277" s="86">
        <v>0</v>
      </c>
      <c r="Q277" s="86">
        <v>0</v>
      </c>
      <c r="R277" s="86">
        <v>0</v>
      </c>
      <c r="S277" s="86">
        <v>0</v>
      </c>
      <c r="T277" s="86">
        <v>0</v>
      </c>
      <c r="U277" s="86">
        <v>0</v>
      </c>
      <c r="V277" s="86">
        <v>0</v>
      </c>
      <c r="W277" s="86">
        <v>0</v>
      </c>
      <c r="X277" s="168" t="s">
        <v>153</v>
      </c>
      <c r="Y277" s="170"/>
    </row>
    <row r="278" spans="2:25" s="197" customFormat="1" x14ac:dyDescent="0.2">
      <c r="B278" s="86" t="s">
        <v>710</v>
      </c>
      <c r="C278" s="86" t="s">
        <v>439</v>
      </c>
      <c r="D278" s="86" t="s">
        <v>2</v>
      </c>
      <c r="E278" s="86">
        <v>387</v>
      </c>
      <c r="F278" s="86">
        <v>1.28294</v>
      </c>
      <c r="G278" s="86">
        <v>0.89785000000000004</v>
      </c>
      <c r="H278" s="86">
        <v>2.738</v>
      </c>
      <c r="I278" s="86">
        <v>0.624</v>
      </c>
      <c r="J278" s="86">
        <v>1.131</v>
      </c>
      <c r="K278" s="86">
        <v>3</v>
      </c>
      <c r="L278" s="86">
        <v>11943</v>
      </c>
      <c r="M278" s="86">
        <v>11943</v>
      </c>
      <c r="N278" s="86">
        <v>1.3719489999999999E-3</v>
      </c>
      <c r="O278" s="86">
        <v>1.3719489999999999E-3</v>
      </c>
      <c r="P278" s="86">
        <v>3</v>
      </c>
      <c r="Q278" s="86">
        <v>21649</v>
      </c>
      <c r="R278" s="86">
        <v>21649</v>
      </c>
      <c r="S278" s="86">
        <v>7.0443100000000005E-4</v>
      </c>
      <c r="T278" s="86">
        <v>7.0443100000000005E-4</v>
      </c>
      <c r="U278" s="86">
        <v>0</v>
      </c>
      <c r="V278" s="86">
        <v>0</v>
      </c>
      <c r="W278" s="86">
        <v>0</v>
      </c>
      <c r="X278" s="168" t="s">
        <v>153</v>
      </c>
      <c r="Y278" s="170"/>
    </row>
    <row r="279" spans="2:25" s="197" customFormat="1" x14ac:dyDescent="0.2">
      <c r="B279" s="86" t="s">
        <v>711</v>
      </c>
      <c r="C279" s="86" t="s">
        <v>439</v>
      </c>
      <c r="D279" s="86" t="s">
        <v>2</v>
      </c>
      <c r="E279" s="86">
        <v>0</v>
      </c>
      <c r="F279" s="86">
        <v>0.80359000000000003</v>
      </c>
      <c r="G279" s="86">
        <v>0.65952999999999995</v>
      </c>
      <c r="H279" s="86">
        <v>0</v>
      </c>
      <c r="I279" s="86">
        <v>0</v>
      </c>
      <c r="J279" s="86">
        <v>0</v>
      </c>
      <c r="K279" s="86">
        <v>0</v>
      </c>
      <c r="L279" s="86">
        <v>0</v>
      </c>
      <c r="M279" s="86">
        <v>0</v>
      </c>
      <c r="N279" s="86">
        <v>0</v>
      </c>
      <c r="O279" s="86">
        <v>0</v>
      </c>
      <c r="P279" s="86">
        <v>0</v>
      </c>
      <c r="Q279" s="86">
        <v>0</v>
      </c>
      <c r="R279" s="86">
        <v>0</v>
      </c>
      <c r="S279" s="86">
        <v>0</v>
      </c>
      <c r="T279" s="86">
        <v>0</v>
      </c>
      <c r="U279" s="86">
        <v>0</v>
      </c>
      <c r="V279" s="86">
        <v>0</v>
      </c>
      <c r="W279" s="86">
        <v>0</v>
      </c>
      <c r="X279" s="168" t="s">
        <v>153</v>
      </c>
      <c r="Y279" s="170"/>
    </row>
    <row r="280" spans="2:25" s="197" customFormat="1" x14ac:dyDescent="0.2">
      <c r="B280" s="86" t="s">
        <v>712</v>
      </c>
      <c r="C280" s="86" t="s">
        <v>439</v>
      </c>
      <c r="D280" s="86" t="s">
        <v>2</v>
      </c>
      <c r="E280" s="86">
        <v>12</v>
      </c>
      <c r="F280" s="86">
        <v>1.74786</v>
      </c>
      <c r="G280" s="86">
        <v>1.4534100000000001</v>
      </c>
      <c r="H280" s="86">
        <v>3.1909999999999998</v>
      </c>
      <c r="I280" s="86">
        <v>1.4339999999999999</v>
      </c>
      <c r="J280" s="86">
        <v>0</v>
      </c>
      <c r="K280" s="86">
        <v>1</v>
      </c>
      <c r="L280" s="86">
        <v>730</v>
      </c>
      <c r="M280" s="86">
        <v>730</v>
      </c>
      <c r="N280" s="275">
        <v>3.07612E-5</v>
      </c>
      <c r="O280" s="275">
        <v>3.07612E-5</v>
      </c>
      <c r="P280" s="86">
        <v>0</v>
      </c>
      <c r="Q280" s="86">
        <v>0</v>
      </c>
      <c r="R280" s="86">
        <v>0</v>
      </c>
      <c r="S280" s="86">
        <v>0</v>
      </c>
      <c r="T280" s="86">
        <v>0</v>
      </c>
      <c r="U280" s="86">
        <v>0</v>
      </c>
      <c r="V280" s="86">
        <v>0</v>
      </c>
      <c r="W280" s="86">
        <v>0</v>
      </c>
      <c r="X280" s="168" t="s">
        <v>153</v>
      </c>
      <c r="Y280" s="170"/>
    </row>
    <row r="281" spans="2:25" s="197" customFormat="1" x14ac:dyDescent="0.2">
      <c r="B281" s="86" t="s">
        <v>713</v>
      </c>
      <c r="C281" s="86" t="s">
        <v>439</v>
      </c>
      <c r="D281" s="86" t="s">
        <v>2</v>
      </c>
      <c r="E281" s="86">
        <v>0</v>
      </c>
      <c r="F281" s="86">
        <v>0.96801999999999999</v>
      </c>
      <c r="G281" s="86">
        <v>2.5294099999999999</v>
      </c>
      <c r="H281" s="86">
        <v>0</v>
      </c>
      <c r="I281" s="86">
        <v>0</v>
      </c>
      <c r="J281" s="86">
        <v>0</v>
      </c>
      <c r="K281" s="86">
        <v>0</v>
      </c>
      <c r="L281" s="86">
        <v>0</v>
      </c>
      <c r="M281" s="86">
        <v>0</v>
      </c>
      <c r="N281" s="86">
        <v>0</v>
      </c>
      <c r="O281" s="86">
        <v>0</v>
      </c>
      <c r="P281" s="86">
        <v>0</v>
      </c>
      <c r="Q281" s="86">
        <v>0</v>
      </c>
      <c r="R281" s="86">
        <v>0</v>
      </c>
      <c r="S281" s="86">
        <v>0</v>
      </c>
      <c r="T281" s="86">
        <v>0</v>
      </c>
      <c r="U281" s="86">
        <v>0</v>
      </c>
      <c r="V281" s="86">
        <v>0</v>
      </c>
      <c r="W281" s="86">
        <v>0</v>
      </c>
      <c r="X281" s="168" t="s">
        <v>153</v>
      </c>
      <c r="Y281" s="170"/>
    </row>
    <row r="282" spans="2:25" s="197" customFormat="1" x14ac:dyDescent="0.2">
      <c r="B282" s="86" t="s">
        <v>714</v>
      </c>
      <c r="C282" s="86" t="s">
        <v>439</v>
      </c>
      <c r="D282" s="86" t="s">
        <v>2</v>
      </c>
      <c r="E282" s="86">
        <v>587</v>
      </c>
      <c r="F282" s="86">
        <v>2.1271100000000001</v>
      </c>
      <c r="G282" s="86">
        <v>1.6899299999999999</v>
      </c>
      <c r="H282" s="86">
        <v>3.1890000000000001</v>
      </c>
      <c r="I282" s="86">
        <v>1.0089999999999999</v>
      </c>
      <c r="J282" s="86">
        <v>1.208</v>
      </c>
      <c r="K282" s="86">
        <v>3</v>
      </c>
      <c r="L282" s="86">
        <v>25150</v>
      </c>
      <c r="M282" s="86">
        <v>25150</v>
      </c>
      <c r="N282" s="86">
        <v>2.1255979999999998E-3</v>
      </c>
      <c r="O282" s="86">
        <v>2.1255979999999998E-3</v>
      </c>
      <c r="P282" s="86">
        <v>3</v>
      </c>
      <c r="Q282" s="86">
        <v>30090</v>
      </c>
      <c r="R282" s="86">
        <v>30090</v>
      </c>
      <c r="S282" s="86">
        <v>2.5531799999999998E-4</v>
      </c>
      <c r="T282" s="86">
        <v>2.5531799999999998E-4</v>
      </c>
      <c r="U282" s="86">
        <v>0</v>
      </c>
      <c r="V282" s="86">
        <v>0</v>
      </c>
      <c r="W282" s="86">
        <v>0</v>
      </c>
      <c r="X282" s="168" t="s">
        <v>153</v>
      </c>
      <c r="Y282" s="170"/>
    </row>
    <row r="283" spans="2:25" s="197" customFormat="1" x14ac:dyDescent="0.2">
      <c r="B283" s="86" t="s">
        <v>715</v>
      </c>
      <c r="C283" s="86" t="s">
        <v>439</v>
      </c>
      <c r="D283" s="86" t="s">
        <v>2</v>
      </c>
      <c r="E283" s="86">
        <v>0</v>
      </c>
      <c r="F283" s="86">
        <v>0</v>
      </c>
      <c r="G283" s="86">
        <v>2.9895900000000002</v>
      </c>
      <c r="H283" s="86">
        <v>0</v>
      </c>
      <c r="I283" s="86">
        <v>0</v>
      </c>
      <c r="J283" s="86">
        <v>0</v>
      </c>
      <c r="K283" s="86">
        <v>0</v>
      </c>
      <c r="L283" s="86">
        <v>0</v>
      </c>
      <c r="M283" s="86">
        <v>0</v>
      </c>
      <c r="N283" s="86">
        <v>0</v>
      </c>
      <c r="O283" s="86">
        <v>0</v>
      </c>
      <c r="P283" s="86">
        <v>0</v>
      </c>
      <c r="Q283" s="86">
        <v>0</v>
      </c>
      <c r="R283" s="86">
        <v>0</v>
      </c>
      <c r="S283" s="86">
        <v>0</v>
      </c>
      <c r="T283" s="86">
        <v>0</v>
      </c>
      <c r="U283" s="86">
        <v>0</v>
      </c>
      <c r="V283" s="86">
        <v>0</v>
      </c>
      <c r="W283" s="86">
        <v>0</v>
      </c>
      <c r="X283" s="168" t="s">
        <v>153</v>
      </c>
      <c r="Y283" s="170"/>
    </row>
    <row r="284" spans="2:25" s="197" customFormat="1" x14ac:dyDescent="0.2">
      <c r="B284" s="86" t="s">
        <v>716</v>
      </c>
      <c r="C284" s="86" t="s">
        <v>439</v>
      </c>
      <c r="D284" s="86" t="s">
        <v>2</v>
      </c>
      <c r="E284" s="86">
        <v>1263</v>
      </c>
      <c r="F284" s="86">
        <v>5.2252900000000002</v>
      </c>
      <c r="G284" s="86">
        <v>1.41404</v>
      </c>
      <c r="H284" s="86">
        <v>3.61</v>
      </c>
      <c r="I284" s="86">
        <v>9.2999999999999999E-2</v>
      </c>
      <c r="J284" s="86">
        <v>0.151</v>
      </c>
      <c r="K284" s="86">
        <v>1</v>
      </c>
      <c r="L284" s="86">
        <v>4419</v>
      </c>
      <c r="M284" s="86">
        <v>4419</v>
      </c>
      <c r="N284" s="275">
        <v>2.76851E-5</v>
      </c>
      <c r="O284" s="275">
        <v>2.76851E-5</v>
      </c>
      <c r="P284" s="86">
        <v>1</v>
      </c>
      <c r="Q284" s="86">
        <v>7140</v>
      </c>
      <c r="R284" s="86">
        <v>7140</v>
      </c>
      <c r="S284" s="275">
        <v>6.4598500000000002E-5</v>
      </c>
      <c r="T284" s="275">
        <v>6.4598500000000002E-5</v>
      </c>
      <c r="U284" s="86">
        <v>1</v>
      </c>
      <c r="V284" s="86">
        <v>3.900518E-3</v>
      </c>
      <c r="W284" s="86">
        <v>3.900518E-3</v>
      </c>
      <c r="X284" s="168" t="s">
        <v>153</v>
      </c>
      <c r="Y284" s="170"/>
    </row>
    <row r="285" spans="2:25" s="197" customFormat="1" x14ac:dyDescent="0.2">
      <c r="B285" s="86" t="s">
        <v>717</v>
      </c>
      <c r="C285" s="86" t="s">
        <v>439</v>
      </c>
      <c r="D285" s="86" t="s">
        <v>2</v>
      </c>
      <c r="E285" s="86">
        <v>1809</v>
      </c>
      <c r="F285" s="86">
        <v>4.3877199999999998</v>
      </c>
      <c r="G285" s="86">
        <v>1.6710499999999999</v>
      </c>
      <c r="H285" s="86">
        <v>3.8</v>
      </c>
      <c r="I285" s="86">
        <v>0.89900000000000002</v>
      </c>
      <c r="J285" s="86">
        <v>0.89200000000000002</v>
      </c>
      <c r="K285" s="86">
        <v>3</v>
      </c>
      <c r="L285" s="86">
        <v>57957</v>
      </c>
      <c r="M285" s="86">
        <v>57957</v>
      </c>
      <c r="N285" s="86">
        <v>5.5523940000000004E-3</v>
      </c>
      <c r="O285" s="86">
        <v>5.5523940000000004E-3</v>
      </c>
      <c r="P285" s="86">
        <v>3</v>
      </c>
      <c r="Q285" s="86">
        <v>57517</v>
      </c>
      <c r="R285" s="86">
        <v>57517</v>
      </c>
      <c r="S285" s="86">
        <v>3.9066699999999998E-4</v>
      </c>
      <c r="T285" s="86">
        <v>3.9066699999999998E-4</v>
      </c>
      <c r="U285" s="86">
        <v>0</v>
      </c>
      <c r="V285" s="86">
        <v>0</v>
      </c>
      <c r="W285" s="86">
        <v>0</v>
      </c>
      <c r="X285" s="168" t="s">
        <v>153</v>
      </c>
      <c r="Y285" s="170"/>
    </row>
    <row r="286" spans="2:25" s="197" customFormat="1" x14ac:dyDescent="0.2">
      <c r="B286" s="86" t="s">
        <v>718</v>
      </c>
      <c r="C286" s="86" t="s">
        <v>439</v>
      </c>
      <c r="D286" s="86" t="s">
        <v>2</v>
      </c>
      <c r="E286" s="86">
        <v>1210</v>
      </c>
      <c r="F286" s="86">
        <v>3.8439399999999999</v>
      </c>
      <c r="G286" s="86">
        <v>1.19815</v>
      </c>
      <c r="H286" s="86">
        <v>3.3460000000000001</v>
      </c>
      <c r="I286" s="86">
        <v>0.89200000000000002</v>
      </c>
      <c r="J286" s="86">
        <v>5.1999999999999998E-2</v>
      </c>
      <c r="K286" s="86">
        <v>5</v>
      </c>
      <c r="L286" s="86">
        <v>43687</v>
      </c>
      <c r="M286" s="86">
        <v>43687</v>
      </c>
      <c r="N286" s="86">
        <v>8.0594300000000005E-4</v>
      </c>
      <c r="O286" s="86">
        <v>8.0594300000000005E-4</v>
      </c>
      <c r="P286" s="86">
        <v>1</v>
      </c>
      <c r="Q286" s="86">
        <v>2560</v>
      </c>
      <c r="R286" s="86">
        <v>2560</v>
      </c>
      <c r="S286" s="275">
        <v>2.4608900000000001E-5</v>
      </c>
      <c r="T286" s="275">
        <v>2.4608900000000001E-5</v>
      </c>
      <c r="U286" s="86">
        <v>0</v>
      </c>
      <c r="V286" s="86">
        <v>0</v>
      </c>
      <c r="W286" s="86">
        <v>0</v>
      </c>
      <c r="X286" s="168" t="s">
        <v>153</v>
      </c>
      <c r="Y286" s="170"/>
    </row>
    <row r="287" spans="2:25" s="197" customFormat="1" x14ac:dyDescent="0.2">
      <c r="B287" s="86" t="s">
        <v>719</v>
      </c>
      <c r="C287" s="86" t="s">
        <v>439</v>
      </c>
      <c r="D287" s="86" t="s">
        <v>2</v>
      </c>
      <c r="E287" s="86">
        <v>1344</v>
      </c>
      <c r="F287" s="86">
        <v>5.1855099999999998</v>
      </c>
      <c r="G287" s="86">
        <v>1.21793</v>
      </c>
      <c r="H287" s="86">
        <v>3.8</v>
      </c>
      <c r="I287" s="86">
        <v>3.5110000000000001</v>
      </c>
      <c r="J287" s="86">
        <v>0.436</v>
      </c>
      <c r="K287" s="86">
        <v>7</v>
      </c>
      <c r="L287" s="86">
        <v>168134</v>
      </c>
      <c r="M287" s="86">
        <v>168134</v>
      </c>
      <c r="N287" s="86">
        <v>8.9084390000000006E-3</v>
      </c>
      <c r="O287" s="86">
        <v>8.9084390000000006E-3</v>
      </c>
      <c r="P287" s="86">
        <v>1</v>
      </c>
      <c r="Q287" s="86">
        <v>20880</v>
      </c>
      <c r="R287" s="86">
        <v>20880</v>
      </c>
      <c r="S287" s="86">
        <v>1.4765399999999999E-4</v>
      </c>
      <c r="T287" s="86">
        <v>1.4765399999999999E-4</v>
      </c>
      <c r="U287" s="86">
        <v>3</v>
      </c>
      <c r="V287" s="86">
        <v>1.2365997E-2</v>
      </c>
      <c r="W287" s="86">
        <v>1.2365997E-2</v>
      </c>
      <c r="X287" s="168" t="s">
        <v>153</v>
      </c>
      <c r="Y287" s="170"/>
    </row>
    <row r="288" spans="2:25" s="197" customFormat="1" x14ac:dyDescent="0.2">
      <c r="B288" s="86" t="s">
        <v>720</v>
      </c>
      <c r="C288" s="86" t="s">
        <v>439</v>
      </c>
      <c r="D288" s="86" t="s">
        <v>2</v>
      </c>
      <c r="E288" s="86">
        <v>436</v>
      </c>
      <c r="F288" s="86">
        <v>6.9320000000000007E-2</v>
      </c>
      <c r="G288" s="86">
        <v>1.3066800000000001</v>
      </c>
      <c r="H288" s="86">
        <v>2.6789999999999998</v>
      </c>
      <c r="I288" s="86">
        <v>0.16500000000000001</v>
      </c>
      <c r="J288" s="86">
        <v>0</v>
      </c>
      <c r="K288" s="86">
        <v>2</v>
      </c>
      <c r="L288" s="86">
        <v>3641</v>
      </c>
      <c r="M288" s="86">
        <v>3641</v>
      </c>
      <c r="N288" s="275">
        <v>4.6141799999999999E-5</v>
      </c>
      <c r="O288" s="275">
        <v>4.6141799999999999E-5</v>
      </c>
      <c r="P288" s="86">
        <v>0</v>
      </c>
      <c r="Q288" s="86">
        <v>0</v>
      </c>
      <c r="R288" s="86">
        <v>0</v>
      </c>
      <c r="S288" s="86">
        <v>0</v>
      </c>
      <c r="T288" s="86">
        <v>0</v>
      </c>
      <c r="U288" s="86">
        <v>0</v>
      </c>
      <c r="V288" s="86">
        <v>0</v>
      </c>
      <c r="W288" s="86">
        <v>0</v>
      </c>
      <c r="X288" s="168" t="s">
        <v>153</v>
      </c>
      <c r="Y288" s="170"/>
    </row>
    <row r="289" spans="2:25" s="197" customFormat="1" x14ac:dyDescent="0.2">
      <c r="B289" s="86" t="s">
        <v>721</v>
      </c>
      <c r="C289" s="86" t="s">
        <v>439</v>
      </c>
      <c r="D289" s="86" t="s">
        <v>2</v>
      </c>
      <c r="E289" s="86">
        <v>1020</v>
      </c>
      <c r="F289" s="86">
        <v>2.7589800000000002</v>
      </c>
      <c r="G289" s="86">
        <v>0.30763000000000001</v>
      </c>
      <c r="H289" s="86">
        <v>2.1949999999999998</v>
      </c>
      <c r="I289" s="86">
        <v>2.34</v>
      </c>
      <c r="J289" s="86">
        <v>0.436</v>
      </c>
      <c r="K289" s="86">
        <v>8</v>
      </c>
      <c r="L289" s="86">
        <v>147254</v>
      </c>
      <c r="M289" s="86">
        <v>147254</v>
      </c>
      <c r="N289" s="86">
        <v>3.439101E-3</v>
      </c>
      <c r="O289" s="86">
        <v>3.439101E-3</v>
      </c>
      <c r="P289" s="86">
        <v>2</v>
      </c>
      <c r="Q289" s="86">
        <v>27420</v>
      </c>
      <c r="R289" s="86">
        <v>27420</v>
      </c>
      <c r="S289" s="86">
        <v>2.7992700000000002E-4</v>
      </c>
      <c r="T289" s="86">
        <v>2.7992700000000002E-4</v>
      </c>
      <c r="U289" s="86">
        <v>1</v>
      </c>
      <c r="V289" s="86">
        <v>3.1345650000000002E-3</v>
      </c>
      <c r="W289" s="86">
        <v>3.1345650000000002E-3</v>
      </c>
      <c r="X289" s="168" t="s">
        <v>153</v>
      </c>
      <c r="Y289" s="170"/>
    </row>
    <row r="290" spans="2:25" s="197" customFormat="1" x14ac:dyDescent="0.2">
      <c r="B290" s="86" t="s">
        <v>722</v>
      </c>
      <c r="C290" s="86" t="s">
        <v>439</v>
      </c>
      <c r="D290" s="86" t="s">
        <v>2</v>
      </c>
      <c r="E290" s="86">
        <v>1213</v>
      </c>
      <c r="F290" s="86">
        <v>3.2957700000000001</v>
      </c>
      <c r="G290" s="86">
        <v>1.82718</v>
      </c>
      <c r="H290" s="86">
        <v>3.323</v>
      </c>
      <c r="I290" s="86">
        <v>2.5000000000000001E-2</v>
      </c>
      <c r="J290" s="86">
        <v>0.38200000000000001</v>
      </c>
      <c r="K290" s="86">
        <v>0</v>
      </c>
      <c r="L290" s="86">
        <v>1237</v>
      </c>
      <c r="M290" s="86">
        <v>1237</v>
      </c>
      <c r="N290" s="275">
        <v>6.1522400000000004E-6</v>
      </c>
      <c r="O290" s="275">
        <v>6.1522400000000004E-6</v>
      </c>
      <c r="P290" s="86">
        <v>2</v>
      </c>
      <c r="Q290" s="86">
        <v>18900</v>
      </c>
      <c r="R290" s="86">
        <v>18900</v>
      </c>
      <c r="S290" s="86">
        <v>1.6610999999999999E-4</v>
      </c>
      <c r="T290" s="86">
        <v>1.6610999999999999E-4</v>
      </c>
      <c r="U290" s="86">
        <v>0</v>
      </c>
      <c r="V290" s="86">
        <v>0</v>
      </c>
      <c r="W290" s="86">
        <v>0</v>
      </c>
      <c r="X290" s="168" t="s">
        <v>153</v>
      </c>
      <c r="Y290" s="170"/>
    </row>
    <row r="291" spans="2:25" s="197" customFormat="1" x14ac:dyDescent="0.2">
      <c r="B291" s="86" t="s">
        <v>723</v>
      </c>
      <c r="C291" s="86" t="s">
        <v>439</v>
      </c>
      <c r="D291" s="86" t="s">
        <v>2</v>
      </c>
      <c r="E291" s="86">
        <v>494</v>
      </c>
      <c r="F291" s="86">
        <v>1.9644600000000001</v>
      </c>
      <c r="G291" s="86">
        <v>0.70391000000000004</v>
      </c>
      <c r="H291" s="86">
        <v>2.7440000000000002</v>
      </c>
      <c r="I291" s="86">
        <v>0.14599999999999999</v>
      </c>
      <c r="J291" s="86">
        <v>0</v>
      </c>
      <c r="K291" s="86">
        <v>1</v>
      </c>
      <c r="L291" s="86">
        <v>3558</v>
      </c>
      <c r="M291" s="86">
        <v>3558</v>
      </c>
      <c r="N291" s="275">
        <v>6.7674600000000004E-5</v>
      </c>
      <c r="O291" s="275">
        <v>6.7674600000000004E-5</v>
      </c>
      <c r="P291" s="86">
        <v>0</v>
      </c>
      <c r="Q291" s="86">
        <v>0</v>
      </c>
      <c r="R291" s="86">
        <v>0</v>
      </c>
      <c r="S291" s="86">
        <v>0</v>
      </c>
      <c r="T291" s="86">
        <v>0</v>
      </c>
      <c r="U291" s="86">
        <v>0</v>
      </c>
      <c r="V291" s="86">
        <v>0</v>
      </c>
      <c r="W291" s="86">
        <v>0</v>
      </c>
      <c r="X291" s="168" t="s">
        <v>153</v>
      </c>
      <c r="Y291" s="170"/>
    </row>
    <row r="292" spans="2:25" s="197" customFormat="1" x14ac:dyDescent="0.2">
      <c r="B292" s="86" t="s">
        <v>724</v>
      </c>
      <c r="C292" s="86" t="s">
        <v>439</v>
      </c>
      <c r="D292" s="86" t="s">
        <v>2</v>
      </c>
      <c r="E292" s="86">
        <v>716</v>
      </c>
      <c r="F292" s="86">
        <v>0.62736000000000003</v>
      </c>
      <c r="G292" s="86">
        <v>3.6327199999999999</v>
      </c>
      <c r="H292" s="86">
        <v>3.8010000000000002</v>
      </c>
      <c r="I292" s="86">
        <v>0.106</v>
      </c>
      <c r="J292" s="86">
        <v>0.21199999999999999</v>
      </c>
      <c r="K292" s="86">
        <v>1</v>
      </c>
      <c r="L292" s="86">
        <v>2705</v>
      </c>
      <c r="M292" s="86">
        <v>2705</v>
      </c>
      <c r="N292" s="275">
        <v>5.53701E-5</v>
      </c>
      <c r="O292" s="275">
        <v>5.53701E-5</v>
      </c>
      <c r="P292" s="86">
        <v>1</v>
      </c>
      <c r="Q292" s="86">
        <v>5400</v>
      </c>
      <c r="R292" s="86">
        <v>5400</v>
      </c>
      <c r="S292" s="275">
        <v>4.6141799999999999E-5</v>
      </c>
      <c r="T292" s="275">
        <v>4.6141799999999999E-5</v>
      </c>
      <c r="U292" s="86">
        <v>0</v>
      </c>
      <c r="V292" s="86">
        <v>0</v>
      </c>
      <c r="W292" s="86">
        <v>0</v>
      </c>
      <c r="X292" s="168" t="s">
        <v>153</v>
      </c>
      <c r="Y292" s="170"/>
    </row>
    <row r="293" spans="2:25" s="197" customFormat="1" x14ac:dyDescent="0.2">
      <c r="B293" s="86" t="s">
        <v>725</v>
      </c>
      <c r="C293" s="86" t="s">
        <v>439</v>
      </c>
      <c r="D293" s="86" t="s">
        <v>2</v>
      </c>
      <c r="E293" s="86">
        <v>132</v>
      </c>
      <c r="F293" s="86">
        <v>1.15402</v>
      </c>
      <c r="G293" s="86">
        <v>0.63239000000000001</v>
      </c>
      <c r="H293" s="86">
        <v>0.39300000000000002</v>
      </c>
      <c r="I293" s="86">
        <v>3.0000000000000001E-3</v>
      </c>
      <c r="J293" s="86">
        <v>0</v>
      </c>
      <c r="K293" s="86">
        <v>0</v>
      </c>
      <c r="L293" s="86">
        <v>118</v>
      </c>
      <c r="M293" s="86">
        <v>118</v>
      </c>
      <c r="N293" s="275">
        <v>3.0761200000000002E-6</v>
      </c>
      <c r="O293" s="275">
        <v>3.0761200000000002E-6</v>
      </c>
      <c r="P293" s="86">
        <v>0</v>
      </c>
      <c r="Q293" s="86">
        <v>0</v>
      </c>
      <c r="R293" s="86">
        <v>0</v>
      </c>
      <c r="S293" s="86">
        <v>0</v>
      </c>
      <c r="T293" s="86">
        <v>0</v>
      </c>
      <c r="U293" s="86">
        <v>0</v>
      </c>
      <c r="V293" s="86">
        <v>0</v>
      </c>
      <c r="W293" s="86">
        <v>0</v>
      </c>
      <c r="X293" s="168" t="s">
        <v>153</v>
      </c>
      <c r="Y293" s="170"/>
    </row>
    <row r="294" spans="2:25" s="197" customFormat="1" x14ac:dyDescent="0.2">
      <c r="B294" s="86" t="s">
        <v>726</v>
      </c>
      <c r="C294" s="86" t="s">
        <v>439</v>
      </c>
      <c r="D294" s="86" t="s">
        <v>2</v>
      </c>
      <c r="E294" s="86">
        <v>1749</v>
      </c>
      <c r="F294" s="86">
        <v>5.9730400000000001</v>
      </c>
      <c r="G294" s="86">
        <v>0.65888999999999998</v>
      </c>
      <c r="H294" s="86">
        <v>3.8420000000000001</v>
      </c>
      <c r="I294" s="86">
        <v>0.27500000000000002</v>
      </c>
      <c r="J294" s="86">
        <v>0.15</v>
      </c>
      <c r="K294" s="86">
        <v>1</v>
      </c>
      <c r="L294" s="86">
        <v>16942</v>
      </c>
      <c r="M294" s="86">
        <v>16942</v>
      </c>
      <c r="N294" s="86">
        <v>3.9066699999999998E-4</v>
      </c>
      <c r="O294" s="86">
        <v>3.9066699999999998E-4</v>
      </c>
      <c r="P294" s="86">
        <v>1</v>
      </c>
      <c r="Q294" s="86">
        <v>9250</v>
      </c>
      <c r="R294" s="86">
        <v>9250</v>
      </c>
      <c r="S294" s="275">
        <v>7.6903000000000006E-5</v>
      </c>
      <c r="T294" s="275">
        <v>7.6903000000000006E-5</v>
      </c>
      <c r="U294" s="86">
        <v>0</v>
      </c>
      <c r="V294" s="86">
        <v>0</v>
      </c>
      <c r="W294" s="86">
        <v>0</v>
      </c>
      <c r="X294" s="168" t="s">
        <v>153</v>
      </c>
      <c r="Y294" s="170"/>
    </row>
    <row r="295" spans="2:25" s="197" customFormat="1" x14ac:dyDescent="0.2">
      <c r="B295" s="86" t="s">
        <v>727</v>
      </c>
      <c r="C295" s="86" t="s">
        <v>439</v>
      </c>
      <c r="D295" s="86" t="s">
        <v>2</v>
      </c>
      <c r="E295" s="86">
        <v>1841</v>
      </c>
      <c r="F295" s="86">
        <v>3.0607600000000001</v>
      </c>
      <c r="G295" s="86">
        <v>3.6503000000000001</v>
      </c>
      <c r="H295" s="86">
        <v>3.2330000000000001</v>
      </c>
      <c r="I295" s="86">
        <v>7.0999999999999994E-2</v>
      </c>
      <c r="J295" s="86">
        <v>0</v>
      </c>
      <c r="K295" s="86">
        <v>2</v>
      </c>
      <c r="L295" s="86">
        <v>5489</v>
      </c>
      <c r="M295" s="86">
        <v>5489</v>
      </c>
      <c r="N295" s="86">
        <v>2.4916599999999999E-4</v>
      </c>
      <c r="O295" s="86">
        <v>2.4916599999999999E-4</v>
      </c>
      <c r="P295" s="86">
        <v>0</v>
      </c>
      <c r="Q295" s="86">
        <v>0</v>
      </c>
      <c r="R295" s="86">
        <v>0</v>
      </c>
      <c r="S295" s="86">
        <v>0</v>
      </c>
      <c r="T295" s="86">
        <v>0</v>
      </c>
      <c r="U295" s="86">
        <v>0</v>
      </c>
      <c r="V295" s="86">
        <v>0</v>
      </c>
      <c r="W295" s="86">
        <v>0</v>
      </c>
      <c r="X295" s="168" t="s">
        <v>153</v>
      </c>
      <c r="Y295" s="170"/>
    </row>
    <row r="296" spans="2:25" s="197" customFormat="1" x14ac:dyDescent="0.2">
      <c r="B296" s="86" t="s">
        <v>728</v>
      </c>
      <c r="C296" s="86" t="s">
        <v>439</v>
      </c>
      <c r="D296" s="86" t="s">
        <v>2</v>
      </c>
      <c r="E296" s="86">
        <v>763</v>
      </c>
      <c r="F296" s="86">
        <v>1.2372000000000001</v>
      </c>
      <c r="G296" s="86">
        <v>2.3258700000000001</v>
      </c>
      <c r="H296" s="86">
        <v>2.907</v>
      </c>
      <c r="I296" s="86">
        <v>0.54</v>
      </c>
      <c r="J296" s="86">
        <v>5.3999999999999999E-2</v>
      </c>
      <c r="K296" s="86">
        <v>4</v>
      </c>
      <c r="L296" s="86">
        <v>19201</v>
      </c>
      <c r="M296" s="86">
        <v>19201</v>
      </c>
      <c r="N296" s="86">
        <v>4.2450399999999997E-4</v>
      </c>
      <c r="O296" s="86">
        <v>4.2450399999999997E-4</v>
      </c>
      <c r="P296" s="86">
        <v>1</v>
      </c>
      <c r="Q296" s="86">
        <v>1925</v>
      </c>
      <c r="R296" s="86">
        <v>1925</v>
      </c>
      <c r="S296" s="275">
        <v>1.53806E-5</v>
      </c>
      <c r="T296" s="275">
        <v>1.53806E-5</v>
      </c>
      <c r="U296" s="86">
        <v>0</v>
      </c>
      <c r="V296" s="86">
        <v>0</v>
      </c>
      <c r="W296" s="86">
        <v>0</v>
      </c>
      <c r="X296" s="168" t="s">
        <v>153</v>
      </c>
      <c r="Y296" s="170"/>
    </row>
    <row r="297" spans="2:25" s="197" customFormat="1" x14ac:dyDescent="0.2">
      <c r="B297" s="86" t="s">
        <v>729</v>
      </c>
      <c r="C297" s="86" t="s">
        <v>439</v>
      </c>
      <c r="D297" s="86" t="s">
        <v>2</v>
      </c>
      <c r="E297" s="86">
        <v>109</v>
      </c>
      <c r="F297" s="86">
        <v>0.32991999999999999</v>
      </c>
      <c r="G297" s="86">
        <v>4.5359999999999998E-2</v>
      </c>
      <c r="H297" s="86">
        <v>0.158</v>
      </c>
      <c r="I297" s="86">
        <v>2E-3</v>
      </c>
      <c r="J297" s="86">
        <v>0</v>
      </c>
      <c r="K297" s="86">
        <v>0</v>
      </c>
      <c r="L297" s="86">
        <v>201</v>
      </c>
      <c r="M297" s="86">
        <v>201</v>
      </c>
      <c r="N297" s="275">
        <v>3.0761200000000002E-6</v>
      </c>
      <c r="O297" s="275">
        <v>3.0761200000000002E-6</v>
      </c>
      <c r="P297" s="86">
        <v>0</v>
      </c>
      <c r="Q297" s="86">
        <v>0</v>
      </c>
      <c r="R297" s="86">
        <v>0</v>
      </c>
      <c r="S297" s="86">
        <v>0</v>
      </c>
      <c r="T297" s="86">
        <v>0</v>
      </c>
      <c r="U297" s="86">
        <v>0</v>
      </c>
      <c r="V297" s="86">
        <v>0</v>
      </c>
      <c r="W297" s="86">
        <v>0</v>
      </c>
      <c r="X297" s="168" t="s">
        <v>153</v>
      </c>
      <c r="Y297" s="170"/>
    </row>
    <row r="298" spans="2:25" s="197" customFormat="1" x14ac:dyDescent="0.2">
      <c r="B298" s="86" t="s">
        <v>730</v>
      </c>
      <c r="C298" s="86" t="s">
        <v>439</v>
      </c>
      <c r="D298" s="86" t="s">
        <v>2</v>
      </c>
      <c r="E298" s="86">
        <v>1</v>
      </c>
      <c r="F298" s="86">
        <v>0</v>
      </c>
      <c r="G298" s="86">
        <v>0.11935999999999999</v>
      </c>
      <c r="H298" s="86">
        <v>0.749</v>
      </c>
      <c r="I298" s="86">
        <v>0</v>
      </c>
      <c r="J298" s="86">
        <v>0</v>
      </c>
      <c r="K298" s="86">
        <v>0</v>
      </c>
      <c r="L298" s="86">
        <v>0</v>
      </c>
      <c r="M298" s="86">
        <v>0</v>
      </c>
      <c r="N298" s="86">
        <v>0</v>
      </c>
      <c r="O298" s="86">
        <v>0</v>
      </c>
      <c r="P298" s="86">
        <v>0</v>
      </c>
      <c r="Q298" s="86">
        <v>0</v>
      </c>
      <c r="R298" s="86">
        <v>0</v>
      </c>
      <c r="S298" s="86">
        <v>0</v>
      </c>
      <c r="T298" s="86">
        <v>0</v>
      </c>
      <c r="U298" s="86">
        <v>0</v>
      </c>
      <c r="V298" s="86">
        <v>0</v>
      </c>
      <c r="W298" s="86">
        <v>0</v>
      </c>
      <c r="X298" s="168" t="s">
        <v>153</v>
      </c>
      <c r="Y298" s="170"/>
    </row>
    <row r="299" spans="2:25" s="197" customFormat="1" x14ac:dyDescent="0.2">
      <c r="B299" s="86" t="s">
        <v>731</v>
      </c>
      <c r="C299" s="86" t="s">
        <v>439</v>
      </c>
      <c r="D299" s="86" t="s">
        <v>1</v>
      </c>
      <c r="E299" s="86">
        <v>32</v>
      </c>
      <c r="F299" s="86">
        <v>0</v>
      </c>
      <c r="G299" s="86">
        <v>0.61385999999999996</v>
      </c>
      <c r="H299" s="86">
        <v>3.0569999999999999</v>
      </c>
      <c r="I299" s="86">
        <v>0</v>
      </c>
      <c r="J299" s="86">
        <v>0</v>
      </c>
      <c r="K299" s="86">
        <v>0</v>
      </c>
      <c r="L299" s="86">
        <v>0</v>
      </c>
      <c r="M299" s="86">
        <v>0</v>
      </c>
      <c r="N299" s="86">
        <v>0</v>
      </c>
      <c r="O299" s="86">
        <v>0</v>
      </c>
      <c r="P299" s="86">
        <v>0</v>
      </c>
      <c r="Q299" s="86">
        <v>0</v>
      </c>
      <c r="R299" s="86">
        <v>0</v>
      </c>
      <c r="S299" s="86">
        <v>0</v>
      </c>
      <c r="T299" s="86">
        <v>0</v>
      </c>
      <c r="U299" s="86">
        <v>0</v>
      </c>
      <c r="V299" s="86">
        <v>0</v>
      </c>
      <c r="W299" s="86">
        <v>0</v>
      </c>
      <c r="X299" s="168" t="s">
        <v>153</v>
      </c>
      <c r="Y299" s="170"/>
    </row>
    <row r="300" spans="2:25" s="197" customFormat="1" x14ac:dyDescent="0.2">
      <c r="B300" s="86" t="s">
        <v>732</v>
      </c>
      <c r="C300" s="86" t="s">
        <v>439</v>
      </c>
      <c r="D300" s="86" t="s">
        <v>1</v>
      </c>
      <c r="E300" s="86">
        <v>377</v>
      </c>
      <c r="F300" s="86">
        <v>0</v>
      </c>
      <c r="G300" s="86">
        <v>1.52197</v>
      </c>
      <c r="H300" s="86">
        <v>2.258</v>
      </c>
      <c r="I300" s="86">
        <v>0</v>
      </c>
      <c r="J300" s="86">
        <v>0</v>
      </c>
      <c r="K300" s="86">
        <v>0</v>
      </c>
      <c r="L300" s="86">
        <v>0</v>
      </c>
      <c r="M300" s="86">
        <v>0</v>
      </c>
      <c r="N300" s="86">
        <v>0</v>
      </c>
      <c r="O300" s="86">
        <v>0</v>
      </c>
      <c r="P300" s="86">
        <v>0</v>
      </c>
      <c r="Q300" s="86">
        <v>0</v>
      </c>
      <c r="R300" s="86">
        <v>0</v>
      </c>
      <c r="S300" s="86">
        <v>0</v>
      </c>
      <c r="T300" s="86">
        <v>0</v>
      </c>
      <c r="U300" s="86">
        <v>0</v>
      </c>
      <c r="V300" s="86">
        <v>0</v>
      </c>
      <c r="W300" s="86">
        <v>0</v>
      </c>
      <c r="X300" s="168" t="s">
        <v>153</v>
      </c>
      <c r="Y300" s="170"/>
    </row>
    <row r="301" spans="2:25" s="197" customFormat="1" x14ac:dyDescent="0.2">
      <c r="B301" s="86" t="s">
        <v>733</v>
      </c>
      <c r="C301" s="86" t="s">
        <v>439</v>
      </c>
      <c r="D301" s="86" t="s">
        <v>1</v>
      </c>
      <c r="E301" s="86">
        <v>194</v>
      </c>
      <c r="F301" s="86">
        <v>0</v>
      </c>
      <c r="G301" s="86">
        <v>1.45163</v>
      </c>
      <c r="H301" s="86">
        <v>2.7050000000000001</v>
      </c>
      <c r="I301" s="86">
        <v>0</v>
      </c>
      <c r="J301" s="86">
        <v>0</v>
      </c>
      <c r="K301" s="86">
        <v>0</v>
      </c>
      <c r="L301" s="86">
        <v>0</v>
      </c>
      <c r="M301" s="86">
        <v>0</v>
      </c>
      <c r="N301" s="86">
        <v>0</v>
      </c>
      <c r="O301" s="86">
        <v>0</v>
      </c>
      <c r="P301" s="86">
        <v>0</v>
      </c>
      <c r="Q301" s="86">
        <v>0</v>
      </c>
      <c r="R301" s="86">
        <v>0</v>
      </c>
      <c r="S301" s="86">
        <v>0</v>
      </c>
      <c r="T301" s="86">
        <v>0</v>
      </c>
      <c r="U301" s="86">
        <v>0</v>
      </c>
      <c r="V301" s="86">
        <v>0</v>
      </c>
      <c r="W301" s="86">
        <v>0</v>
      </c>
      <c r="X301" s="168" t="s">
        <v>153</v>
      </c>
      <c r="Y301" s="170"/>
    </row>
    <row r="302" spans="2:25" s="197" customFormat="1" x14ac:dyDescent="0.2">
      <c r="B302" s="86" t="s">
        <v>734</v>
      </c>
      <c r="C302" s="86" t="s">
        <v>439</v>
      </c>
      <c r="D302" s="86" t="s">
        <v>1</v>
      </c>
      <c r="E302" s="86">
        <v>199</v>
      </c>
      <c r="F302" s="86">
        <v>0</v>
      </c>
      <c r="G302" s="86">
        <v>1.8261099999999999</v>
      </c>
      <c r="H302" s="86">
        <v>2.698</v>
      </c>
      <c r="I302" s="86">
        <v>0</v>
      </c>
      <c r="J302" s="86">
        <v>0</v>
      </c>
      <c r="K302" s="86">
        <v>0</v>
      </c>
      <c r="L302" s="86">
        <v>0</v>
      </c>
      <c r="M302" s="86">
        <v>0</v>
      </c>
      <c r="N302" s="86">
        <v>0</v>
      </c>
      <c r="O302" s="86">
        <v>0</v>
      </c>
      <c r="P302" s="86">
        <v>0</v>
      </c>
      <c r="Q302" s="86">
        <v>0</v>
      </c>
      <c r="R302" s="86">
        <v>0</v>
      </c>
      <c r="S302" s="86">
        <v>0</v>
      </c>
      <c r="T302" s="86">
        <v>0</v>
      </c>
      <c r="U302" s="86">
        <v>0</v>
      </c>
      <c r="V302" s="86">
        <v>0</v>
      </c>
      <c r="W302" s="86">
        <v>0</v>
      </c>
      <c r="X302" s="168" t="s">
        <v>153</v>
      </c>
      <c r="Y302" s="170"/>
    </row>
    <row r="303" spans="2:25" s="197" customFormat="1" x14ac:dyDescent="0.2">
      <c r="B303" s="86" t="s">
        <v>735</v>
      </c>
      <c r="C303" s="86" t="s">
        <v>439</v>
      </c>
      <c r="D303" s="86" t="s">
        <v>1</v>
      </c>
      <c r="E303" s="86">
        <v>4</v>
      </c>
      <c r="F303" s="86">
        <v>0</v>
      </c>
      <c r="G303" s="86">
        <v>0.31957000000000002</v>
      </c>
      <c r="H303" s="86">
        <v>1.171</v>
      </c>
      <c r="I303" s="86">
        <v>0</v>
      </c>
      <c r="J303" s="86">
        <v>0</v>
      </c>
      <c r="K303" s="86">
        <v>0</v>
      </c>
      <c r="L303" s="86">
        <v>0</v>
      </c>
      <c r="M303" s="86">
        <v>0</v>
      </c>
      <c r="N303" s="86">
        <v>0</v>
      </c>
      <c r="O303" s="86">
        <v>0</v>
      </c>
      <c r="P303" s="86">
        <v>0</v>
      </c>
      <c r="Q303" s="86">
        <v>0</v>
      </c>
      <c r="R303" s="86">
        <v>0</v>
      </c>
      <c r="S303" s="86">
        <v>0</v>
      </c>
      <c r="T303" s="86">
        <v>0</v>
      </c>
      <c r="U303" s="86">
        <v>0</v>
      </c>
      <c r="V303" s="86">
        <v>0</v>
      </c>
      <c r="W303" s="86">
        <v>0</v>
      </c>
      <c r="X303" s="168" t="s">
        <v>153</v>
      </c>
      <c r="Y303" s="170"/>
    </row>
    <row r="304" spans="2:25" s="197" customFormat="1" x14ac:dyDescent="0.2">
      <c r="B304" s="86" t="s">
        <v>736</v>
      </c>
      <c r="C304" s="86" t="s">
        <v>439</v>
      </c>
      <c r="D304" s="86" t="s">
        <v>1</v>
      </c>
      <c r="E304" s="86">
        <v>1</v>
      </c>
      <c r="F304" s="86">
        <v>0</v>
      </c>
      <c r="G304" s="86">
        <v>0.28225</v>
      </c>
      <c r="H304" s="86">
        <v>0.34</v>
      </c>
      <c r="I304" s="86">
        <v>0</v>
      </c>
      <c r="J304" s="86">
        <v>0</v>
      </c>
      <c r="K304" s="86">
        <v>0</v>
      </c>
      <c r="L304" s="86">
        <v>0</v>
      </c>
      <c r="M304" s="86">
        <v>0</v>
      </c>
      <c r="N304" s="86">
        <v>0</v>
      </c>
      <c r="O304" s="86">
        <v>0</v>
      </c>
      <c r="P304" s="86">
        <v>0</v>
      </c>
      <c r="Q304" s="86">
        <v>0</v>
      </c>
      <c r="R304" s="86">
        <v>0</v>
      </c>
      <c r="S304" s="86">
        <v>0</v>
      </c>
      <c r="T304" s="86">
        <v>0</v>
      </c>
      <c r="U304" s="86">
        <v>0</v>
      </c>
      <c r="V304" s="86">
        <v>0</v>
      </c>
      <c r="W304" s="86">
        <v>0</v>
      </c>
      <c r="X304" s="168" t="s">
        <v>153</v>
      </c>
      <c r="Y304" s="170"/>
    </row>
    <row r="305" spans="2:25" s="197" customFormat="1" x14ac:dyDescent="0.2">
      <c r="B305" s="86" t="s">
        <v>737</v>
      </c>
      <c r="C305" s="86" t="s">
        <v>439</v>
      </c>
      <c r="D305" s="86" t="s">
        <v>1</v>
      </c>
      <c r="E305" s="86">
        <v>142</v>
      </c>
      <c r="F305" s="86">
        <v>0</v>
      </c>
      <c r="G305" s="86">
        <v>0.86482999999999999</v>
      </c>
      <c r="H305" s="86">
        <v>1.6950000000000001</v>
      </c>
      <c r="I305" s="86">
        <v>0</v>
      </c>
      <c r="J305" s="86">
        <v>0</v>
      </c>
      <c r="K305" s="86">
        <v>0</v>
      </c>
      <c r="L305" s="86">
        <v>0</v>
      </c>
      <c r="M305" s="86">
        <v>0</v>
      </c>
      <c r="N305" s="86">
        <v>0</v>
      </c>
      <c r="O305" s="86">
        <v>0</v>
      </c>
      <c r="P305" s="86">
        <v>0</v>
      </c>
      <c r="Q305" s="86">
        <v>0</v>
      </c>
      <c r="R305" s="86">
        <v>0</v>
      </c>
      <c r="S305" s="86">
        <v>0</v>
      </c>
      <c r="T305" s="86">
        <v>0</v>
      </c>
      <c r="U305" s="86">
        <v>0</v>
      </c>
      <c r="V305" s="86">
        <v>0</v>
      </c>
      <c r="W305" s="86">
        <v>0</v>
      </c>
      <c r="X305" s="168" t="s">
        <v>153</v>
      </c>
      <c r="Y305" s="170"/>
    </row>
    <row r="306" spans="2:25" s="197" customFormat="1" x14ac:dyDescent="0.2">
      <c r="B306" s="86" t="s">
        <v>738</v>
      </c>
      <c r="C306" s="86" t="s">
        <v>439</v>
      </c>
      <c r="D306" s="86" t="s">
        <v>1</v>
      </c>
      <c r="E306" s="86">
        <v>33</v>
      </c>
      <c r="F306" s="86">
        <v>0</v>
      </c>
      <c r="G306" s="86">
        <v>0.56630000000000003</v>
      </c>
      <c r="H306" s="86">
        <v>1.4279999999999999</v>
      </c>
      <c r="I306" s="86">
        <v>0</v>
      </c>
      <c r="J306" s="86">
        <v>0</v>
      </c>
      <c r="K306" s="86">
        <v>0</v>
      </c>
      <c r="L306" s="86">
        <v>0</v>
      </c>
      <c r="M306" s="86">
        <v>0</v>
      </c>
      <c r="N306" s="86">
        <v>0</v>
      </c>
      <c r="O306" s="86">
        <v>0</v>
      </c>
      <c r="P306" s="86">
        <v>0</v>
      </c>
      <c r="Q306" s="86">
        <v>0</v>
      </c>
      <c r="R306" s="86">
        <v>0</v>
      </c>
      <c r="S306" s="86">
        <v>0</v>
      </c>
      <c r="T306" s="86">
        <v>0</v>
      </c>
      <c r="U306" s="86">
        <v>0</v>
      </c>
      <c r="V306" s="86">
        <v>0</v>
      </c>
      <c r="W306" s="86">
        <v>0</v>
      </c>
      <c r="X306" s="168" t="s">
        <v>153</v>
      </c>
      <c r="Y306" s="170"/>
    </row>
    <row r="307" spans="2:25" s="197" customFormat="1" x14ac:dyDescent="0.2">
      <c r="B307" s="86" t="s">
        <v>739</v>
      </c>
      <c r="C307" s="86" t="s">
        <v>439</v>
      </c>
      <c r="D307" s="86" t="s">
        <v>1</v>
      </c>
      <c r="E307" s="86">
        <v>64</v>
      </c>
      <c r="F307" s="86">
        <v>0</v>
      </c>
      <c r="G307" s="86">
        <v>1.7716499999999999</v>
      </c>
      <c r="H307" s="86">
        <v>3.4180000000000001</v>
      </c>
      <c r="I307" s="86">
        <v>0.215</v>
      </c>
      <c r="J307" s="86">
        <v>0</v>
      </c>
      <c r="K307" s="86">
        <v>1</v>
      </c>
      <c r="L307" s="86">
        <v>546</v>
      </c>
      <c r="M307" s="86">
        <v>546</v>
      </c>
      <c r="N307" s="275">
        <v>6.4598500000000002E-5</v>
      </c>
      <c r="O307" s="275">
        <v>6.4598500000000002E-5</v>
      </c>
      <c r="P307" s="86">
        <v>0</v>
      </c>
      <c r="Q307" s="86">
        <v>0</v>
      </c>
      <c r="R307" s="86">
        <v>0</v>
      </c>
      <c r="S307" s="86">
        <v>0</v>
      </c>
      <c r="T307" s="86">
        <v>0</v>
      </c>
      <c r="U307" s="86">
        <v>0</v>
      </c>
      <c r="V307" s="86">
        <v>0</v>
      </c>
      <c r="W307" s="86">
        <v>0</v>
      </c>
      <c r="X307" s="168" t="s">
        <v>153</v>
      </c>
      <c r="Y307" s="170"/>
    </row>
    <row r="308" spans="2:25" s="197" customFormat="1" x14ac:dyDescent="0.2">
      <c r="B308" s="86" t="s">
        <v>740</v>
      </c>
      <c r="C308" s="86" t="s">
        <v>439</v>
      </c>
      <c r="D308" s="86" t="s">
        <v>1</v>
      </c>
      <c r="E308" s="86">
        <v>106</v>
      </c>
      <c r="F308" s="86">
        <v>0</v>
      </c>
      <c r="G308" s="86">
        <v>1.2661800000000001</v>
      </c>
      <c r="H308" s="86">
        <v>3.8340000000000001</v>
      </c>
      <c r="I308" s="86">
        <v>0</v>
      </c>
      <c r="J308" s="86">
        <v>0</v>
      </c>
      <c r="K308" s="86">
        <v>0</v>
      </c>
      <c r="L308" s="86">
        <v>0</v>
      </c>
      <c r="M308" s="86">
        <v>0</v>
      </c>
      <c r="N308" s="86">
        <v>0</v>
      </c>
      <c r="O308" s="86">
        <v>0</v>
      </c>
      <c r="P308" s="86">
        <v>0</v>
      </c>
      <c r="Q308" s="86">
        <v>0</v>
      </c>
      <c r="R308" s="86">
        <v>0</v>
      </c>
      <c r="S308" s="86">
        <v>0</v>
      </c>
      <c r="T308" s="86">
        <v>0</v>
      </c>
      <c r="U308" s="86">
        <v>0</v>
      </c>
      <c r="V308" s="86">
        <v>0</v>
      </c>
      <c r="W308" s="86">
        <v>0</v>
      </c>
      <c r="X308" s="168" t="s">
        <v>153</v>
      </c>
      <c r="Y308" s="170"/>
    </row>
    <row r="309" spans="2:25" s="197" customFormat="1" x14ac:dyDescent="0.2">
      <c r="B309" s="86" t="s">
        <v>741</v>
      </c>
      <c r="C309" s="86" t="s">
        <v>439</v>
      </c>
      <c r="D309" s="86" t="s">
        <v>1</v>
      </c>
      <c r="E309" s="86">
        <v>268</v>
      </c>
      <c r="F309" s="86">
        <v>0</v>
      </c>
      <c r="G309" s="86">
        <v>2.1488200000000002</v>
      </c>
      <c r="H309" s="86">
        <v>3.6059999999999999</v>
      </c>
      <c r="I309" s="86">
        <v>0</v>
      </c>
      <c r="J309" s="86">
        <v>0</v>
      </c>
      <c r="K309" s="86">
        <v>0</v>
      </c>
      <c r="L309" s="86">
        <v>0</v>
      </c>
      <c r="M309" s="86">
        <v>0</v>
      </c>
      <c r="N309" s="86">
        <v>0</v>
      </c>
      <c r="O309" s="86">
        <v>0</v>
      </c>
      <c r="P309" s="86">
        <v>0</v>
      </c>
      <c r="Q309" s="86">
        <v>0</v>
      </c>
      <c r="R309" s="86">
        <v>0</v>
      </c>
      <c r="S309" s="86">
        <v>0</v>
      </c>
      <c r="T309" s="86">
        <v>0</v>
      </c>
      <c r="U309" s="86">
        <v>0</v>
      </c>
      <c r="V309" s="86">
        <v>0</v>
      </c>
      <c r="W309" s="86">
        <v>0</v>
      </c>
      <c r="X309" s="168" t="s">
        <v>153</v>
      </c>
      <c r="Y309" s="170"/>
    </row>
    <row r="310" spans="2:25" s="197" customFormat="1" x14ac:dyDescent="0.2">
      <c r="B310" s="86" t="s">
        <v>742</v>
      </c>
      <c r="C310" s="86" t="s">
        <v>439</v>
      </c>
      <c r="D310" s="86" t="s">
        <v>1</v>
      </c>
      <c r="E310" s="86">
        <v>218</v>
      </c>
      <c r="F310" s="86">
        <v>0</v>
      </c>
      <c r="G310" s="86">
        <v>2.2334399999999999</v>
      </c>
      <c r="H310" s="86">
        <v>2.3380000000000001</v>
      </c>
      <c r="I310" s="86">
        <v>0</v>
      </c>
      <c r="J310" s="86">
        <v>0</v>
      </c>
      <c r="K310" s="86">
        <v>0</v>
      </c>
      <c r="L310" s="86">
        <v>0</v>
      </c>
      <c r="M310" s="86">
        <v>0</v>
      </c>
      <c r="N310" s="86">
        <v>0</v>
      </c>
      <c r="O310" s="86">
        <v>0</v>
      </c>
      <c r="P310" s="86">
        <v>0</v>
      </c>
      <c r="Q310" s="86">
        <v>0</v>
      </c>
      <c r="R310" s="86">
        <v>0</v>
      </c>
      <c r="S310" s="86">
        <v>0</v>
      </c>
      <c r="T310" s="86">
        <v>0</v>
      </c>
      <c r="U310" s="86">
        <v>0</v>
      </c>
      <c r="V310" s="86">
        <v>0</v>
      </c>
      <c r="W310" s="86">
        <v>0</v>
      </c>
      <c r="X310" s="168" t="s">
        <v>153</v>
      </c>
      <c r="Y310" s="170"/>
    </row>
    <row r="311" spans="2:25" s="197" customFormat="1" x14ac:dyDescent="0.2">
      <c r="B311" s="86" t="s">
        <v>743</v>
      </c>
      <c r="C311" s="86" t="s">
        <v>439</v>
      </c>
      <c r="D311" s="86" t="s">
        <v>1</v>
      </c>
      <c r="E311" s="86">
        <v>55</v>
      </c>
      <c r="F311" s="86">
        <v>0</v>
      </c>
      <c r="G311" s="86">
        <v>1.02278</v>
      </c>
      <c r="H311" s="86">
        <v>1.377</v>
      </c>
      <c r="I311" s="86">
        <v>0</v>
      </c>
      <c r="J311" s="86">
        <v>0.41699999999999998</v>
      </c>
      <c r="K311" s="86">
        <v>0</v>
      </c>
      <c r="L311" s="86">
        <v>0</v>
      </c>
      <c r="M311" s="86">
        <v>0</v>
      </c>
      <c r="N311" s="86">
        <v>0</v>
      </c>
      <c r="O311" s="86">
        <v>0</v>
      </c>
      <c r="P311" s="86">
        <v>1</v>
      </c>
      <c r="Q311" s="86">
        <v>2254</v>
      </c>
      <c r="R311" s="86">
        <v>2254</v>
      </c>
      <c r="S311" s="275">
        <v>2.1532800000000002E-5</v>
      </c>
      <c r="T311" s="275">
        <v>2.1532800000000002E-5</v>
      </c>
      <c r="U311" s="86">
        <v>0</v>
      </c>
      <c r="V311" s="86">
        <v>0</v>
      </c>
      <c r="W311" s="86">
        <v>0</v>
      </c>
      <c r="X311" s="168" t="s">
        <v>153</v>
      </c>
      <c r="Y311" s="170"/>
    </row>
    <row r="312" spans="2:25" s="197" customFormat="1" x14ac:dyDescent="0.2">
      <c r="B312" s="86" t="s">
        <v>744</v>
      </c>
      <c r="C312" s="86" t="s">
        <v>439</v>
      </c>
      <c r="D312" s="86" t="s">
        <v>1</v>
      </c>
      <c r="E312" s="86">
        <v>431</v>
      </c>
      <c r="F312" s="86">
        <v>0</v>
      </c>
      <c r="G312" s="86">
        <v>3.2822</v>
      </c>
      <c r="H312" s="86">
        <v>3.3919999999999999</v>
      </c>
      <c r="I312" s="86">
        <v>0</v>
      </c>
      <c r="J312" s="86">
        <v>3.6999999999999998E-2</v>
      </c>
      <c r="K312" s="86">
        <v>0</v>
      </c>
      <c r="L312" s="86">
        <v>0</v>
      </c>
      <c r="M312" s="86">
        <v>0</v>
      </c>
      <c r="N312" s="86">
        <v>0</v>
      </c>
      <c r="O312" s="86">
        <v>0</v>
      </c>
      <c r="P312" s="86">
        <v>1</v>
      </c>
      <c r="Q312" s="86">
        <v>630</v>
      </c>
      <c r="R312" s="86">
        <v>630</v>
      </c>
      <c r="S312" s="275">
        <v>6.1522400000000004E-6</v>
      </c>
      <c r="T312" s="275">
        <v>6.1522400000000004E-6</v>
      </c>
      <c r="U312" s="86">
        <v>0</v>
      </c>
      <c r="V312" s="86">
        <v>0</v>
      </c>
      <c r="W312" s="86">
        <v>0</v>
      </c>
      <c r="X312" s="168" t="s">
        <v>153</v>
      </c>
      <c r="Y312" s="170"/>
    </row>
    <row r="313" spans="2:25" s="197" customFormat="1" x14ac:dyDescent="0.2">
      <c r="B313" s="86" t="s">
        <v>745</v>
      </c>
      <c r="C313" s="86" t="s">
        <v>439</v>
      </c>
      <c r="D313" s="86" t="s">
        <v>1</v>
      </c>
      <c r="E313" s="86">
        <v>118</v>
      </c>
      <c r="F313" s="86">
        <v>0</v>
      </c>
      <c r="G313" s="86">
        <v>2.0131999999999999</v>
      </c>
      <c r="H313" s="86">
        <v>3.0150000000000001</v>
      </c>
      <c r="I313" s="86">
        <v>0</v>
      </c>
      <c r="J313" s="86">
        <v>0</v>
      </c>
      <c r="K313" s="86">
        <v>0</v>
      </c>
      <c r="L313" s="86">
        <v>0</v>
      </c>
      <c r="M313" s="86">
        <v>0</v>
      </c>
      <c r="N313" s="86">
        <v>0</v>
      </c>
      <c r="O313" s="86">
        <v>0</v>
      </c>
      <c r="P313" s="86">
        <v>0</v>
      </c>
      <c r="Q313" s="86">
        <v>0</v>
      </c>
      <c r="R313" s="86">
        <v>0</v>
      </c>
      <c r="S313" s="86">
        <v>0</v>
      </c>
      <c r="T313" s="86">
        <v>0</v>
      </c>
      <c r="U313" s="86">
        <v>0</v>
      </c>
      <c r="V313" s="86">
        <v>0</v>
      </c>
      <c r="W313" s="86">
        <v>0</v>
      </c>
      <c r="X313" s="168" t="s">
        <v>153</v>
      </c>
      <c r="Y313" s="170"/>
    </row>
    <row r="314" spans="2:25" s="197" customFormat="1" x14ac:dyDescent="0.2">
      <c r="B314" s="86" t="s">
        <v>746</v>
      </c>
      <c r="C314" s="86" t="s">
        <v>439</v>
      </c>
      <c r="D314" s="86" t="s">
        <v>1</v>
      </c>
      <c r="E314" s="86">
        <v>44</v>
      </c>
      <c r="F314" s="86">
        <v>0</v>
      </c>
      <c r="G314" s="86">
        <v>0.90054000000000001</v>
      </c>
      <c r="H314" s="86">
        <v>3.3639999999999999</v>
      </c>
      <c r="I314" s="86">
        <v>0</v>
      </c>
      <c r="J314" s="86">
        <v>1.395</v>
      </c>
      <c r="K314" s="86">
        <v>0</v>
      </c>
      <c r="L314" s="86">
        <v>0</v>
      </c>
      <c r="M314" s="86">
        <v>0</v>
      </c>
      <c r="N314" s="86">
        <v>0</v>
      </c>
      <c r="O314" s="86">
        <v>0</v>
      </c>
      <c r="P314" s="86">
        <v>1</v>
      </c>
      <c r="Q314" s="86">
        <v>2470</v>
      </c>
      <c r="R314" s="86">
        <v>2470</v>
      </c>
      <c r="S314" s="275">
        <v>3.07612E-5</v>
      </c>
      <c r="T314" s="275">
        <v>3.07612E-5</v>
      </c>
      <c r="U314" s="86">
        <v>0</v>
      </c>
      <c r="V314" s="86">
        <v>0</v>
      </c>
      <c r="W314" s="86">
        <v>0</v>
      </c>
      <c r="X314" s="168" t="s">
        <v>153</v>
      </c>
      <c r="Y314" s="170"/>
    </row>
    <row r="315" spans="2:25" s="197" customFormat="1" x14ac:dyDescent="0.2">
      <c r="B315" s="86" t="s">
        <v>747</v>
      </c>
      <c r="C315" s="86" t="s">
        <v>439</v>
      </c>
      <c r="D315" s="86" t="s">
        <v>1</v>
      </c>
      <c r="E315" s="86">
        <v>231</v>
      </c>
      <c r="F315" s="86">
        <v>0</v>
      </c>
      <c r="G315" s="86">
        <v>1.5083200000000001</v>
      </c>
      <c r="H315" s="86">
        <v>3.0209999999999999</v>
      </c>
      <c r="I315" s="86">
        <v>0</v>
      </c>
      <c r="J315" s="86">
        <v>0</v>
      </c>
      <c r="K315" s="86">
        <v>0</v>
      </c>
      <c r="L315" s="86">
        <v>0</v>
      </c>
      <c r="M315" s="86">
        <v>0</v>
      </c>
      <c r="N315" s="86">
        <v>0</v>
      </c>
      <c r="O315" s="86">
        <v>0</v>
      </c>
      <c r="P315" s="86">
        <v>0</v>
      </c>
      <c r="Q315" s="86">
        <v>0</v>
      </c>
      <c r="R315" s="86">
        <v>0</v>
      </c>
      <c r="S315" s="86">
        <v>0</v>
      </c>
      <c r="T315" s="86">
        <v>0</v>
      </c>
      <c r="U315" s="86">
        <v>0</v>
      </c>
      <c r="V315" s="86">
        <v>0</v>
      </c>
      <c r="W315" s="86">
        <v>0</v>
      </c>
      <c r="X315" s="168" t="s">
        <v>153</v>
      </c>
      <c r="Y315" s="170"/>
    </row>
    <row r="316" spans="2:25" s="197" customFormat="1" x14ac:dyDescent="0.2">
      <c r="B316" s="86" t="s">
        <v>748</v>
      </c>
      <c r="C316" s="86" t="s">
        <v>439</v>
      </c>
      <c r="D316" s="86" t="s">
        <v>1</v>
      </c>
      <c r="E316" s="86">
        <v>237</v>
      </c>
      <c r="F316" s="86">
        <v>0</v>
      </c>
      <c r="G316" s="86">
        <v>1.9681299999999999</v>
      </c>
      <c r="H316" s="86">
        <v>2.7280000000000002</v>
      </c>
      <c r="I316" s="86">
        <v>5.0000000000000001E-3</v>
      </c>
      <c r="J316" s="86">
        <v>0</v>
      </c>
      <c r="K316" s="86">
        <v>1</v>
      </c>
      <c r="L316" s="86">
        <v>54</v>
      </c>
      <c r="M316" s="86">
        <v>54</v>
      </c>
      <c r="N316" s="275">
        <v>6.1522400000000004E-6</v>
      </c>
      <c r="O316" s="275">
        <v>6.1522400000000004E-6</v>
      </c>
      <c r="P316" s="86">
        <v>0</v>
      </c>
      <c r="Q316" s="86">
        <v>0</v>
      </c>
      <c r="R316" s="86">
        <v>0</v>
      </c>
      <c r="S316" s="86">
        <v>0</v>
      </c>
      <c r="T316" s="86">
        <v>0</v>
      </c>
      <c r="U316" s="86">
        <v>0</v>
      </c>
      <c r="V316" s="86">
        <v>0</v>
      </c>
      <c r="W316" s="86">
        <v>0</v>
      </c>
      <c r="X316" s="168" t="s">
        <v>153</v>
      </c>
      <c r="Y316" s="170"/>
    </row>
    <row r="317" spans="2:25" s="197" customFormat="1" x14ac:dyDescent="0.2">
      <c r="B317" s="86" t="s">
        <v>749</v>
      </c>
      <c r="C317" s="86" t="s">
        <v>439</v>
      </c>
      <c r="D317" s="86" t="s">
        <v>1</v>
      </c>
      <c r="E317" s="86">
        <v>36</v>
      </c>
      <c r="F317" s="86">
        <v>0</v>
      </c>
      <c r="G317" s="86">
        <v>0.29727999999999999</v>
      </c>
      <c r="H317" s="86">
        <v>0.75700000000000001</v>
      </c>
      <c r="I317" s="86">
        <v>0</v>
      </c>
      <c r="J317" s="86">
        <v>0</v>
      </c>
      <c r="K317" s="86">
        <v>0</v>
      </c>
      <c r="L317" s="86">
        <v>0</v>
      </c>
      <c r="M317" s="86">
        <v>0</v>
      </c>
      <c r="N317" s="86">
        <v>0</v>
      </c>
      <c r="O317" s="86">
        <v>0</v>
      </c>
      <c r="P317" s="86">
        <v>0</v>
      </c>
      <c r="Q317" s="86">
        <v>0</v>
      </c>
      <c r="R317" s="86">
        <v>0</v>
      </c>
      <c r="S317" s="86">
        <v>0</v>
      </c>
      <c r="T317" s="86">
        <v>0</v>
      </c>
      <c r="U317" s="86">
        <v>0</v>
      </c>
      <c r="V317" s="86">
        <v>0</v>
      </c>
      <c r="W317" s="86">
        <v>0</v>
      </c>
      <c r="X317" s="168" t="s">
        <v>153</v>
      </c>
      <c r="Y317" s="170"/>
    </row>
    <row r="318" spans="2:25" s="197" customFormat="1" x14ac:dyDescent="0.2">
      <c r="B318" s="86" t="s">
        <v>750</v>
      </c>
      <c r="C318" s="86" t="s">
        <v>439</v>
      </c>
      <c r="D318" s="86" t="s">
        <v>1</v>
      </c>
      <c r="E318" s="86">
        <v>249</v>
      </c>
      <c r="F318" s="86">
        <v>0</v>
      </c>
      <c r="G318" s="86">
        <v>1.83331</v>
      </c>
      <c r="H318" s="86">
        <v>4.157</v>
      </c>
      <c r="I318" s="86">
        <v>0</v>
      </c>
      <c r="J318" s="86">
        <v>0.45900000000000002</v>
      </c>
      <c r="K318" s="86">
        <v>0</v>
      </c>
      <c r="L318" s="86">
        <v>0</v>
      </c>
      <c r="M318" s="86">
        <v>0</v>
      </c>
      <c r="N318" s="86">
        <v>0</v>
      </c>
      <c r="O318" s="86">
        <v>0</v>
      </c>
      <c r="P318" s="86">
        <v>1</v>
      </c>
      <c r="Q318" s="86">
        <v>3720</v>
      </c>
      <c r="R318" s="86">
        <v>3720</v>
      </c>
      <c r="S318" s="275">
        <v>4.6141799999999999E-5</v>
      </c>
      <c r="T318" s="275">
        <v>4.6141799999999999E-5</v>
      </c>
      <c r="U318" s="86">
        <v>0</v>
      </c>
      <c r="V318" s="86">
        <v>0</v>
      </c>
      <c r="W318" s="86">
        <v>0</v>
      </c>
      <c r="X318" s="168" t="s">
        <v>153</v>
      </c>
      <c r="Y318" s="170"/>
    </row>
    <row r="319" spans="2:25" s="197" customFormat="1" x14ac:dyDescent="0.2">
      <c r="B319" s="86" t="s">
        <v>751</v>
      </c>
      <c r="C319" s="86" t="s">
        <v>439</v>
      </c>
      <c r="D319" s="86" t="s">
        <v>1</v>
      </c>
      <c r="E319" s="86">
        <v>61</v>
      </c>
      <c r="F319" s="86">
        <v>0</v>
      </c>
      <c r="G319" s="86">
        <v>0.78991</v>
      </c>
      <c r="H319" s="86">
        <v>3.625</v>
      </c>
      <c r="I319" s="86">
        <v>0</v>
      </c>
      <c r="J319" s="86">
        <v>0</v>
      </c>
      <c r="K319" s="86">
        <v>0</v>
      </c>
      <c r="L319" s="86">
        <v>0</v>
      </c>
      <c r="M319" s="86">
        <v>0</v>
      </c>
      <c r="N319" s="86">
        <v>0</v>
      </c>
      <c r="O319" s="86">
        <v>0</v>
      </c>
      <c r="P319" s="86">
        <v>0</v>
      </c>
      <c r="Q319" s="86">
        <v>0</v>
      </c>
      <c r="R319" s="86">
        <v>0</v>
      </c>
      <c r="S319" s="86">
        <v>0</v>
      </c>
      <c r="T319" s="86">
        <v>0</v>
      </c>
      <c r="U319" s="86">
        <v>0</v>
      </c>
      <c r="V319" s="86">
        <v>0</v>
      </c>
      <c r="W319" s="86">
        <v>0</v>
      </c>
      <c r="X319" s="168" t="s">
        <v>153</v>
      </c>
      <c r="Y319" s="170"/>
    </row>
    <row r="320" spans="2:25" s="197" customFormat="1" x14ac:dyDescent="0.2">
      <c r="B320" s="86" t="s">
        <v>752</v>
      </c>
      <c r="C320" s="86" t="s">
        <v>439</v>
      </c>
      <c r="D320" s="86" t="s">
        <v>1</v>
      </c>
      <c r="E320" s="86">
        <v>133</v>
      </c>
      <c r="F320" s="86">
        <v>0</v>
      </c>
      <c r="G320" s="86">
        <v>1.2019200000000001</v>
      </c>
      <c r="H320" s="86">
        <v>2.5750000000000002</v>
      </c>
      <c r="I320" s="86">
        <v>0</v>
      </c>
      <c r="J320" s="86">
        <v>1.762</v>
      </c>
      <c r="K320" s="86">
        <v>0</v>
      </c>
      <c r="L320" s="86">
        <v>0</v>
      </c>
      <c r="M320" s="86">
        <v>0</v>
      </c>
      <c r="N320" s="86">
        <v>0</v>
      </c>
      <c r="O320" s="86">
        <v>0</v>
      </c>
      <c r="P320" s="86">
        <v>1</v>
      </c>
      <c r="Q320" s="86">
        <v>12320</v>
      </c>
      <c r="R320" s="86">
        <v>12320</v>
      </c>
      <c r="S320" s="275">
        <v>8.61313E-5</v>
      </c>
      <c r="T320" s="275">
        <v>8.61313E-5</v>
      </c>
      <c r="U320" s="86">
        <v>0</v>
      </c>
      <c r="V320" s="86">
        <v>0</v>
      </c>
      <c r="W320" s="86">
        <v>0</v>
      </c>
      <c r="X320" s="168" t="s">
        <v>153</v>
      </c>
      <c r="Y320" s="170"/>
    </row>
    <row r="321" spans="2:25" s="197" customFormat="1" x14ac:dyDescent="0.2">
      <c r="B321" s="86" t="s">
        <v>753</v>
      </c>
      <c r="C321" s="86" t="s">
        <v>439</v>
      </c>
      <c r="D321" s="86" t="s">
        <v>1</v>
      </c>
      <c r="E321" s="86">
        <v>0</v>
      </c>
      <c r="F321" s="86">
        <v>0</v>
      </c>
      <c r="G321" s="86">
        <v>0.55928</v>
      </c>
      <c r="H321" s="86">
        <v>0</v>
      </c>
      <c r="I321" s="86">
        <v>0</v>
      </c>
      <c r="J321" s="86">
        <v>0</v>
      </c>
      <c r="K321" s="86">
        <v>0</v>
      </c>
      <c r="L321" s="86">
        <v>0</v>
      </c>
      <c r="M321" s="86">
        <v>0</v>
      </c>
      <c r="N321" s="86">
        <v>0</v>
      </c>
      <c r="O321" s="86">
        <v>0</v>
      </c>
      <c r="P321" s="86">
        <v>0</v>
      </c>
      <c r="Q321" s="86">
        <v>0</v>
      </c>
      <c r="R321" s="86">
        <v>0</v>
      </c>
      <c r="S321" s="86">
        <v>0</v>
      </c>
      <c r="T321" s="86">
        <v>0</v>
      </c>
      <c r="U321" s="86">
        <v>0</v>
      </c>
      <c r="V321" s="86">
        <v>0</v>
      </c>
      <c r="W321" s="86">
        <v>0</v>
      </c>
      <c r="X321" s="168" t="s">
        <v>153</v>
      </c>
      <c r="Y321" s="170"/>
    </row>
    <row r="322" spans="2:25" s="197" customFormat="1" x14ac:dyDescent="0.2">
      <c r="B322" s="86" t="s">
        <v>754</v>
      </c>
      <c r="C322" s="86" t="s">
        <v>439</v>
      </c>
      <c r="D322" s="86" t="s">
        <v>1</v>
      </c>
      <c r="E322" s="86">
        <v>50</v>
      </c>
      <c r="F322" s="86">
        <v>0</v>
      </c>
      <c r="G322" s="86">
        <v>0.72324999999999995</v>
      </c>
      <c r="H322" s="86">
        <v>0</v>
      </c>
      <c r="I322" s="86">
        <v>0</v>
      </c>
      <c r="J322" s="86">
        <v>0</v>
      </c>
      <c r="K322" s="86">
        <v>0</v>
      </c>
      <c r="L322" s="86">
        <v>0</v>
      </c>
      <c r="M322" s="86">
        <v>0</v>
      </c>
      <c r="N322" s="86">
        <v>0</v>
      </c>
      <c r="O322" s="86">
        <v>0</v>
      </c>
      <c r="P322" s="86">
        <v>1</v>
      </c>
      <c r="Q322" s="86">
        <v>1260</v>
      </c>
      <c r="R322" s="86">
        <v>1260</v>
      </c>
      <c r="S322" s="275">
        <v>8.61313E-5</v>
      </c>
      <c r="T322" s="275">
        <v>8.61313E-5</v>
      </c>
      <c r="U322" s="86">
        <v>0</v>
      </c>
      <c r="V322" s="86">
        <v>0</v>
      </c>
      <c r="W322" s="86">
        <v>0</v>
      </c>
      <c r="X322" s="168" t="s">
        <v>153</v>
      </c>
      <c r="Y322" s="170"/>
    </row>
    <row r="323" spans="2:25" s="197" customFormat="1" x14ac:dyDescent="0.2">
      <c r="B323" s="86" t="s">
        <v>755</v>
      </c>
      <c r="C323" s="86" t="s">
        <v>439</v>
      </c>
      <c r="D323" s="86" t="s">
        <v>1</v>
      </c>
      <c r="E323" s="86">
        <v>85</v>
      </c>
      <c r="F323" s="86">
        <v>0</v>
      </c>
      <c r="G323" s="86">
        <v>3.5671900000000001</v>
      </c>
      <c r="H323" s="86">
        <v>5.4169999999999998</v>
      </c>
      <c r="I323" s="86">
        <v>0</v>
      </c>
      <c r="J323" s="86">
        <v>0</v>
      </c>
      <c r="K323" s="86">
        <v>0</v>
      </c>
      <c r="L323" s="86">
        <v>0</v>
      </c>
      <c r="M323" s="86">
        <v>0</v>
      </c>
      <c r="N323" s="86">
        <v>0</v>
      </c>
      <c r="O323" s="86">
        <v>0</v>
      </c>
      <c r="P323" s="86">
        <v>0</v>
      </c>
      <c r="Q323" s="86">
        <v>0</v>
      </c>
      <c r="R323" s="86">
        <v>0</v>
      </c>
      <c r="S323" s="86">
        <v>0</v>
      </c>
      <c r="T323" s="86">
        <v>0</v>
      </c>
      <c r="U323" s="86">
        <v>0</v>
      </c>
      <c r="V323" s="86">
        <v>0</v>
      </c>
      <c r="W323" s="86">
        <v>0</v>
      </c>
      <c r="X323" s="168" t="s">
        <v>153</v>
      </c>
      <c r="Y323" s="170"/>
    </row>
    <row r="324" spans="2:25" s="197" customFormat="1" x14ac:dyDescent="0.2">
      <c r="B324" s="86" t="s">
        <v>756</v>
      </c>
      <c r="C324" s="86" t="s">
        <v>439</v>
      </c>
      <c r="D324" s="86" t="s">
        <v>1</v>
      </c>
      <c r="E324" s="86">
        <v>12</v>
      </c>
      <c r="F324" s="86">
        <v>0</v>
      </c>
      <c r="G324" s="86">
        <v>0.32595000000000002</v>
      </c>
      <c r="H324" s="86">
        <v>0.98499999999999999</v>
      </c>
      <c r="I324" s="86">
        <v>0</v>
      </c>
      <c r="J324" s="86">
        <v>0</v>
      </c>
      <c r="K324" s="86">
        <v>0</v>
      </c>
      <c r="L324" s="86">
        <v>0</v>
      </c>
      <c r="M324" s="86">
        <v>0</v>
      </c>
      <c r="N324" s="86">
        <v>0</v>
      </c>
      <c r="O324" s="86">
        <v>0</v>
      </c>
      <c r="P324" s="86">
        <v>0</v>
      </c>
      <c r="Q324" s="86">
        <v>0</v>
      </c>
      <c r="R324" s="86">
        <v>0</v>
      </c>
      <c r="S324" s="86">
        <v>0</v>
      </c>
      <c r="T324" s="86">
        <v>0</v>
      </c>
      <c r="U324" s="86">
        <v>0</v>
      </c>
      <c r="V324" s="86">
        <v>0</v>
      </c>
      <c r="W324" s="86">
        <v>0</v>
      </c>
      <c r="X324" s="168" t="s">
        <v>153</v>
      </c>
      <c r="Y324" s="170"/>
    </row>
    <row r="325" spans="2:25" s="197" customFormat="1" x14ac:dyDescent="0.2">
      <c r="B325" s="86" t="s">
        <v>757</v>
      </c>
      <c r="C325" s="86" t="s">
        <v>439</v>
      </c>
      <c r="D325" s="86" t="s">
        <v>1</v>
      </c>
      <c r="E325" s="86">
        <v>0</v>
      </c>
      <c r="F325" s="86">
        <v>0</v>
      </c>
      <c r="G325" s="86">
        <v>0.55403999999999998</v>
      </c>
      <c r="H325" s="86">
        <v>0</v>
      </c>
      <c r="I325" s="86">
        <v>0</v>
      </c>
      <c r="J325" s="86">
        <v>0</v>
      </c>
      <c r="K325" s="86">
        <v>0</v>
      </c>
      <c r="L325" s="86">
        <v>0</v>
      </c>
      <c r="M325" s="86">
        <v>0</v>
      </c>
      <c r="N325" s="86">
        <v>0</v>
      </c>
      <c r="O325" s="86">
        <v>0</v>
      </c>
      <c r="P325" s="86">
        <v>0</v>
      </c>
      <c r="Q325" s="86">
        <v>0</v>
      </c>
      <c r="R325" s="86">
        <v>0</v>
      </c>
      <c r="S325" s="86">
        <v>0</v>
      </c>
      <c r="T325" s="86">
        <v>0</v>
      </c>
      <c r="U325" s="86">
        <v>0</v>
      </c>
      <c r="V325" s="86">
        <v>0</v>
      </c>
      <c r="W325" s="86">
        <v>0</v>
      </c>
      <c r="X325" s="168" t="s">
        <v>153</v>
      </c>
      <c r="Y325" s="170"/>
    </row>
    <row r="326" spans="2:25" s="197" customFormat="1" x14ac:dyDescent="0.2">
      <c r="B326" s="86" t="s">
        <v>758</v>
      </c>
      <c r="C326" s="86" t="s">
        <v>439</v>
      </c>
      <c r="D326" s="86" t="s">
        <v>1</v>
      </c>
      <c r="E326" s="86">
        <v>131</v>
      </c>
      <c r="F326" s="86">
        <v>0</v>
      </c>
      <c r="G326" s="86">
        <v>0.95196000000000003</v>
      </c>
      <c r="H326" s="86">
        <v>2.048</v>
      </c>
      <c r="I326" s="86">
        <v>0</v>
      </c>
      <c r="J326" s="86">
        <v>2.415</v>
      </c>
      <c r="K326" s="86">
        <v>0</v>
      </c>
      <c r="L326" s="86">
        <v>0</v>
      </c>
      <c r="M326" s="86">
        <v>0</v>
      </c>
      <c r="N326" s="86">
        <v>0</v>
      </c>
      <c r="O326" s="86">
        <v>0</v>
      </c>
      <c r="P326" s="86">
        <v>1</v>
      </c>
      <c r="Q326" s="86">
        <v>20910</v>
      </c>
      <c r="R326" s="86">
        <v>20910</v>
      </c>
      <c r="S326" s="86">
        <v>2.5224200000000002E-4</v>
      </c>
      <c r="T326" s="86">
        <v>2.5224200000000002E-4</v>
      </c>
      <c r="U326" s="86">
        <v>0</v>
      </c>
      <c r="V326" s="86">
        <v>0</v>
      </c>
      <c r="W326" s="86">
        <v>0</v>
      </c>
      <c r="X326" s="168" t="s">
        <v>153</v>
      </c>
      <c r="Y326" s="170"/>
    </row>
    <row r="327" spans="2:25" s="197" customFormat="1" x14ac:dyDescent="0.2">
      <c r="B327" s="86" t="s">
        <v>759</v>
      </c>
      <c r="C327" s="86" t="s">
        <v>439</v>
      </c>
      <c r="D327" s="86" t="s">
        <v>1</v>
      </c>
      <c r="E327" s="86">
        <v>226</v>
      </c>
      <c r="F327" s="86">
        <v>0</v>
      </c>
      <c r="G327" s="86">
        <v>1.3748499999999999</v>
      </c>
      <c r="H327" s="86">
        <v>1.871</v>
      </c>
      <c r="I327" s="86">
        <v>0</v>
      </c>
      <c r="J327" s="86">
        <v>0</v>
      </c>
      <c r="K327" s="86">
        <v>0</v>
      </c>
      <c r="L327" s="86">
        <v>0</v>
      </c>
      <c r="M327" s="86">
        <v>0</v>
      </c>
      <c r="N327" s="86">
        <v>0</v>
      </c>
      <c r="O327" s="86">
        <v>0</v>
      </c>
      <c r="P327" s="86">
        <v>0</v>
      </c>
      <c r="Q327" s="86">
        <v>0</v>
      </c>
      <c r="R327" s="86">
        <v>0</v>
      </c>
      <c r="S327" s="86">
        <v>0</v>
      </c>
      <c r="T327" s="86">
        <v>0</v>
      </c>
      <c r="U327" s="86">
        <v>0</v>
      </c>
      <c r="V327" s="86">
        <v>0</v>
      </c>
      <c r="W327" s="86">
        <v>0</v>
      </c>
      <c r="X327" s="168" t="s">
        <v>153</v>
      </c>
      <c r="Y327" s="170"/>
    </row>
    <row r="328" spans="2:25" s="197" customFormat="1" x14ac:dyDescent="0.2">
      <c r="B328" s="86" t="s">
        <v>760</v>
      </c>
      <c r="C328" s="86" t="s">
        <v>439</v>
      </c>
      <c r="D328" s="86" t="s">
        <v>1</v>
      </c>
      <c r="E328" s="86">
        <v>71</v>
      </c>
      <c r="F328" s="86">
        <v>0</v>
      </c>
      <c r="G328" s="86">
        <v>1.3201000000000001</v>
      </c>
      <c r="H328" s="86">
        <v>2.218</v>
      </c>
      <c r="I328" s="86">
        <v>1</v>
      </c>
      <c r="J328" s="86">
        <v>0</v>
      </c>
      <c r="K328" s="86">
        <v>2</v>
      </c>
      <c r="L328" s="86">
        <v>4334</v>
      </c>
      <c r="M328" s="86">
        <v>4334</v>
      </c>
      <c r="N328" s="86">
        <v>3.4452499999999999E-4</v>
      </c>
      <c r="O328" s="86">
        <v>3.4452499999999999E-4</v>
      </c>
      <c r="P328" s="86">
        <v>0</v>
      </c>
      <c r="Q328" s="86">
        <v>0</v>
      </c>
      <c r="R328" s="86">
        <v>0</v>
      </c>
      <c r="S328" s="86">
        <v>0</v>
      </c>
      <c r="T328" s="86">
        <v>0</v>
      </c>
      <c r="U328" s="86">
        <v>0</v>
      </c>
      <c r="V328" s="86">
        <v>0</v>
      </c>
      <c r="W328" s="86">
        <v>0</v>
      </c>
      <c r="X328" s="168" t="s">
        <v>153</v>
      </c>
      <c r="Y328" s="170"/>
    </row>
    <row r="329" spans="2:25" s="197" customFormat="1" x14ac:dyDescent="0.2">
      <c r="B329" s="86" t="s">
        <v>761</v>
      </c>
      <c r="C329" s="86" t="s">
        <v>439</v>
      </c>
      <c r="D329" s="86" t="s">
        <v>1</v>
      </c>
      <c r="E329" s="86">
        <v>55</v>
      </c>
      <c r="F329" s="86">
        <v>0</v>
      </c>
      <c r="G329" s="86">
        <v>1.32925</v>
      </c>
      <c r="H329" s="86">
        <v>1.7110000000000001</v>
      </c>
      <c r="I329" s="86">
        <v>0</v>
      </c>
      <c r="J329" s="86">
        <v>0</v>
      </c>
      <c r="K329" s="86">
        <v>0</v>
      </c>
      <c r="L329" s="86">
        <v>0</v>
      </c>
      <c r="M329" s="86">
        <v>0</v>
      </c>
      <c r="N329" s="86">
        <v>0</v>
      </c>
      <c r="O329" s="86">
        <v>0</v>
      </c>
      <c r="P329" s="86">
        <v>0</v>
      </c>
      <c r="Q329" s="86">
        <v>0</v>
      </c>
      <c r="R329" s="86">
        <v>0</v>
      </c>
      <c r="S329" s="86">
        <v>0</v>
      </c>
      <c r="T329" s="86">
        <v>0</v>
      </c>
      <c r="U329" s="86">
        <v>0</v>
      </c>
      <c r="V329" s="86">
        <v>0</v>
      </c>
      <c r="W329" s="86">
        <v>0</v>
      </c>
      <c r="X329" s="168" t="s">
        <v>153</v>
      </c>
      <c r="Y329" s="170"/>
    </row>
    <row r="330" spans="2:25" s="197" customFormat="1" x14ac:dyDescent="0.2">
      <c r="B330" s="86" t="s">
        <v>762</v>
      </c>
      <c r="C330" s="86" t="s">
        <v>439</v>
      </c>
      <c r="D330" s="86" t="s">
        <v>1</v>
      </c>
      <c r="E330" s="86">
        <v>3</v>
      </c>
      <c r="F330" s="86">
        <v>0</v>
      </c>
      <c r="G330" s="86">
        <v>0.27239000000000002</v>
      </c>
      <c r="H330" s="86">
        <v>0.504</v>
      </c>
      <c r="I330" s="86">
        <v>0</v>
      </c>
      <c r="J330" s="86">
        <v>0</v>
      </c>
      <c r="K330" s="86">
        <v>0</v>
      </c>
      <c r="L330" s="86">
        <v>0</v>
      </c>
      <c r="M330" s="86">
        <v>0</v>
      </c>
      <c r="N330" s="86">
        <v>0</v>
      </c>
      <c r="O330" s="86">
        <v>0</v>
      </c>
      <c r="P330" s="86">
        <v>0</v>
      </c>
      <c r="Q330" s="86">
        <v>0</v>
      </c>
      <c r="R330" s="86">
        <v>0</v>
      </c>
      <c r="S330" s="86">
        <v>0</v>
      </c>
      <c r="T330" s="86">
        <v>0</v>
      </c>
      <c r="U330" s="86">
        <v>0</v>
      </c>
      <c r="V330" s="86">
        <v>0</v>
      </c>
      <c r="W330" s="86">
        <v>0</v>
      </c>
      <c r="X330" s="168" t="s">
        <v>153</v>
      </c>
      <c r="Y330" s="170"/>
    </row>
    <row r="331" spans="2:25" s="197" customFormat="1" x14ac:dyDescent="0.2">
      <c r="B331" s="86" t="s">
        <v>763</v>
      </c>
      <c r="C331" s="86" t="s">
        <v>439</v>
      </c>
      <c r="D331" s="86" t="s">
        <v>1</v>
      </c>
      <c r="E331" s="86">
        <v>43</v>
      </c>
      <c r="F331" s="86">
        <v>0</v>
      </c>
      <c r="G331" s="86">
        <v>1.3910199999999999</v>
      </c>
      <c r="H331" s="86">
        <v>3.903</v>
      </c>
      <c r="I331" s="86">
        <v>0</v>
      </c>
      <c r="J331" s="86">
        <v>0</v>
      </c>
      <c r="K331" s="86">
        <v>0</v>
      </c>
      <c r="L331" s="86">
        <v>0</v>
      </c>
      <c r="M331" s="86">
        <v>0</v>
      </c>
      <c r="N331" s="86">
        <v>0</v>
      </c>
      <c r="O331" s="86">
        <v>0</v>
      </c>
      <c r="P331" s="86">
        <v>0</v>
      </c>
      <c r="Q331" s="86">
        <v>0</v>
      </c>
      <c r="R331" s="86">
        <v>0</v>
      </c>
      <c r="S331" s="86">
        <v>0</v>
      </c>
      <c r="T331" s="86">
        <v>0</v>
      </c>
      <c r="U331" s="86">
        <v>0</v>
      </c>
      <c r="V331" s="86">
        <v>0</v>
      </c>
      <c r="W331" s="86">
        <v>0</v>
      </c>
      <c r="X331" s="168" t="s">
        <v>153</v>
      </c>
      <c r="Y331" s="170"/>
    </row>
    <row r="332" spans="2:25" s="197" customFormat="1" x14ac:dyDescent="0.2">
      <c r="B332" s="86" t="s">
        <v>764</v>
      </c>
      <c r="C332" s="86" t="s">
        <v>439</v>
      </c>
      <c r="D332" s="86" t="s">
        <v>1</v>
      </c>
      <c r="E332" s="86">
        <v>153</v>
      </c>
      <c r="F332" s="86">
        <v>0</v>
      </c>
      <c r="G332" s="86">
        <v>0.97811000000000003</v>
      </c>
      <c r="H332" s="86">
        <v>3.468</v>
      </c>
      <c r="I332" s="86">
        <v>0</v>
      </c>
      <c r="J332" s="86">
        <v>0</v>
      </c>
      <c r="K332" s="86">
        <v>0</v>
      </c>
      <c r="L332" s="86">
        <v>0</v>
      </c>
      <c r="M332" s="86">
        <v>0</v>
      </c>
      <c r="N332" s="86">
        <v>0</v>
      </c>
      <c r="O332" s="86">
        <v>0</v>
      </c>
      <c r="P332" s="86">
        <v>0</v>
      </c>
      <c r="Q332" s="86">
        <v>0</v>
      </c>
      <c r="R332" s="86">
        <v>0</v>
      </c>
      <c r="S332" s="86">
        <v>0</v>
      </c>
      <c r="T332" s="86">
        <v>0</v>
      </c>
      <c r="U332" s="86">
        <v>0</v>
      </c>
      <c r="V332" s="86">
        <v>0</v>
      </c>
      <c r="W332" s="86">
        <v>0</v>
      </c>
      <c r="X332" s="168" t="s">
        <v>153</v>
      </c>
      <c r="Y332" s="170"/>
    </row>
    <row r="333" spans="2:25" s="197" customFormat="1" x14ac:dyDescent="0.2">
      <c r="B333" s="86" t="s">
        <v>765</v>
      </c>
      <c r="C333" s="86" t="s">
        <v>439</v>
      </c>
      <c r="D333" s="86" t="s">
        <v>1</v>
      </c>
      <c r="E333" s="86">
        <v>106</v>
      </c>
      <c r="F333" s="86">
        <v>0</v>
      </c>
      <c r="G333" s="86">
        <v>1.95069</v>
      </c>
      <c r="H333" s="86">
        <v>4.0759999999999996</v>
      </c>
      <c r="I333" s="86">
        <v>0</v>
      </c>
      <c r="J333" s="86">
        <v>0</v>
      </c>
      <c r="K333" s="86">
        <v>0</v>
      </c>
      <c r="L333" s="86">
        <v>0</v>
      </c>
      <c r="M333" s="86">
        <v>0</v>
      </c>
      <c r="N333" s="86">
        <v>0</v>
      </c>
      <c r="O333" s="86">
        <v>0</v>
      </c>
      <c r="P333" s="86">
        <v>0</v>
      </c>
      <c r="Q333" s="86">
        <v>0</v>
      </c>
      <c r="R333" s="86">
        <v>0</v>
      </c>
      <c r="S333" s="86">
        <v>0</v>
      </c>
      <c r="T333" s="86">
        <v>0</v>
      </c>
      <c r="U333" s="86">
        <v>0</v>
      </c>
      <c r="V333" s="86">
        <v>0</v>
      </c>
      <c r="W333" s="86">
        <v>0</v>
      </c>
      <c r="X333" s="168" t="s">
        <v>153</v>
      </c>
      <c r="Y333" s="170"/>
    </row>
    <row r="334" spans="2:25" s="197" customFormat="1" x14ac:dyDescent="0.2">
      <c r="B334" s="86" t="s">
        <v>766</v>
      </c>
      <c r="C334" s="86" t="s">
        <v>439</v>
      </c>
      <c r="D334" s="86" t="s">
        <v>1</v>
      </c>
      <c r="E334" s="86">
        <v>118</v>
      </c>
      <c r="F334" s="86">
        <v>0</v>
      </c>
      <c r="G334" s="86">
        <v>1.8678999999999999</v>
      </c>
      <c r="H334" s="86">
        <v>3.4820000000000002</v>
      </c>
      <c r="I334" s="86">
        <v>0</v>
      </c>
      <c r="J334" s="86">
        <v>0</v>
      </c>
      <c r="K334" s="86">
        <v>0</v>
      </c>
      <c r="L334" s="86">
        <v>0</v>
      </c>
      <c r="M334" s="86">
        <v>0</v>
      </c>
      <c r="N334" s="86">
        <v>0</v>
      </c>
      <c r="O334" s="86">
        <v>0</v>
      </c>
      <c r="P334" s="86">
        <v>0</v>
      </c>
      <c r="Q334" s="86">
        <v>0</v>
      </c>
      <c r="R334" s="86">
        <v>0</v>
      </c>
      <c r="S334" s="86">
        <v>0</v>
      </c>
      <c r="T334" s="86">
        <v>0</v>
      </c>
      <c r="U334" s="86">
        <v>0</v>
      </c>
      <c r="V334" s="86">
        <v>0</v>
      </c>
      <c r="W334" s="86">
        <v>0</v>
      </c>
      <c r="X334" s="168" t="s">
        <v>153</v>
      </c>
      <c r="Y334" s="170"/>
    </row>
    <row r="335" spans="2:25" s="197" customFormat="1" x14ac:dyDescent="0.2">
      <c r="B335" s="86" t="s">
        <v>767</v>
      </c>
      <c r="C335" s="86" t="s">
        <v>439</v>
      </c>
      <c r="D335" s="86" t="s">
        <v>1</v>
      </c>
      <c r="E335" s="86">
        <v>69</v>
      </c>
      <c r="F335" s="86">
        <v>0</v>
      </c>
      <c r="G335" s="86">
        <v>1.2912600000000001</v>
      </c>
      <c r="H335" s="86">
        <v>2.077</v>
      </c>
      <c r="I335" s="86">
        <v>0</v>
      </c>
      <c r="J335" s="86">
        <v>0</v>
      </c>
      <c r="K335" s="86">
        <v>0</v>
      </c>
      <c r="L335" s="86">
        <v>0</v>
      </c>
      <c r="M335" s="86">
        <v>0</v>
      </c>
      <c r="N335" s="86">
        <v>0</v>
      </c>
      <c r="O335" s="86">
        <v>0</v>
      </c>
      <c r="P335" s="86">
        <v>0</v>
      </c>
      <c r="Q335" s="86">
        <v>0</v>
      </c>
      <c r="R335" s="86">
        <v>0</v>
      </c>
      <c r="S335" s="86">
        <v>0</v>
      </c>
      <c r="T335" s="86">
        <v>0</v>
      </c>
      <c r="U335" s="86">
        <v>0</v>
      </c>
      <c r="V335" s="86">
        <v>0</v>
      </c>
      <c r="W335" s="86">
        <v>0</v>
      </c>
      <c r="X335" s="168" t="s">
        <v>153</v>
      </c>
      <c r="Y335" s="170"/>
    </row>
    <row r="336" spans="2:25" s="197" customFormat="1" x14ac:dyDescent="0.2">
      <c r="B336" s="86" t="s">
        <v>768</v>
      </c>
      <c r="C336" s="86" t="s">
        <v>439</v>
      </c>
      <c r="D336" s="86" t="s">
        <v>1</v>
      </c>
      <c r="E336" s="86">
        <v>110</v>
      </c>
      <c r="F336" s="86">
        <v>0</v>
      </c>
      <c r="G336" s="86">
        <v>2.10772</v>
      </c>
      <c r="H336" s="86">
        <v>2.4470000000000001</v>
      </c>
      <c r="I336" s="86">
        <v>0</v>
      </c>
      <c r="J336" s="86">
        <v>0</v>
      </c>
      <c r="K336" s="86">
        <v>0</v>
      </c>
      <c r="L336" s="86">
        <v>0</v>
      </c>
      <c r="M336" s="86">
        <v>0</v>
      </c>
      <c r="N336" s="86">
        <v>0</v>
      </c>
      <c r="O336" s="86">
        <v>0</v>
      </c>
      <c r="P336" s="86">
        <v>0</v>
      </c>
      <c r="Q336" s="86">
        <v>0</v>
      </c>
      <c r="R336" s="86">
        <v>0</v>
      </c>
      <c r="S336" s="86">
        <v>0</v>
      </c>
      <c r="T336" s="86">
        <v>0</v>
      </c>
      <c r="U336" s="86">
        <v>0</v>
      </c>
      <c r="V336" s="86">
        <v>0</v>
      </c>
      <c r="W336" s="86">
        <v>0</v>
      </c>
      <c r="X336" s="168" t="s">
        <v>153</v>
      </c>
      <c r="Y336" s="170"/>
    </row>
    <row r="337" spans="2:25" s="197" customFormat="1" x14ac:dyDescent="0.2">
      <c r="B337" s="86" t="s">
        <v>769</v>
      </c>
      <c r="C337" s="86" t="s">
        <v>439</v>
      </c>
      <c r="D337" s="86" t="s">
        <v>1</v>
      </c>
      <c r="E337" s="86">
        <v>168</v>
      </c>
      <c r="F337" s="86">
        <v>0</v>
      </c>
      <c r="G337" s="86">
        <v>1.60714</v>
      </c>
      <c r="H337" s="86">
        <v>2.8690000000000002</v>
      </c>
      <c r="I337" s="86">
        <v>0</v>
      </c>
      <c r="J337" s="86">
        <v>0</v>
      </c>
      <c r="K337" s="86">
        <v>0</v>
      </c>
      <c r="L337" s="86">
        <v>0</v>
      </c>
      <c r="M337" s="86">
        <v>0</v>
      </c>
      <c r="N337" s="86">
        <v>0</v>
      </c>
      <c r="O337" s="86">
        <v>0</v>
      </c>
      <c r="P337" s="86">
        <v>0</v>
      </c>
      <c r="Q337" s="86">
        <v>0</v>
      </c>
      <c r="R337" s="86">
        <v>0</v>
      </c>
      <c r="S337" s="86">
        <v>0</v>
      </c>
      <c r="T337" s="86">
        <v>0</v>
      </c>
      <c r="U337" s="86">
        <v>0</v>
      </c>
      <c r="V337" s="86">
        <v>0</v>
      </c>
      <c r="W337" s="86">
        <v>0</v>
      </c>
      <c r="X337" s="168" t="s">
        <v>153</v>
      </c>
      <c r="Y337" s="170"/>
    </row>
    <row r="338" spans="2:25" s="197" customFormat="1" x14ac:dyDescent="0.2">
      <c r="B338" s="86" t="s">
        <v>770</v>
      </c>
      <c r="C338" s="86" t="s">
        <v>439</v>
      </c>
      <c r="D338" s="86" t="s">
        <v>1</v>
      </c>
      <c r="E338" s="86">
        <v>329</v>
      </c>
      <c r="F338" s="86">
        <v>0</v>
      </c>
      <c r="G338" s="86">
        <v>2.5085099999999998</v>
      </c>
      <c r="H338" s="86">
        <v>3.3410000000000002</v>
      </c>
      <c r="I338" s="86">
        <v>0</v>
      </c>
      <c r="J338" s="86">
        <v>1.0309999999999999</v>
      </c>
      <c r="K338" s="86">
        <v>0</v>
      </c>
      <c r="L338" s="86">
        <v>0</v>
      </c>
      <c r="M338" s="86">
        <v>0</v>
      </c>
      <c r="N338" s="86">
        <v>0</v>
      </c>
      <c r="O338" s="86">
        <v>0</v>
      </c>
      <c r="P338" s="86">
        <v>1</v>
      </c>
      <c r="Q338" s="86">
        <v>13750</v>
      </c>
      <c r="R338" s="86">
        <v>13750</v>
      </c>
      <c r="S338" s="86">
        <v>1.69187E-4</v>
      </c>
      <c r="T338" s="86">
        <v>1.69187E-4</v>
      </c>
      <c r="U338" s="86">
        <v>0</v>
      </c>
      <c r="V338" s="86">
        <v>0</v>
      </c>
      <c r="W338" s="86">
        <v>0</v>
      </c>
      <c r="X338" s="168" t="s">
        <v>153</v>
      </c>
      <c r="Y338" s="170"/>
    </row>
    <row r="339" spans="2:25" s="197" customFormat="1" x14ac:dyDescent="0.2">
      <c r="B339" s="86" t="s">
        <v>771</v>
      </c>
      <c r="C339" s="86" t="s">
        <v>439</v>
      </c>
      <c r="D339" s="86" t="s">
        <v>1</v>
      </c>
      <c r="E339" s="86">
        <v>66</v>
      </c>
      <c r="F339" s="86">
        <v>0</v>
      </c>
      <c r="G339" s="86">
        <v>1.7215800000000001</v>
      </c>
      <c r="H339" s="86">
        <v>3.4660000000000002</v>
      </c>
      <c r="I339" s="86">
        <v>6.4000000000000001E-2</v>
      </c>
      <c r="J339" s="86">
        <v>0</v>
      </c>
      <c r="K339" s="86">
        <v>0</v>
      </c>
      <c r="L339" s="86">
        <v>166</v>
      </c>
      <c r="M339" s="86">
        <v>166</v>
      </c>
      <c r="N339" s="275">
        <v>3.0761200000000002E-6</v>
      </c>
      <c r="O339" s="275">
        <v>3.0761200000000002E-6</v>
      </c>
      <c r="P339" s="86">
        <v>0</v>
      </c>
      <c r="Q339" s="86">
        <v>0</v>
      </c>
      <c r="R339" s="86">
        <v>0</v>
      </c>
      <c r="S339" s="86">
        <v>0</v>
      </c>
      <c r="T339" s="86">
        <v>0</v>
      </c>
      <c r="U339" s="86">
        <v>0</v>
      </c>
      <c r="V339" s="86">
        <v>0</v>
      </c>
      <c r="W339" s="86">
        <v>0</v>
      </c>
      <c r="X339" s="168" t="s">
        <v>153</v>
      </c>
      <c r="Y339" s="170"/>
    </row>
    <row r="340" spans="2:25" s="197" customFormat="1" x14ac:dyDescent="0.2">
      <c r="B340" s="86" t="s">
        <v>772</v>
      </c>
      <c r="C340" s="86" t="s">
        <v>439</v>
      </c>
      <c r="D340" s="86" t="s">
        <v>2</v>
      </c>
      <c r="E340" s="86">
        <v>143</v>
      </c>
      <c r="F340" s="86">
        <v>0</v>
      </c>
      <c r="G340" s="86">
        <v>5.5409300000000004</v>
      </c>
      <c r="H340" s="86">
        <v>3.8620000000000001</v>
      </c>
      <c r="I340" s="86">
        <v>0</v>
      </c>
      <c r="J340" s="86">
        <v>0</v>
      </c>
      <c r="K340" s="86">
        <v>0</v>
      </c>
      <c r="L340" s="86">
        <v>0</v>
      </c>
      <c r="M340" s="86">
        <v>0</v>
      </c>
      <c r="N340" s="86">
        <v>0</v>
      </c>
      <c r="O340" s="86">
        <v>0</v>
      </c>
      <c r="P340" s="86">
        <v>0</v>
      </c>
      <c r="Q340" s="86">
        <v>0</v>
      </c>
      <c r="R340" s="86">
        <v>0</v>
      </c>
      <c r="S340" s="86">
        <v>0</v>
      </c>
      <c r="T340" s="86">
        <v>0</v>
      </c>
      <c r="U340" s="86">
        <v>0</v>
      </c>
      <c r="V340" s="86">
        <v>0</v>
      </c>
      <c r="W340" s="86">
        <v>0</v>
      </c>
      <c r="X340" s="168" t="s">
        <v>153</v>
      </c>
      <c r="Y340" s="170"/>
    </row>
    <row r="341" spans="2:25" s="197" customFormat="1" x14ac:dyDescent="0.2">
      <c r="B341" s="86" t="s">
        <v>773</v>
      </c>
      <c r="C341" s="86" t="s">
        <v>439</v>
      </c>
      <c r="D341" s="86" t="s">
        <v>2</v>
      </c>
      <c r="E341" s="86">
        <v>85</v>
      </c>
      <c r="F341" s="86">
        <v>0</v>
      </c>
      <c r="G341" s="86">
        <v>0.97316000000000003</v>
      </c>
      <c r="H341" s="86">
        <v>1.238</v>
      </c>
      <c r="I341" s="86">
        <v>2.169</v>
      </c>
      <c r="J341" s="86">
        <v>0</v>
      </c>
      <c r="K341" s="86">
        <v>1</v>
      </c>
      <c r="L341" s="86">
        <v>20157</v>
      </c>
      <c r="M341" s="86">
        <v>20157</v>
      </c>
      <c r="N341" s="275">
        <v>8.9207400000000002E-5</v>
      </c>
      <c r="O341" s="275">
        <v>8.9207400000000002E-5</v>
      </c>
      <c r="P341" s="86">
        <v>0</v>
      </c>
      <c r="Q341" s="86">
        <v>0</v>
      </c>
      <c r="R341" s="86">
        <v>0</v>
      </c>
      <c r="S341" s="86">
        <v>0</v>
      </c>
      <c r="T341" s="86">
        <v>0</v>
      </c>
      <c r="U341" s="86">
        <v>0</v>
      </c>
      <c r="V341" s="86">
        <v>0</v>
      </c>
      <c r="W341" s="86">
        <v>0</v>
      </c>
      <c r="X341" s="168" t="s">
        <v>153</v>
      </c>
      <c r="Y341" s="170"/>
    </row>
    <row r="342" spans="2:25" s="197" customFormat="1" x14ac:dyDescent="0.2">
      <c r="B342" s="86" t="s">
        <v>774</v>
      </c>
      <c r="C342" s="86" t="s">
        <v>439</v>
      </c>
      <c r="D342" s="86" t="s">
        <v>2</v>
      </c>
      <c r="E342" s="86">
        <v>38</v>
      </c>
      <c r="F342" s="86">
        <v>0</v>
      </c>
      <c r="G342" s="86">
        <v>2.0251000000000001</v>
      </c>
      <c r="H342" s="86">
        <v>0.73199999999999998</v>
      </c>
      <c r="I342" s="86">
        <v>0</v>
      </c>
      <c r="J342" s="86">
        <v>0</v>
      </c>
      <c r="K342" s="86">
        <v>0</v>
      </c>
      <c r="L342" s="86">
        <v>0</v>
      </c>
      <c r="M342" s="86">
        <v>0</v>
      </c>
      <c r="N342" s="86">
        <v>0</v>
      </c>
      <c r="O342" s="86">
        <v>0</v>
      </c>
      <c r="P342" s="86">
        <v>0</v>
      </c>
      <c r="Q342" s="86">
        <v>0</v>
      </c>
      <c r="R342" s="86">
        <v>0</v>
      </c>
      <c r="S342" s="86">
        <v>0</v>
      </c>
      <c r="T342" s="86">
        <v>0</v>
      </c>
      <c r="U342" s="86">
        <v>0</v>
      </c>
      <c r="V342" s="86">
        <v>0</v>
      </c>
      <c r="W342" s="86">
        <v>0</v>
      </c>
      <c r="X342" s="168" t="s">
        <v>153</v>
      </c>
      <c r="Y342" s="170"/>
    </row>
    <row r="343" spans="2:25" s="197" customFormat="1" x14ac:dyDescent="0.2">
      <c r="B343" s="86" t="s">
        <v>775</v>
      </c>
      <c r="C343" s="86" t="s">
        <v>439</v>
      </c>
      <c r="D343" s="86" t="s">
        <v>2</v>
      </c>
      <c r="E343" s="86">
        <v>2286</v>
      </c>
      <c r="F343" s="86">
        <v>0</v>
      </c>
      <c r="G343" s="86">
        <v>3.4395799999999999</v>
      </c>
      <c r="H343" s="86">
        <v>1.7789999999999999</v>
      </c>
      <c r="I343" s="86">
        <v>8.9999999999999993E-3</v>
      </c>
      <c r="J343" s="86">
        <v>2.7E-2</v>
      </c>
      <c r="K343" s="86">
        <v>1</v>
      </c>
      <c r="L343" s="86">
        <v>1577</v>
      </c>
      <c r="M343" s="86">
        <v>1577</v>
      </c>
      <c r="N343" s="275">
        <v>2.4608900000000001E-5</v>
      </c>
      <c r="O343" s="275">
        <v>2.4608900000000001E-5</v>
      </c>
      <c r="P343" s="86">
        <v>1</v>
      </c>
      <c r="Q343" s="86">
        <v>4624</v>
      </c>
      <c r="R343" s="86">
        <v>4624</v>
      </c>
      <c r="S343" s="275">
        <v>4.9217900000000002E-5</v>
      </c>
      <c r="T343" s="275">
        <v>4.9217900000000002E-5</v>
      </c>
      <c r="U343" s="86">
        <v>0</v>
      </c>
      <c r="V343" s="86">
        <v>0</v>
      </c>
      <c r="W343" s="86">
        <v>0</v>
      </c>
      <c r="X343" s="168" t="s">
        <v>153</v>
      </c>
      <c r="Y343" s="170"/>
    </row>
    <row r="344" spans="2:25" s="197" customFormat="1" x14ac:dyDescent="0.2">
      <c r="B344" s="86" t="s">
        <v>776</v>
      </c>
      <c r="C344" s="86" t="s">
        <v>439</v>
      </c>
      <c r="D344" s="86" t="s">
        <v>2</v>
      </c>
      <c r="E344" s="86">
        <v>8</v>
      </c>
      <c r="F344" s="86">
        <v>8.9800000000000001E-3</v>
      </c>
      <c r="G344" s="86">
        <v>1.0508900000000001</v>
      </c>
      <c r="H344" s="86">
        <v>0.438</v>
      </c>
      <c r="I344" s="86">
        <v>0.112</v>
      </c>
      <c r="J344" s="86">
        <v>0</v>
      </c>
      <c r="K344" s="86">
        <v>1</v>
      </c>
      <c r="L344" s="86">
        <v>276</v>
      </c>
      <c r="M344" s="86">
        <v>276</v>
      </c>
      <c r="N344" s="275">
        <v>6.1522400000000004E-6</v>
      </c>
      <c r="O344" s="275">
        <v>6.1522400000000004E-6</v>
      </c>
      <c r="P344" s="86">
        <v>0</v>
      </c>
      <c r="Q344" s="86">
        <v>0</v>
      </c>
      <c r="R344" s="86">
        <v>0</v>
      </c>
      <c r="S344" s="86">
        <v>0</v>
      </c>
      <c r="T344" s="86">
        <v>0</v>
      </c>
      <c r="U344" s="86">
        <v>0</v>
      </c>
      <c r="V344" s="86">
        <v>0</v>
      </c>
      <c r="W344" s="86">
        <v>0</v>
      </c>
      <c r="X344" s="168" t="s">
        <v>153</v>
      </c>
      <c r="Y344" s="170"/>
    </row>
    <row r="345" spans="2:25" s="197" customFormat="1" x14ac:dyDescent="0.2">
      <c r="B345" s="86" t="s">
        <v>777</v>
      </c>
      <c r="C345" s="86" t="s">
        <v>439</v>
      </c>
      <c r="D345" s="86" t="s">
        <v>2</v>
      </c>
      <c r="E345" s="86">
        <v>447</v>
      </c>
      <c r="F345" s="86">
        <v>0</v>
      </c>
      <c r="G345" s="86">
        <v>2.4363100000000002</v>
      </c>
      <c r="H345" s="86">
        <v>1.5049999999999999</v>
      </c>
      <c r="I345" s="86">
        <v>0.29699999999999999</v>
      </c>
      <c r="J345" s="86">
        <v>1.0999999999999999E-2</v>
      </c>
      <c r="K345" s="86">
        <v>2</v>
      </c>
      <c r="L345" s="86">
        <v>11958</v>
      </c>
      <c r="M345" s="86">
        <v>11958</v>
      </c>
      <c r="N345" s="275">
        <v>3.6913399999999998E-5</v>
      </c>
      <c r="O345" s="275">
        <v>3.6913399999999998E-5</v>
      </c>
      <c r="P345" s="86">
        <v>1</v>
      </c>
      <c r="Q345" s="86">
        <v>430</v>
      </c>
      <c r="R345" s="86">
        <v>430</v>
      </c>
      <c r="S345" s="275">
        <v>3.0761200000000002E-6</v>
      </c>
      <c r="T345" s="275">
        <v>3.0761200000000002E-6</v>
      </c>
      <c r="U345" s="86">
        <v>0</v>
      </c>
      <c r="V345" s="86">
        <v>0</v>
      </c>
      <c r="W345" s="86">
        <v>0</v>
      </c>
      <c r="X345" s="168" t="s">
        <v>153</v>
      </c>
      <c r="Y345" s="170"/>
    </row>
    <row r="346" spans="2:25" s="197" customFormat="1" x14ac:dyDescent="0.2">
      <c r="B346" s="86" t="s">
        <v>778</v>
      </c>
      <c r="C346" s="86" t="s">
        <v>439</v>
      </c>
      <c r="D346" s="86" t="s">
        <v>2</v>
      </c>
      <c r="E346" s="86">
        <v>68</v>
      </c>
      <c r="F346" s="86">
        <v>0</v>
      </c>
      <c r="G346" s="86">
        <v>1.712E-2</v>
      </c>
      <c r="H346" s="86">
        <v>0.36899999999999999</v>
      </c>
      <c r="I346" s="86">
        <v>0</v>
      </c>
      <c r="J346" s="86">
        <v>0</v>
      </c>
      <c r="K346" s="86">
        <v>0</v>
      </c>
      <c r="L346" s="86">
        <v>0</v>
      </c>
      <c r="M346" s="86">
        <v>0</v>
      </c>
      <c r="N346" s="86">
        <v>0</v>
      </c>
      <c r="O346" s="86">
        <v>0</v>
      </c>
      <c r="P346" s="86">
        <v>0</v>
      </c>
      <c r="Q346" s="86">
        <v>0</v>
      </c>
      <c r="R346" s="86">
        <v>0</v>
      </c>
      <c r="S346" s="86">
        <v>0</v>
      </c>
      <c r="T346" s="86">
        <v>0</v>
      </c>
      <c r="U346" s="86">
        <v>0</v>
      </c>
      <c r="V346" s="86">
        <v>0</v>
      </c>
      <c r="W346" s="86">
        <v>0</v>
      </c>
      <c r="X346" s="168" t="s">
        <v>153</v>
      </c>
      <c r="Y346" s="170"/>
    </row>
    <row r="347" spans="2:25" s="197" customFormat="1" x14ac:dyDescent="0.2">
      <c r="B347" s="86" t="s">
        <v>779</v>
      </c>
      <c r="C347" s="86" t="s">
        <v>439</v>
      </c>
      <c r="D347" s="86" t="s">
        <v>2</v>
      </c>
      <c r="E347" s="86">
        <v>1095</v>
      </c>
      <c r="F347" s="86">
        <v>0</v>
      </c>
      <c r="G347" s="86">
        <v>9.6155000000000008</v>
      </c>
      <c r="H347" s="86">
        <v>2.0950000000000002</v>
      </c>
      <c r="I347" s="86">
        <v>1.7999999999999999E-2</v>
      </c>
      <c r="J347" s="86">
        <v>0</v>
      </c>
      <c r="K347" s="86">
        <v>1</v>
      </c>
      <c r="L347" s="86">
        <v>1264</v>
      </c>
      <c r="M347" s="86">
        <v>1264</v>
      </c>
      <c r="N347" s="275">
        <v>3.07612E-5</v>
      </c>
      <c r="O347" s="275">
        <v>3.07612E-5</v>
      </c>
      <c r="P347" s="86">
        <v>0</v>
      </c>
      <c r="Q347" s="86">
        <v>0</v>
      </c>
      <c r="R347" s="86">
        <v>0</v>
      </c>
      <c r="S347" s="86">
        <v>0</v>
      </c>
      <c r="T347" s="86">
        <v>0</v>
      </c>
      <c r="U347" s="86">
        <v>0</v>
      </c>
      <c r="V347" s="86">
        <v>0</v>
      </c>
      <c r="W347" s="86">
        <v>0</v>
      </c>
      <c r="X347" s="168" t="s">
        <v>153</v>
      </c>
      <c r="Y347" s="170"/>
    </row>
    <row r="348" spans="2:25" s="197" customFormat="1" x14ac:dyDescent="0.2">
      <c r="B348" s="86" t="s">
        <v>780</v>
      </c>
      <c r="C348" s="86" t="s">
        <v>439</v>
      </c>
      <c r="D348" s="86" t="s">
        <v>1</v>
      </c>
      <c r="E348" s="86">
        <v>428</v>
      </c>
      <c r="F348" s="86">
        <v>0</v>
      </c>
      <c r="G348" s="86">
        <v>2.2031700000000001</v>
      </c>
      <c r="H348" s="86">
        <v>1.1339999999999999</v>
      </c>
      <c r="I348" s="86">
        <v>0</v>
      </c>
      <c r="J348" s="86">
        <v>0.25600000000000001</v>
      </c>
      <c r="K348" s="86">
        <v>0</v>
      </c>
      <c r="L348" s="86">
        <v>0</v>
      </c>
      <c r="M348" s="86">
        <v>0</v>
      </c>
      <c r="N348" s="86">
        <v>0</v>
      </c>
      <c r="O348" s="86">
        <v>0</v>
      </c>
      <c r="P348" s="86">
        <v>3</v>
      </c>
      <c r="Q348" s="86">
        <v>13100</v>
      </c>
      <c r="R348" s="86">
        <v>13100</v>
      </c>
      <c r="S348" s="86">
        <v>1.4765399999999999E-4</v>
      </c>
      <c r="T348" s="86">
        <v>1.4765399999999999E-4</v>
      </c>
      <c r="U348" s="86">
        <v>0</v>
      </c>
      <c r="V348" s="86">
        <v>0</v>
      </c>
      <c r="W348" s="86">
        <v>0</v>
      </c>
      <c r="X348" s="168" t="s">
        <v>153</v>
      </c>
      <c r="Y348" s="170"/>
    </row>
    <row r="349" spans="2:25" s="197" customFormat="1" x14ac:dyDescent="0.2">
      <c r="B349" s="86" t="s">
        <v>781</v>
      </c>
      <c r="C349" s="86" t="s">
        <v>439</v>
      </c>
      <c r="D349" s="86" t="s">
        <v>2</v>
      </c>
      <c r="E349" s="86">
        <v>37</v>
      </c>
      <c r="F349" s="86">
        <v>0</v>
      </c>
      <c r="G349" s="86">
        <v>2.981E-2</v>
      </c>
      <c r="H349" s="86">
        <v>0.128</v>
      </c>
      <c r="I349" s="86">
        <v>0</v>
      </c>
      <c r="J349" s="86">
        <v>0</v>
      </c>
      <c r="K349" s="86">
        <v>0</v>
      </c>
      <c r="L349" s="86">
        <v>0</v>
      </c>
      <c r="M349" s="86">
        <v>0</v>
      </c>
      <c r="N349" s="86">
        <v>0</v>
      </c>
      <c r="O349" s="86">
        <v>0</v>
      </c>
      <c r="P349" s="86">
        <v>0</v>
      </c>
      <c r="Q349" s="86">
        <v>0</v>
      </c>
      <c r="R349" s="86">
        <v>0</v>
      </c>
      <c r="S349" s="86">
        <v>0</v>
      </c>
      <c r="T349" s="86">
        <v>0</v>
      </c>
      <c r="U349" s="86">
        <v>0</v>
      </c>
      <c r="V349" s="86">
        <v>0</v>
      </c>
      <c r="W349" s="86">
        <v>0</v>
      </c>
      <c r="X349" s="168" t="s">
        <v>153</v>
      </c>
      <c r="Y349" s="170"/>
    </row>
    <row r="350" spans="2:25" s="197" customFormat="1" x14ac:dyDescent="0.2">
      <c r="B350" s="86" t="s">
        <v>782</v>
      </c>
      <c r="C350" s="86" t="s">
        <v>439</v>
      </c>
      <c r="D350" s="86" t="s">
        <v>1</v>
      </c>
      <c r="E350" s="86">
        <v>0</v>
      </c>
      <c r="F350" s="86">
        <v>0</v>
      </c>
      <c r="G350" s="86">
        <v>0</v>
      </c>
      <c r="H350" s="86">
        <v>0</v>
      </c>
      <c r="I350" s="86">
        <v>0</v>
      </c>
      <c r="J350" s="86">
        <v>0</v>
      </c>
      <c r="K350" s="86">
        <v>0</v>
      </c>
      <c r="L350" s="86">
        <v>0</v>
      </c>
      <c r="M350" s="86">
        <v>0</v>
      </c>
      <c r="N350" s="86">
        <v>0</v>
      </c>
      <c r="O350" s="86">
        <v>0</v>
      </c>
      <c r="P350" s="86">
        <v>0</v>
      </c>
      <c r="Q350" s="86">
        <v>0</v>
      </c>
      <c r="R350" s="86">
        <v>0</v>
      </c>
      <c r="S350" s="86">
        <v>0</v>
      </c>
      <c r="T350" s="86">
        <v>0</v>
      </c>
      <c r="U350" s="86">
        <v>0</v>
      </c>
      <c r="V350" s="86">
        <v>0</v>
      </c>
      <c r="W350" s="86">
        <v>0</v>
      </c>
      <c r="X350" s="168" t="s">
        <v>153</v>
      </c>
      <c r="Y350" s="170"/>
    </row>
    <row r="351" spans="2:25" s="197" customFormat="1" x14ac:dyDescent="0.2">
      <c r="B351" s="86" t="s">
        <v>783</v>
      </c>
      <c r="C351" s="86" t="s">
        <v>439</v>
      </c>
      <c r="D351" s="86" t="s">
        <v>2</v>
      </c>
      <c r="E351" s="86">
        <v>267</v>
      </c>
      <c r="F351" s="86">
        <v>0</v>
      </c>
      <c r="G351" s="86">
        <v>3.7737400000000001</v>
      </c>
      <c r="H351" s="86">
        <v>1.1870000000000001</v>
      </c>
      <c r="I351" s="86">
        <v>0</v>
      </c>
      <c r="J351" s="86">
        <v>0</v>
      </c>
      <c r="K351" s="86">
        <v>0</v>
      </c>
      <c r="L351" s="86">
        <v>0</v>
      </c>
      <c r="M351" s="86">
        <v>0</v>
      </c>
      <c r="N351" s="86">
        <v>0</v>
      </c>
      <c r="O351" s="86">
        <v>0</v>
      </c>
      <c r="P351" s="86">
        <v>0</v>
      </c>
      <c r="Q351" s="86">
        <v>0</v>
      </c>
      <c r="R351" s="86">
        <v>0</v>
      </c>
      <c r="S351" s="86">
        <v>0</v>
      </c>
      <c r="T351" s="86">
        <v>0</v>
      </c>
      <c r="U351" s="86">
        <v>0</v>
      </c>
      <c r="V351" s="86">
        <v>0</v>
      </c>
      <c r="W351" s="86">
        <v>0</v>
      </c>
      <c r="X351" s="168" t="s">
        <v>153</v>
      </c>
      <c r="Y351" s="170"/>
    </row>
    <row r="352" spans="2:25" s="197" customFormat="1" x14ac:dyDescent="0.2">
      <c r="B352" s="86" t="s">
        <v>784</v>
      </c>
      <c r="C352" s="86" t="s">
        <v>439</v>
      </c>
      <c r="D352" s="86" t="s">
        <v>2</v>
      </c>
      <c r="E352" s="86">
        <v>1</v>
      </c>
      <c r="F352" s="86">
        <v>0</v>
      </c>
      <c r="G352" s="86">
        <v>0.85555000000000003</v>
      </c>
      <c r="H352" s="86">
        <v>0</v>
      </c>
      <c r="I352" s="86">
        <v>0</v>
      </c>
      <c r="J352" s="86">
        <v>0</v>
      </c>
      <c r="K352" s="86">
        <v>0</v>
      </c>
      <c r="L352" s="86">
        <v>0</v>
      </c>
      <c r="M352" s="86">
        <v>0</v>
      </c>
      <c r="N352" s="86">
        <v>0</v>
      </c>
      <c r="O352" s="86">
        <v>0</v>
      </c>
      <c r="P352" s="86">
        <v>0</v>
      </c>
      <c r="Q352" s="86">
        <v>0</v>
      </c>
      <c r="R352" s="86">
        <v>0</v>
      </c>
      <c r="S352" s="86">
        <v>0</v>
      </c>
      <c r="T352" s="86">
        <v>0</v>
      </c>
      <c r="U352" s="86">
        <v>0</v>
      </c>
      <c r="V352" s="86">
        <v>0</v>
      </c>
      <c r="W352" s="86">
        <v>0</v>
      </c>
      <c r="X352" s="168" t="s">
        <v>153</v>
      </c>
      <c r="Y352" s="170"/>
    </row>
    <row r="353" spans="2:25" s="197" customFormat="1" x14ac:dyDescent="0.2">
      <c r="B353" s="86" t="s">
        <v>785</v>
      </c>
      <c r="C353" s="86" t="s">
        <v>439</v>
      </c>
      <c r="D353" s="86" t="s">
        <v>2</v>
      </c>
      <c r="E353" s="86">
        <v>161</v>
      </c>
      <c r="F353" s="86">
        <v>0</v>
      </c>
      <c r="G353" s="86">
        <v>4.7853500000000002</v>
      </c>
      <c r="H353" s="86">
        <v>1.81</v>
      </c>
      <c r="I353" s="86">
        <v>0</v>
      </c>
      <c r="J353" s="86">
        <v>0</v>
      </c>
      <c r="K353" s="86">
        <v>0</v>
      </c>
      <c r="L353" s="86">
        <v>0</v>
      </c>
      <c r="M353" s="86">
        <v>0</v>
      </c>
      <c r="N353" s="86">
        <v>0</v>
      </c>
      <c r="O353" s="86">
        <v>0</v>
      </c>
      <c r="P353" s="86">
        <v>0</v>
      </c>
      <c r="Q353" s="86">
        <v>0</v>
      </c>
      <c r="R353" s="86">
        <v>0</v>
      </c>
      <c r="S353" s="86">
        <v>0</v>
      </c>
      <c r="T353" s="86">
        <v>0</v>
      </c>
      <c r="U353" s="86">
        <v>0</v>
      </c>
      <c r="V353" s="86">
        <v>0</v>
      </c>
      <c r="W353" s="86">
        <v>0</v>
      </c>
      <c r="X353" s="168" t="s">
        <v>153</v>
      </c>
      <c r="Y353" s="170"/>
    </row>
    <row r="354" spans="2:25" s="197" customFormat="1" x14ac:dyDescent="0.2">
      <c r="B354" s="86" t="s">
        <v>786</v>
      </c>
      <c r="C354" s="86" t="s">
        <v>439</v>
      </c>
      <c r="D354" s="86" t="s">
        <v>2</v>
      </c>
      <c r="E354" s="86">
        <v>87</v>
      </c>
      <c r="F354" s="86">
        <v>0</v>
      </c>
      <c r="G354" s="86">
        <v>1.70041</v>
      </c>
      <c r="H354" s="86">
        <v>1.0569999999999999</v>
      </c>
      <c r="I354" s="86">
        <v>0</v>
      </c>
      <c r="J354" s="86">
        <v>0</v>
      </c>
      <c r="K354" s="86">
        <v>0</v>
      </c>
      <c r="L354" s="86">
        <v>0</v>
      </c>
      <c r="M354" s="86">
        <v>0</v>
      </c>
      <c r="N354" s="86">
        <v>0</v>
      </c>
      <c r="O354" s="86">
        <v>0</v>
      </c>
      <c r="P354" s="86">
        <v>0</v>
      </c>
      <c r="Q354" s="86">
        <v>0</v>
      </c>
      <c r="R354" s="86">
        <v>0</v>
      </c>
      <c r="S354" s="86">
        <v>0</v>
      </c>
      <c r="T354" s="86">
        <v>0</v>
      </c>
      <c r="U354" s="86">
        <v>0</v>
      </c>
      <c r="V354" s="86">
        <v>0</v>
      </c>
      <c r="W354" s="86">
        <v>0</v>
      </c>
      <c r="X354" s="168" t="s">
        <v>153</v>
      </c>
      <c r="Y354" s="170"/>
    </row>
    <row r="355" spans="2:25" s="197" customFormat="1" x14ac:dyDescent="0.2">
      <c r="B355" s="86" t="s">
        <v>787</v>
      </c>
      <c r="C355" s="86" t="s">
        <v>439</v>
      </c>
      <c r="D355" s="86" t="s">
        <v>1</v>
      </c>
      <c r="E355" s="86">
        <v>250</v>
      </c>
      <c r="F355" s="86">
        <v>0</v>
      </c>
      <c r="G355" s="86">
        <v>1.62564</v>
      </c>
      <c r="H355" s="86">
        <v>2.6539999999999999</v>
      </c>
      <c r="I355" s="86">
        <v>0</v>
      </c>
      <c r="J355" s="86">
        <v>0</v>
      </c>
      <c r="K355" s="86">
        <v>0</v>
      </c>
      <c r="L355" s="86">
        <v>0</v>
      </c>
      <c r="M355" s="86">
        <v>0</v>
      </c>
      <c r="N355" s="86">
        <v>0</v>
      </c>
      <c r="O355" s="86">
        <v>0</v>
      </c>
      <c r="P355" s="86">
        <v>0</v>
      </c>
      <c r="Q355" s="86">
        <v>0</v>
      </c>
      <c r="R355" s="86">
        <v>0</v>
      </c>
      <c r="S355" s="86">
        <v>0</v>
      </c>
      <c r="T355" s="86">
        <v>0</v>
      </c>
      <c r="U355" s="86">
        <v>0</v>
      </c>
      <c r="V355" s="86">
        <v>0</v>
      </c>
      <c r="W355" s="86">
        <v>0</v>
      </c>
      <c r="X355" s="168" t="s">
        <v>153</v>
      </c>
      <c r="Y355" s="170"/>
    </row>
    <row r="356" spans="2:25" s="197" customFormat="1" x14ac:dyDescent="0.2">
      <c r="B356" s="86" t="s">
        <v>788</v>
      </c>
      <c r="C356" s="86" t="s">
        <v>439</v>
      </c>
      <c r="D356" s="86" t="s">
        <v>2</v>
      </c>
      <c r="E356" s="86">
        <v>0</v>
      </c>
      <c r="F356" s="86">
        <v>0</v>
      </c>
      <c r="G356" s="86">
        <v>2.0433300000000001</v>
      </c>
      <c r="H356" s="86">
        <v>0</v>
      </c>
      <c r="I356" s="86">
        <v>0</v>
      </c>
      <c r="J356" s="86">
        <v>0</v>
      </c>
      <c r="K356" s="86">
        <v>0</v>
      </c>
      <c r="L356" s="86">
        <v>0</v>
      </c>
      <c r="M356" s="86">
        <v>0</v>
      </c>
      <c r="N356" s="86">
        <v>0</v>
      </c>
      <c r="O356" s="86">
        <v>0</v>
      </c>
      <c r="P356" s="86">
        <v>0</v>
      </c>
      <c r="Q356" s="86">
        <v>0</v>
      </c>
      <c r="R356" s="86">
        <v>0</v>
      </c>
      <c r="S356" s="86">
        <v>0</v>
      </c>
      <c r="T356" s="86">
        <v>0</v>
      </c>
      <c r="U356" s="86">
        <v>0</v>
      </c>
      <c r="V356" s="86">
        <v>0</v>
      </c>
      <c r="W356" s="86">
        <v>0</v>
      </c>
      <c r="X356" s="168" t="s">
        <v>153</v>
      </c>
      <c r="Y356" s="170"/>
    </row>
    <row r="357" spans="2:25" s="197" customFormat="1" x14ac:dyDescent="0.2">
      <c r="B357" s="86" t="s">
        <v>789</v>
      </c>
      <c r="C357" s="86" t="s">
        <v>439</v>
      </c>
      <c r="D357" s="86" t="s">
        <v>2</v>
      </c>
      <c r="E357" s="86">
        <v>301</v>
      </c>
      <c r="F357" s="86">
        <v>0</v>
      </c>
      <c r="G357" s="86">
        <v>4.6901299999999999</v>
      </c>
      <c r="H357" s="86">
        <v>3.3889999999999998</v>
      </c>
      <c r="I357" s="86">
        <v>0</v>
      </c>
      <c r="J357" s="86">
        <v>0</v>
      </c>
      <c r="K357" s="86">
        <v>0</v>
      </c>
      <c r="L357" s="86">
        <v>0</v>
      </c>
      <c r="M357" s="86">
        <v>0</v>
      </c>
      <c r="N357" s="86">
        <v>0</v>
      </c>
      <c r="O357" s="86">
        <v>0</v>
      </c>
      <c r="P357" s="86">
        <v>0</v>
      </c>
      <c r="Q357" s="86">
        <v>0</v>
      </c>
      <c r="R357" s="86">
        <v>0</v>
      </c>
      <c r="S357" s="86">
        <v>0</v>
      </c>
      <c r="T357" s="86">
        <v>0</v>
      </c>
      <c r="U357" s="86">
        <v>0</v>
      </c>
      <c r="V357" s="86">
        <v>0</v>
      </c>
      <c r="W357" s="86">
        <v>0</v>
      </c>
      <c r="X357" s="168" t="s">
        <v>153</v>
      </c>
      <c r="Y357" s="170"/>
    </row>
    <row r="358" spans="2:25" s="197" customFormat="1" x14ac:dyDescent="0.2">
      <c r="B358" s="86" t="s">
        <v>790</v>
      </c>
      <c r="C358" s="86" t="s">
        <v>439</v>
      </c>
      <c r="D358" s="86" t="s">
        <v>2</v>
      </c>
      <c r="E358" s="86">
        <v>1212</v>
      </c>
      <c r="F358" s="86">
        <v>2.10433</v>
      </c>
      <c r="G358" s="86">
        <v>1.73767</v>
      </c>
      <c r="H358" s="86">
        <v>3.7909999999999999</v>
      </c>
      <c r="I358" s="86">
        <v>3.7999999999999999E-2</v>
      </c>
      <c r="J358" s="86">
        <v>0.26800000000000002</v>
      </c>
      <c r="K358" s="86">
        <v>1</v>
      </c>
      <c r="L358" s="86">
        <v>1645</v>
      </c>
      <c r="M358" s="86">
        <v>1645</v>
      </c>
      <c r="N358" s="275">
        <v>1.53806E-5</v>
      </c>
      <c r="O358" s="275">
        <v>1.53806E-5</v>
      </c>
      <c r="P358" s="86">
        <v>3</v>
      </c>
      <c r="Q358" s="86">
        <v>11583</v>
      </c>
      <c r="R358" s="86">
        <v>11583</v>
      </c>
      <c r="S358" s="86">
        <v>1.19969E-4</v>
      </c>
      <c r="T358" s="86">
        <v>1.19969E-4</v>
      </c>
      <c r="U358" s="86">
        <v>0</v>
      </c>
      <c r="V358" s="86">
        <v>0</v>
      </c>
      <c r="W358" s="86">
        <v>0</v>
      </c>
      <c r="X358" s="168" t="s">
        <v>153</v>
      </c>
      <c r="Y358" s="170"/>
    </row>
    <row r="359" spans="2:25" s="197" customFormat="1" x14ac:dyDescent="0.2">
      <c r="B359" s="86" t="s">
        <v>791</v>
      </c>
      <c r="C359" s="86" t="s">
        <v>439</v>
      </c>
      <c r="D359" s="86" t="s">
        <v>1</v>
      </c>
      <c r="E359" s="86">
        <v>7</v>
      </c>
      <c r="F359" s="86">
        <v>0</v>
      </c>
      <c r="G359" s="86">
        <v>7.8347899999999999</v>
      </c>
      <c r="H359" s="86">
        <v>1.532</v>
      </c>
      <c r="I359" s="86">
        <v>0</v>
      </c>
      <c r="J359" s="86">
        <v>0</v>
      </c>
      <c r="K359" s="86">
        <v>0</v>
      </c>
      <c r="L359" s="86">
        <v>0</v>
      </c>
      <c r="M359" s="86">
        <v>0</v>
      </c>
      <c r="N359" s="86">
        <v>0</v>
      </c>
      <c r="O359" s="86">
        <v>0</v>
      </c>
      <c r="P359" s="86">
        <v>0</v>
      </c>
      <c r="Q359" s="86">
        <v>0</v>
      </c>
      <c r="R359" s="86">
        <v>0</v>
      </c>
      <c r="S359" s="86">
        <v>0</v>
      </c>
      <c r="T359" s="86">
        <v>0</v>
      </c>
      <c r="U359" s="86">
        <v>0</v>
      </c>
      <c r="V359" s="86">
        <v>0</v>
      </c>
      <c r="W359" s="86">
        <v>0</v>
      </c>
      <c r="X359" s="168" t="s">
        <v>153</v>
      </c>
      <c r="Y359" s="170"/>
    </row>
    <row r="360" spans="2:25" s="197" customFormat="1" x14ac:dyDescent="0.2">
      <c r="B360" s="86" t="s">
        <v>792</v>
      </c>
      <c r="C360" s="86" t="s">
        <v>439</v>
      </c>
      <c r="D360" s="86" t="s">
        <v>1</v>
      </c>
      <c r="E360" s="86">
        <v>692</v>
      </c>
      <c r="F360" s="86">
        <v>0.48496</v>
      </c>
      <c r="G360" s="86">
        <v>4.3152100000000004</v>
      </c>
      <c r="H360" s="86">
        <v>2.1379999999999999</v>
      </c>
      <c r="I360" s="86">
        <v>0</v>
      </c>
      <c r="J360" s="86">
        <v>0</v>
      </c>
      <c r="K360" s="86">
        <v>0</v>
      </c>
      <c r="L360" s="86">
        <v>0</v>
      </c>
      <c r="M360" s="86">
        <v>0</v>
      </c>
      <c r="N360" s="86">
        <v>0</v>
      </c>
      <c r="O360" s="86">
        <v>0</v>
      </c>
      <c r="P360" s="86">
        <v>0</v>
      </c>
      <c r="Q360" s="86">
        <v>0</v>
      </c>
      <c r="R360" s="86">
        <v>0</v>
      </c>
      <c r="S360" s="86">
        <v>0</v>
      </c>
      <c r="T360" s="86">
        <v>0</v>
      </c>
      <c r="U360" s="86">
        <v>0</v>
      </c>
      <c r="V360" s="86">
        <v>0</v>
      </c>
      <c r="W360" s="86">
        <v>0</v>
      </c>
      <c r="X360" s="168" t="s">
        <v>153</v>
      </c>
      <c r="Y360" s="170"/>
    </row>
    <row r="361" spans="2:25" s="197" customFormat="1" x14ac:dyDescent="0.2">
      <c r="B361" s="86" t="s">
        <v>793</v>
      </c>
      <c r="C361" s="86" t="s">
        <v>439</v>
      </c>
      <c r="D361" s="86" t="s">
        <v>1</v>
      </c>
      <c r="E361" s="86">
        <v>0</v>
      </c>
      <c r="F361" s="86">
        <v>0</v>
      </c>
      <c r="G361" s="86">
        <v>0</v>
      </c>
      <c r="H361" s="86">
        <v>0</v>
      </c>
      <c r="I361" s="86">
        <v>0</v>
      </c>
      <c r="J361" s="86">
        <v>0</v>
      </c>
      <c r="K361" s="86">
        <v>0</v>
      </c>
      <c r="L361" s="86">
        <v>0</v>
      </c>
      <c r="M361" s="86">
        <v>0</v>
      </c>
      <c r="N361" s="86">
        <v>0</v>
      </c>
      <c r="O361" s="86">
        <v>0</v>
      </c>
      <c r="P361" s="86">
        <v>0</v>
      </c>
      <c r="Q361" s="86">
        <v>0</v>
      </c>
      <c r="R361" s="86">
        <v>0</v>
      </c>
      <c r="S361" s="86">
        <v>0</v>
      </c>
      <c r="T361" s="86">
        <v>0</v>
      </c>
      <c r="U361" s="86">
        <v>0</v>
      </c>
      <c r="V361" s="86">
        <v>0</v>
      </c>
      <c r="W361" s="86">
        <v>0</v>
      </c>
      <c r="X361" s="168" t="s">
        <v>153</v>
      </c>
      <c r="Y361" s="170"/>
    </row>
    <row r="362" spans="2:25" s="197" customFormat="1" x14ac:dyDescent="0.2">
      <c r="B362" s="86" t="s">
        <v>794</v>
      </c>
      <c r="C362" s="86" t="s">
        <v>439</v>
      </c>
      <c r="D362" s="86" t="s">
        <v>2</v>
      </c>
      <c r="E362" s="86">
        <v>1459</v>
      </c>
      <c r="F362" s="86">
        <v>1.50901</v>
      </c>
      <c r="G362" s="86">
        <v>4.2984</v>
      </c>
      <c r="H362" s="86">
        <v>3.4420000000000002</v>
      </c>
      <c r="I362" s="86">
        <v>0.105</v>
      </c>
      <c r="J362" s="86">
        <v>1.004</v>
      </c>
      <c r="K362" s="86">
        <v>2</v>
      </c>
      <c r="L362" s="86">
        <v>6046</v>
      </c>
      <c r="M362" s="86">
        <v>6046</v>
      </c>
      <c r="N362" s="86">
        <v>2.4608900000000001E-4</v>
      </c>
      <c r="O362" s="86">
        <v>2.4608900000000001E-4</v>
      </c>
      <c r="P362" s="86">
        <v>3</v>
      </c>
      <c r="Q362" s="86">
        <v>57585</v>
      </c>
      <c r="R362" s="86">
        <v>57585</v>
      </c>
      <c r="S362" s="86">
        <v>4.6757E-4</v>
      </c>
      <c r="T362" s="86">
        <v>4.6757E-4</v>
      </c>
      <c r="U362" s="86">
        <v>0</v>
      </c>
      <c r="V362" s="86">
        <v>0</v>
      </c>
      <c r="W362" s="86">
        <v>0</v>
      </c>
      <c r="X362" s="168" t="s">
        <v>153</v>
      </c>
      <c r="Y362" s="170"/>
    </row>
    <row r="363" spans="2:25" s="197" customFormat="1" x14ac:dyDescent="0.2">
      <c r="B363" s="86" t="s">
        <v>795</v>
      </c>
      <c r="C363" s="86" t="s">
        <v>439</v>
      </c>
      <c r="D363" s="86" t="s">
        <v>2</v>
      </c>
      <c r="E363" s="86">
        <v>496</v>
      </c>
      <c r="F363" s="86">
        <v>1.38747</v>
      </c>
      <c r="G363" s="86">
        <v>2.1587999999999998</v>
      </c>
      <c r="H363" s="86">
        <v>0</v>
      </c>
      <c r="I363" s="86">
        <v>0</v>
      </c>
      <c r="J363" s="86">
        <v>0</v>
      </c>
      <c r="K363" s="86">
        <v>0</v>
      </c>
      <c r="L363" s="86">
        <v>664</v>
      </c>
      <c r="M363" s="86">
        <v>664</v>
      </c>
      <c r="N363" s="275">
        <v>6.1522400000000004E-6</v>
      </c>
      <c r="O363" s="275">
        <v>6.1522400000000004E-6</v>
      </c>
      <c r="P363" s="86">
        <v>1</v>
      </c>
      <c r="Q363" s="86">
        <v>1471</v>
      </c>
      <c r="R363" s="86">
        <v>1471</v>
      </c>
      <c r="S363" s="275">
        <v>1.2304500000000001E-5</v>
      </c>
      <c r="T363" s="275">
        <v>1.2304500000000001E-5</v>
      </c>
      <c r="U363" s="86">
        <v>0</v>
      </c>
      <c r="V363" s="86">
        <v>0</v>
      </c>
      <c r="W363" s="86">
        <v>0</v>
      </c>
      <c r="X363" s="168" t="s">
        <v>153</v>
      </c>
      <c r="Y363" s="170"/>
    </row>
    <row r="364" spans="2:25" s="197" customFormat="1" x14ac:dyDescent="0.2">
      <c r="B364" s="86" t="s">
        <v>796</v>
      </c>
      <c r="C364" s="86" t="s">
        <v>439</v>
      </c>
      <c r="D364" s="86" t="s">
        <v>1</v>
      </c>
      <c r="E364" s="86">
        <v>1</v>
      </c>
      <c r="F364" s="86">
        <v>0</v>
      </c>
      <c r="G364" s="86">
        <v>0.15905</v>
      </c>
      <c r="H364" s="86">
        <v>0</v>
      </c>
      <c r="I364" s="86">
        <v>0</v>
      </c>
      <c r="J364" s="86">
        <v>0</v>
      </c>
      <c r="K364" s="86">
        <v>0</v>
      </c>
      <c r="L364" s="86">
        <v>0</v>
      </c>
      <c r="M364" s="86">
        <v>0</v>
      </c>
      <c r="N364" s="86">
        <v>0</v>
      </c>
      <c r="O364" s="86">
        <v>0</v>
      </c>
      <c r="P364" s="86">
        <v>0</v>
      </c>
      <c r="Q364" s="86">
        <v>0</v>
      </c>
      <c r="R364" s="86">
        <v>0</v>
      </c>
      <c r="S364" s="86">
        <v>0</v>
      </c>
      <c r="T364" s="86">
        <v>0</v>
      </c>
      <c r="U364" s="86">
        <v>0</v>
      </c>
      <c r="V364" s="86">
        <v>0</v>
      </c>
      <c r="W364" s="86">
        <v>0</v>
      </c>
      <c r="X364" s="168" t="s">
        <v>153</v>
      </c>
      <c r="Y364" s="170"/>
    </row>
    <row r="365" spans="2:25" s="197" customFormat="1" x14ac:dyDescent="0.2">
      <c r="B365" s="86" t="s">
        <v>797</v>
      </c>
      <c r="C365" s="86" t="s">
        <v>439</v>
      </c>
      <c r="D365" s="86" t="s">
        <v>2</v>
      </c>
      <c r="E365" s="86">
        <v>5</v>
      </c>
      <c r="F365" s="86">
        <v>0</v>
      </c>
      <c r="G365" s="86">
        <v>1.7113400000000001</v>
      </c>
      <c r="H365" s="86">
        <v>2.6040000000000001</v>
      </c>
      <c r="I365" s="86">
        <v>0.53100000000000003</v>
      </c>
      <c r="J365" s="86">
        <v>0</v>
      </c>
      <c r="K365" s="86">
        <v>1</v>
      </c>
      <c r="L365" s="86">
        <v>138</v>
      </c>
      <c r="M365" s="86">
        <v>138</v>
      </c>
      <c r="N365" s="275">
        <v>3.0761200000000002E-6</v>
      </c>
      <c r="O365" s="275">
        <v>3.0761200000000002E-6</v>
      </c>
      <c r="P365" s="86">
        <v>0</v>
      </c>
      <c r="Q365" s="86">
        <v>0</v>
      </c>
      <c r="R365" s="86">
        <v>0</v>
      </c>
      <c r="S365" s="86">
        <v>0</v>
      </c>
      <c r="T365" s="86">
        <v>0</v>
      </c>
      <c r="U365" s="86">
        <v>0</v>
      </c>
      <c r="V365" s="86">
        <v>0</v>
      </c>
      <c r="W365" s="86">
        <v>0</v>
      </c>
      <c r="X365" s="168" t="s">
        <v>153</v>
      </c>
      <c r="Y365" s="170"/>
    </row>
    <row r="366" spans="2:25" s="197" customFormat="1" x14ac:dyDescent="0.2">
      <c r="B366" s="86" t="s">
        <v>798</v>
      </c>
      <c r="C366" s="86" t="s">
        <v>439</v>
      </c>
      <c r="D366" s="86" t="s">
        <v>2</v>
      </c>
      <c r="E366" s="86">
        <v>941</v>
      </c>
      <c r="F366" s="86">
        <v>4.7398300000000004</v>
      </c>
      <c r="G366" s="86">
        <v>1.6786799999999999</v>
      </c>
      <c r="H366" s="86">
        <v>3.4980000000000002</v>
      </c>
      <c r="I366" s="86">
        <v>0.29399999999999998</v>
      </c>
      <c r="J366" s="86">
        <v>0.36399999999999999</v>
      </c>
      <c r="K366" s="86">
        <v>3</v>
      </c>
      <c r="L366" s="86">
        <v>10723</v>
      </c>
      <c r="M366" s="86">
        <v>10723</v>
      </c>
      <c r="N366" s="275">
        <v>8.3055199999999997E-5</v>
      </c>
      <c r="O366" s="275">
        <v>8.3055199999999997E-5</v>
      </c>
      <c r="P366" s="86">
        <v>6</v>
      </c>
      <c r="Q366" s="86">
        <v>13258</v>
      </c>
      <c r="R366" s="86">
        <v>13258</v>
      </c>
      <c r="S366" s="86">
        <v>1.3842499999999999E-4</v>
      </c>
      <c r="T366" s="86">
        <v>1.3842499999999999E-4</v>
      </c>
      <c r="U366" s="86">
        <v>0</v>
      </c>
      <c r="V366" s="86">
        <v>0</v>
      </c>
      <c r="W366" s="86">
        <v>0</v>
      </c>
      <c r="X366" s="168" t="s">
        <v>153</v>
      </c>
      <c r="Y366" s="170"/>
    </row>
    <row r="367" spans="2:25" s="197" customFormat="1" x14ac:dyDescent="0.2">
      <c r="B367" s="86" t="s">
        <v>799</v>
      </c>
      <c r="C367" s="86" t="s">
        <v>439</v>
      </c>
      <c r="D367" s="86" t="s">
        <v>1</v>
      </c>
      <c r="E367" s="86">
        <v>8</v>
      </c>
      <c r="F367" s="86">
        <v>0.19373000000000001</v>
      </c>
      <c r="G367" s="86">
        <v>3.3941400000000002</v>
      </c>
      <c r="H367" s="86">
        <v>0.443</v>
      </c>
      <c r="I367" s="86">
        <v>0.52300000000000002</v>
      </c>
      <c r="J367" s="86">
        <v>0</v>
      </c>
      <c r="K367" s="86">
        <v>1</v>
      </c>
      <c r="L367" s="86">
        <v>1278</v>
      </c>
      <c r="M367" s="86">
        <v>1278</v>
      </c>
      <c r="N367" s="275">
        <v>2.4608900000000001E-5</v>
      </c>
      <c r="O367" s="275">
        <v>2.4608900000000001E-5</v>
      </c>
      <c r="P367" s="86">
        <v>0</v>
      </c>
      <c r="Q367" s="86">
        <v>0</v>
      </c>
      <c r="R367" s="86">
        <v>0</v>
      </c>
      <c r="S367" s="86">
        <v>0</v>
      </c>
      <c r="T367" s="86">
        <v>0</v>
      </c>
      <c r="U367" s="86">
        <v>0</v>
      </c>
      <c r="V367" s="86">
        <v>0</v>
      </c>
      <c r="W367" s="86">
        <v>0</v>
      </c>
      <c r="X367" s="168" t="s">
        <v>153</v>
      </c>
      <c r="Y367" s="170"/>
    </row>
    <row r="368" spans="2:25" s="197" customFormat="1" x14ac:dyDescent="0.2">
      <c r="B368" s="86" t="s">
        <v>800</v>
      </c>
      <c r="C368" s="86" t="s">
        <v>439</v>
      </c>
      <c r="D368" s="86" t="s">
        <v>2</v>
      </c>
      <c r="E368" s="86">
        <v>103</v>
      </c>
      <c r="F368" s="86">
        <v>0.12898999999999999</v>
      </c>
      <c r="G368" s="86">
        <v>3.5523799999999999</v>
      </c>
      <c r="H368" s="86">
        <v>2.5489999999999999</v>
      </c>
      <c r="I368" s="86">
        <v>1.7999999999999999E-2</v>
      </c>
      <c r="J368" s="86">
        <v>0</v>
      </c>
      <c r="K368" s="86">
        <v>0</v>
      </c>
      <c r="L368" s="86">
        <v>96</v>
      </c>
      <c r="M368" s="86">
        <v>96</v>
      </c>
      <c r="N368" s="275">
        <v>3.0761200000000002E-6</v>
      </c>
      <c r="O368" s="275">
        <v>3.0761200000000002E-6</v>
      </c>
      <c r="P368" s="86">
        <v>0</v>
      </c>
      <c r="Q368" s="86">
        <v>0</v>
      </c>
      <c r="R368" s="86">
        <v>0</v>
      </c>
      <c r="S368" s="86">
        <v>0</v>
      </c>
      <c r="T368" s="86">
        <v>0</v>
      </c>
      <c r="U368" s="86">
        <v>0</v>
      </c>
      <c r="V368" s="86">
        <v>0</v>
      </c>
      <c r="W368" s="86">
        <v>0</v>
      </c>
      <c r="X368" s="168" t="s">
        <v>153</v>
      </c>
      <c r="Y368" s="170"/>
    </row>
    <row r="369" spans="2:25" s="197" customFormat="1" x14ac:dyDescent="0.2">
      <c r="B369" s="86" t="s">
        <v>801</v>
      </c>
      <c r="C369" s="86" t="s">
        <v>439</v>
      </c>
      <c r="D369" s="86" t="s">
        <v>2</v>
      </c>
      <c r="E369" s="86">
        <v>906</v>
      </c>
      <c r="F369" s="86">
        <v>0.22216</v>
      </c>
      <c r="G369" s="86">
        <v>5.0824999999999996</v>
      </c>
      <c r="H369" s="86">
        <v>4.2320000000000002</v>
      </c>
      <c r="I369" s="86">
        <v>4.0000000000000001E-3</v>
      </c>
      <c r="J369" s="86">
        <v>0.121</v>
      </c>
      <c r="K369" s="86">
        <v>1</v>
      </c>
      <c r="L369" s="86">
        <v>120</v>
      </c>
      <c r="M369" s="86">
        <v>120</v>
      </c>
      <c r="N369" s="275">
        <v>3.0761200000000002E-6</v>
      </c>
      <c r="O369" s="275">
        <v>3.0761200000000002E-6</v>
      </c>
      <c r="P369" s="86">
        <v>1</v>
      </c>
      <c r="Q369" s="86">
        <v>3498</v>
      </c>
      <c r="R369" s="86">
        <v>3498</v>
      </c>
      <c r="S369" s="275">
        <v>3.3837300000000002E-5</v>
      </c>
      <c r="T369" s="275">
        <v>3.3837300000000002E-5</v>
      </c>
      <c r="U369" s="86">
        <v>0</v>
      </c>
      <c r="V369" s="86">
        <v>0</v>
      </c>
      <c r="W369" s="86">
        <v>0</v>
      </c>
      <c r="X369" s="168" t="s">
        <v>153</v>
      </c>
      <c r="Y369" s="170"/>
    </row>
    <row r="370" spans="2:25" s="197" customFormat="1" x14ac:dyDescent="0.2">
      <c r="B370" s="86" t="s">
        <v>802</v>
      </c>
      <c r="C370" s="86" t="s">
        <v>439</v>
      </c>
      <c r="D370" s="86" t="s">
        <v>1</v>
      </c>
      <c r="E370" s="86">
        <v>2</v>
      </c>
      <c r="F370" s="86">
        <v>0</v>
      </c>
      <c r="G370" s="86">
        <v>3.5009600000000001</v>
      </c>
      <c r="H370" s="86">
        <v>5.2309999999999999</v>
      </c>
      <c r="I370" s="86">
        <v>0</v>
      </c>
      <c r="J370" s="86">
        <v>0</v>
      </c>
      <c r="K370" s="86">
        <v>0</v>
      </c>
      <c r="L370" s="86">
        <v>0</v>
      </c>
      <c r="M370" s="86">
        <v>0</v>
      </c>
      <c r="N370" s="86">
        <v>0</v>
      </c>
      <c r="O370" s="86">
        <v>0</v>
      </c>
      <c r="P370" s="86">
        <v>0</v>
      </c>
      <c r="Q370" s="86">
        <v>0</v>
      </c>
      <c r="R370" s="86">
        <v>0</v>
      </c>
      <c r="S370" s="86">
        <v>0</v>
      </c>
      <c r="T370" s="86">
        <v>0</v>
      </c>
      <c r="U370" s="86">
        <v>0</v>
      </c>
      <c r="V370" s="86">
        <v>0</v>
      </c>
      <c r="W370" s="86">
        <v>0</v>
      </c>
      <c r="X370" s="168" t="s">
        <v>153</v>
      </c>
      <c r="Y370" s="170"/>
    </row>
    <row r="371" spans="2:25" s="197" customFormat="1" x14ac:dyDescent="0.2">
      <c r="B371" s="86" t="s">
        <v>803</v>
      </c>
      <c r="C371" s="86" t="s">
        <v>439</v>
      </c>
      <c r="D371" s="86" t="s">
        <v>2</v>
      </c>
      <c r="E371" s="86">
        <v>56</v>
      </c>
      <c r="F371" s="86">
        <v>1.1172200000000001</v>
      </c>
      <c r="G371" s="86">
        <v>1.1099300000000001</v>
      </c>
      <c r="H371" s="86">
        <v>2.472</v>
      </c>
      <c r="I371" s="86">
        <v>0</v>
      </c>
      <c r="J371" s="86">
        <v>0</v>
      </c>
      <c r="K371" s="86">
        <v>0</v>
      </c>
      <c r="L371" s="86">
        <v>0</v>
      </c>
      <c r="M371" s="86">
        <v>0</v>
      </c>
      <c r="N371" s="86">
        <v>0</v>
      </c>
      <c r="O371" s="86">
        <v>0</v>
      </c>
      <c r="P371" s="86">
        <v>0</v>
      </c>
      <c r="Q371" s="86">
        <v>0</v>
      </c>
      <c r="R371" s="86">
        <v>0</v>
      </c>
      <c r="S371" s="86">
        <v>0</v>
      </c>
      <c r="T371" s="86">
        <v>0</v>
      </c>
      <c r="U371" s="86">
        <v>0</v>
      </c>
      <c r="V371" s="86">
        <v>0</v>
      </c>
      <c r="W371" s="86">
        <v>0</v>
      </c>
      <c r="X371" s="168" t="s">
        <v>153</v>
      </c>
      <c r="Y371" s="170"/>
    </row>
    <row r="372" spans="2:25" s="197" customFormat="1" x14ac:dyDescent="0.2">
      <c r="B372" s="86" t="s">
        <v>804</v>
      </c>
      <c r="C372" s="86" t="s">
        <v>439</v>
      </c>
      <c r="D372" s="86" t="s">
        <v>1</v>
      </c>
      <c r="E372" s="86">
        <v>49</v>
      </c>
      <c r="F372" s="86">
        <v>0</v>
      </c>
      <c r="G372" s="86">
        <v>8.1820599999999999</v>
      </c>
      <c r="H372" s="86">
        <v>2.194</v>
      </c>
      <c r="I372" s="86">
        <v>0</v>
      </c>
      <c r="J372" s="86">
        <v>2.0339999999999998</v>
      </c>
      <c r="K372" s="86">
        <v>0</v>
      </c>
      <c r="L372" s="86">
        <v>0</v>
      </c>
      <c r="M372" s="86">
        <v>0</v>
      </c>
      <c r="N372" s="86">
        <v>0</v>
      </c>
      <c r="O372" s="86">
        <v>0</v>
      </c>
      <c r="P372" s="86">
        <v>1</v>
      </c>
      <c r="Q372" s="86">
        <v>6150</v>
      </c>
      <c r="R372" s="86">
        <v>6150</v>
      </c>
      <c r="S372" s="275">
        <v>3.07612E-5</v>
      </c>
      <c r="T372" s="275">
        <v>3.07612E-5</v>
      </c>
      <c r="U372" s="86">
        <v>0</v>
      </c>
      <c r="V372" s="86">
        <v>0</v>
      </c>
      <c r="W372" s="86">
        <v>0</v>
      </c>
      <c r="X372" s="168" t="s">
        <v>153</v>
      </c>
      <c r="Y372" s="170"/>
    </row>
    <row r="373" spans="2:25" s="197" customFormat="1" x14ac:dyDescent="0.2">
      <c r="B373" s="86" t="s">
        <v>805</v>
      </c>
      <c r="C373" s="86" t="s">
        <v>439</v>
      </c>
      <c r="D373" s="86" t="s">
        <v>2</v>
      </c>
      <c r="E373" s="86">
        <v>60</v>
      </c>
      <c r="F373" s="86">
        <v>0</v>
      </c>
      <c r="G373" s="86">
        <v>2.81664</v>
      </c>
      <c r="H373" s="86">
        <v>1.1759999999999999</v>
      </c>
      <c r="I373" s="86">
        <v>0</v>
      </c>
      <c r="J373" s="86">
        <v>0</v>
      </c>
      <c r="K373" s="86">
        <v>0</v>
      </c>
      <c r="L373" s="86">
        <v>0</v>
      </c>
      <c r="M373" s="86">
        <v>0</v>
      </c>
      <c r="N373" s="86">
        <v>0</v>
      </c>
      <c r="O373" s="86">
        <v>0</v>
      </c>
      <c r="P373" s="86">
        <v>0</v>
      </c>
      <c r="Q373" s="86">
        <v>0</v>
      </c>
      <c r="R373" s="86">
        <v>0</v>
      </c>
      <c r="S373" s="86">
        <v>0</v>
      </c>
      <c r="T373" s="86">
        <v>0</v>
      </c>
      <c r="U373" s="86">
        <v>0</v>
      </c>
      <c r="V373" s="86">
        <v>0</v>
      </c>
      <c r="W373" s="86">
        <v>0</v>
      </c>
      <c r="X373" s="168" t="s">
        <v>153</v>
      </c>
      <c r="Y373" s="170"/>
    </row>
    <row r="374" spans="2:25" s="197" customFormat="1" x14ac:dyDescent="0.2">
      <c r="B374" s="86" t="s">
        <v>806</v>
      </c>
      <c r="C374" s="86" t="s">
        <v>439</v>
      </c>
      <c r="D374" s="86" t="s">
        <v>1</v>
      </c>
      <c r="E374" s="86">
        <v>178</v>
      </c>
      <c r="F374" s="86">
        <v>0</v>
      </c>
      <c r="G374" s="86">
        <v>2.6071</v>
      </c>
      <c r="H374" s="86">
        <v>4.7279999999999998</v>
      </c>
      <c r="I374" s="86">
        <v>0</v>
      </c>
      <c r="J374" s="86">
        <v>0</v>
      </c>
      <c r="K374" s="86">
        <v>0</v>
      </c>
      <c r="L374" s="86">
        <v>0</v>
      </c>
      <c r="M374" s="86">
        <v>0</v>
      </c>
      <c r="N374" s="86">
        <v>0</v>
      </c>
      <c r="O374" s="86">
        <v>0</v>
      </c>
      <c r="P374" s="86">
        <v>0</v>
      </c>
      <c r="Q374" s="86">
        <v>0</v>
      </c>
      <c r="R374" s="86">
        <v>0</v>
      </c>
      <c r="S374" s="86">
        <v>0</v>
      </c>
      <c r="T374" s="86">
        <v>0</v>
      </c>
      <c r="U374" s="86">
        <v>0</v>
      </c>
      <c r="V374" s="86">
        <v>0</v>
      </c>
      <c r="W374" s="86">
        <v>0</v>
      </c>
      <c r="X374" s="168" t="s">
        <v>153</v>
      </c>
      <c r="Y374" s="170"/>
    </row>
    <row r="375" spans="2:25" s="197" customFormat="1" x14ac:dyDescent="0.2">
      <c r="B375" s="86" t="s">
        <v>807</v>
      </c>
      <c r="C375" s="86" t="s">
        <v>439</v>
      </c>
      <c r="D375" s="86" t="s">
        <v>1</v>
      </c>
      <c r="E375" s="86">
        <v>28</v>
      </c>
      <c r="F375" s="86">
        <v>0</v>
      </c>
      <c r="G375" s="86">
        <v>0.68899999999999995</v>
      </c>
      <c r="H375" s="86">
        <v>2.3740000000000001</v>
      </c>
      <c r="I375" s="86">
        <v>0</v>
      </c>
      <c r="J375" s="86">
        <v>0</v>
      </c>
      <c r="K375" s="86">
        <v>0</v>
      </c>
      <c r="L375" s="86">
        <v>0</v>
      </c>
      <c r="M375" s="86">
        <v>0</v>
      </c>
      <c r="N375" s="86">
        <v>0</v>
      </c>
      <c r="O375" s="86">
        <v>0</v>
      </c>
      <c r="P375" s="86">
        <v>0</v>
      </c>
      <c r="Q375" s="86">
        <v>0</v>
      </c>
      <c r="R375" s="86">
        <v>0</v>
      </c>
      <c r="S375" s="86">
        <v>0</v>
      </c>
      <c r="T375" s="86">
        <v>0</v>
      </c>
      <c r="U375" s="86">
        <v>0</v>
      </c>
      <c r="V375" s="86">
        <v>0</v>
      </c>
      <c r="W375" s="86">
        <v>0</v>
      </c>
      <c r="X375" s="168" t="s">
        <v>153</v>
      </c>
      <c r="Y375" s="170"/>
    </row>
    <row r="376" spans="2:25" s="197" customFormat="1" x14ac:dyDescent="0.2">
      <c r="B376" s="86" t="s">
        <v>808</v>
      </c>
      <c r="C376" s="86" t="s">
        <v>439</v>
      </c>
      <c r="D376" s="86" t="s">
        <v>1</v>
      </c>
      <c r="E376" s="86">
        <v>441</v>
      </c>
      <c r="F376" s="86">
        <v>0</v>
      </c>
      <c r="G376" s="86">
        <v>3.4889800000000002</v>
      </c>
      <c r="H376" s="86">
        <v>4.6239999999999997</v>
      </c>
      <c r="I376" s="86">
        <v>0</v>
      </c>
      <c r="J376" s="86">
        <v>0</v>
      </c>
      <c r="K376" s="86">
        <v>0</v>
      </c>
      <c r="L376" s="86">
        <v>0</v>
      </c>
      <c r="M376" s="86">
        <v>0</v>
      </c>
      <c r="N376" s="86">
        <v>0</v>
      </c>
      <c r="O376" s="86">
        <v>0</v>
      </c>
      <c r="P376" s="86">
        <v>0</v>
      </c>
      <c r="Q376" s="86">
        <v>0</v>
      </c>
      <c r="R376" s="86">
        <v>0</v>
      </c>
      <c r="S376" s="86">
        <v>0</v>
      </c>
      <c r="T376" s="86">
        <v>0</v>
      </c>
      <c r="U376" s="86">
        <v>0</v>
      </c>
      <c r="V376" s="86">
        <v>0</v>
      </c>
      <c r="W376" s="86">
        <v>0</v>
      </c>
      <c r="X376" s="168" t="s">
        <v>153</v>
      </c>
      <c r="Y376" s="170"/>
    </row>
    <row r="377" spans="2:25" s="197" customFormat="1" x14ac:dyDescent="0.2">
      <c r="B377" s="86" t="s">
        <v>809</v>
      </c>
      <c r="C377" s="86" t="s">
        <v>439</v>
      </c>
      <c r="D377" s="86" t="s">
        <v>1</v>
      </c>
      <c r="E377" s="86">
        <v>9</v>
      </c>
      <c r="F377" s="86">
        <v>0</v>
      </c>
      <c r="G377" s="86">
        <v>2.5803699999999998</v>
      </c>
      <c r="H377" s="86">
        <v>2.1230000000000002</v>
      </c>
      <c r="I377" s="86">
        <v>0</v>
      </c>
      <c r="J377" s="86">
        <v>0</v>
      </c>
      <c r="K377" s="86">
        <v>0</v>
      </c>
      <c r="L377" s="86">
        <v>0</v>
      </c>
      <c r="M377" s="86">
        <v>0</v>
      </c>
      <c r="N377" s="86">
        <v>0</v>
      </c>
      <c r="O377" s="86">
        <v>0</v>
      </c>
      <c r="P377" s="86">
        <v>0</v>
      </c>
      <c r="Q377" s="86">
        <v>0</v>
      </c>
      <c r="R377" s="86">
        <v>0</v>
      </c>
      <c r="S377" s="86">
        <v>0</v>
      </c>
      <c r="T377" s="86">
        <v>0</v>
      </c>
      <c r="U377" s="86">
        <v>0</v>
      </c>
      <c r="V377" s="86">
        <v>0</v>
      </c>
      <c r="W377" s="86">
        <v>0</v>
      </c>
      <c r="X377" s="168" t="s">
        <v>153</v>
      </c>
      <c r="Y377" s="170"/>
    </row>
    <row r="378" spans="2:25" s="197" customFormat="1" x14ac:dyDescent="0.2">
      <c r="B378" s="86" t="s">
        <v>810</v>
      </c>
      <c r="C378" s="86" t="s">
        <v>439</v>
      </c>
      <c r="D378" s="86" t="s">
        <v>1</v>
      </c>
      <c r="E378" s="86">
        <v>3</v>
      </c>
      <c r="F378" s="86">
        <v>0</v>
      </c>
      <c r="G378" s="86">
        <v>0.66746000000000005</v>
      </c>
      <c r="H378" s="86">
        <v>3.524</v>
      </c>
      <c r="I378" s="86">
        <v>0</v>
      </c>
      <c r="J378" s="86">
        <v>0</v>
      </c>
      <c r="K378" s="86">
        <v>0</v>
      </c>
      <c r="L378" s="86">
        <v>0</v>
      </c>
      <c r="M378" s="86">
        <v>0</v>
      </c>
      <c r="N378" s="86">
        <v>0</v>
      </c>
      <c r="O378" s="86">
        <v>0</v>
      </c>
      <c r="P378" s="86">
        <v>0</v>
      </c>
      <c r="Q378" s="86">
        <v>0</v>
      </c>
      <c r="R378" s="86">
        <v>0</v>
      </c>
      <c r="S378" s="86">
        <v>0</v>
      </c>
      <c r="T378" s="86">
        <v>0</v>
      </c>
      <c r="U378" s="86">
        <v>0</v>
      </c>
      <c r="V378" s="86">
        <v>0</v>
      </c>
      <c r="W378" s="86">
        <v>0</v>
      </c>
      <c r="X378" s="168" t="s">
        <v>153</v>
      </c>
      <c r="Y378" s="170"/>
    </row>
    <row r="379" spans="2:25" s="197" customFormat="1" x14ac:dyDescent="0.2">
      <c r="B379" s="86" t="s">
        <v>811</v>
      </c>
      <c r="C379" s="86" t="s">
        <v>439</v>
      </c>
      <c r="D379" s="86" t="s">
        <v>1</v>
      </c>
      <c r="E379" s="86">
        <v>114</v>
      </c>
      <c r="F379" s="86">
        <v>0</v>
      </c>
      <c r="G379" s="86">
        <v>1.63079</v>
      </c>
      <c r="H379" s="86">
        <v>2.64</v>
      </c>
      <c r="I379" s="86">
        <v>4.9000000000000002E-2</v>
      </c>
      <c r="J379" s="86">
        <v>0</v>
      </c>
      <c r="K379" s="86">
        <v>0</v>
      </c>
      <c r="L379" s="86">
        <v>284</v>
      </c>
      <c r="M379" s="86">
        <v>284</v>
      </c>
      <c r="N379" s="275">
        <v>3.0761200000000002E-6</v>
      </c>
      <c r="O379" s="275">
        <v>3.0761200000000002E-6</v>
      </c>
      <c r="P379" s="86">
        <v>0</v>
      </c>
      <c r="Q379" s="86">
        <v>0</v>
      </c>
      <c r="R379" s="86">
        <v>0</v>
      </c>
      <c r="S379" s="86">
        <v>0</v>
      </c>
      <c r="T379" s="86">
        <v>0</v>
      </c>
      <c r="U379" s="86">
        <v>0</v>
      </c>
      <c r="V379" s="86">
        <v>0</v>
      </c>
      <c r="W379" s="86">
        <v>0</v>
      </c>
      <c r="X379" s="168" t="s">
        <v>153</v>
      </c>
      <c r="Y379" s="170"/>
    </row>
    <row r="380" spans="2:25" s="197" customFormat="1" x14ac:dyDescent="0.2">
      <c r="B380" s="86" t="s">
        <v>812</v>
      </c>
      <c r="C380" s="86" t="s">
        <v>439</v>
      </c>
      <c r="D380" s="86" t="s">
        <v>1</v>
      </c>
      <c r="E380" s="86">
        <v>59</v>
      </c>
      <c r="F380" s="86">
        <v>0</v>
      </c>
      <c r="G380" s="86">
        <v>1.07145</v>
      </c>
      <c r="H380" s="86">
        <v>3.8220000000000001</v>
      </c>
      <c r="I380" s="86">
        <v>0</v>
      </c>
      <c r="J380" s="86">
        <v>0</v>
      </c>
      <c r="K380" s="86">
        <v>0</v>
      </c>
      <c r="L380" s="86">
        <v>0</v>
      </c>
      <c r="M380" s="86">
        <v>0</v>
      </c>
      <c r="N380" s="86">
        <v>0</v>
      </c>
      <c r="O380" s="86">
        <v>0</v>
      </c>
      <c r="P380" s="86">
        <v>0</v>
      </c>
      <c r="Q380" s="86">
        <v>0</v>
      </c>
      <c r="R380" s="86">
        <v>0</v>
      </c>
      <c r="S380" s="86">
        <v>0</v>
      </c>
      <c r="T380" s="86">
        <v>0</v>
      </c>
      <c r="U380" s="86">
        <v>0</v>
      </c>
      <c r="V380" s="86">
        <v>0</v>
      </c>
      <c r="W380" s="86">
        <v>0</v>
      </c>
      <c r="X380" s="168" t="s">
        <v>153</v>
      </c>
      <c r="Y380" s="170"/>
    </row>
    <row r="381" spans="2:25" s="197" customFormat="1" x14ac:dyDescent="0.2">
      <c r="B381" s="86" t="s">
        <v>813</v>
      </c>
      <c r="C381" s="86" t="s">
        <v>439</v>
      </c>
      <c r="D381" s="86" t="s">
        <v>1</v>
      </c>
      <c r="E381" s="86">
        <v>112</v>
      </c>
      <c r="F381" s="86">
        <v>0</v>
      </c>
      <c r="G381" s="86">
        <v>4.1089599999999997</v>
      </c>
      <c r="H381" s="86">
        <v>3.1360000000000001</v>
      </c>
      <c r="I381" s="86">
        <v>0</v>
      </c>
      <c r="J381" s="86">
        <v>0.16400000000000001</v>
      </c>
      <c r="K381" s="86">
        <v>0</v>
      </c>
      <c r="L381" s="86">
        <v>0</v>
      </c>
      <c r="M381" s="86">
        <v>0</v>
      </c>
      <c r="N381" s="86">
        <v>0</v>
      </c>
      <c r="O381" s="86">
        <v>0</v>
      </c>
      <c r="P381" s="86">
        <v>1</v>
      </c>
      <c r="Q381" s="86">
        <v>793</v>
      </c>
      <c r="R381" s="86">
        <v>793</v>
      </c>
      <c r="S381" s="275">
        <v>3.0761200000000002E-6</v>
      </c>
      <c r="T381" s="275">
        <v>3.0761200000000002E-6</v>
      </c>
      <c r="U381" s="86">
        <v>0</v>
      </c>
      <c r="V381" s="86">
        <v>0</v>
      </c>
      <c r="W381" s="86">
        <v>0</v>
      </c>
      <c r="X381" s="168" t="s">
        <v>153</v>
      </c>
      <c r="Y381" s="170"/>
    </row>
    <row r="382" spans="2:25" s="197" customFormat="1" x14ac:dyDescent="0.2">
      <c r="B382" s="86" t="s">
        <v>814</v>
      </c>
      <c r="C382" s="86" t="s">
        <v>439</v>
      </c>
      <c r="D382" s="86" t="s">
        <v>1</v>
      </c>
      <c r="E382" s="86">
        <v>352</v>
      </c>
      <c r="F382" s="86">
        <v>0</v>
      </c>
      <c r="G382" s="86">
        <v>1.97041</v>
      </c>
      <c r="H382" s="86">
        <v>1.456</v>
      </c>
      <c r="I382" s="86">
        <v>0</v>
      </c>
      <c r="J382" s="86">
        <v>0</v>
      </c>
      <c r="K382" s="86">
        <v>0</v>
      </c>
      <c r="L382" s="86">
        <v>0</v>
      </c>
      <c r="M382" s="86">
        <v>0</v>
      </c>
      <c r="N382" s="86">
        <v>0</v>
      </c>
      <c r="O382" s="86">
        <v>0</v>
      </c>
      <c r="P382" s="86">
        <v>0</v>
      </c>
      <c r="Q382" s="86">
        <v>0</v>
      </c>
      <c r="R382" s="86">
        <v>0</v>
      </c>
      <c r="S382" s="86">
        <v>0</v>
      </c>
      <c r="T382" s="86">
        <v>0</v>
      </c>
      <c r="U382" s="86">
        <v>0</v>
      </c>
      <c r="V382" s="86">
        <v>0</v>
      </c>
      <c r="W382" s="86">
        <v>0</v>
      </c>
      <c r="X382" s="168" t="s">
        <v>153</v>
      </c>
      <c r="Y382" s="170"/>
    </row>
    <row r="383" spans="2:25" s="197" customFormat="1" x14ac:dyDescent="0.2">
      <c r="B383" s="86" t="s">
        <v>815</v>
      </c>
      <c r="C383" s="86" t="s">
        <v>439</v>
      </c>
      <c r="D383" s="86" t="s">
        <v>1</v>
      </c>
      <c r="E383" s="86">
        <v>36</v>
      </c>
      <c r="F383" s="86">
        <v>0</v>
      </c>
      <c r="G383" s="86">
        <v>2.0453399999999999</v>
      </c>
      <c r="H383" s="86">
        <v>3.4689999999999999</v>
      </c>
      <c r="I383" s="86">
        <v>0</v>
      </c>
      <c r="J383" s="86">
        <v>0</v>
      </c>
      <c r="K383" s="86">
        <v>0</v>
      </c>
      <c r="L383" s="86">
        <v>0</v>
      </c>
      <c r="M383" s="86">
        <v>0</v>
      </c>
      <c r="N383" s="86">
        <v>0</v>
      </c>
      <c r="O383" s="86">
        <v>0</v>
      </c>
      <c r="P383" s="86">
        <v>0</v>
      </c>
      <c r="Q383" s="86">
        <v>0</v>
      </c>
      <c r="R383" s="86">
        <v>0</v>
      </c>
      <c r="S383" s="86">
        <v>0</v>
      </c>
      <c r="T383" s="86">
        <v>0</v>
      </c>
      <c r="U383" s="86">
        <v>0</v>
      </c>
      <c r="V383" s="86">
        <v>0</v>
      </c>
      <c r="W383" s="86">
        <v>0</v>
      </c>
      <c r="X383" s="168" t="s">
        <v>153</v>
      </c>
      <c r="Y383" s="170"/>
    </row>
    <row r="384" spans="2:25" s="197" customFormat="1" x14ac:dyDescent="0.2">
      <c r="B384" s="86" t="s">
        <v>816</v>
      </c>
      <c r="C384" s="86" t="s">
        <v>439</v>
      </c>
      <c r="D384" s="86" t="s">
        <v>1</v>
      </c>
      <c r="E384" s="86">
        <v>50</v>
      </c>
      <c r="F384" s="86">
        <v>0</v>
      </c>
      <c r="G384" s="86">
        <v>0.59762999999999999</v>
      </c>
      <c r="H384" s="86">
        <v>2.41</v>
      </c>
      <c r="I384" s="86">
        <v>0</v>
      </c>
      <c r="J384" s="86">
        <v>2.7909999999999999</v>
      </c>
      <c r="K384" s="86">
        <v>0</v>
      </c>
      <c r="L384" s="86">
        <v>0</v>
      </c>
      <c r="M384" s="86">
        <v>0</v>
      </c>
      <c r="N384" s="86">
        <v>0</v>
      </c>
      <c r="O384" s="86">
        <v>0</v>
      </c>
      <c r="P384" s="86">
        <v>1</v>
      </c>
      <c r="Q384" s="86">
        <v>7840</v>
      </c>
      <c r="R384" s="86">
        <v>7840</v>
      </c>
      <c r="S384" s="275">
        <v>8.61313E-5</v>
      </c>
      <c r="T384" s="275">
        <v>8.61313E-5</v>
      </c>
      <c r="U384" s="86">
        <v>0</v>
      </c>
      <c r="V384" s="86">
        <v>0</v>
      </c>
      <c r="W384" s="86">
        <v>0</v>
      </c>
      <c r="X384" s="168" t="s">
        <v>153</v>
      </c>
      <c r="Y384" s="170"/>
    </row>
    <row r="385" spans="2:25" s="197" customFormat="1" x14ac:dyDescent="0.2">
      <c r="B385" s="86" t="s">
        <v>817</v>
      </c>
      <c r="C385" s="86" t="s">
        <v>439</v>
      </c>
      <c r="D385" s="86" t="s">
        <v>1</v>
      </c>
      <c r="E385" s="86">
        <v>149</v>
      </c>
      <c r="F385" s="86">
        <v>0</v>
      </c>
      <c r="G385" s="86">
        <v>0.81723000000000001</v>
      </c>
      <c r="H385" s="86">
        <v>2.34</v>
      </c>
      <c r="I385" s="86">
        <v>0</v>
      </c>
      <c r="J385" s="86">
        <v>0</v>
      </c>
      <c r="K385" s="86">
        <v>0</v>
      </c>
      <c r="L385" s="86">
        <v>0</v>
      </c>
      <c r="M385" s="86">
        <v>0</v>
      </c>
      <c r="N385" s="86">
        <v>0</v>
      </c>
      <c r="O385" s="86">
        <v>0</v>
      </c>
      <c r="P385" s="86">
        <v>0</v>
      </c>
      <c r="Q385" s="86">
        <v>0</v>
      </c>
      <c r="R385" s="86">
        <v>0</v>
      </c>
      <c r="S385" s="86">
        <v>0</v>
      </c>
      <c r="T385" s="86">
        <v>0</v>
      </c>
      <c r="U385" s="86">
        <v>0</v>
      </c>
      <c r="V385" s="86">
        <v>0</v>
      </c>
      <c r="W385" s="86">
        <v>0</v>
      </c>
      <c r="X385" s="168" t="s">
        <v>153</v>
      </c>
      <c r="Y385" s="170"/>
    </row>
    <row r="386" spans="2:25" s="197" customFormat="1" x14ac:dyDescent="0.2">
      <c r="B386" s="86" t="s">
        <v>818</v>
      </c>
      <c r="C386" s="86" t="s">
        <v>439</v>
      </c>
      <c r="D386" s="86" t="s">
        <v>1</v>
      </c>
      <c r="E386" s="86">
        <v>955</v>
      </c>
      <c r="F386" s="86">
        <v>0</v>
      </c>
      <c r="G386" s="86">
        <v>7.4273300000000004</v>
      </c>
      <c r="H386" s="86">
        <v>3.8580000000000001</v>
      </c>
      <c r="I386" s="86">
        <v>0.17</v>
      </c>
      <c r="J386" s="86">
        <v>0</v>
      </c>
      <c r="K386" s="86">
        <v>1</v>
      </c>
      <c r="L386" s="86">
        <v>5704</v>
      </c>
      <c r="M386" s="86">
        <v>5704</v>
      </c>
      <c r="N386" s="86">
        <v>1.90719E-4</v>
      </c>
      <c r="O386" s="86">
        <v>1.90719E-4</v>
      </c>
      <c r="P386" s="86">
        <v>0</v>
      </c>
      <c r="Q386" s="86">
        <v>0</v>
      </c>
      <c r="R386" s="86">
        <v>0</v>
      </c>
      <c r="S386" s="86">
        <v>0</v>
      </c>
      <c r="T386" s="86">
        <v>0</v>
      </c>
      <c r="U386" s="86">
        <v>0</v>
      </c>
      <c r="V386" s="86">
        <v>0</v>
      </c>
      <c r="W386" s="86">
        <v>0</v>
      </c>
      <c r="X386" s="168" t="s">
        <v>153</v>
      </c>
      <c r="Y386" s="170"/>
    </row>
    <row r="387" spans="2:25" s="197" customFormat="1" x14ac:dyDescent="0.2">
      <c r="B387" s="86" t="s">
        <v>819</v>
      </c>
      <c r="C387" s="86" t="s">
        <v>439</v>
      </c>
      <c r="D387" s="86" t="s">
        <v>1</v>
      </c>
      <c r="E387" s="86">
        <v>0</v>
      </c>
      <c r="F387" s="86">
        <v>0</v>
      </c>
      <c r="G387" s="86">
        <v>2.23434</v>
      </c>
      <c r="H387" s="86">
        <v>0</v>
      </c>
      <c r="I387" s="86">
        <v>0</v>
      </c>
      <c r="J387" s="86">
        <v>0</v>
      </c>
      <c r="K387" s="86">
        <v>0</v>
      </c>
      <c r="L387" s="86">
        <v>0</v>
      </c>
      <c r="M387" s="86">
        <v>0</v>
      </c>
      <c r="N387" s="86">
        <v>0</v>
      </c>
      <c r="O387" s="86">
        <v>0</v>
      </c>
      <c r="P387" s="86">
        <v>0</v>
      </c>
      <c r="Q387" s="86">
        <v>0</v>
      </c>
      <c r="R387" s="86">
        <v>0</v>
      </c>
      <c r="S387" s="86">
        <v>0</v>
      </c>
      <c r="T387" s="86">
        <v>0</v>
      </c>
      <c r="U387" s="86">
        <v>0</v>
      </c>
      <c r="V387" s="86">
        <v>0</v>
      </c>
      <c r="W387" s="86">
        <v>0</v>
      </c>
      <c r="X387" s="168" t="s">
        <v>153</v>
      </c>
      <c r="Y387" s="170"/>
    </row>
    <row r="388" spans="2:25" s="197" customFormat="1" x14ac:dyDescent="0.2">
      <c r="B388" s="86" t="s">
        <v>820</v>
      </c>
      <c r="C388" s="86" t="s">
        <v>439</v>
      </c>
      <c r="D388" s="86" t="s">
        <v>1</v>
      </c>
      <c r="E388" s="86">
        <v>141</v>
      </c>
      <c r="F388" s="86">
        <v>0</v>
      </c>
      <c r="G388" s="86">
        <v>2.3798300000000001</v>
      </c>
      <c r="H388" s="86">
        <v>4.2110000000000003</v>
      </c>
      <c r="I388" s="86">
        <v>0</v>
      </c>
      <c r="J388" s="86">
        <v>0</v>
      </c>
      <c r="K388" s="86">
        <v>0</v>
      </c>
      <c r="L388" s="86">
        <v>0</v>
      </c>
      <c r="M388" s="86">
        <v>0</v>
      </c>
      <c r="N388" s="86">
        <v>0</v>
      </c>
      <c r="O388" s="86">
        <v>0</v>
      </c>
      <c r="P388" s="86">
        <v>0</v>
      </c>
      <c r="Q388" s="86">
        <v>0</v>
      </c>
      <c r="R388" s="86">
        <v>0</v>
      </c>
      <c r="S388" s="86">
        <v>0</v>
      </c>
      <c r="T388" s="86">
        <v>0</v>
      </c>
      <c r="U388" s="86">
        <v>0</v>
      </c>
      <c r="V388" s="86">
        <v>0</v>
      </c>
      <c r="W388" s="86">
        <v>0</v>
      </c>
      <c r="X388" s="168" t="s">
        <v>153</v>
      </c>
      <c r="Y388" s="170"/>
    </row>
    <row r="389" spans="2:25" s="197" customFormat="1" x14ac:dyDescent="0.2">
      <c r="B389" s="86" t="s">
        <v>821</v>
      </c>
      <c r="C389" s="86" t="s">
        <v>439</v>
      </c>
      <c r="D389" s="86" t="s">
        <v>1</v>
      </c>
      <c r="E389" s="86">
        <v>0</v>
      </c>
      <c r="F389" s="86">
        <v>0</v>
      </c>
      <c r="G389" s="86">
        <v>0.65461000000000003</v>
      </c>
      <c r="H389" s="86">
        <v>3.67</v>
      </c>
      <c r="I389" s="86">
        <v>0</v>
      </c>
      <c r="J389" s="86">
        <v>0</v>
      </c>
      <c r="K389" s="86">
        <v>0</v>
      </c>
      <c r="L389" s="86">
        <v>0</v>
      </c>
      <c r="M389" s="86">
        <v>0</v>
      </c>
      <c r="N389" s="86">
        <v>0</v>
      </c>
      <c r="O389" s="86">
        <v>0</v>
      </c>
      <c r="P389" s="86">
        <v>0</v>
      </c>
      <c r="Q389" s="86">
        <v>0</v>
      </c>
      <c r="R389" s="86">
        <v>0</v>
      </c>
      <c r="S389" s="86">
        <v>0</v>
      </c>
      <c r="T389" s="86">
        <v>0</v>
      </c>
      <c r="U389" s="86">
        <v>0</v>
      </c>
      <c r="V389" s="86">
        <v>0</v>
      </c>
      <c r="W389" s="86">
        <v>0</v>
      </c>
      <c r="X389" s="168" t="s">
        <v>153</v>
      </c>
      <c r="Y389" s="170"/>
    </row>
    <row r="390" spans="2:25" s="197" customFormat="1" x14ac:dyDescent="0.2">
      <c r="B390" s="86" t="s">
        <v>822</v>
      </c>
      <c r="C390" s="86" t="s">
        <v>439</v>
      </c>
      <c r="D390" s="86" t="s">
        <v>1</v>
      </c>
      <c r="E390" s="86">
        <v>49</v>
      </c>
      <c r="F390" s="86">
        <v>0</v>
      </c>
      <c r="G390" s="86">
        <v>0.89831000000000005</v>
      </c>
      <c r="H390" s="86">
        <v>3.45</v>
      </c>
      <c r="I390" s="86">
        <v>0</v>
      </c>
      <c r="J390" s="86">
        <v>0</v>
      </c>
      <c r="K390" s="86">
        <v>0</v>
      </c>
      <c r="L390" s="86">
        <v>0</v>
      </c>
      <c r="M390" s="86">
        <v>0</v>
      </c>
      <c r="N390" s="86">
        <v>0</v>
      </c>
      <c r="O390" s="86">
        <v>0</v>
      </c>
      <c r="P390" s="86">
        <v>0</v>
      </c>
      <c r="Q390" s="86">
        <v>0</v>
      </c>
      <c r="R390" s="86">
        <v>0</v>
      </c>
      <c r="S390" s="86">
        <v>0</v>
      </c>
      <c r="T390" s="86">
        <v>0</v>
      </c>
      <c r="U390" s="86">
        <v>0</v>
      </c>
      <c r="V390" s="86">
        <v>0</v>
      </c>
      <c r="W390" s="86">
        <v>0</v>
      </c>
      <c r="X390" s="168" t="s">
        <v>153</v>
      </c>
      <c r="Y390" s="170"/>
    </row>
    <row r="391" spans="2:25" s="197" customFormat="1" x14ac:dyDescent="0.2">
      <c r="B391" s="86" t="s">
        <v>823</v>
      </c>
      <c r="C391" s="86" t="s">
        <v>439</v>
      </c>
      <c r="D391" s="86" t="s">
        <v>1</v>
      </c>
      <c r="E391" s="86">
        <v>1604</v>
      </c>
      <c r="F391" s="86">
        <v>0</v>
      </c>
      <c r="G391" s="86">
        <v>9.7644199999999994</v>
      </c>
      <c r="H391" s="86">
        <v>3.403</v>
      </c>
      <c r="I391" s="86">
        <v>2.883</v>
      </c>
      <c r="J391" s="86">
        <v>5.0000000000000001E-3</v>
      </c>
      <c r="K391" s="86">
        <v>4</v>
      </c>
      <c r="L391" s="86">
        <v>183992</v>
      </c>
      <c r="M391" s="86">
        <v>183992</v>
      </c>
      <c r="N391" s="86">
        <v>5.2447819999999999E-3</v>
      </c>
      <c r="O391" s="86">
        <v>5.2447819999999999E-3</v>
      </c>
      <c r="P391" s="86">
        <v>1</v>
      </c>
      <c r="Q391" s="86">
        <v>300</v>
      </c>
      <c r="R391" s="86">
        <v>300</v>
      </c>
      <c r="S391" s="275">
        <v>6.1522400000000004E-6</v>
      </c>
      <c r="T391" s="275">
        <v>6.1522400000000004E-6</v>
      </c>
      <c r="U391" s="86">
        <v>0</v>
      </c>
      <c r="V391" s="86">
        <v>0</v>
      </c>
      <c r="W391" s="86">
        <v>0</v>
      </c>
      <c r="X391" s="168" t="s">
        <v>449</v>
      </c>
      <c r="Y391" s="170"/>
    </row>
    <row r="392" spans="2:25" s="197" customFormat="1" x14ac:dyDescent="0.2">
      <c r="B392" s="86" t="s">
        <v>824</v>
      </c>
      <c r="C392" s="86" t="s">
        <v>439</v>
      </c>
      <c r="D392" s="86" t="s">
        <v>1</v>
      </c>
      <c r="E392" s="86">
        <v>41</v>
      </c>
      <c r="F392" s="86">
        <v>0</v>
      </c>
      <c r="G392" s="86">
        <v>0.39939000000000002</v>
      </c>
      <c r="H392" s="86">
        <v>2.1680000000000001</v>
      </c>
      <c r="I392" s="86">
        <v>0</v>
      </c>
      <c r="J392" s="86">
        <v>0</v>
      </c>
      <c r="K392" s="86">
        <v>0</v>
      </c>
      <c r="L392" s="86">
        <v>0</v>
      </c>
      <c r="M392" s="86">
        <v>0</v>
      </c>
      <c r="N392" s="86">
        <v>0</v>
      </c>
      <c r="O392" s="86">
        <v>0</v>
      </c>
      <c r="P392" s="86">
        <v>0</v>
      </c>
      <c r="Q392" s="86">
        <v>0</v>
      </c>
      <c r="R392" s="86">
        <v>0</v>
      </c>
      <c r="S392" s="86">
        <v>0</v>
      </c>
      <c r="T392" s="86">
        <v>0</v>
      </c>
      <c r="U392" s="86">
        <v>0</v>
      </c>
      <c r="V392" s="86">
        <v>0</v>
      </c>
      <c r="W392" s="86">
        <v>0</v>
      </c>
      <c r="X392" s="168" t="s">
        <v>153</v>
      </c>
      <c r="Y392" s="170"/>
    </row>
    <row r="393" spans="2:25" s="197" customFormat="1" x14ac:dyDescent="0.2">
      <c r="B393" s="86" t="s">
        <v>825</v>
      </c>
      <c r="C393" s="86" t="s">
        <v>439</v>
      </c>
      <c r="D393" s="86" t="s">
        <v>1</v>
      </c>
      <c r="E393" s="86">
        <v>1</v>
      </c>
      <c r="F393" s="86">
        <v>0</v>
      </c>
      <c r="G393" s="86">
        <v>1.0369200000000001</v>
      </c>
      <c r="H393" s="86">
        <v>0</v>
      </c>
      <c r="I393" s="86">
        <v>0</v>
      </c>
      <c r="J393" s="86">
        <v>0</v>
      </c>
      <c r="K393" s="86">
        <v>0</v>
      </c>
      <c r="L393" s="86">
        <v>0</v>
      </c>
      <c r="M393" s="86">
        <v>0</v>
      </c>
      <c r="N393" s="86">
        <v>0</v>
      </c>
      <c r="O393" s="86">
        <v>0</v>
      </c>
      <c r="P393" s="86">
        <v>0</v>
      </c>
      <c r="Q393" s="86">
        <v>0</v>
      </c>
      <c r="R393" s="86">
        <v>0</v>
      </c>
      <c r="S393" s="86">
        <v>0</v>
      </c>
      <c r="T393" s="86">
        <v>0</v>
      </c>
      <c r="U393" s="86">
        <v>0</v>
      </c>
      <c r="V393" s="86">
        <v>0</v>
      </c>
      <c r="W393" s="86">
        <v>0</v>
      </c>
      <c r="X393" s="168" t="s">
        <v>153</v>
      </c>
      <c r="Y393" s="170"/>
    </row>
    <row r="394" spans="2:25" s="197" customFormat="1" x14ac:dyDescent="0.2">
      <c r="B394" s="86" t="s">
        <v>826</v>
      </c>
      <c r="C394" s="86" t="s">
        <v>439</v>
      </c>
      <c r="D394" s="86" t="s">
        <v>1</v>
      </c>
      <c r="E394" s="86">
        <v>329</v>
      </c>
      <c r="F394" s="86">
        <v>0</v>
      </c>
      <c r="G394" s="86">
        <v>2.6877499999999999</v>
      </c>
      <c r="H394" s="86">
        <v>3.3540000000000001</v>
      </c>
      <c r="I394" s="86">
        <v>0</v>
      </c>
      <c r="J394" s="86">
        <v>1.6E-2</v>
      </c>
      <c r="K394" s="86">
        <v>0</v>
      </c>
      <c r="L394" s="86">
        <v>0</v>
      </c>
      <c r="M394" s="86">
        <v>0</v>
      </c>
      <c r="N394" s="86">
        <v>0</v>
      </c>
      <c r="O394" s="86">
        <v>0</v>
      </c>
      <c r="P394" s="86">
        <v>1</v>
      </c>
      <c r="Q394" s="86">
        <v>215</v>
      </c>
      <c r="R394" s="86">
        <v>215</v>
      </c>
      <c r="S394" s="275">
        <v>3.0761200000000002E-6</v>
      </c>
      <c r="T394" s="275">
        <v>3.0761200000000002E-6</v>
      </c>
      <c r="U394" s="86">
        <v>0</v>
      </c>
      <c r="V394" s="86">
        <v>0</v>
      </c>
      <c r="W394" s="86">
        <v>0</v>
      </c>
      <c r="X394" s="168" t="s">
        <v>153</v>
      </c>
      <c r="Y394" s="170"/>
    </row>
    <row r="395" spans="2:25" s="197" customFormat="1" x14ac:dyDescent="0.2">
      <c r="B395" s="86" t="s">
        <v>827</v>
      </c>
      <c r="C395" s="86" t="s">
        <v>439</v>
      </c>
      <c r="D395" s="86" t="s">
        <v>1</v>
      </c>
      <c r="E395" s="86">
        <v>264</v>
      </c>
      <c r="F395" s="86">
        <v>0</v>
      </c>
      <c r="G395" s="86">
        <v>1.8444499999999999</v>
      </c>
      <c r="H395" s="86">
        <v>1.9079999999999999</v>
      </c>
      <c r="I395" s="86">
        <v>0</v>
      </c>
      <c r="J395" s="86">
        <v>0</v>
      </c>
      <c r="K395" s="86">
        <v>0</v>
      </c>
      <c r="L395" s="86">
        <v>0</v>
      </c>
      <c r="M395" s="86">
        <v>0</v>
      </c>
      <c r="N395" s="86">
        <v>0</v>
      </c>
      <c r="O395" s="86">
        <v>0</v>
      </c>
      <c r="P395" s="86">
        <v>0</v>
      </c>
      <c r="Q395" s="86">
        <v>0</v>
      </c>
      <c r="R395" s="86">
        <v>0</v>
      </c>
      <c r="S395" s="86">
        <v>0</v>
      </c>
      <c r="T395" s="86">
        <v>0</v>
      </c>
      <c r="U395" s="86">
        <v>0</v>
      </c>
      <c r="V395" s="86">
        <v>0</v>
      </c>
      <c r="W395" s="86">
        <v>0</v>
      </c>
      <c r="X395" s="168" t="s">
        <v>153</v>
      </c>
      <c r="Y395" s="170"/>
    </row>
    <row r="396" spans="2:25" s="197" customFormat="1" x14ac:dyDescent="0.2">
      <c r="B396" s="86" t="s">
        <v>828</v>
      </c>
      <c r="C396" s="86" t="s">
        <v>439</v>
      </c>
      <c r="D396" s="86" t="s">
        <v>1</v>
      </c>
      <c r="E396" s="86">
        <v>438</v>
      </c>
      <c r="F396" s="86">
        <v>0</v>
      </c>
      <c r="G396" s="86">
        <v>8.0635300000000001</v>
      </c>
      <c r="H396" s="86">
        <v>4.0469999999999997</v>
      </c>
      <c r="I396" s="86">
        <v>0</v>
      </c>
      <c r="J396" s="86">
        <v>0.47099999999999997</v>
      </c>
      <c r="K396" s="86">
        <v>0</v>
      </c>
      <c r="L396" s="86">
        <v>0</v>
      </c>
      <c r="M396" s="86">
        <v>0</v>
      </c>
      <c r="N396" s="86">
        <v>0</v>
      </c>
      <c r="O396" s="86">
        <v>0</v>
      </c>
      <c r="P396" s="86">
        <v>2</v>
      </c>
      <c r="Q396" s="86">
        <v>6908</v>
      </c>
      <c r="R396" s="86">
        <v>6908</v>
      </c>
      <c r="S396" s="86">
        <v>1.69187E-4</v>
      </c>
      <c r="T396" s="86">
        <v>1.69187E-4</v>
      </c>
      <c r="U396" s="86">
        <v>0</v>
      </c>
      <c r="V396" s="86">
        <v>0</v>
      </c>
      <c r="W396" s="86">
        <v>0</v>
      </c>
      <c r="X396" s="168" t="s">
        <v>153</v>
      </c>
      <c r="Y396" s="170"/>
    </row>
    <row r="397" spans="2:25" s="197" customFormat="1" x14ac:dyDescent="0.2">
      <c r="B397" s="86" t="s">
        <v>829</v>
      </c>
      <c r="C397" s="86" t="s">
        <v>439</v>
      </c>
      <c r="D397" s="86" t="s">
        <v>1</v>
      </c>
      <c r="E397" s="86">
        <v>79</v>
      </c>
      <c r="F397" s="86">
        <v>0</v>
      </c>
      <c r="G397" s="86">
        <v>2.2227899999999998</v>
      </c>
      <c r="H397" s="86">
        <v>4.1920000000000002</v>
      </c>
      <c r="I397" s="86">
        <v>0</v>
      </c>
      <c r="J397" s="86">
        <v>3.3000000000000002E-2</v>
      </c>
      <c r="K397" s="86">
        <v>0</v>
      </c>
      <c r="L397" s="86">
        <v>0</v>
      </c>
      <c r="M397" s="86">
        <v>0</v>
      </c>
      <c r="N397" s="86">
        <v>0</v>
      </c>
      <c r="O397" s="86">
        <v>0</v>
      </c>
      <c r="P397" s="86">
        <v>1</v>
      </c>
      <c r="Q397" s="86">
        <v>85</v>
      </c>
      <c r="R397" s="86">
        <v>85</v>
      </c>
      <c r="S397" s="275">
        <v>3.0761200000000002E-6</v>
      </c>
      <c r="T397" s="275">
        <v>3.0761200000000002E-6</v>
      </c>
      <c r="U397" s="86">
        <v>0</v>
      </c>
      <c r="V397" s="86">
        <v>0</v>
      </c>
      <c r="W397" s="86">
        <v>0</v>
      </c>
      <c r="X397" s="168" t="s">
        <v>153</v>
      </c>
      <c r="Y397" s="170"/>
    </row>
    <row r="398" spans="2:25" s="197" customFormat="1" x14ac:dyDescent="0.2">
      <c r="B398" s="86" t="s">
        <v>830</v>
      </c>
      <c r="C398" s="86" t="s">
        <v>439</v>
      </c>
      <c r="D398" s="86" t="s">
        <v>1</v>
      </c>
      <c r="E398" s="86">
        <v>42</v>
      </c>
      <c r="F398" s="86">
        <v>0</v>
      </c>
      <c r="G398" s="86">
        <v>1.6931099999999999</v>
      </c>
      <c r="H398" s="86">
        <v>1.371</v>
      </c>
      <c r="I398" s="86">
        <v>0</v>
      </c>
      <c r="J398" s="86">
        <v>0</v>
      </c>
      <c r="K398" s="86">
        <v>0</v>
      </c>
      <c r="L398" s="86">
        <v>0</v>
      </c>
      <c r="M398" s="86">
        <v>0</v>
      </c>
      <c r="N398" s="86">
        <v>0</v>
      </c>
      <c r="O398" s="86">
        <v>0</v>
      </c>
      <c r="P398" s="86">
        <v>0</v>
      </c>
      <c r="Q398" s="86">
        <v>0</v>
      </c>
      <c r="R398" s="86">
        <v>0</v>
      </c>
      <c r="S398" s="86">
        <v>0</v>
      </c>
      <c r="T398" s="86">
        <v>0</v>
      </c>
      <c r="U398" s="86">
        <v>0</v>
      </c>
      <c r="V398" s="86">
        <v>0</v>
      </c>
      <c r="W398" s="86">
        <v>0</v>
      </c>
      <c r="X398" s="168" t="s">
        <v>153</v>
      </c>
      <c r="Y398" s="170"/>
    </row>
    <row r="399" spans="2:25" s="197" customFormat="1" x14ac:dyDescent="0.2">
      <c r="B399" s="86" t="s">
        <v>831</v>
      </c>
      <c r="C399" s="86" t="s">
        <v>439</v>
      </c>
      <c r="D399" s="86" t="s">
        <v>1</v>
      </c>
      <c r="E399" s="86">
        <v>0</v>
      </c>
      <c r="F399" s="86">
        <v>0</v>
      </c>
      <c r="G399" s="86">
        <v>0.32127</v>
      </c>
      <c r="H399" s="86">
        <v>0</v>
      </c>
      <c r="I399" s="86">
        <v>0</v>
      </c>
      <c r="J399" s="86">
        <v>0</v>
      </c>
      <c r="K399" s="86">
        <v>0</v>
      </c>
      <c r="L399" s="86">
        <v>0</v>
      </c>
      <c r="M399" s="86">
        <v>0</v>
      </c>
      <c r="N399" s="86">
        <v>0</v>
      </c>
      <c r="O399" s="86">
        <v>0</v>
      </c>
      <c r="P399" s="86">
        <v>0</v>
      </c>
      <c r="Q399" s="86">
        <v>0</v>
      </c>
      <c r="R399" s="86">
        <v>0</v>
      </c>
      <c r="S399" s="86">
        <v>0</v>
      </c>
      <c r="T399" s="86">
        <v>0</v>
      </c>
      <c r="U399" s="86">
        <v>0</v>
      </c>
      <c r="V399" s="86">
        <v>0</v>
      </c>
      <c r="W399" s="86">
        <v>0</v>
      </c>
      <c r="X399" s="168" t="s">
        <v>153</v>
      </c>
      <c r="Y399" s="170"/>
    </row>
    <row r="400" spans="2:25" s="197" customFormat="1" x14ac:dyDescent="0.2">
      <c r="B400" s="86" t="s">
        <v>832</v>
      </c>
      <c r="C400" s="86" t="s">
        <v>439</v>
      </c>
      <c r="D400" s="86" t="s">
        <v>1</v>
      </c>
      <c r="E400" s="86">
        <v>7</v>
      </c>
      <c r="F400" s="86">
        <v>0</v>
      </c>
      <c r="G400" s="86">
        <v>1.2140299999999999</v>
      </c>
      <c r="H400" s="86">
        <v>3.5379999999999998</v>
      </c>
      <c r="I400" s="86">
        <v>0</v>
      </c>
      <c r="J400" s="86">
        <v>0</v>
      </c>
      <c r="K400" s="86">
        <v>0</v>
      </c>
      <c r="L400" s="86">
        <v>0</v>
      </c>
      <c r="M400" s="86">
        <v>0</v>
      </c>
      <c r="N400" s="86">
        <v>0</v>
      </c>
      <c r="O400" s="86">
        <v>0</v>
      </c>
      <c r="P400" s="86">
        <v>0</v>
      </c>
      <c r="Q400" s="86">
        <v>0</v>
      </c>
      <c r="R400" s="86">
        <v>0</v>
      </c>
      <c r="S400" s="86">
        <v>0</v>
      </c>
      <c r="T400" s="86">
        <v>0</v>
      </c>
      <c r="U400" s="86">
        <v>0</v>
      </c>
      <c r="V400" s="86">
        <v>0</v>
      </c>
      <c r="W400" s="86">
        <v>0</v>
      </c>
      <c r="X400" s="168" t="s">
        <v>153</v>
      </c>
      <c r="Y400" s="170"/>
    </row>
    <row r="401" spans="2:25" s="197" customFormat="1" x14ac:dyDescent="0.2">
      <c r="B401" s="86" t="s">
        <v>833</v>
      </c>
      <c r="C401" s="86" t="s">
        <v>439</v>
      </c>
      <c r="D401" s="86" t="s">
        <v>1</v>
      </c>
      <c r="E401" s="86">
        <v>32</v>
      </c>
      <c r="F401" s="86">
        <v>0</v>
      </c>
      <c r="G401" s="86">
        <v>1.07813</v>
      </c>
      <c r="H401" s="86">
        <v>3.3</v>
      </c>
      <c r="I401" s="86">
        <v>4.8000000000000001E-2</v>
      </c>
      <c r="J401" s="86">
        <v>0</v>
      </c>
      <c r="K401" s="86">
        <v>0</v>
      </c>
      <c r="L401" s="86">
        <v>63</v>
      </c>
      <c r="M401" s="86">
        <v>63</v>
      </c>
      <c r="N401" s="275">
        <v>3.0761200000000002E-6</v>
      </c>
      <c r="O401" s="275">
        <v>3.0761200000000002E-6</v>
      </c>
      <c r="P401" s="86">
        <v>0</v>
      </c>
      <c r="Q401" s="86">
        <v>0</v>
      </c>
      <c r="R401" s="86">
        <v>0</v>
      </c>
      <c r="S401" s="86">
        <v>0</v>
      </c>
      <c r="T401" s="86">
        <v>0</v>
      </c>
      <c r="U401" s="86">
        <v>0</v>
      </c>
      <c r="V401" s="86">
        <v>0</v>
      </c>
      <c r="W401" s="86">
        <v>0</v>
      </c>
      <c r="X401" s="168" t="s">
        <v>153</v>
      </c>
      <c r="Y401" s="170"/>
    </row>
    <row r="402" spans="2:25" s="197" customFormat="1" x14ac:dyDescent="0.2">
      <c r="B402" s="86" t="s">
        <v>834</v>
      </c>
      <c r="C402" s="86" t="s">
        <v>439</v>
      </c>
      <c r="D402" s="86" t="s">
        <v>1</v>
      </c>
      <c r="E402" s="86">
        <v>0</v>
      </c>
      <c r="F402" s="86">
        <v>0</v>
      </c>
      <c r="G402" s="86">
        <v>0.65576000000000001</v>
      </c>
      <c r="H402" s="86">
        <v>0</v>
      </c>
      <c r="I402" s="86">
        <v>0</v>
      </c>
      <c r="J402" s="86">
        <v>0</v>
      </c>
      <c r="K402" s="86">
        <v>0</v>
      </c>
      <c r="L402" s="86">
        <v>0</v>
      </c>
      <c r="M402" s="86">
        <v>0</v>
      </c>
      <c r="N402" s="86">
        <v>0</v>
      </c>
      <c r="O402" s="86">
        <v>0</v>
      </c>
      <c r="P402" s="86">
        <v>0</v>
      </c>
      <c r="Q402" s="86">
        <v>0</v>
      </c>
      <c r="R402" s="86">
        <v>0</v>
      </c>
      <c r="S402" s="86">
        <v>0</v>
      </c>
      <c r="T402" s="86">
        <v>0</v>
      </c>
      <c r="U402" s="86">
        <v>0</v>
      </c>
      <c r="V402" s="86">
        <v>0</v>
      </c>
      <c r="W402" s="86">
        <v>0</v>
      </c>
      <c r="X402" s="168" t="s">
        <v>153</v>
      </c>
      <c r="Y402" s="170"/>
    </row>
    <row r="403" spans="2:25" s="197" customFormat="1" x14ac:dyDescent="0.2">
      <c r="B403" s="86" t="s">
        <v>835</v>
      </c>
      <c r="C403" s="86" t="s">
        <v>439</v>
      </c>
      <c r="D403" s="86" t="s">
        <v>1</v>
      </c>
      <c r="E403" s="86">
        <v>11</v>
      </c>
      <c r="F403" s="86">
        <v>0</v>
      </c>
      <c r="G403" s="86">
        <v>3.2755700000000001</v>
      </c>
      <c r="H403" s="86">
        <v>3.2480000000000002</v>
      </c>
      <c r="I403" s="86">
        <v>0</v>
      </c>
      <c r="J403" s="86">
        <v>0</v>
      </c>
      <c r="K403" s="86">
        <v>0</v>
      </c>
      <c r="L403" s="86">
        <v>0</v>
      </c>
      <c r="M403" s="86">
        <v>0</v>
      </c>
      <c r="N403" s="86">
        <v>0</v>
      </c>
      <c r="O403" s="86">
        <v>0</v>
      </c>
      <c r="P403" s="86">
        <v>0</v>
      </c>
      <c r="Q403" s="86">
        <v>0</v>
      </c>
      <c r="R403" s="86">
        <v>0</v>
      </c>
      <c r="S403" s="86">
        <v>0</v>
      </c>
      <c r="T403" s="86">
        <v>0</v>
      </c>
      <c r="U403" s="86">
        <v>0</v>
      </c>
      <c r="V403" s="86">
        <v>0</v>
      </c>
      <c r="W403" s="86">
        <v>0</v>
      </c>
      <c r="X403" s="168" t="s">
        <v>153</v>
      </c>
      <c r="Y403" s="170"/>
    </row>
    <row r="404" spans="2:25" s="197" customFormat="1" x14ac:dyDescent="0.2">
      <c r="B404" s="86" t="s">
        <v>836</v>
      </c>
      <c r="C404" s="86" t="s">
        <v>439</v>
      </c>
      <c r="D404" s="86" t="s">
        <v>1</v>
      </c>
      <c r="E404" s="86">
        <v>307</v>
      </c>
      <c r="F404" s="86">
        <v>0</v>
      </c>
      <c r="G404" s="86">
        <v>2.0527299999999999</v>
      </c>
      <c r="H404" s="86">
        <v>3.2309999999999999</v>
      </c>
      <c r="I404" s="86">
        <v>0</v>
      </c>
      <c r="J404" s="86">
        <v>0</v>
      </c>
      <c r="K404" s="86">
        <v>0</v>
      </c>
      <c r="L404" s="86">
        <v>0</v>
      </c>
      <c r="M404" s="86">
        <v>0</v>
      </c>
      <c r="N404" s="86">
        <v>0</v>
      </c>
      <c r="O404" s="86">
        <v>0</v>
      </c>
      <c r="P404" s="86">
        <v>0</v>
      </c>
      <c r="Q404" s="86">
        <v>0</v>
      </c>
      <c r="R404" s="86">
        <v>0</v>
      </c>
      <c r="S404" s="86">
        <v>0</v>
      </c>
      <c r="T404" s="86">
        <v>0</v>
      </c>
      <c r="U404" s="86">
        <v>0</v>
      </c>
      <c r="V404" s="86">
        <v>0</v>
      </c>
      <c r="W404" s="86">
        <v>0</v>
      </c>
      <c r="X404" s="168" t="s">
        <v>153</v>
      </c>
      <c r="Y404" s="170"/>
    </row>
    <row r="405" spans="2:25" s="197" customFormat="1" x14ac:dyDescent="0.2">
      <c r="B405" s="86" t="s">
        <v>837</v>
      </c>
      <c r="C405" s="86" t="s">
        <v>439</v>
      </c>
      <c r="D405" s="86" t="s">
        <v>1</v>
      </c>
      <c r="E405" s="86">
        <v>276</v>
      </c>
      <c r="F405" s="86">
        <v>0</v>
      </c>
      <c r="G405" s="86">
        <v>3.2888000000000002</v>
      </c>
      <c r="H405" s="86">
        <v>3.762</v>
      </c>
      <c r="I405" s="86">
        <v>0</v>
      </c>
      <c r="J405" s="86">
        <v>0</v>
      </c>
      <c r="K405" s="86">
        <v>0</v>
      </c>
      <c r="L405" s="86">
        <v>0</v>
      </c>
      <c r="M405" s="86">
        <v>0</v>
      </c>
      <c r="N405" s="86">
        <v>0</v>
      </c>
      <c r="O405" s="86">
        <v>0</v>
      </c>
      <c r="P405" s="86">
        <v>0</v>
      </c>
      <c r="Q405" s="86">
        <v>0</v>
      </c>
      <c r="R405" s="86">
        <v>0</v>
      </c>
      <c r="S405" s="86">
        <v>0</v>
      </c>
      <c r="T405" s="86">
        <v>0</v>
      </c>
      <c r="U405" s="86">
        <v>0</v>
      </c>
      <c r="V405" s="86">
        <v>0</v>
      </c>
      <c r="W405" s="86">
        <v>0</v>
      </c>
      <c r="X405" s="168" t="s">
        <v>153</v>
      </c>
      <c r="Y405" s="170"/>
    </row>
    <row r="406" spans="2:25" s="197" customFormat="1" x14ac:dyDescent="0.2">
      <c r="B406" s="86" t="s">
        <v>838</v>
      </c>
      <c r="C406" s="86" t="s">
        <v>439</v>
      </c>
      <c r="D406" s="86" t="s">
        <v>1</v>
      </c>
      <c r="E406" s="86">
        <v>423</v>
      </c>
      <c r="F406" s="86">
        <v>0</v>
      </c>
      <c r="G406" s="86">
        <v>2.7092299999999998</v>
      </c>
      <c r="H406" s="86">
        <v>3.2280000000000002</v>
      </c>
      <c r="I406" s="86">
        <v>0</v>
      </c>
      <c r="J406" s="86">
        <v>0.36499999999999999</v>
      </c>
      <c r="K406" s="86">
        <v>0</v>
      </c>
      <c r="L406" s="86">
        <v>0</v>
      </c>
      <c r="M406" s="86">
        <v>0</v>
      </c>
      <c r="N406" s="86">
        <v>0</v>
      </c>
      <c r="O406" s="86">
        <v>0</v>
      </c>
      <c r="P406" s="86">
        <v>1</v>
      </c>
      <c r="Q406" s="86">
        <v>6480</v>
      </c>
      <c r="R406" s="86">
        <v>6480</v>
      </c>
      <c r="S406" s="275">
        <v>5.53701E-5</v>
      </c>
      <c r="T406" s="275">
        <v>5.53701E-5</v>
      </c>
      <c r="U406" s="86">
        <v>0</v>
      </c>
      <c r="V406" s="86">
        <v>0</v>
      </c>
      <c r="W406" s="86">
        <v>0</v>
      </c>
      <c r="X406" s="168" t="s">
        <v>153</v>
      </c>
      <c r="Y406" s="170"/>
    </row>
    <row r="407" spans="2:25" s="197" customFormat="1" x14ac:dyDescent="0.2">
      <c r="B407" s="86" t="s">
        <v>839</v>
      </c>
      <c r="C407" s="86" t="s">
        <v>439</v>
      </c>
      <c r="D407" s="86" t="s">
        <v>1</v>
      </c>
      <c r="E407" s="86">
        <v>162</v>
      </c>
      <c r="F407" s="86">
        <v>0</v>
      </c>
      <c r="G407" s="86">
        <v>1.4675100000000001</v>
      </c>
      <c r="H407" s="86">
        <v>2.5579999999999998</v>
      </c>
      <c r="I407" s="86">
        <v>1.9E-2</v>
      </c>
      <c r="J407" s="86">
        <v>0</v>
      </c>
      <c r="K407" s="86">
        <v>1</v>
      </c>
      <c r="L407" s="86">
        <v>162</v>
      </c>
      <c r="M407" s="86">
        <v>162</v>
      </c>
      <c r="N407" s="275">
        <v>6.1522400000000004E-6</v>
      </c>
      <c r="O407" s="275">
        <v>6.1522400000000004E-6</v>
      </c>
      <c r="P407" s="86">
        <v>0</v>
      </c>
      <c r="Q407" s="86">
        <v>0</v>
      </c>
      <c r="R407" s="86">
        <v>0</v>
      </c>
      <c r="S407" s="86">
        <v>0</v>
      </c>
      <c r="T407" s="86">
        <v>0</v>
      </c>
      <c r="U407" s="86">
        <v>0</v>
      </c>
      <c r="V407" s="86">
        <v>0</v>
      </c>
      <c r="W407" s="86">
        <v>0</v>
      </c>
      <c r="X407" s="168" t="s">
        <v>153</v>
      </c>
      <c r="Y407" s="170"/>
    </row>
    <row r="408" spans="2:25" s="197" customFormat="1" x14ac:dyDescent="0.2">
      <c r="B408" s="86" t="s">
        <v>840</v>
      </c>
      <c r="C408" s="86" t="s">
        <v>439</v>
      </c>
      <c r="D408" s="86" t="s">
        <v>1</v>
      </c>
      <c r="E408" s="86">
        <v>178</v>
      </c>
      <c r="F408" s="86">
        <v>0</v>
      </c>
      <c r="G408" s="86">
        <v>1.1991000000000001</v>
      </c>
      <c r="H408" s="86">
        <v>4.266</v>
      </c>
      <c r="I408" s="86">
        <v>0.16600000000000001</v>
      </c>
      <c r="J408" s="86">
        <v>0</v>
      </c>
      <c r="K408" s="86">
        <v>0</v>
      </c>
      <c r="L408" s="86">
        <v>940</v>
      </c>
      <c r="M408" s="86">
        <v>940</v>
      </c>
      <c r="N408" s="275">
        <v>3.0761200000000002E-6</v>
      </c>
      <c r="O408" s="275">
        <v>3.0761200000000002E-6</v>
      </c>
      <c r="P408" s="86">
        <v>0</v>
      </c>
      <c r="Q408" s="86">
        <v>0</v>
      </c>
      <c r="R408" s="86">
        <v>0</v>
      </c>
      <c r="S408" s="86">
        <v>0</v>
      </c>
      <c r="T408" s="86">
        <v>0</v>
      </c>
      <c r="U408" s="86">
        <v>0</v>
      </c>
      <c r="V408" s="86">
        <v>0</v>
      </c>
      <c r="W408" s="86">
        <v>0</v>
      </c>
      <c r="X408" s="168" t="s">
        <v>153</v>
      </c>
      <c r="Y408" s="170"/>
    </row>
    <row r="409" spans="2:25" s="197" customFormat="1" x14ac:dyDescent="0.2">
      <c r="B409" s="86" t="s">
        <v>841</v>
      </c>
      <c r="C409" s="86" t="s">
        <v>439</v>
      </c>
      <c r="D409" s="86" t="s">
        <v>1</v>
      </c>
      <c r="E409" s="86">
        <v>6</v>
      </c>
      <c r="F409" s="86">
        <v>0</v>
      </c>
      <c r="G409" s="86">
        <v>0.45967000000000002</v>
      </c>
      <c r="H409" s="86">
        <v>3.1539999999999999</v>
      </c>
      <c r="I409" s="86">
        <v>0</v>
      </c>
      <c r="J409" s="86">
        <v>0</v>
      </c>
      <c r="K409" s="86">
        <v>0</v>
      </c>
      <c r="L409" s="86">
        <v>0</v>
      </c>
      <c r="M409" s="86">
        <v>0</v>
      </c>
      <c r="N409" s="86">
        <v>0</v>
      </c>
      <c r="O409" s="86">
        <v>0</v>
      </c>
      <c r="P409" s="86">
        <v>0</v>
      </c>
      <c r="Q409" s="86">
        <v>0</v>
      </c>
      <c r="R409" s="86">
        <v>0</v>
      </c>
      <c r="S409" s="86">
        <v>0</v>
      </c>
      <c r="T409" s="86">
        <v>0</v>
      </c>
      <c r="U409" s="86">
        <v>0</v>
      </c>
      <c r="V409" s="86">
        <v>0</v>
      </c>
      <c r="W409" s="86">
        <v>0</v>
      </c>
      <c r="X409" s="168" t="s">
        <v>153</v>
      </c>
      <c r="Y409" s="170"/>
    </row>
    <row r="410" spans="2:25" s="197" customFormat="1" x14ac:dyDescent="0.2">
      <c r="B410" s="86" t="s">
        <v>842</v>
      </c>
      <c r="C410" s="86" t="s">
        <v>439</v>
      </c>
      <c r="D410" s="86" t="s">
        <v>1</v>
      </c>
      <c r="E410" s="86">
        <v>1475</v>
      </c>
      <c r="F410" s="86">
        <v>0</v>
      </c>
      <c r="G410" s="86">
        <v>6.7660900000000002</v>
      </c>
      <c r="H410" s="86">
        <v>3.3069999999999999</v>
      </c>
      <c r="I410" s="86">
        <v>0</v>
      </c>
      <c r="J410" s="86">
        <v>6.6000000000000003E-2</v>
      </c>
      <c r="K410" s="86">
        <v>0</v>
      </c>
      <c r="L410" s="86">
        <v>0</v>
      </c>
      <c r="M410" s="86">
        <v>0</v>
      </c>
      <c r="N410" s="86">
        <v>0</v>
      </c>
      <c r="O410" s="86">
        <v>0</v>
      </c>
      <c r="P410" s="86">
        <v>1</v>
      </c>
      <c r="Q410" s="86">
        <v>3990</v>
      </c>
      <c r="R410" s="86">
        <v>3990</v>
      </c>
      <c r="S410" s="275">
        <v>5.8446300000000003E-5</v>
      </c>
      <c r="T410" s="275">
        <v>5.8446300000000003E-5</v>
      </c>
      <c r="U410" s="86">
        <v>0</v>
      </c>
      <c r="V410" s="86">
        <v>0</v>
      </c>
      <c r="W410" s="86">
        <v>0</v>
      </c>
      <c r="X410" s="168" t="s">
        <v>153</v>
      </c>
      <c r="Y410" s="170"/>
    </row>
    <row r="411" spans="2:25" s="197" customFormat="1" x14ac:dyDescent="0.2">
      <c r="B411" s="86" t="s">
        <v>843</v>
      </c>
      <c r="C411" s="86" t="s">
        <v>439</v>
      </c>
      <c r="D411" s="86" t="s">
        <v>1</v>
      </c>
      <c r="E411" s="86">
        <v>579</v>
      </c>
      <c r="F411" s="86">
        <v>0</v>
      </c>
      <c r="G411" s="86">
        <v>4.5720900000000002</v>
      </c>
      <c r="H411" s="86">
        <v>4.2789999999999999</v>
      </c>
      <c r="I411" s="86">
        <v>0</v>
      </c>
      <c r="J411" s="86">
        <v>0.151</v>
      </c>
      <c r="K411" s="86">
        <v>0</v>
      </c>
      <c r="L411" s="86">
        <v>0</v>
      </c>
      <c r="M411" s="86">
        <v>0</v>
      </c>
      <c r="N411" s="86">
        <v>0</v>
      </c>
      <c r="O411" s="86">
        <v>0</v>
      </c>
      <c r="P411" s="86">
        <v>1</v>
      </c>
      <c r="Q411" s="86">
        <v>2774</v>
      </c>
      <c r="R411" s="86">
        <v>2774</v>
      </c>
      <c r="S411" s="275">
        <v>5.8446300000000003E-5</v>
      </c>
      <c r="T411" s="275">
        <v>5.8446300000000003E-5</v>
      </c>
      <c r="U411" s="86">
        <v>0</v>
      </c>
      <c r="V411" s="86">
        <v>0</v>
      </c>
      <c r="W411" s="86">
        <v>0</v>
      </c>
      <c r="X411" s="168" t="s">
        <v>153</v>
      </c>
      <c r="Y411" s="170"/>
    </row>
    <row r="412" spans="2:25" s="197" customFormat="1" x14ac:dyDescent="0.2">
      <c r="B412" s="86" t="s">
        <v>844</v>
      </c>
      <c r="C412" s="86" t="s">
        <v>439</v>
      </c>
      <c r="D412" s="86" t="s">
        <v>1</v>
      </c>
      <c r="E412" s="86">
        <v>317</v>
      </c>
      <c r="F412" s="86">
        <v>0</v>
      </c>
      <c r="G412" s="86">
        <v>2.3521000000000001</v>
      </c>
      <c r="H412" s="86">
        <v>3.59</v>
      </c>
      <c r="I412" s="86">
        <v>0</v>
      </c>
      <c r="J412" s="86">
        <v>0</v>
      </c>
      <c r="K412" s="86">
        <v>0</v>
      </c>
      <c r="L412" s="86">
        <v>0</v>
      </c>
      <c r="M412" s="86">
        <v>0</v>
      </c>
      <c r="N412" s="86">
        <v>0</v>
      </c>
      <c r="O412" s="86">
        <v>0</v>
      </c>
      <c r="P412" s="86">
        <v>0</v>
      </c>
      <c r="Q412" s="86">
        <v>0</v>
      </c>
      <c r="R412" s="86">
        <v>0</v>
      </c>
      <c r="S412" s="86">
        <v>0</v>
      </c>
      <c r="T412" s="86">
        <v>0</v>
      </c>
      <c r="U412" s="86">
        <v>0</v>
      </c>
      <c r="V412" s="86">
        <v>0</v>
      </c>
      <c r="W412" s="86">
        <v>0</v>
      </c>
      <c r="X412" s="168" t="s">
        <v>153</v>
      </c>
      <c r="Y412" s="170"/>
    </row>
    <row r="413" spans="2:25" s="197" customFormat="1" x14ac:dyDescent="0.2">
      <c r="B413" s="86" t="s">
        <v>845</v>
      </c>
      <c r="C413" s="86" t="s">
        <v>439</v>
      </c>
      <c r="D413" s="86" t="s">
        <v>1</v>
      </c>
      <c r="E413" s="86">
        <v>0</v>
      </c>
      <c r="F413" s="86">
        <v>0</v>
      </c>
      <c r="G413" s="86">
        <v>6.5964099999999997</v>
      </c>
      <c r="H413" s="86">
        <v>0</v>
      </c>
      <c r="I413" s="86">
        <v>0</v>
      </c>
      <c r="J413" s="86">
        <v>0</v>
      </c>
      <c r="K413" s="86">
        <v>0</v>
      </c>
      <c r="L413" s="86">
        <v>0</v>
      </c>
      <c r="M413" s="86">
        <v>0</v>
      </c>
      <c r="N413" s="86">
        <v>0</v>
      </c>
      <c r="O413" s="86">
        <v>0</v>
      </c>
      <c r="P413" s="86">
        <v>0</v>
      </c>
      <c r="Q413" s="86">
        <v>0</v>
      </c>
      <c r="R413" s="86">
        <v>0</v>
      </c>
      <c r="S413" s="86">
        <v>0</v>
      </c>
      <c r="T413" s="86">
        <v>0</v>
      </c>
      <c r="U413" s="86">
        <v>0</v>
      </c>
      <c r="V413" s="86">
        <v>0</v>
      </c>
      <c r="W413" s="86">
        <v>0</v>
      </c>
      <c r="X413" s="168" t="s">
        <v>153</v>
      </c>
      <c r="Y413" s="170"/>
    </row>
    <row r="414" spans="2:25" s="197" customFormat="1" x14ac:dyDescent="0.2">
      <c r="B414" s="86" t="s">
        <v>846</v>
      </c>
      <c r="C414" s="86" t="s">
        <v>439</v>
      </c>
      <c r="D414" s="86" t="s">
        <v>1</v>
      </c>
      <c r="E414" s="86">
        <v>354</v>
      </c>
      <c r="F414" s="86">
        <v>0</v>
      </c>
      <c r="G414" s="86">
        <v>1.60436</v>
      </c>
      <c r="H414" s="86">
        <v>3.141</v>
      </c>
      <c r="I414" s="86">
        <v>0</v>
      </c>
      <c r="J414" s="86">
        <v>0</v>
      </c>
      <c r="K414" s="86">
        <v>0</v>
      </c>
      <c r="L414" s="86">
        <v>0</v>
      </c>
      <c r="M414" s="86">
        <v>0</v>
      </c>
      <c r="N414" s="86">
        <v>0</v>
      </c>
      <c r="O414" s="86">
        <v>0</v>
      </c>
      <c r="P414" s="86">
        <v>0</v>
      </c>
      <c r="Q414" s="86">
        <v>0</v>
      </c>
      <c r="R414" s="86">
        <v>0</v>
      </c>
      <c r="S414" s="86">
        <v>0</v>
      </c>
      <c r="T414" s="86">
        <v>0</v>
      </c>
      <c r="U414" s="86">
        <v>0</v>
      </c>
      <c r="V414" s="86">
        <v>0</v>
      </c>
      <c r="W414" s="86">
        <v>0</v>
      </c>
      <c r="X414" s="168" t="s">
        <v>153</v>
      </c>
      <c r="Y414" s="170"/>
    </row>
    <row r="415" spans="2:25" s="197" customFormat="1" x14ac:dyDescent="0.2">
      <c r="B415" s="86" t="s">
        <v>847</v>
      </c>
      <c r="C415" s="86" t="s">
        <v>439</v>
      </c>
      <c r="D415" s="86" t="s">
        <v>1</v>
      </c>
      <c r="E415" s="86">
        <v>0</v>
      </c>
      <c r="F415" s="86">
        <v>0</v>
      </c>
      <c r="G415" s="86">
        <v>0.77900000000000003</v>
      </c>
      <c r="H415" s="86">
        <v>0</v>
      </c>
      <c r="I415" s="86">
        <v>0</v>
      </c>
      <c r="J415" s="86">
        <v>0</v>
      </c>
      <c r="K415" s="86">
        <v>0</v>
      </c>
      <c r="L415" s="86">
        <v>0</v>
      </c>
      <c r="M415" s="86">
        <v>0</v>
      </c>
      <c r="N415" s="86">
        <v>0</v>
      </c>
      <c r="O415" s="86">
        <v>0</v>
      </c>
      <c r="P415" s="86">
        <v>0</v>
      </c>
      <c r="Q415" s="86">
        <v>0</v>
      </c>
      <c r="R415" s="86">
        <v>0</v>
      </c>
      <c r="S415" s="86">
        <v>0</v>
      </c>
      <c r="T415" s="86">
        <v>0</v>
      </c>
      <c r="U415" s="86">
        <v>0</v>
      </c>
      <c r="V415" s="86">
        <v>0</v>
      </c>
      <c r="W415" s="86">
        <v>0</v>
      </c>
      <c r="X415" s="168" t="s">
        <v>153</v>
      </c>
      <c r="Y415" s="170"/>
    </row>
    <row r="416" spans="2:25" s="197" customFormat="1" x14ac:dyDescent="0.2">
      <c r="B416" s="86" t="s">
        <v>848</v>
      </c>
      <c r="C416" s="86" t="s">
        <v>439</v>
      </c>
      <c r="D416" s="86" t="s">
        <v>1</v>
      </c>
      <c r="E416" s="86">
        <v>42</v>
      </c>
      <c r="F416" s="86">
        <v>0</v>
      </c>
      <c r="G416" s="86">
        <v>0.58370999999999995</v>
      </c>
      <c r="H416" s="86">
        <v>3.2069999999999999</v>
      </c>
      <c r="I416" s="86">
        <v>0</v>
      </c>
      <c r="J416" s="86">
        <v>0</v>
      </c>
      <c r="K416" s="86">
        <v>0</v>
      </c>
      <c r="L416" s="86">
        <v>0</v>
      </c>
      <c r="M416" s="86">
        <v>0</v>
      </c>
      <c r="N416" s="86">
        <v>0</v>
      </c>
      <c r="O416" s="86">
        <v>0</v>
      </c>
      <c r="P416" s="86">
        <v>0</v>
      </c>
      <c r="Q416" s="86">
        <v>0</v>
      </c>
      <c r="R416" s="86">
        <v>0</v>
      </c>
      <c r="S416" s="86">
        <v>0</v>
      </c>
      <c r="T416" s="86">
        <v>0</v>
      </c>
      <c r="U416" s="86">
        <v>0</v>
      </c>
      <c r="V416" s="86">
        <v>0</v>
      </c>
      <c r="W416" s="86">
        <v>0</v>
      </c>
      <c r="X416" s="168" t="s">
        <v>153</v>
      </c>
      <c r="Y416" s="170"/>
    </row>
    <row r="417" spans="2:25" s="197" customFormat="1" x14ac:dyDescent="0.2">
      <c r="B417" s="86" t="s">
        <v>849</v>
      </c>
      <c r="C417" s="86" t="s">
        <v>439</v>
      </c>
      <c r="D417" s="86" t="s">
        <v>1</v>
      </c>
      <c r="E417" s="86">
        <v>250</v>
      </c>
      <c r="F417" s="86">
        <v>0</v>
      </c>
      <c r="G417" s="86">
        <v>3.1029399999999998</v>
      </c>
      <c r="H417" s="86">
        <v>3.34</v>
      </c>
      <c r="I417" s="86">
        <v>0</v>
      </c>
      <c r="J417" s="86">
        <v>0</v>
      </c>
      <c r="K417" s="86">
        <v>0</v>
      </c>
      <c r="L417" s="86">
        <v>0</v>
      </c>
      <c r="M417" s="86">
        <v>0</v>
      </c>
      <c r="N417" s="86">
        <v>0</v>
      </c>
      <c r="O417" s="86">
        <v>0</v>
      </c>
      <c r="P417" s="86">
        <v>0</v>
      </c>
      <c r="Q417" s="86">
        <v>0</v>
      </c>
      <c r="R417" s="86">
        <v>0</v>
      </c>
      <c r="S417" s="86">
        <v>0</v>
      </c>
      <c r="T417" s="86">
        <v>0</v>
      </c>
      <c r="U417" s="86">
        <v>0</v>
      </c>
      <c r="V417" s="86">
        <v>0</v>
      </c>
      <c r="W417" s="86">
        <v>0</v>
      </c>
      <c r="X417" s="168" t="s">
        <v>153</v>
      </c>
      <c r="Y417" s="170"/>
    </row>
    <row r="418" spans="2:25" s="197" customFormat="1" x14ac:dyDescent="0.2">
      <c r="B418" s="86" t="s">
        <v>850</v>
      </c>
      <c r="C418" s="86" t="s">
        <v>439</v>
      </c>
      <c r="D418" s="86" t="s">
        <v>1</v>
      </c>
      <c r="E418" s="86">
        <v>149</v>
      </c>
      <c r="F418" s="86">
        <v>0</v>
      </c>
      <c r="G418" s="86">
        <v>3.1345900000000002</v>
      </c>
      <c r="H418" s="86">
        <v>4.6500000000000004</v>
      </c>
      <c r="I418" s="86">
        <v>0</v>
      </c>
      <c r="J418" s="86">
        <v>0</v>
      </c>
      <c r="K418" s="86">
        <v>0</v>
      </c>
      <c r="L418" s="86">
        <v>0</v>
      </c>
      <c r="M418" s="86">
        <v>0</v>
      </c>
      <c r="N418" s="86">
        <v>0</v>
      </c>
      <c r="O418" s="86">
        <v>0</v>
      </c>
      <c r="P418" s="86">
        <v>0</v>
      </c>
      <c r="Q418" s="86">
        <v>0</v>
      </c>
      <c r="R418" s="86">
        <v>0</v>
      </c>
      <c r="S418" s="86">
        <v>0</v>
      </c>
      <c r="T418" s="86">
        <v>0</v>
      </c>
      <c r="U418" s="86">
        <v>0</v>
      </c>
      <c r="V418" s="86">
        <v>0</v>
      </c>
      <c r="W418" s="86">
        <v>0</v>
      </c>
      <c r="X418" s="168" t="s">
        <v>153</v>
      </c>
      <c r="Y418" s="170"/>
    </row>
    <row r="419" spans="2:25" s="197" customFormat="1" x14ac:dyDescent="0.2">
      <c r="B419" s="86" t="s">
        <v>851</v>
      </c>
      <c r="C419" s="86" t="s">
        <v>439</v>
      </c>
      <c r="D419" s="86" t="s">
        <v>2</v>
      </c>
      <c r="E419" s="86">
        <v>1417</v>
      </c>
      <c r="F419" s="86">
        <v>1.0821700000000001</v>
      </c>
      <c r="G419" s="86">
        <v>2.7061799999999998</v>
      </c>
      <c r="H419" s="86">
        <v>2.48</v>
      </c>
      <c r="I419" s="86">
        <v>0.35399999999999998</v>
      </c>
      <c r="J419" s="86">
        <v>0.5</v>
      </c>
      <c r="K419" s="86">
        <v>5</v>
      </c>
      <c r="L419" s="86">
        <v>27382</v>
      </c>
      <c r="M419" s="86">
        <v>27382</v>
      </c>
      <c r="N419" s="86">
        <v>4.6757E-4</v>
      </c>
      <c r="O419" s="86">
        <v>4.6757E-4</v>
      </c>
      <c r="P419" s="86">
        <v>1</v>
      </c>
      <c r="Q419" s="86">
        <v>38675</v>
      </c>
      <c r="R419" s="86">
        <v>38675</v>
      </c>
      <c r="S419" s="86">
        <v>2.7992700000000002E-4</v>
      </c>
      <c r="T419" s="86">
        <v>2.7992700000000002E-4</v>
      </c>
      <c r="U419" s="86">
        <v>0</v>
      </c>
      <c r="V419" s="86">
        <v>0</v>
      </c>
      <c r="W419" s="86">
        <v>0</v>
      </c>
      <c r="X419" s="168" t="s">
        <v>153</v>
      </c>
      <c r="Y419" s="170"/>
    </row>
    <row r="420" spans="2:25" s="197" customFormat="1" x14ac:dyDescent="0.2">
      <c r="B420" s="86" t="s">
        <v>852</v>
      </c>
      <c r="C420" s="86" t="s">
        <v>439</v>
      </c>
      <c r="D420" s="86" t="s">
        <v>2</v>
      </c>
      <c r="E420" s="86">
        <v>3211</v>
      </c>
      <c r="F420" s="86">
        <v>7.44482</v>
      </c>
      <c r="G420" s="86">
        <v>0.87646000000000002</v>
      </c>
      <c r="H420" s="86">
        <v>3.7440000000000002</v>
      </c>
      <c r="I420" s="86">
        <v>0.57399999999999995</v>
      </c>
      <c r="J420" s="86">
        <v>0</v>
      </c>
      <c r="K420" s="86">
        <v>10</v>
      </c>
      <c r="L420" s="86">
        <v>66593</v>
      </c>
      <c r="M420" s="86">
        <v>66593</v>
      </c>
      <c r="N420" s="86">
        <v>1.8579759999999999E-3</v>
      </c>
      <c r="O420" s="86">
        <v>1.8579759999999999E-3</v>
      </c>
      <c r="P420" s="86">
        <v>0</v>
      </c>
      <c r="Q420" s="86">
        <v>0</v>
      </c>
      <c r="R420" s="86">
        <v>0</v>
      </c>
      <c r="S420" s="86">
        <v>0</v>
      </c>
      <c r="T420" s="86">
        <v>0</v>
      </c>
      <c r="U420" s="86">
        <v>1</v>
      </c>
      <c r="V420" s="86">
        <v>9.8497319999999999E-3</v>
      </c>
      <c r="W420" s="86">
        <v>9.8497319999999999E-3</v>
      </c>
      <c r="X420" s="168" t="s">
        <v>153</v>
      </c>
      <c r="Y420" s="170"/>
    </row>
    <row r="421" spans="2:25" s="197" customFormat="1" x14ac:dyDescent="0.2">
      <c r="B421" s="86" t="s">
        <v>853</v>
      </c>
      <c r="C421" s="86" t="s">
        <v>439</v>
      </c>
      <c r="D421" s="86" t="s">
        <v>2</v>
      </c>
      <c r="E421" s="86">
        <v>3237</v>
      </c>
      <c r="F421" s="86">
        <v>7.8571400000000002</v>
      </c>
      <c r="G421" s="86">
        <v>1.12923</v>
      </c>
      <c r="H421" s="86">
        <v>1.171</v>
      </c>
      <c r="I421" s="86">
        <v>0.54300000000000004</v>
      </c>
      <c r="J421" s="86">
        <v>2.4E-2</v>
      </c>
      <c r="K421" s="86">
        <v>6</v>
      </c>
      <c r="L421" s="86">
        <v>203140</v>
      </c>
      <c r="M421" s="86">
        <v>203140</v>
      </c>
      <c r="N421" s="86">
        <v>6.7213189999999999E-3</v>
      </c>
      <c r="O421" s="86">
        <v>6.7213189999999999E-3</v>
      </c>
      <c r="P421" s="86">
        <v>1</v>
      </c>
      <c r="Q421" s="86">
        <v>8910</v>
      </c>
      <c r="R421" s="86">
        <v>8910</v>
      </c>
      <c r="S421" s="86">
        <v>1.01512E-4</v>
      </c>
      <c r="T421" s="86">
        <v>1.01512E-4</v>
      </c>
      <c r="U421" s="86">
        <v>1</v>
      </c>
      <c r="V421" s="86">
        <v>9.9789289999999992E-3</v>
      </c>
      <c r="W421" s="86">
        <v>9.9789289999999992E-3</v>
      </c>
      <c r="X421" s="168" t="s">
        <v>153</v>
      </c>
      <c r="Y421" s="170"/>
    </row>
    <row r="422" spans="2:25" s="197" customFormat="1" x14ac:dyDescent="0.2">
      <c r="B422" s="86" t="s">
        <v>854</v>
      </c>
      <c r="C422" s="86" t="s">
        <v>439</v>
      </c>
      <c r="D422" s="86" t="s">
        <v>2</v>
      </c>
      <c r="E422" s="86">
        <v>1165</v>
      </c>
      <c r="F422" s="86">
        <v>2.57511</v>
      </c>
      <c r="G422" s="86">
        <v>1.6958299999999999</v>
      </c>
      <c r="H422" s="86">
        <v>1.6659999999999999</v>
      </c>
      <c r="I422" s="86">
        <v>0.31</v>
      </c>
      <c r="J422" s="86">
        <v>0.215</v>
      </c>
      <c r="K422" s="86">
        <v>5</v>
      </c>
      <c r="L422" s="86">
        <v>29328</v>
      </c>
      <c r="M422" s="86">
        <v>29328</v>
      </c>
      <c r="N422" s="86">
        <v>7.7210600000000005E-4</v>
      </c>
      <c r="O422" s="86">
        <v>7.7210600000000005E-4</v>
      </c>
      <c r="P422" s="86">
        <v>2</v>
      </c>
      <c r="Q422" s="86">
        <v>20387</v>
      </c>
      <c r="R422" s="86">
        <v>20387</v>
      </c>
      <c r="S422" s="86">
        <v>2.061E-4</v>
      </c>
      <c r="T422" s="86">
        <v>2.061E-4</v>
      </c>
      <c r="U422" s="86">
        <v>0</v>
      </c>
      <c r="V422" s="86">
        <v>0</v>
      </c>
      <c r="W422" s="86">
        <v>0</v>
      </c>
      <c r="X422" s="168" t="s">
        <v>153</v>
      </c>
      <c r="Y422" s="170"/>
    </row>
    <row r="423" spans="2:25" s="197" customFormat="1" x14ac:dyDescent="0.2">
      <c r="B423" s="86" t="s">
        <v>855</v>
      </c>
      <c r="C423" s="86" t="s">
        <v>439</v>
      </c>
      <c r="D423" s="86" t="s">
        <v>2</v>
      </c>
      <c r="E423" s="86">
        <v>975</v>
      </c>
      <c r="F423" s="86">
        <v>4.9196799999999996</v>
      </c>
      <c r="G423" s="86">
        <v>0.50014000000000003</v>
      </c>
      <c r="H423" s="86">
        <v>2.2530000000000001</v>
      </c>
      <c r="I423" s="86">
        <v>0.38600000000000001</v>
      </c>
      <c r="J423" s="86">
        <v>0</v>
      </c>
      <c r="K423" s="86">
        <v>4</v>
      </c>
      <c r="L423" s="86">
        <v>22634</v>
      </c>
      <c r="M423" s="86">
        <v>22634</v>
      </c>
      <c r="N423" s="86">
        <v>5.2293999999999995E-4</v>
      </c>
      <c r="O423" s="86">
        <v>5.2293999999999995E-4</v>
      </c>
      <c r="P423" s="86">
        <v>0</v>
      </c>
      <c r="Q423" s="86">
        <v>0</v>
      </c>
      <c r="R423" s="86">
        <v>0</v>
      </c>
      <c r="S423" s="86">
        <v>0</v>
      </c>
      <c r="T423" s="86">
        <v>0</v>
      </c>
      <c r="U423" s="86">
        <v>1</v>
      </c>
      <c r="V423" s="86">
        <v>3.0022920000000002E-3</v>
      </c>
      <c r="W423" s="86">
        <v>3.0022920000000002E-3</v>
      </c>
      <c r="X423" s="168" t="s">
        <v>153</v>
      </c>
      <c r="Y423" s="170"/>
    </row>
    <row r="424" spans="2:25" s="197" customFormat="1" x14ac:dyDescent="0.2">
      <c r="B424" s="86" t="s">
        <v>856</v>
      </c>
      <c r="C424" s="86" t="s">
        <v>439</v>
      </c>
      <c r="D424" s="86" t="s">
        <v>2</v>
      </c>
      <c r="E424" s="86">
        <v>1821</v>
      </c>
      <c r="F424" s="86">
        <v>2.93553</v>
      </c>
      <c r="G424" s="86">
        <v>2.2011699999999998</v>
      </c>
      <c r="H424" s="86">
        <v>2.6560000000000001</v>
      </c>
      <c r="I424" s="86">
        <v>7.0999999999999994E-2</v>
      </c>
      <c r="J424" s="86">
        <v>0.36599999999999999</v>
      </c>
      <c r="K424" s="86">
        <v>2</v>
      </c>
      <c r="L424" s="86">
        <v>6562</v>
      </c>
      <c r="M424" s="86">
        <v>6562</v>
      </c>
      <c r="N424" s="86">
        <v>1.01512E-4</v>
      </c>
      <c r="O424" s="86">
        <v>1.01512E-4</v>
      </c>
      <c r="P424" s="86">
        <v>4</v>
      </c>
      <c r="Q424" s="86">
        <v>33955</v>
      </c>
      <c r="R424" s="86">
        <v>33955</v>
      </c>
      <c r="S424" s="86">
        <v>2.7992700000000002E-4</v>
      </c>
      <c r="T424" s="86">
        <v>2.7992700000000002E-4</v>
      </c>
      <c r="U424" s="86">
        <v>0</v>
      </c>
      <c r="V424" s="86">
        <v>0</v>
      </c>
      <c r="W424" s="86">
        <v>0</v>
      </c>
      <c r="X424" s="168" t="s">
        <v>153</v>
      </c>
      <c r="Y424" s="170"/>
    </row>
    <row r="425" spans="2:25" s="197" customFormat="1" x14ac:dyDescent="0.2">
      <c r="B425" s="86" t="s">
        <v>857</v>
      </c>
      <c r="C425" s="86" t="s">
        <v>439</v>
      </c>
      <c r="D425" s="86" t="s">
        <v>2</v>
      </c>
      <c r="E425" s="86">
        <v>1060</v>
      </c>
      <c r="F425" s="86">
        <v>3.99396</v>
      </c>
      <c r="G425" s="86">
        <v>1.09135</v>
      </c>
      <c r="H425" s="86">
        <v>1.3660000000000001</v>
      </c>
      <c r="I425" s="86">
        <v>0.39700000000000002</v>
      </c>
      <c r="J425" s="86">
        <v>0.24199999999999999</v>
      </c>
      <c r="K425" s="86">
        <v>1</v>
      </c>
      <c r="L425" s="86">
        <v>41689</v>
      </c>
      <c r="M425" s="86">
        <v>41689</v>
      </c>
      <c r="N425" s="86">
        <v>3.2945230000000002E-3</v>
      </c>
      <c r="O425" s="86">
        <v>3.2945230000000002E-3</v>
      </c>
      <c r="P425" s="86">
        <v>2</v>
      </c>
      <c r="Q425" s="86">
        <v>25448</v>
      </c>
      <c r="R425" s="86">
        <v>25448</v>
      </c>
      <c r="S425" s="86">
        <v>1.7841499999999999E-4</v>
      </c>
      <c r="T425" s="86">
        <v>1.7841499999999999E-4</v>
      </c>
      <c r="U425" s="86">
        <v>0</v>
      </c>
      <c r="V425" s="86">
        <v>0</v>
      </c>
      <c r="W425" s="86">
        <v>0</v>
      </c>
      <c r="X425" s="168" t="s">
        <v>153</v>
      </c>
      <c r="Y425" s="170"/>
    </row>
    <row r="426" spans="2:25" s="197" customFormat="1" x14ac:dyDescent="0.2">
      <c r="B426" s="86" t="s">
        <v>858</v>
      </c>
      <c r="C426" s="86" t="s">
        <v>439</v>
      </c>
      <c r="D426" s="86" t="s">
        <v>2</v>
      </c>
      <c r="E426" s="86">
        <v>1865</v>
      </c>
      <c r="F426" s="86">
        <v>5.27834</v>
      </c>
      <c r="G426" s="86">
        <v>1.8303400000000001</v>
      </c>
      <c r="H426" s="86">
        <v>2.2959999999999998</v>
      </c>
      <c r="I426" s="86">
        <v>3.5999999999999997E-2</v>
      </c>
      <c r="J426" s="86">
        <v>0.42699999999999999</v>
      </c>
      <c r="K426" s="86">
        <v>1</v>
      </c>
      <c r="L426" s="86">
        <v>3929</v>
      </c>
      <c r="M426" s="86">
        <v>3929</v>
      </c>
      <c r="N426" s="86">
        <v>1.32273E-4</v>
      </c>
      <c r="O426" s="86">
        <v>1.32273E-4</v>
      </c>
      <c r="P426" s="86">
        <v>3</v>
      </c>
      <c r="Q426" s="86">
        <v>47010</v>
      </c>
      <c r="R426" s="86">
        <v>47010</v>
      </c>
      <c r="S426" s="86">
        <v>3.9989499999999999E-4</v>
      </c>
      <c r="T426" s="86">
        <v>3.9989499999999999E-4</v>
      </c>
      <c r="U426" s="86">
        <v>0</v>
      </c>
      <c r="V426" s="86">
        <v>0</v>
      </c>
      <c r="W426" s="86">
        <v>0</v>
      </c>
      <c r="X426" s="168" t="s">
        <v>153</v>
      </c>
      <c r="Y426" s="170"/>
    </row>
    <row r="427" spans="2:25" s="197" customFormat="1" x14ac:dyDescent="0.2">
      <c r="B427" s="86" t="s">
        <v>859</v>
      </c>
      <c r="C427" s="86" t="s">
        <v>439</v>
      </c>
      <c r="D427" s="86" t="s">
        <v>2</v>
      </c>
      <c r="E427" s="86">
        <v>1301</v>
      </c>
      <c r="F427" s="86">
        <v>1.5735600000000001</v>
      </c>
      <c r="G427" s="86">
        <v>2.29373</v>
      </c>
      <c r="H427" s="86">
        <v>3.7589999999999999</v>
      </c>
      <c r="I427" s="86">
        <v>2.9000000000000001E-2</v>
      </c>
      <c r="J427" s="86">
        <v>0.26300000000000001</v>
      </c>
      <c r="K427" s="86">
        <v>1</v>
      </c>
      <c r="L427" s="86">
        <v>1363</v>
      </c>
      <c r="M427" s="86">
        <v>1363</v>
      </c>
      <c r="N427" s="275">
        <v>4.3065699999999997E-5</v>
      </c>
      <c r="O427" s="275">
        <v>4.3065699999999997E-5</v>
      </c>
      <c r="P427" s="86">
        <v>2</v>
      </c>
      <c r="Q427" s="86">
        <v>12303</v>
      </c>
      <c r="R427" s="86">
        <v>12303</v>
      </c>
      <c r="S427" s="86">
        <v>1.01512E-4</v>
      </c>
      <c r="T427" s="86">
        <v>1.01512E-4</v>
      </c>
      <c r="U427" s="86">
        <v>0</v>
      </c>
      <c r="V427" s="86">
        <v>0</v>
      </c>
      <c r="W427" s="86">
        <v>0</v>
      </c>
      <c r="X427" s="168" t="s">
        <v>153</v>
      </c>
      <c r="Y427" s="170"/>
    </row>
    <row r="428" spans="2:25" s="197" customFormat="1" x14ac:dyDescent="0.2">
      <c r="B428" s="86" t="s">
        <v>860</v>
      </c>
      <c r="C428" s="86" t="s">
        <v>439</v>
      </c>
      <c r="D428" s="86" t="s">
        <v>2</v>
      </c>
      <c r="E428" s="86">
        <v>2350</v>
      </c>
      <c r="F428" s="86">
        <v>4.8229800000000003</v>
      </c>
      <c r="G428" s="86">
        <v>1.34859</v>
      </c>
      <c r="H428" s="86">
        <v>5.2720000000000002</v>
      </c>
      <c r="I428" s="86">
        <v>2.1240000000000001</v>
      </c>
      <c r="J428" s="86">
        <v>0</v>
      </c>
      <c r="K428" s="86">
        <v>6</v>
      </c>
      <c r="L428" s="86">
        <v>128202</v>
      </c>
      <c r="M428" s="86">
        <v>128202</v>
      </c>
      <c r="N428" s="86">
        <v>3.500623E-3</v>
      </c>
      <c r="O428" s="86">
        <v>3.500623E-3</v>
      </c>
      <c r="P428" s="86">
        <v>0</v>
      </c>
      <c r="Q428" s="86">
        <v>0</v>
      </c>
      <c r="R428" s="86">
        <v>0</v>
      </c>
      <c r="S428" s="86">
        <v>0</v>
      </c>
      <c r="T428" s="86">
        <v>0</v>
      </c>
      <c r="U428" s="86">
        <v>0</v>
      </c>
      <c r="V428" s="86">
        <v>0</v>
      </c>
      <c r="W428" s="86">
        <v>0</v>
      </c>
      <c r="X428" s="168" t="s">
        <v>153</v>
      </c>
      <c r="Y428" s="170"/>
    </row>
    <row r="429" spans="2:25" s="197" customFormat="1" x14ac:dyDescent="0.2">
      <c r="B429" s="86" t="s">
        <v>861</v>
      </c>
      <c r="C429" s="86" t="s">
        <v>439</v>
      </c>
      <c r="D429" s="86" t="s">
        <v>2</v>
      </c>
      <c r="E429" s="86">
        <v>1487</v>
      </c>
      <c r="F429" s="86">
        <v>3.1411500000000001</v>
      </c>
      <c r="G429" s="86">
        <v>6.5945400000000003</v>
      </c>
      <c r="H429" s="86">
        <v>5.327</v>
      </c>
      <c r="I429" s="86">
        <v>1.4770000000000001</v>
      </c>
      <c r="J429" s="86">
        <v>0.109</v>
      </c>
      <c r="K429" s="86">
        <v>4</v>
      </c>
      <c r="L429" s="86">
        <v>55827</v>
      </c>
      <c r="M429" s="86">
        <v>55827</v>
      </c>
      <c r="N429" s="86">
        <v>4.7556789999999996E-3</v>
      </c>
      <c r="O429" s="86">
        <v>4.7556789999999996E-3</v>
      </c>
      <c r="P429" s="86">
        <v>3</v>
      </c>
      <c r="Q429" s="86">
        <v>4120</v>
      </c>
      <c r="R429" s="86">
        <v>4120</v>
      </c>
      <c r="S429" s="86">
        <v>3.32221E-4</v>
      </c>
      <c r="T429" s="86">
        <v>3.32221E-4</v>
      </c>
      <c r="U429" s="86">
        <v>0</v>
      </c>
      <c r="V429" s="86">
        <v>0</v>
      </c>
      <c r="W429" s="86">
        <v>0</v>
      </c>
      <c r="X429" s="168" t="s">
        <v>153</v>
      </c>
      <c r="Y429" s="170"/>
    </row>
    <row r="430" spans="2:25" s="197" customFormat="1" x14ac:dyDescent="0.2">
      <c r="B430" s="86" t="s">
        <v>862</v>
      </c>
      <c r="C430" s="86" t="s">
        <v>439</v>
      </c>
      <c r="D430" s="86" t="s">
        <v>2</v>
      </c>
      <c r="E430" s="86">
        <v>2718</v>
      </c>
      <c r="F430" s="86">
        <v>0.45166000000000001</v>
      </c>
      <c r="G430" s="86">
        <v>6.4627100000000004</v>
      </c>
      <c r="H430" s="86">
        <v>5.77</v>
      </c>
      <c r="I430" s="86">
        <v>0.25</v>
      </c>
      <c r="J430" s="86">
        <v>0.26600000000000001</v>
      </c>
      <c r="K430" s="86">
        <v>5</v>
      </c>
      <c r="L430" s="86">
        <v>15914</v>
      </c>
      <c r="M430" s="86">
        <v>15914</v>
      </c>
      <c r="N430" s="86">
        <v>3.5990600000000001E-4</v>
      </c>
      <c r="O430" s="86">
        <v>3.5990600000000001E-4</v>
      </c>
      <c r="P430" s="86">
        <v>2</v>
      </c>
      <c r="Q430" s="86">
        <v>16985</v>
      </c>
      <c r="R430" s="86">
        <v>16985</v>
      </c>
      <c r="S430" s="86">
        <v>2.2763300000000001E-4</v>
      </c>
      <c r="T430" s="86">
        <v>2.2763300000000001E-4</v>
      </c>
      <c r="U430" s="86">
        <v>0</v>
      </c>
      <c r="V430" s="86">
        <v>0</v>
      </c>
      <c r="W430" s="86">
        <v>0</v>
      </c>
      <c r="X430" s="168" t="s">
        <v>153</v>
      </c>
      <c r="Y430" s="170"/>
    </row>
    <row r="431" spans="2:25" s="197" customFormat="1" x14ac:dyDescent="0.2">
      <c r="B431" s="86" t="s">
        <v>863</v>
      </c>
      <c r="C431" s="86" t="s">
        <v>439</v>
      </c>
      <c r="D431" s="86" t="s">
        <v>2</v>
      </c>
      <c r="E431" s="86">
        <v>92</v>
      </c>
      <c r="F431" s="86">
        <v>0</v>
      </c>
      <c r="G431" s="86">
        <v>2.6735099999999998</v>
      </c>
      <c r="H431" s="86">
        <v>3.1760000000000002</v>
      </c>
      <c r="I431" s="86">
        <v>0</v>
      </c>
      <c r="J431" s="86">
        <v>0</v>
      </c>
      <c r="K431" s="86">
        <v>0</v>
      </c>
      <c r="L431" s="86">
        <v>0</v>
      </c>
      <c r="M431" s="86">
        <v>0</v>
      </c>
      <c r="N431" s="86">
        <v>0</v>
      </c>
      <c r="O431" s="86">
        <v>0</v>
      </c>
      <c r="P431" s="86">
        <v>0</v>
      </c>
      <c r="Q431" s="86">
        <v>0</v>
      </c>
      <c r="R431" s="86">
        <v>0</v>
      </c>
      <c r="S431" s="86">
        <v>0</v>
      </c>
      <c r="T431" s="86">
        <v>0</v>
      </c>
      <c r="U431" s="86">
        <v>0</v>
      </c>
      <c r="V431" s="86">
        <v>0</v>
      </c>
      <c r="W431" s="86">
        <v>0</v>
      </c>
      <c r="X431" s="168" t="s">
        <v>153</v>
      </c>
      <c r="Y431" s="170"/>
    </row>
    <row r="432" spans="2:25" s="197" customFormat="1" x14ac:dyDescent="0.2">
      <c r="B432" s="86" t="s">
        <v>864</v>
      </c>
      <c r="C432" s="86" t="s">
        <v>439</v>
      </c>
      <c r="D432" s="86" t="s">
        <v>2</v>
      </c>
      <c r="E432" s="86">
        <v>2281</v>
      </c>
      <c r="F432" s="86">
        <v>1.4549399999999999</v>
      </c>
      <c r="G432" s="86">
        <v>3.77366</v>
      </c>
      <c r="H432" s="86">
        <v>8.0350000000000001</v>
      </c>
      <c r="I432" s="86">
        <v>3.0270000000000001</v>
      </c>
      <c r="J432" s="86">
        <v>0.59499999999999997</v>
      </c>
      <c r="K432" s="86">
        <v>6</v>
      </c>
      <c r="L432" s="86">
        <v>116358</v>
      </c>
      <c r="M432" s="86">
        <v>116358</v>
      </c>
      <c r="N432" s="86">
        <v>7.1950410000000001E-3</v>
      </c>
      <c r="O432" s="86">
        <v>7.1950410000000001E-3</v>
      </c>
      <c r="P432" s="86">
        <v>4</v>
      </c>
      <c r="Q432" s="86">
        <v>22872</v>
      </c>
      <c r="R432" s="86">
        <v>22872</v>
      </c>
      <c r="S432" s="86">
        <v>5.4447299999999996E-4</v>
      </c>
      <c r="T432" s="86">
        <v>5.4447299999999996E-4</v>
      </c>
      <c r="U432" s="86">
        <v>0</v>
      </c>
      <c r="V432" s="86">
        <v>0</v>
      </c>
      <c r="W432" s="86">
        <v>0</v>
      </c>
      <c r="X432" s="168" t="s">
        <v>153</v>
      </c>
      <c r="Y432" s="170"/>
    </row>
    <row r="433" spans="2:25" s="197" customFormat="1" x14ac:dyDescent="0.2">
      <c r="B433" s="86" t="s">
        <v>865</v>
      </c>
      <c r="C433" s="86" t="s">
        <v>439</v>
      </c>
      <c r="D433" s="86" t="s">
        <v>2</v>
      </c>
      <c r="E433" s="86">
        <v>1335</v>
      </c>
      <c r="F433" s="86">
        <v>1.7103299999999999</v>
      </c>
      <c r="G433" s="86">
        <v>4.7325699999999999</v>
      </c>
      <c r="H433" s="86">
        <v>4.976</v>
      </c>
      <c r="I433" s="86">
        <v>6.9029999999999996</v>
      </c>
      <c r="J433" s="86">
        <v>0</v>
      </c>
      <c r="K433" s="86">
        <v>6</v>
      </c>
      <c r="L433" s="86">
        <v>250719</v>
      </c>
      <c r="M433" s="86">
        <v>250719</v>
      </c>
      <c r="N433" s="86">
        <v>1.2864328E-2</v>
      </c>
      <c r="O433" s="86">
        <v>1.2864328E-2</v>
      </c>
      <c r="P433" s="86">
        <v>0</v>
      </c>
      <c r="Q433" s="86">
        <v>0</v>
      </c>
      <c r="R433" s="86">
        <v>0</v>
      </c>
      <c r="S433" s="86">
        <v>0</v>
      </c>
      <c r="T433" s="86">
        <v>0</v>
      </c>
      <c r="U433" s="86">
        <v>0</v>
      </c>
      <c r="V433" s="86">
        <v>0</v>
      </c>
      <c r="W433" s="86">
        <v>0</v>
      </c>
      <c r="X433" s="168" t="s">
        <v>153</v>
      </c>
      <c r="Y433" s="170"/>
    </row>
    <row r="434" spans="2:25" s="197" customFormat="1" x14ac:dyDescent="0.2">
      <c r="B434" s="86" t="s">
        <v>866</v>
      </c>
      <c r="C434" s="86" t="s">
        <v>439</v>
      </c>
      <c r="D434" s="86" t="s">
        <v>2</v>
      </c>
      <c r="E434" s="86">
        <v>82</v>
      </c>
      <c r="F434" s="86">
        <v>0</v>
      </c>
      <c r="G434" s="86">
        <v>0.93435000000000001</v>
      </c>
      <c r="H434" s="86">
        <v>1.7549999999999999</v>
      </c>
      <c r="I434" s="86">
        <v>9.5000000000000001E-2</v>
      </c>
      <c r="J434" s="86">
        <v>0</v>
      </c>
      <c r="K434" s="86">
        <v>0</v>
      </c>
      <c r="L434" s="86">
        <v>601</v>
      </c>
      <c r="M434" s="86">
        <v>601</v>
      </c>
      <c r="N434" s="275">
        <v>9.2283600000000002E-6</v>
      </c>
      <c r="O434" s="275">
        <v>9.2283600000000002E-6</v>
      </c>
      <c r="P434" s="86">
        <v>0</v>
      </c>
      <c r="Q434" s="86">
        <v>0</v>
      </c>
      <c r="R434" s="86">
        <v>0</v>
      </c>
      <c r="S434" s="86">
        <v>0</v>
      </c>
      <c r="T434" s="86">
        <v>0</v>
      </c>
      <c r="U434" s="86">
        <v>0</v>
      </c>
      <c r="V434" s="86">
        <v>0</v>
      </c>
      <c r="W434" s="86">
        <v>0</v>
      </c>
      <c r="X434" s="168" t="s">
        <v>153</v>
      </c>
      <c r="Y434" s="170"/>
    </row>
    <row r="435" spans="2:25" s="197" customFormat="1" x14ac:dyDescent="0.2">
      <c r="B435" s="86" t="s">
        <v>867</v>
      </c>
      <c r="C435" s="86" t="s">
        <v>439</v>
      </c>
      <c r="D435" s="86" t="s">
        <v>2</v>
      </c>
      <c r="E435" s="86">
        <v>0</v>
      </c>
      <c r="F435" s="86">
        <v>0</v>
      </c>
      <c r="G435" s="86">
        <v>0.92937000000000003</v>
      </c>
      <c r="H435" s="86">
        <v>1.7529999999999999</v>
      </c>
      <c r="I435" s="86">
        <v>0</v>
      </c>
      <c r="J435" s="86">
        <v>0</v>
      </c>
      <c r="K435" s="86">
        <v>0</v>
      </c>
      <c r="L435" s="86">
        <v>0</v>
      </c>
      <c r="M435" s="86">
        <v>0</v>
      </c>
      <c r="N435" s="86">
        <v>0</v>
      </c>
      <c r="O435" s="86">
        <v>0</v>
      </c>
      <c r="P435" s="86">
        <v>0</v>
      </c>
      <c r="Q435" s="86">
        <v>0</v>
      </c>
      <c r="R435" s="86">
        <v>0</v>
      </c>
      <c r="S435" s="86">
        <v>0</v>
      </c>
      <c r="T435" s="86">
        <v>0</v>
      </c>
      <c r="U435" s="86">
        <v>0</v>
      </c>
      <c r="V435" s="86">
        <v>0</v>
      </c>
      <c r="W435" s="86">
        <v>0</v>
      </c>
      <c r="X435" s="168" t="s">
        <v>153</v>
      </c>
      <c r="Y435" s="170"/>
    </row>
    <row r="436" spans="2:25" s="197" customFormat="1" x14ac:dyDescent="0.2">
      <c r="B436" s="86" t="s">
        <v>868</v>
      </c>
      <c r="C436" s="86" t="s">
        <v>439</v>
      </c>
      <c r="D436" s="86" t="s">
        <v>2</v>
      </c>
      <c r="E436" s="86">
        <v>147</v>
      </c>
      <c r="F436" s="86">
        <v>0</v>
      </c>
      <c r="G436" s="86">
        <v>3.8242799999999999</v>
      </c>
      <c r="H436" s="86">
        <v>2.7639999999999998</v>
      </c>
      <c r="I436" s="86">
        <v>1.454</v>
      </c>
      <c r="J436" s="86">
        <v>3.5000000000000003E-2</v>
      </c>
      <c r="K436" s="86">
        <v>1</v>
      </c>
      <c r="L436" s="86">
        <v>10472</v>
      </c>
      <c r="M436" s="86">
        <v>10472</v>
      </c>
      <c r="N436" s="86">
        <v>3.66058E-4</v>
      </c>
      <c r="O436" s="86">
        <v>3.66058E-4</v>
      </c>
      <c r="P436" s="86">
        <v>1</v>
      </c>
      <c r="Q436" s="86">
        <v>255</v>
      </c>
      <c r="R436" s="86">
        <v>255</v>
      </c>
      <c r="S436" s="275">
        <v>3.0761200000000002E-6</v>
      </c>
      <c r="T436" s="275">
        <v>3.0761200000000002E-6</v>
      </c>
      <c r="U436" s="86">
        <v>0</v>
      </c>
      <c r="V436" s="86">
        <v>0</v>
      </c>
      <c r="W436" s="86">
        <v>0</v>
      </c>
      <c r="X436" s="168" t="s">
        <v>153</v>
      </c>
      <c r="Y436" s="170"/>
    </row>
    <row r="437" spans="2:25" s="197" customFormat="1" x14ac:dyDescent="0.2">
      <c r="B437" s="86" t="s">
        <v>869</v>
      </c>
      <c r="C437" s="86" t="s">
        <v>439</v>
      </c>
      <c r="D437" s="86" t="s">
        <v>2</v>
      </c>
      <c r="E437" s="86">
        <v>1808</v>
      </c>
      <c r="F437" s="86">
        <v>0.59050000000000002</v>
      </c>
      <c r="G437" s="86">
        <v>3.4399000000000002</v>
      </c>
      <c r="H437" s="86">
        <v>3.1240000000000001</v>
      </c>
      <c r="I437" s="86">
        <v>1.5329999999999999</v>
      </c>
      <c r="J437" s="86">
        <v>0.14000000000000001</v>
      </c>
      <c r="K437" s="86">
        <v>1</v>
      </c>
      <c r="L437" s="86">
        <v>120143</v>
      </c>
      <c r="M437" s="86">
        <v>120143</v>
      </c>
      <c r="N437" s="86">
        <v>5.5493180000000001E-3</v>
      </c>
      <c r="O437" s="86">
        <v>5.5493180000000001E-3</v>
      </c>
      <c r="P437" s="86">
        <v>1</v>
      </c>
      <c r="Q437" s="86">
        <v>11000</v>
      </c>
      <c r="R437" s="86">
        <v>11000</v>
      </c>
      <c r="S437" s="275">
        <v>7.6903000000000006E-5</v>
      </c>
      <c r="T437" s="275">
        <v>7.6903000000000006E-5</v>
      </c>
      <c r="U437" s="86">
        <v>0</v>
      </c>
      <c r="V437" s="86">
        <v>0</v>
      </c>
      <c r="W437" s="86">
        <v>0</v>
      </c>
      <c r="X437" s="168" t="s">
        <v>153</v>
      </c>
      <c r="Y437" s="170"/>
    </row>
    <row r="438" spans="2:25" s="197" customFormat="1" x14ac:dyDescent="0.2">
      <c r="B438" s="86" t="s">
        <v>870</v>
      </c>
      <c r="C438" s="86" t="s">
        <v>439</v>
      </c>
      <c r="D438" s="86" t="s">
        <v>2</v>
      </c>
      <c r="E438" s="86">
        <v>883</v>
      </c>
      <c r="F438" s="86">
        <v>2.4302700000000002</v>
      </c>
      <c r="G438" s="86">
        <v>4.8745399999999997</v>
      </c>
      <c r="H438" s="86">
        <v>3.2410000000000001</v>
      </c>
      <c r="I438" s="86">
        <v>5.7009999999999996</v>
      </c>
      <c r="J438" s="86">
        <v>0.249</v>
      </c>
      <c r="K438" s="86">
        <v>5</v>
      </c>
      <c r="L438" s="86">
        <v>210279</v>
      </c>
      <c r="M438" s="86">
        <v>210279</v>
      </c>
      <c r="N438" s="86">
        <v>8.5300770000000005E-3</v>
      </c>
      <c r="O438" s="86">
        <v>8.5300770000000005E-3</v>
      </c>
      <c r="P438" s="86">
        <v>2</v>
      </c>
      <c r="Q438" s="86">
        <v>9200</v>
      </c>
      <c r="R438" s="86">
        <v>9200</v>
      </c>
      <c r="S438" s="275">
        <v>7.0750699999999993E-5</v>
      </c>
      <c r="T438" s="275">
        <v>7.0750699999999993E-5</v>
      </c>
      <c r="U438" s="86">
        <v>0</v>
      </c>
      <c r="V438" s="86">
        <v>0</v>
      </c>
      <c r="W438" s="86">
        <v>0</v>
      </c>
      <c r="X438" s="168" t="s">
        <v>153</v>
      </c>
      <c r="Y438" s="170"/>
    </row>
    <row r="439" spans="2:25" s="197" customFormat="1" x14ac:dyDescent="0.2">
      <c r="B439" s="86" t="s">
        <v>871</v>
      </c>
      <c r="C439" s="86" t="s">
        <v>439</v>
      </c>
      <c r="D439" s="86" t="s">
        <v>2</v>
      </c>
      <c r="E439" s="86">
        <v>1283</v>
      </c>
      <c r="F439" s="86">
        <v>2.2571699999999999</v>
      </c>
      <c r="G439" s="86">
        <v>5.1694599999999999</v>
      </c>
      <c r="H439" s="86">
        <v>3.2810000000000001</v>
      </c>
      <c r="I439" s="86">
        <v>0.113</v>
      </c>
      <c r="J439" s="86">
        <v>0.182</v>
      </c>
      <c r="K439" s="86">
        <v>1</v>
      </c>
      <c r="L439" s="86">
        <v>5967</v>
      </c>
      <c r="M439" s="86">
        <v>5967</v>
      </c>
      <c r="N439" s="86">
        <v>1.4765399999999999E-4</v>
      </c>
      <c r="O439" s="86">
        <v>1.4765399999999999E-4</v>
      </c>
      <c r="P439" s="86">
        <v>1</v>
      </c>
      <c r="Q439" s="86">
        <v>9620</v>
      </c>
      <c r="R439" s="86">
        <v>9620</v>
      </c>
      <c r="S439" s="86">
        <v>1.13816E-4</v>
      </c>
      <c r="T439" s="86">
        <v>1.13816E-4</v>
      </c>
      <c r="U439" s="86">
        <v>0</v>
      </c>
      <c r="V439" s="86">
        <v>0</v>
      </c>
      <c r="W439" s="86">
        <v>0</v>
      </c>
      <c r="X439" s="168" t="s">
        <v>153</v>
      </c>
      <c r="Y439" s="170"/>
    </row>
    <row r="440" spans="2:25" s="197" customFormat="1" x14ac:dyDescent="0.2">
      <c r="B440" s="86" t="s">
        <v>872</v>
      </c>
      <c r="C440" s="86" t="s">
        <v>439</v>
      </c>
      <c r="D440" s="86" t="s">
        <v>2</v>
      </c>
      <c r="E440" s="86">
        <v>778</v>
      </c>
      <c r="F440" s="86">
        <v>0.61219999999999997</v>
      </c>
      <c r="G440" s="86">
        <v>3.53552</v>
      </c>
      <c r="H440" s="86">
        <v>2.4089999999999998</v>
      </c>
      <c r="I440" s="86">
        <v>1.1379999999999999</v>
      </c>
      <c r="J440" s="86">
        <v>0</v>
      </c>
      <c r="K440" s="86">
        <v>2</v>
      </c>
      <c r="L440" s="86">
        <v>49760</v>
      </c>
      <c r="M440" s="86">
        <v>49760</v>
      </c>
      <c r="N440" s="86">
        <v>2.528569E-3</v>
      </c>
      <c r="O440" s="86">
        <v>2.528569E-3</v>
      </c>
      <c r="P440" s="86">
        <v>0</v>
      </c>
      <c r="Q440" s="86">
        <v>0</v>
      </c>
      <c r="R440" s="86">
        <v>0</v>
      </c>
      <c r="S440" s="86">
        <v>0</v>
      </c>
      <c r="T440" s="86">
        <v>0</v>
      </c>
      <c r="U440" s="86">
        <v>0</v>
      </c>
      <c r="V440" s="86">
        <v>0</v>
      </c>
      <c r="W440" s="86">
        <v>0</v>
      </c>
      <c r="X440" s="168" t="s">
        <v>153</v>
      </c>
      <c r="Y440" s="170"/>
    </row>
    <row r="441" spans="2:25" s="197" customFormat="1" x14ac:dyDescent="0.2">
      <c r="B441" s="86" t="s">
        <v>873</v>
      </c>
      <c r="C441" s="86" t="s">
        <v>439</v>
      </c>
      <c r="D441" s="86" t="s">
        <v>2</v>
      </c>
      <c r="E441" s="86">
        <v>1511</v>
      </c>
      <c r="F441" s="86">
        <v>0.28154000000000001</v>
      </c>
      <c r="G441" s="86">
        <v>2.9056299999999999</v>
      </c>
      <c r="H441" s="86">
        <v>4.1509999999999998</v>
      </c>
      <c r="I441" s="86">
        <v>4.5999999999999999E-2</v>
      </c>
      <c r="J441" s="86">
        <v>0</v>
      </c>
      <c r="K441" s="86">
        <v>1</v>
      </c>
      <c r="L441" s="86">
        <v>2269</v>
      </c>
      <c r="M441" s="86">
        <v>2269</v>
      </c>
      <c r="N441" s="275">
        <v>2.4608900000000001E-5</v>
      </c>
      <c r="O441" s="275">
        <v>2.4608900000000001E-5</v>
      </c>
      <c r="P441" s="86">
        <v>0</v>
      </c>
      <c r="Q441" s="86">
        <v>0</v>
      </c>
      <c r="R441" s="86">
        <v>0</v>
      </c>
      <c r="S441" s="86">
        <v>0</v>
      </c>
      <c r="T441" s="86">
        <v>0</v>
      </c>
      <c r="U441" s="86">
        <v>0</v>
      </c>
      <c r="V441" s="86">
        <v>0</v>
      </c>
      <c r="W441" s="86">
        <v>0</v>
      </c>
      <c r="X441" s="168" t="s">
        <v>153</v>
      </c>
      <c r="Y441" s="170"/>
    </row>
    <row r="442" spans="2:25" s="197" customFormat="1" x14ac:dyDescent="0.2">
      <c r="B442" s="86" t="s">
        <v>874</v>
      </c>
      <c r="C442" s="86" t="s">
        <v>439</v>
      </c>
      <c r="D442" s="86" t="s">
        <v>2</v>
      </c>
      <c r="E442" s="86">
        <v>517</v>
      </c>
      <c r="F442" s="86">
        <v>2.2000000000000001E-4</v>
      </c>
      <c r="G442" s="86">
        <v>3.29427</v>
      </c>
      <c r="H442" s="86">
        <v>3.2189999999999999</v>
      </c>
      <c r="I442" s="86">
        <v>0</v>
      </c>
      <c r="J442" s="86">
        <v>0</v>
      </c>
      <c r="K442" s="86">
        <v>0</v>
      </c>
      <c r="L442" s="86">
        <v>0</v>
      </c>
      <c r="M442" s="86">
        <v>0</v>
      </c>
      <c r="N442" s="86">
        <v>0</v>
      </c>
      <c r="O442" s="86">
        <v>0</v>
      </c>
      <c r="P442" s="86">
        <v>0</v>
      </c>
      <c r="Q442" s="86">
        <v>0</v>
      </c>
      <c r="R442" s="86">
        <v>0</v>
      </c>
      <c r="S442" s="86">
        <v>0</v>
      </c>
      <c r="T442" s="86">
        <v>0</v>
      </c>
      <c r="U442" s="86">
        <v>0</v>
      </c>
      <c r="V442" s="86">
        <v>0</v>
      </c>
      <c r="W442" s="86">
        <v>0</v>
      </c>
      <c r="X442" s="168" t="s">
        <v>153</v>
      </c>
      <c r="Y442" s="170"/>
    </row>
    <row r="443" spans="2:25" s="197" customFormat="1" x14ac:dyDescent="0.2">
      <c r="B443" s="86" t="s">
        <v>875</v>
      </c>
      <c r="C443" s="86" t="s">
        <v>439</v>
      </c>
      <c r="D443" s="86" t="s">
        <v>2</v>
      </c>
      <c r="E443" s="86">
        <v>439</v>
      </c>
      <c r="F443" s="86">
        <v>0.84201000000000004</v>
      </c>
      <c r="G443" s="86">
        <v>3.3762599999999998</v>
      </c>
      <c r="H443" s="86">
        <v>3.4649999999999999</v>
      </c>
      <c r="I443" s="86">
        <v>3.46</v>
      </c>
      <c r="J443" s="86">
        <v>1.2050000000000001</v>
      </c>
      <c r="K443" s="86">
        <v>3</v>
      </c>
      <c r="L443" s="86">
        <v>59344</v>
      </c>
      <c r="M443" s="86">
        <v>59344</v>
      </c>
      <c r="N443" s="86">
        <v>1.4396229999999999E-3</v>
      </c>
      <c r="O443" s="86">
        <v>1.4396229999999999E-3</v>
      </c>
      <c r="P443" s="86">
        <v>6</v>
      </c>
      <c r="Q443" s="86">
        <v>20666</v>
      </c>
      <c r="R443" s="86">
        <v>20666</v>
      </c>
      <c r="S443" s="86">
        <v>1.5072999999999999E-4</v>
      </c>
      <c r="T443" s="86">
        <v>1.5072999999999999E-4</v>
      </c>
      <c r="U443" s="86">
        <v>0</v>
      </c>
      <c r="V443" s="86">
        <v>0</v>
      </c>
      <c r="W443" s="86">
        <v>0</v>
      </c>
      <c r="X443" s="168" t="s">
        <v>153</v>
      </c>
      <c r="Y443" s="170"/>
    </row>
    <row r="444" spans="2:25" s="197" customFormat="1" x14ac:dyDescent="0.2">
      <c r="B444" s="86" t="s">
        <v>876</v>
      </c>
      <c r="C444" s="86" t="s">
        <v>439</v>
      </c>
      <c r="D444" s="86" t="s">
        <v>2</v>
      </c>
      <c r="E444" s="86">
        <v>655</v>
      </c>
      <c r="F444" s="86">
        <v>1.8806499999999999</v>
      </c>
      <c r="G444" s="86">
        <v>0.30739</v>
      </c>
      <c r="H444" s="86">
        <v>0.59599999999999997</v>
      </c>
      <c r="I444" s="86">
        <v>2E-3</v>
      </c>
      <c r="J444" s="86">
        <v>2.5000000000000001E-2</v>
      </c>
      <c r="K444" s="86">
        <v>0</v>
      </c>
      <c r="L444" s="86">
        <v>234</v>
      </c>
      <c r="M444" s="86">
        <v>234</v>
      </c>
      <c r="N444" s="275">
        <v>3.0761200000000002E-6</v>
      </c>
      <c r="O444" s="275">
        <v>3.0761200000000002E-6</v>
      </c>
      <c r="P444" s="86">
        <v>1</v>
      </c>
      <c r="Q444" s="86">
        <v>3780</v>
      </c>
      <c r="R444" s="86">
        <v>3780</v>
      </c>
      <c r="S444" s="275">
        <v>4.3065699999999997E-5</v>
      </c>
      <c r="T444" s="275">
        <v>4.3065699999999997E-5</v>
      </c>
      <c r="U444" s="86">
        <v>0</v>
      </c>
      <c r="V444" s="86">
        <v>0</v>
      </c>
      <c r="W444" s="86">
        <v>0</v>
      </c>
      <c r="X444" s="168" t="s">
        <v>153</v>
      </c>
      <c r="Y444" s="170"/>
    </row>
    <row r="445" spans="2:25" s="197" customFormat="1" x14ac:dyDescent="0.2">
      <c r="B445" s="86" t="s">
        <v>877</v>
      </c>
      <c r="C445" s="86" t="s">
        <v>439</v>
      </c>
      <c r="D445" s="86" t="s">
        <v>2</v>
      </c>
      <c r="E445" s="86">
        <v>1067</v>
      </c>
      <c r="F445" s="86">
        <v>2.44103</v>
      </c>
      <c r="G445" s="86">
        <v>0.82418999999999998</v>
      </c>
      <c r="H445" s="86">
        <v>1.2170000000000001</v>
      </c>
      <c r="I445" s="86">
        <v>0.108</v>
      </c>
      <c r="J445" s="86">
        <v>0</v>
      </c>
      <c r="K445" s="86">
        <v>1</v>
      </c>
      <c r="L445" s="86">
        <v>12840</v>
      </c>
      <c r="M445" s="86">
        <v>12840</v>
      </c>
      <c r="N445" s="275">
        <v>7.3826799999999996E-5</v>
      </c>
      <c r="O445" s="275">
        <v>7.3826799999999996E-5</v>
      </c>
      <c r="P445" s="86">
        <v>0</v>
      </c>
      <c r="Q445" s="86">
        <v>0</v>
      </c>
      <c r="R445" s="86">
        <v>0</v>
      </c>
      <c r="S445" s="86">
        <v>0</v>
      </c>
      <c r="T445" s="86">
        <v>0</v>
      </c>
      <c r="U445" s="86">
        <v>0</v>
      </c>
      <c r="V445" s="86">
        <v>0</v>
      </c>
      <c r="W445" s="86">
        <v>0</v>
      </c>
      <c r="X445" s="168" t="s">
        <v>153</v>
      </c>
      <c r="Y445" s="170"/>
    </row>
    <row r="446" spans="2:25" s="197" customFormat="1" x14ac:dyDescent="0.2">
      <c r="B446" s="86" t="s">
        <v>878</v>
      </c>
      <c r="C446" s="86" t="s">
        <v>439</v>
      </c>
      <c r="D446" s="86" t="s">
        <v>2</v>
      </c>
      <c r="E446" s="86">
        <v>0</v>
      </c>
      <c r="F446" s="86">
        <v>0</v>
      </c>
      <c r="G446" s="86">
        <v>0</v>
      </c>
      <c r="H446" s="86">
        <v>0</v>
      </c>
      <c r="I446" s="86">
        <v>0</v>
      </c>
      <c r="J446" s="86">
        <v>0</v>
      </c>
      <c r="K446" s="86">
        <v>0</v>
      </c>
      <c r="L446" s="86">
        <v>0</v>
      </c>
      <c r="M446" s="86">
        <v>0</v>
      </c>
      <c r="N446" s="86">
        <v>0</v>
      </c>
      <c r="O446" s="86">
        <v>0</v>
      </c>
      <c r="P446" s="86">
        <v>0</v>
      </c>
      <c r="Q446" s="86">
        <v>0</v>
      </c>
      <c r="R446" s="86">
        <v>0</v>
      </c>
      <c r="S446" s="86">
        <v>0</v>
      </c>
      <c r="T446" s="86">
        <v>0</v>
      </c>
      <c r="U446" s="86">
        <v>0</v>
      </c>
      <c r="V446" s="86">
        <v>0</v>
      </c>
      <c r="W446" s="86">
        <v>0</v>
      </c>
      <c r="X446" s="168" t="s">
        <v>153</v>
      </c>
      <c r="Y446" s="170"/>
    </row>
    <row r="447" spans="2:25" s="197" customFormat="1" x14ac:dyDescent="0.2">
      <c r="B447" s="86" t="s">
        <v>879</v>
      </c>
      <c r="C447" s="86" t="s">
        <v>439</v>
      </c>
      <c r="D447" s="86" t="s">
        <v>2</v>
      </c>
      <c r="E447" s="86">
        <v>45</v>
      </c>
      <c r="F447" s="86">
        <v>0.65797000000000005</v>
      </c>
      <c r="G447" s="86">
        <v>1.96898</v>
      </c>
      <c r="H447" s="86">
        <v>2.0819999999999999</v>
      </c>
      <c r="I447" s="86">
        <v>0</v>
      </c>
      <c r="J447" s="86">
        <v>0</v>
      </c>
      <c r="K447" s="86">
        <v>0</v>
      </c>
      <c r="L447" s="86">
        <v>0</v>
      </c>
      <c r="M447" s="86">
        <v>0</v>
      </c>
      <c r="N447" s="86">
        <v>0</v>
      </c>
      <c r="O447" s="86">
        <v>0</v>
      </c>
      <c r="P447" s="86">
        <v>0</v>
      </c>
      <c r="Q447" s="86">
        <v>0</v>
      </c>
      <c r="R447" s="86">
        <v>0</v>
      </c>
      <c r="S447" s="86">
        <v>0</v>
      </c>
      <c r="T447" s="86">
        <v>0</v>
      </c>
      <c r="U447" s="86">
        <v>0</v>
      </c>
      <c r="V447" s="86">
        <v>0</v>
      </c>
      <c r="W447" s="86">
        <v>0</v>
      </c>
      <c r="X447" s="168" t="s">
        <v>153</v>
      </c>
      <c r="Y447" s="170"/>
    </row>
    <row r="448" spans="2:25" s="197" customFormat="1" x14ac:dyDescent="0.2">
      <c r="B448" s="86" t="s">
        <v>880</v>
      </c>
      <c r="C448" s="86" t="s">
        <v>439</v>
      </c>
      <c r="D448" s="86" t="s">
        <v>2</v>
      </c>
      <c r="E448" s="86">
        <v>50</v>
      </c>
      <c r="F448" s="86">
        <v>0.79473000000000005</v>
      </c>
      <c r="G448" s="86">
        <v>0.57801999999999998</v>
      </c>
      <c r="H448" s="86">
        <v>2.25</v>
      </c>
      <c r="I448" s="86">
        <v>8.5999999999999993E-2</v>
      </c>
      <c r="J448" s="86">
        <v>0.53900000000000003</v>
      </c>
      <c r="K448" s="86">
        <v>1</v>
      </c>
      <c r="L448" s="86">
        <v>259</v>
      </c>
      <c r="M448" s="86">
        <v>259</v>
      </c>
      <c r="N448" s="275">
        <v>3.0761200000000002E-6</v>
      </c>
      <c r="O448" s="275">
        <v>3.0761200000000002E-6</v>
      </c>
      <c r="P448" s="86">
        <v>1</v>
      </c>
      <c r="Q448" s="86">
        <v>1620</v>
      </c>
      <c r="R448" s="86">
        <v>1620</v>
      </c>
      <c r="S448" s="275">
        <v>1.8456699999999999E-5</v>
      </c>
      <c r="T448" s="275">
        <v>1.8456699999999999E-5</v>
      </c>
      <c r="U448" s="86">
        <v>0</v>
      </c>
      <c r="V448" s="86">
        <v>0</v>
      </c>
      <c r="W448" s="86">
        <v>0</v>
      </c>
      <c r="X448" s="168" t="s">
        <v>153</v>
      </c>
      <c r="Y448" s="170"/>
    </row>
    <row r="449" spans="2:25" s="197" customFormat="1" x14ac:dyDescent="0.2">
      <c r="B449" s="86" t="s">
        <v>881</v>
      </c>
      <c r="C449" s="86" t="s">
        <v>439</v>
      </c>
      <c r="D449" s="86" t="s">
        <v>2</v>
      </c>
      <c r="E449" s="86">
        <v>648</v>
      </c>
      <c r="F449" s="86">
        <v>1.03091</v>
      </c>
      <c r="G449" s="86">
        <v>1.2080200000000001</v>
      </c>
      <c r="H449" s="86">
        <v>2.4369999999999998</v>
      </c>
      <c r="I449" s="86">
        <v>8.9999999999999993E-3</v>
      </c>
      <c r="J449" s="86">
        <v>0</v>
      </c>
      <c r="K449" s="86">
        <v>0</v>
      </c>
      <c r="L449" s="86">
        <v>321</v>
      </c>
      <c r="M449" s="86">
        <v>321</v>
      </c>
      <c r="N449" s="275">
        <v>3.0761200000000002E-6</v>
      </c>
      <c r="O449" s="275">
        <v>3.0761200000000002E-6</v>
      </c>
      <c r="P449" s="86">
        <v>0</v>
      </c>
      <c r="Q449" s="86">
        <v>0</v>
      </c>
      <c r="R449" s="86">
        <v>0</v>
      </c>
      <c r="S449" s="86">
        <v>0</v>
      </c>
      <c r="T449" s="86">
        <v>0</v>
      </c>
      <c r="U449" s="86">
        <v>0</v>
      </c>
      <c r="V449" s="86">
        <v>0</v>
      </c>
      <c r="W449" s="86">
        <v>0</v>
      </c>
      <c r="X449" s="168" t="s">
        <v>153</v>
      </c>
      <c r="Y449" s="170"/>
    </row>
    <row r="450" spans="2:25" s="197" customFormat="1" x14ac:dyDescent="0.2">
      <c r="B450" s="86" t="s">
        <v>882</v>
      </c>
      <c r="C450" s="86" t="s">
        <v>439</v>
      </c>
      <c r="D450" s="86" t="s">
        <v>2</v>
      </c>
      <c r="E450" s="86">
        <v>63</v>
      </c>
      <c r="F450" s="86">
        <v>0.47814000000000001</v>
      </c>
      <c r="G450" s="86">
        <v>1.1997</v>
      </c>
      <c r="H450" s="86">
        <v>1.7649999999999999</v>
      </c>
      <c r="I450" s="86">
        <v>0.45</v>
      </c>
      <c r="J450" s="86">
        <v>2.8000000000000001E-2</v>
      </c>
      <c r="K450" s="86">
        <v>1</v>
      </c>
      <c r="L450" s="86">
        <v>2175</v>
      </c>
      <c r="M450" s="86">
        <v>2175</v>
      </c>
      <c r="N450" s="86">
        <v>1.9687200000000001E-4</v>
      </c>
      <c r="O450" s="86">
        <v>1.9687200000000001E-4</v>
      </c>
      <c r="P450" s="86">
        <v>1</v>
      </c>
      <c r="Q450" s="86">
        <v>135</v>
      </c>
      <c r="R450" s="86">
        <v>135</v>
      </c>
      <c r="S450" s="275">
        <v>9.2283600000000002E-6</v>
      </c>
      <c r="T450" s="275">
        <v>9.2283600000000002E-6</v>
      </c>
      <c r="U450" s="86">
        <v>0</v>
      </c>
      <c r="V450" s="86">
        <v>0</v>
      </c>
      <c r="W450" s="86">
        <v>0</v>
      </c>
      <c r="X450" s="168" t="s">
        <v>153</v>
      </c>
      <c r="Y450" s="170"/>
    </row>
    <row r="451" spans="2:25" s="197" customFormat="1" x14ac:dyDescent="0.2">
      <c r="B451" s="86" t="s">
        <v>883</v>
      </c>
      <c r="C451" s="86" t="s">
        <v>439</v>
      </c>
      <c r="D451" s="86" t="s">
        <v>2</v>
      </c>
      <c r="E451" s="86">
        <v>794</v>
      </c>
      <c r="F451" s="86">
        <v>2.6425100000000001</v>
      </c>
      <c r="G451" s="86">
        <v>0.93681000000000003</v>
      </c>
      <c r="H451" s="86">
        <v>2.8820000000000001</v>
      </c>
      <c r="I451" s="86">
        <v>0</v>
      </c>
      <c r="J451" s="86">
        <v>1.234</v>
      </c>
      <c r="K451" s="86">
        <v>0</v>
      </c>
      <c r="L451" s="86">
        <v>0</v>
      </c>
      <c r="M451" s="86">
        <v>0</v>
      </c>
      <c r="N451" s="86">
        <v>0</v>
      </c>
      <c r="O451" s="86">
        <v>0</v>
      </c>
      <c r="P451" s="86">
        <v>3</v>
      </c>
      <c r="Q451" s="86">
        <v>46022</v>
      </c>
      <c r="R451" s="86">
        <v>46022</v>
      </c>
      <c r="S451" s="86">
        <v>3.0145999999999998E-4</v>
      </c>
      <c r="T451" s="86">
        <v>3.0145999999999998E-4</v>
      </c>
      <c r="U451" s="86">
        <v>0</v>
      </c>
      <c r="V451" s="86">
        <v>0</v>
      </c>
      <c r="W451" s="86">
        <v>0</v>
      </c>
      <c r="X451" s="168" t="s">
        <v>153</v>
      </c>
      <c r="Y451" s="170"/>
    </row>
    <row r="452" spans="2:25" s="197" customFormat="1" x14ac:dyDescent="0.2">
      <c r="B452" s="86" t="s">
        <v>884</v>
      </c>
      <c r="C452" s="86" t="s">
        <v>439</v>
      </c>
      <c r="D452" s="86" t="s">
        <v>2</v>
      </c>
      <c r="E452" s="86">
        <v>42</v>
      </c>
      <c r="F452" s="86">
        <v>1.61659</v>
      </c>
      <c r="G452" s="86">
        <v>1.0936600000000001</v>
      </c>
      <c r="H452" s="86">
        <v>1.903</v>
      </c>
      <c r="I452" s="86">
        <v>0</v>
      </c>
      <c r="J452" s="86">
        <v>0.13300000000000001</v>
      </c>
      <c r="K452" s="86">
        <v>0</v>
      </c>
      <c r="L452" s="86">
        <v>0</v>
      </c>
      <c r="M452" s="86">
        <v>0</v>
      </c>
      <c r="N452" s="86">
        <v>0</v>
      </c>
      <c r="O452" s="86">
        <v>0</v>
      </c>
      <c r="P452" s="86">
        <v>2</v>
      </c>
      <c r="Q452" s="86">
        <v>397</v>
      </c>
      <c r="R452" s="86">
        <v>397</v>
      </c>
      <c r="S452" s="275">
        <v>9.2283600000000002E-6</v>
      </c>
      <c r="T452" s="275">
        <v>9.2283600000000002E-6</v>
      </c>
      <c r="U452" s="86">
        <v>0</v>
      </c>
      <c r="V452" s="86">
        <v>0</v>
      </c>
      <c r="W452" s="86">
        <v>0</v>
      </c>
      <c r="X452" s="168" t="s">
        <v>153</v>
      </c>
      <c r="Y452" s="170"/>
    </row>
    <row r="453" spans="2:25" s="197" customFormat="1" x14ac:dyDescent="0.2">
      <c r="B453" s="86" t="s">
        <v>885</v>
      </c>
      <c r="C453" s="86" t="s">
        <v>439</v>
      </c>
      <c r="D453" s="86" t="s">
        <v>2</v>
      </c>
      <c r="E453" s="86">
        <v>15</v>
      </c>
      <c r="F453" s="86">
        <v>0.94969000000000003</v>
      </c>
      <c r="G453" s="86">
        <v>0.23025999999999999</v>
      </c>
      <c r="H453" s="86">
        <v>1.325</v>
      </c>
      <c r="I453" s="86">
        <v>9.5000000000000001E-2</v>
      </c>
      <c r="J453" s="86">
        <v>0</v>
      </c>
      <c r="K453" s="86">
        <v>1</v>
      </c>
      <c r="L453" s="86">
        <v>146</v>
      </c>
      <c r="M453" s="86">
        <v>146</v>
      </c>
      <c r="N453" s="275">
        <v>3.0761200000000002E-6</v>
      </c>
      <c r="O453" s="275">
        <v>3.0761200000000002E-6</v>
      </c>
      <c r="P453" s="86">
        <v>0</v>
      </c>
      <c r="Q453" s="86">
        <v>0</v>
      </c>
      <c r="R453" s="86">
        <v>0</v>
      </c>
      <c r="S453" s="86">
        <v>0</v>
      </c>
      <c r="T453" s="86">
        <v>0</v>
      </c>
      <c r="U453" s="86">
        <v>0</v>
      </c>
      <c r="V453" s="86">
        <v>0</v>
      </c>
      <c r="W453" s="86">
        <v>0</v>
      </c>
      <c r="X453" s="168" t="s">
        <v>153</v>
      </c>
      <c r="Y453" s="170"/>
    </row>
    <row r="454" spans="2:25" s="197" customFormat="1" x14ac:dyDescent="0.2">
      <c r="B454" s="86" t="s">
        <v>886</v>
      </c>
      <c r="C454" s="86" t="s">
        <v>439</v>
      </c>
      <c r="D454" s="86" t="s">
        <v>2</v>
      </c>
      <c r="E454" s="86">
        <v>2</v>
      </c>
      <c r="F454" s="86">
        <v>0.32837</v>
      </c>
      <c r="G454" s="86">
        <v>0.85148000000000001</v>
      </c>
      <c r="H454" s="86">
        <v>2.1480000000000001</v>
      </c>
      <c r="I454" s="86">
        <v>0</v>
      </c>
      <c r="J454" s="86">
        <v>0</v>
      </c>
      <c r="K454" s="86">
        <v>0</v>
      </c>
      <c r="L454" s="86">
        <v>0</v>
      </c>
      <c r="M454" s="86">
        <v>0</v>
      </c>
      <c r="N454" s="86">
        <v>0</v>
      </c>
      <c r="O454" s="86">
        <v>0</v>
      </c>
      <c r="P454" s="86">
        <v>0</v>
      </c>
      <c r="Q454" s="86">
        <v>0</v>
      </c>
      <c r="R454" s="86">
        <v>0</v>
      </c>
      <c r="S454" s="86">
        <v>0</v>
      </c>
      <c r="T454" s="86">
        <v>0</v>
      </c>
      <c r="U454" s="86">
        <v>0</v>
      </c>
      <c r="V454" s="86">
        <v>0</v>
      </c>
      <c r="W454" s="86">
        <v>0</v>
      </c>
      <c r="X454" s="168" t="s">
        <v>153</v>
      </c>
      <c r="Y454" s="170"/>
    </row>
    <row r="455" spans="2:25" s="197" customFormat="1" x14ac:dyDescent="0.2">
      <c r="B455" s="86" t="s">
        <v>887</v>
      </c>
      <c r="C455" s="86" t="s">
        <v>439</v>
      </c>
      <c r="D455" s="86" t="s">
        <v>2</v>
      </c>
      <c r="E455" s="86">
        <v>801</v>
      </c>
      <c r="F455" s="86">
        <v>2.2536</v>
      </c>
      <c r="G455" s="86">
        <v>3.1436700000000002</v>
      </c>
      <c r="H455" s="86">
        <v>2.38</v>
      </c>
      <c r="I455" s="86">
        <v>0.123</v>
      </c>
      <c r="J455" s="86">
        <v>0.23400000000000001</v>
      </c>
      <c r="K455" s="86">
        <v>1</v>
      </c>
      <c r="L455" s="86">
        <v>5588</v>
      </c>
      <c r="M455" s="86">
        <v>5588</v>
      </c>
      <c r="N455" s="86">
        <v>1.3534899999999999E-4</v>
      </c>
      <c r="O455" s="86">
        <v>1.3534899999999999E-4</v>
      </c>
      <c r="P455" s="86">
        <v>5</v>
      </c>
      <c r="Q455" s="86">
        <v>10656</v>
      </c>
      <c r="R455" s="86">
        <v>10656</v>
      </c>
      <c r="S455" s="86">
        <v>1.4150100000000001E-4</v>
      </c>
      <c r="T455" s="86">
        <v>1.4150100000000001E-4</v>
      </c>
      <c r="U455" s="86">
        <v>0</v>
      </c>
      <c r="V455" s="86">
        <v>0</v>
      </c>
      <c r="W455" s="86">
        <v>0</v>
      </c>
      <c r="X455" s="168" t="s">
        <v>153</v>
      </c>
      <c r="Y455" s="170"/>
    </row>
    <row r="456" spans="2:25" s="197" customFormat="1" x14ac:dyDescent="0.2">
      <c r="B456" s="86" t="s">
        <v>888</v>
      </c>
      <c r="C456" s="86" t="s">
        <v>439</v>
      </c>
      <c r="D456" s="86" t="s">
        <v>2</v>
      </c>
      <c r="E456" s="86">
        <v>71</v>
      </c>
      <c r="F456" s="86">
        <v>0.26379999999999998</v>
      </c>
      <c r="G456" s="86">
        <v>0.43994</v>
      </c>
      <c r="H456" s="86">
        <v>0.85699999999999998</v>
      </c>
      <c r="I456" s="86">
        <v>0</v>
      </c>
      <c r="J456" s="86">
        <v>0</v>
      </c>
      <c r="K456" s="86">
        <v>0</v>
      </c>
      <c r="L456" s="86">
        <v>0</v>
      </c>
      <c r="M456" s="86">
        <v>0</v>
      </c>
      <c r="N456" s="86">
        <v>0</v>
      </c>
      <c r="O456" s="86">
        <v>0</v>
      </c>
      <c r="P456" s="86">
        <v>0</v>
      </c>
      <c r="Q456" s="86">
        <v>0</v>
      </c>
      <c r="R456" s="86">
        <v>0</v>
      </c>
      <c r="S456" s="86">
        <v>0</v>
      </c>
      <c r="T456" s="86">
        <v>0</v>
      </c>
      <c r="U456" s="86">
        <v>0</v>
      </c>
      <c r="V456" s="86">
        <v>0</v>
      </c>
      <c r="W456" s="86">
        <v>0</v>
      </c>
      <c r="X456" s="168" t="s">
        <v>153</v>
      </c>
      <c r="Y456" s="170"/>
    </row>
    <row r="457" spans="2:25" s="197" customFormat="1" x14ac:dyDescent="0.2">
      <c r="B457" s="86" t="s">
        <v>889</v>
      </c>
      <c r="C457" s="86" t="s">
        <v>439</v>
      </c>
      <c r="D457" s="86" t="s">
        <v>2</v>
      </c>
      <c r="E457" s="86">
        <v>1</v>
      </c>
      <c r="F457" s="86">
        <v>0</v>
      </c>
      <c r="G457" s="86">
        <v>2.4830000000000001E-2</v>
      </c>
      <c r="H457" s="86">
        <v>0</v>
      </c>
      <c r="I457" s="86">
        <v>0</v>
      </c>
      <c r="J457" s="86">
        <v>0</v>
      </c>
      <c r="K457" s="86">
        <v>0</v>
      </c>
      <c r="L457" s="86">
        <v>0</v>
      </c>
      <c r="M457" s="86">
        <v>0</v>
      </c>
      <c r="N457" s="86">
        <v>0</v>
      </c>
      <c r="O457" s="86">
        <v>0</v>
      </c>
      <c r="P457" s="86">
        <v>0</v>
      </c>
      <c r="Q457" s="86">
        <v>0</v>
      </c>
      <c r="R457" s="86">
        <v>0</v>
      </c>
      <c r="S457" s="86">
        <v>0</v>
      </c>
      <c r="T457" s="86">
        <v>0</v>
      </c>
      <c r="U457" s="86">
        <v>0</v>
      </c>
      <c r="V457" s="86">
        <v>0</v>
      </c>
      <c r="W457" s="86">
        <v>0</v>
      </c>
      <c r="X457" s="168" t="s">
        <v>153</v>
      </c>
      <c r="Y457" s="170"/>
    </row>
    <row r="458" spans="2:25" s="197" customFormat="1" x14ac:dyDescent="0.2">
      <c r="B458" s="86" t="s">
        <v>890</v>
      </c>
      <c r="C458" s="86" t="s">
        <v>439</v>
      </c>
      <c r="D458" s="86" t="s">
        <v>2</v>
      </c>
      <c r="E458" s="86">
        <v>437</v>
      </c>
      <c r="F458" s="86">
        <v>0.69191000000000003</v>
      </c>
      <c r="G458" s="86">
        <v>1.1165099999999999</v>
      </c>
      <c r="H458" s="86">
        <v>3.1920000000000002</v>
      </c>
      <c r="I458" s="86">
        <v>1.2569999999999999</v>
      </c>
      <c r="J458" s="86">
        <v>0.40799999999999997</v>
      </c>
      <c r="K458" s="86">
        <v>1</v>
      </c>
      <c r="L458" s="86">
        <v>23309</v>
      </c>
      <c r="M458" s="86">
        <v>23309</v>
      </c>
      <c r="N458" s="86">
        <v>1.3627209999999999E-3</v>
      </c>
      <c r="O458" s="86">
        <v>1.3627209999999999E-3</v>
      </c>
      <c r="P458" s="86">
        <v>2</v>
      </c>
      <c r="Q458" s="86">
        <v>7570</v>
      </c>
      <c r="R458" s="86">
        <v>7570</v>
      </c>
      <c r="S458" s="275">
        <v>7.9979099999999995E-5</v>
      </c>
      <c r="T458" s="275">
        <v>7.9979099999999995E-5</v>
      </c>
      <c r="U458" s="86">
        <v>0</v>
      </c>
      <c r="V458" s="86">
        <v>0</v>
      </c>
      <c r="W458" s="86">
        <v>0</v>
      </c>
      <c r="X458" s="168" t="s">
        <v>153</v>
      </c>
      <c r="Y458" s="170"/>
    </row>
    <row r="459" spans="2:25" s="197" customFormat="1" x14ac:dyDescent="0.2">
      <c r="B459" s="86" t="s">
        <v>891</v>
      </c>
      <c r="C459" s="86" t="s">
        <v>439</v>
      </c>
      <c r="D459" s="86" t="s">
        <v>2</v>
      </c>
      <c r="E459" s="86">
        <v>0</v>
      </c>
      <c r="F459" s="86">
        <v>0</v>
      </c>
      <c r="G459" s="86">
        <v>0</v>
      </c>
      <c r="H459" s="86">
        <v>0</v>
      </c>
      <c r="I459" s="86">
        <v>0</v>
      </c>
      <c r="J459" s="86">
        <v>0</v>
      </c>
      <c r="K459" s="86">
        <v>0</v>
      </c>
      <c r="L459" s="86">
        <v>0</v>
      </c>
      <c r="M459" s="86">
        <v>0</v>
      </c>
      <c r="N459" s="86">
        <v>0</v>
      </c>
      <c r="O459" s="86">
        <v>0</v>
      </c>
      <c r="P459" s="86">
        <v>0</v>
      </c>
      <c r="Q459" s="86">
        <v>0</v>
      </c>
      <c r="R459" s="86">
        <v>0</v>
      </c>
      <c r="S459" s="86">
        <v>0</v>
      </c>
      <c r="T459" s="86">
        <v>0</v>
      </c>
      <c r="U459" s="86">
        <v>0</v>
      </c>
      <c r="V459" s="86">
        <v>0</v>
      </c>
      <c r="W459" s="86">
        <v>0</v>
      </c>
      <c r="X459" s="168" t="s">
        <v>153</v>
      </c>
      <c r="Y459" s="170"/>
    </row>
    <row r="460" spans="2:25" s="197" customFormat="1" x14ac:dyDescent="0.2">
      <c r="B460" s="86" t="s">
        <v>892</v>
      </c>
      <c r="C460" s="86" t="s">
        <v>439</v>
      </c>
      <c r="D460" s="86" t="s">
        <v>2</v>
      </c>
      <c r="E460" s="86">
        <v>0</v>
      </c>
      <c r="F460" s="86">
        <v>0</v>
      </c>
      <c r="G460" s="86">
        <v>0</v>
      </c>
      <c r="H460" s="86">
        <v>0</v>
      </c>
      <c r="I460" s="86">
        <v>0</v>
      </c>
      <c r="J460" s="86">
        <v>0</v>
      </c>
      <c r="K460" s="86">
        <v>0</v>
      </c>
      <c r="L460" s="86">
        <v>0</v>
      </c>
      <c r="M460" s="86">
        <v>0</v>
      </c>
      <c r="N460" s="86">
        <v>0</v>
      </c>
      <c r="O460" s="86">
        <v>0</v>
      </c>
      <c r="P460" s="86">
        <v>0</v>
      </c>
      <c r="Q460" s="86">
        <v>0</v>
      </c>
      <c r="R460" s="86">
        <v>0</v>
      </c>
      <c r="S460" s="86">
        <v>0</v>
      </c>
      <c r="T460" s="86">
        <v>0</v>
      </c>
      <c r="U460" s="86">
        <v>0</v>
      </c>
      <c r="V460" s="86">
        <v>0</v>
      </c>
      <c r="W460" s="86">
        <v>0</v>
      </c>
      <c r="X460" s="168" t="s">
        <v>153</v>
      </c>
      <c r="Y460" s="170"/>
    </row>
    <row r="461" spans="2:25" s="197" customFormat="1" x14ac:dyDescent="0.2">
      <c r="B461" s="86" t="s">
        <v>893</v>
      </c>
      <c r="C461" s="86" t="s">
        <v>439</v>
      </c>
      <c r="D461" s="86" t="s">
        <v>2</v>
      </c>
      <c r="E461" s="86">
        <v>947</v>
      </c>
      <c r="F461" s="86">
        <v>0</v>
      </c>
      <c r="G461" s="86">
        <v>0</v>
      </c>
      <c r="H461" s="86">
        <v>3.3660000000000001</v>
      </c>
      <c r="I461" s="86">
        <v>9.7769999999999992</v>
      </c>
      <c r="J461" s="86">
        <v>0.63300000000000001</v>
      </c>
      <c r="K461" s="86">
        <v>5</v>
      </c>
      <c r="L461" s="86">
        <v>372353</v>
      </c>
      <c r="M461" s="86">
        <v>372353</v>
      </c>
      <c r="N461" s="86">
        <v>1.2762816E-2</v>
      </c>
      <c r="O461" s="86">
        <v>1.2762816E-2</v>
      </c>
      <c r="P461" s="86">
        <v>4</v>
      </c>
      <c r="Q461" s="86">
        <v>24095</v>
      </c>
      <c r="R461" s="86">
        <v>24095</v>
      </c>
      <c r="S461" s="86">
        <v>2.4301300000000001E-4</v>
      </c>
      <c r="T461" s="86">
        <v>2.4301300000000001E-4</v>
      </c>
      <c r="U461" s="86">
        <v>0</v>
      </c>
      <c r="V461" s="86">
        <v>0</v>
      </c>
      <c r="W461" s="86">
        <v>0</v>
      </c>
      <c r="X461" s="168" t="s">
        <v>449</v>
      </c>
      <c r="Y461" s="170"/>
    </row>
    <row r="462" spans="2:25" s="197" customFormat="1" x14ac:dyDescent="0.2">
      <c r="B462" s="86" t="s">
        <v>894</v>
      </c>
      <c r="C462" s="86" t="s">
        <v>439</v>
      </c>
      <c r="D462" s="86" t="s">
        <v>2</v>
      </c>
      <c r="E462" s="86">
        <v>239</v>
      </c>
      <c r="F462" s="86">
        <v>0</v>
      </c>
      <c r="G462" s="86">
        <v>0</v>
      </c>
      <c r="H462" s="86">
        <v>1.1020000000000001</v>
      </c>
      <c r="I462" s="86">
        <v>0.255</v>
      </c>
      <c r="J462" s="86">
        <v>0.111</v>
      </c>
      <c r="K462" s="86">
        <v>3</v>
      </c>
      <c r="L462" s="86">
        <v>7497</v>
      </c>
      <c r="M462" s="86">
        <v>7497</v>
      </c>
      <c r="N462" s="86">
        <v>1.5011460000000001E-3</v>
      </c>
      <c r="O462" s="86">
        <v>1.5011460000000001E-3</v>
      </c>
      <c r="P462" s="86">
        <v>1</v>
      </c>
      <c r="Q462" s="86">
        <v>3245</v>
      </c>
      <c r="R462" s="86">
        <v>3245</v>
      </c>
      <c r="S462" s="275">
        <v>3.3837300000000002E-5</v>
      </c>
      <c r="T462" s="275">
        <v>3.3837300000000002E-5</v>
      </c>
      <c r="U462" s="86">
        <v>0</v>
      </c>
      <c r="V462" s="86">
        <v>0</v>
      </c>
      <c r="W462" s="86">
        <v>0</v>
      </c>
      <c r="X462" s="168" t="s">
        <v>153</v>
      </c>
      <c r="Y462" s="170"/>
    </row>
    <row r="463" spans="2:25" s="197" customFormat="1" x14ac:dyDescent="0.2">
      <c r="B463" s="86" t="s">
        <v>895</v>
      </c>
      <c r="C463" s="86" t="s">
        <v>439</v>
      </c>
      <c r="D463" s="86" t="s">
        <v>2</v>
      </c>
      <c r="E463" s="86">
        <v>0</v>
      </c>
      <c r="F463" s="86">
        <v>0</v>
      </c>
      <c r="G463" s="86">
        <v>0</v>
      </c>
      <c r="H463" s="86">
        <v>0</v>
      </c>
      <c r="I463" s="86">
        <v>0</v>
      </c>
      <c r="J463" s="86">
        <v>0</v>
      </c>
      <c r="K463" s="86">
        <v>0</v>
      </c>
      <c r="L463" s="86">
        <v>0</v>
      </c>
      <c r="M463" s="86">
        <v>0</v>
      </c>
      <c r="N463" s="86">
        <v>0</v>
      </c>
      <c r="O463" s="86">
        <v>0</v>
      </c>
      <c r="P463" s="86">
        <v>0</v>
      </c>
      <c r="Q463" s="86">
        <v>0</v>
      </c>
      <c r="R463" s="86">
        <v>0</v>
      </c>
      <c r="S463" s="86">
        <v>0</v>
      </c>
      <c r="T463" s="86">
        <v>0</v>
      </c>
      <c r="U463" s="86">
        <v>0</v>
      </c>
      <c r="V463" s="86">
        <v>0</v>
      </c>
      <c r="W463" s="86">
        <v>0</v>
      </c>
      <c r="X463" s="168" t="s">
        <v>153</v>
      </c>
      <c r="Y463" s="170"/>
    </row>
    <row r="464" spans="2:25" s="197" customFormat="1" x14ac:dyDescent="0.2">
      <c r="B464" s="86" t="s">
        <v>896</v>
      </c>
      <c r="C464" s="86" t="s">
        <v>439</v>
      </c>
      <c r="D464" s="86" t="s">
        <v>2</v>
      </c>
      <c r="E464" s="86">
        <v>895</v>
      </c>
      <c r="F464" s="86">
        <v>0</v>
      </c>
      <c r="G464" s="86">
        <v>0</v>
      </c>
      <c r="H464" s="86">
        <v>3.5350000000000001</v>
      </c>
      <c r="I464" s="86">
        <v>4.4080000000000004</v>
      </c>
      <c r="J464" s="86">
        <v>1.4550000000000001</v>
      </c>
      <c r="K464" s="86">
        <v>6</v>
      </c>
      <c r="L464" s="86">
        <v>151070</v>
      </c>
      <c r="M464" s="86">
        <v>151070</v>
      </c>
      <c r="N464" s="86">
        <v>7.496501E-3</v>
      </c>
      <c r="O464" s="86">
        <v>7.496501E-3</v>
      </c>
      <c r="P464" s="86">
        <v>4</v>
      </c>
      <c r="Q464" s="86">
        <v>49868</v>
      </c>
      <c r="R464" s="86">
        <v>49868</v>
      </c>
      <c r="S464" s="86">
        <v>5.7215800000000002E-4</v>
      </c>
      <c r="T464" s="86">
        <v>5.7215800000000002E-4</v>
      </c>
      <c r="U464" s="86">
        <v>0</v>
      </c>
      <c r="V464" s="86">
        <v>0</v>
      </c>
      <c r="W464" s="86">
        <v>0</v>
      </c>
      <c r="X464" s="168" t="s">
        <v>153</v>
      </c>
      <c r="Y464" s="170"/>
    </row>
    <row r="465" spans="2:25" s="197" customFormat="1" x14ac:dyDescent="0.2">
      <c r="B465" s="86" t="s">
        <v>897</v>
      </c>
      <c r="C465" s="86" t="s">
        <v>439</v>
      </c>
      <c r="D465" s="86" t="s">
        <v>2</v>
      </c>
      <c r="E465" s="86">
        <v>0</v>
      </c>
      <c r="F465" s="86">
        <v>0</v>
      </c>
      <c r="G465" s="86">
        <v>0</v>
      </c>
      <c r="H465" s="86">
        <v>0</v>
      </c>
      <c r="I465" s="86">
        <v>0</v>
      </c>
      <c r="J465" s="86">
        <v>0</v>
      </c>
      <c r="K465" s="86">
        <v>0</v>
      </c>
      <c r="L465" s="86">
        <v>0</v>
      </c>
      <c r="M465" s="86">
        <v>0</v>
      </c>
      <c r="N465" s="86">
        <v>0</v>
      </c>
      <c r="O465" s="86">
        <v>0</v>
      </c>
      <c r="P465" s="86">
        <v>0</v>
      </c>
      <c r="Q465" s="86">
        <v>0</v>
      </c>
      <c r="R465" s="86">
        <v>0</v>
      </c>
      <c r="S465" s="86">
        <v>0</v>
      </c>
      <c r="T465" s="86">
        <v>0</v>
      </c>
      <c r="U465" s="86">
        <v>0</v>
      </c>
      <c r="V465" s="86">
        <v>0</v>
      </c>
      <c r="W465" s="86">
        <v>0</v>
      </c>
      <c r="X465" s="168" t="s">
        <v>153</v>
      </c>
      <c r="Y465" s="170"/>
    </row>
    <row r="466" spans="2:25" s="197" customFormat="1" x14ac:dyDescent="0.2">
      <c r="B466" s="86" t="s">
        <v>898</v>
      </c>
      <c r="C466" s="86" t="s">
        <v>439</v>
      </c>
      <c r="D466" s="86" t="s">
        <v>2</v>
      </c>
      <c r="E466" s="86">
        <v>399</v>
      </c>
      <c r="F466" s="86">
        <v>0</v>
      </c>
      <c r="G466" s="86">
        <v>0</v>
      </c>
      <c r="H466" s="86">
        <v>3.5649999999999999</v>
      </c>
      <c r="I466" s="86">
        <v>0.755</v>
      </c>
      <c r="J466" s="86">
        <v>1.4710000000000001</v>
      </c>
      <c r="K466" s="86">
        <v>3</v>
      </c>
      <c r="L466" s="86">
        <v>11445</v>
      </c>
      <c r="M466" s="86">
        <v>11445</v>
      </c>
      <c r="N466" s="86">
        <v>2.4332099999999999E-3</v>
      </c>
      <c r="O466" s="86">
        <v>2.4332099999999999E-3</v>
      </c>
      <c r="P466" s="86">
        <v>2</v>
      </c>
      <c r="Q466" s="86">
        <v>22290</v>
      </c>
      <c r="R466" s="86">
        <v>22290</v>
      </c>
      <c r="S466" s="86">
        <v>2.3686099999999999E-4</v>
      </c>
      <c r="T466" s="86">
        <v>2.3686099999999999E-4</v>
      </c>
      <c r="U466" s="86">
        <v>0</v>
      </c>
      <c r="V466" s="86">
        <v>0</v>
      </c>
      <c r="W466" s="86">
        <v>0</v>
      </c>
      <c r="X466" s="168" t="s">
        <v>153</v>
      </c>
      <c r="Y466" s="170"/>
    </row>
    <row r="467" spans="2:25" s="197" customFormat="1" x14ac:dyDescent="0.2">
      <c r="B467" s="86" t="s">
        <v>899</v>
      </c>
      <c r="C467" s="86" t="s">
        <v>439</v>
      </c>
      <c r="D467" s="86" t="s">
        <v>2</v>
      </c>
      <c r="E467" s="86">
        <v>729</v>
      </c>
      <c r="F467" s="86">
        <v>1.02291</v>
      </c>
      <c r="G467" s="86">
        <v>1.6337699999999999</v>
      </c>
      <c r="H467" s="86">
        <v>2.754</v>
      </c>
      <c r="I467" s="86">
        <v>0.39</v>
      </c>
      <c r="J467" s="86">
        <v>0.81799999999999995</v>
      </c>
      <c r="K467" s="86">
        <v>3</v>
      </c>
      <c r="L467" s="86">
        <v>13969</v>
      </c>
      <c r="M467" s="86">
        <v>13969</v>
      </c>
      <c r="N467" s="86">
        <v>3.2299199999999997E-4</v>
      </c>
      <c r="O467" s="86">
        <v>3.2299199999999997E-4</v>
      </c>
      <c r="P467" s="86">
        <v>5</v>
      </c>
      <c r="Q467" s="86">
        <v>29320</v>
      </c>
      <c r="R467" s="86">
        <v>29320</v>
      </c>
      <c r="S467" s="86">
        <v>2.2148099999999999E-4</v>
      </c>
      <c r="T467" s="86">
        <v>2.2148099999999999E-4</v>
      </c>
      <c r="U467" s="86">
        <v>0</v>
      </c>
      <c r="V467" s="86">
        <v>0</v>
      </c>
      <c r="W467" s="86">
        <v>0</v>
      </c>
      <c r="X467" s="168" t="s">
        <v>153</v>
      </c>
      <c r="Y467" s="170"/>
    </row>
    <row r="468" spans="2:25" s="197" customFormat="1" x14ac:dyDescent="0.2">
      <c r="B468" s="86" t="s">
        <v>900</v>
      </c>
      <c r="C468" s="86" t="s">
        <v>439</v>
      </c>
      <c r="D468" s="86" t="s">
        <v>2</v>
      </c>
      <c r="E468" s="86">
        <v>1751</v>
      </c>
      <c r="F468" s="86">
        <v>4.7345899999999999</v>
      </c>
      <c r="G468" s="86">
        <v>2.69503</v>
      </c>
      <c r="H468" s="86">
        <v>4.0289999999999999</v>
      </c>
      <c r="I468" s="86">
        <v>0.33</v>
      </c>
      <c r="J468" s="86">
        <v>9.6000000000000002E-2</v>
      </c>
      <c r="K468" s="86">
        <v>3</v>
      </c>
      <c r="L468" s="86">
        <v>19414</v>
      </c>
      <c r="M468" s="86">
        <v>19414</v>
      </c>
      <c r="N468" s="86">
        <v>3.32221E-4</v>
      </c>
      <c r="O468" s="86">
        <v>3.32221E-4</v>
      </c>
      <c r="P468" s="86">
        <v>2</v>
      </c>
      <c r="Q468" s="86">
        <v>5650</v>
      </c>
      <c r="R468" s="86">
        <v>5650</v>
      </c>
      <c r="S468" s="275">
        <v>6.1522399999999999E-5</v>
      </c>
      <c r="T468" s="275">
        <v>6.1522399999999999E-5</v>
      </c>
      <c r="U468" s="86">
        <v>0</v>
      </c>
      <c r="V468" s="86">
        <v>0</v>
      </c>
      <c r="W468" s="86">
        <v>0</v>
      </c>
      <c r="X468" s="168" t="s">
        <v>153</v>
      </c>
      <c r="Y468" s="170"/>
    </row>
    <row r="469" spans="2:25" s="197" customFormat="1" x14ac:dyDescent="0.2">
      <c r="B469" s="86" t="s">
        <v>901</v>
      </c>
      <c r="C469" s="86" t="s">
        <v>439</v>
      </c>
      <c r="D469" s="86" t="s">
        <v>2</v>
      </c>
      <c r="E469" s="86">
        <v>480</v>
      </c>
      <c r="F469" s="86">
        <v>1.39076</v>
      </c>
      <c r="G469" s="86">
        <v>1.98291</v>
      </c>
      <c r="H469" s="86">
        <v>4.7969999999999997</v>
      </c>
      <c r="I469" s="86">
        <v>4.1000000000000002E-2</v>
      </c>
      <c r="J469" s="86">
        <v>2.0459999999999998</v>
      </c>
      <c r="K469" s="86">
        <v>1</v>
      </c>
      <c r="L469" s="86">
        <v>549</v>
      </c>
      <c r="M469" s="86">
        <v>549</v>
      </c>
      <c r="N469" s="275">
        <v>3.07612E-5</v>
      </c>
      <c r="O469" s="275">
        <v>3.07612E-5</v>
      </c>
      <c r="P469" s="86">
        <v>3</v>
      </c>
      <c r="Q469" s="86">
        <v>27725</v>
      </c>
      <c r="R469" s="86">
        <v>27725</v>
      </c>
      <c r="S469" s="86">
        <v>2.64546E-4</v>
      </c>
      <c r="T469" s="86">
        <v>2.64546E-4</v>
      </c>
      <c r="U469" s="86">
        <v>0</v>
      </c>
      <c r="V469" s="86">
        <v>0</v>
      </c>
      <c r="W469" s="86">
        <v>0</v>
      </c>
      <c r="X469" s="168" t="s">
        <v>153</v>
      </c>
      <c r="Y469" s="170"/>
    </row>
    <row r="470" spans="2:25" s="197" customFormat="1" x14ac:dyDescent="0.2">
      <c r="B470" s="86" t="s">
        <v>902</v>
      </c>
      <c r="C470" s="86" t="s">
        <v>439</v>
      </c>
      <c r="D470" s="86" t="s">
        <v>2</v>
      </c>
      <c r="E470" s="86">
        <v>1903</v>
      </c>
      <c r="F470" s="86">
        <v>5.6374700000000004</v>
      </c>
      <c r="G470" s="86">
        <v>0.81489</v>
      </c>
      <c r="H470" s="86">
        <v>4.51</v>
      </c>
      <c r="I470" s="86">
        <v>0.84599999999999997</v>
      </c>
      <c r="J470" s="86">
        <v>0.14899999999999999</v>
      </c>
      <c r="K470" s="86">
        <v>1</v>
      </c>
      <c r="L470" s="86">
        <v>48333</v>
      </c>
      <c r="M470" s="86">
        <v>48333</v>
      </c>
      <c r="N470" s="86">
        <v>3.9189749999999999E-3</v>
      </c>
      <c r="O470" s="86">
        <v>3.9189749999999999E-3</v>
      </c>
      <c r="P470" s="86">
        <v>1</v>
      </c>
      <c r="Q470" s="86">
        <v>8510</v>
      </c>
      <c r="R470" s="86">
        <v>8510</v>
      </c>
      <c r="S470" s="275">
        <v>7.0750699999999993E-5</v>
      </c>
      <c r="T470" s="275">
        <v>7.0750699999999993E-5</v>
      </c>
      <c r="U470" s="86">
        <v>0</v>
      </c>
      <c r="V470" s="86">
        <v>0</v>
      </c>
      <c r="W470" s="86">
        <v>0</v>
      </c>
      <c r="X470" s="168" t="s">
        <v>153</v>
      </c>
      <c r="Y470" s="170"/>
    </row>
    <row r="471" spans="2:25" s="197" customFormat="1" x14ac:dyDescent="0.2">
      <c r="B471" s="86" t="s">
        <v>903</v>
      </c>
      <c r="C471" s="86" t="s">
        <v>439</v>
      </c>
      <c r="D471" s="86" t="s">
        <v>2</v>
      </c>
      <c r="E471" s="86">
        <v>1383</v>
      </c>
      <c r="F471" s="86">
        <v>3.4832900000000002</v>
      </c>
      <c r="G471" s="86">
        <v>1.67317</v>
      </c>
      <c r="H471" s="86">
        <v>4.6130000000000004</v>
      </c>
      <c r="I471" s="86">
        <v>7.6999999999999999E-2</v>
      </c>
      <c r="J471" s="86">
        <v>8.0000000000000002E-3</v>
      </c>
      <c r="K471" s="86">
        <v>1</v>
      </c>
      <c r="L471" s="86">
        <v>3124</v>
      </c>
      <c r="M471" s="86">
        <v>3124</v>
      </c>
      <c r="N471" s="275">
        <v>8.61313E-5</v>
      </c>
      <c r="O471" s="275">
        <v>8.61313E-5</v>
      </c>
      <c r="P471" s="86">
        <v>1</v>
      </c>
      <c r="Q471" s="86">
        <v>310</v>
      </c>
      <c r="R471" s="86">
        <v>310</v>
      </c>
      <c r="S471" s="275">
        <v>3.0761200000000002E-6</v>
      </c>
      <c r="T471" s="275">
        <v>3.0761200000000002E-6</v>
      </c>
      <c r="U471" s="86">
        <v>2</v>
      </c>
      <c r="V471" s="86">
        <v>8.5239249999999999E-3</v>
      </c>
      <c r="W471" s="86">
        <v>8.5239249999999999E-3</v>
      </c>
      <c r="X471" s="168" t="s">
        <v>153</v>
      </c>
      <c r="Y471" s="170"/>
    </row>
    <row r="472" spans="2:25" s="197" customFormat="1" x14ac:dyDescent="0.2">
      <c r="B472" s="86" t="s">
        <v>904</v>
      </c>
      <c r="C472" s="86" t="s">
        <v>439</v>
      </c>
      <c r="D472" s="86" t="s">
        <v>2</v>
      </c>
      <c r="E472" s="86">
        <v>1788</v>
      </c>
      <c r="F472" s="86">
        <v>3.9821399999999998</v>
      </c>
      <c r="G472" s="86">
        <v>2.4822799999999998</v>
      </c>
      <c r="H472" s="86">
        <v>3.93</v>
      </c>
      <c r="I472" s="86">
        <v>0.13900000000000001</v>
      </c>
      <c r="J472" s="86">
        <v>0.496</v>
      </c>
      <c r="K472" s="86">
        <v>2</v>
      </c>
      <c r="L472" s="86">
        <v>8564</v>
      </c>
      <c r="M472" s="86">
        <v>8564</v>
      </c>
      <c r="N472" s="86">
        <v>1.1689299999999999E-4</v>
      </c>
      <c r="O472" s="86">
        <v>1.1689299999999999E-4</v>
      </c>
      <c r="P472" s="86">
        <v>3</v>
      </c>
      <c r="Q472" s="86">
        <v>30522</v>
      </c>
      <c r="R472" s="86">
        <v>30522</v>
      </c>
      <c r="S472" s="86">
        <v>3.3837299999999999E-4</v>
      </c>
      <c r="T472" s="86">
        <v>3.3837299999999999E-4</v>
      </c>
      <c r="U472" s="86">
        <v>0</v>
      </c>
      <c r="V472" s="86">
        <v>0</v>
      </c>
      <c r="W472" s="86">
        <v>0</v>
      </c>
      <c r="X472" s="168" t="s">
        <v>153</v>
      </c>
      <c r="Y472" s="170"/>
    </row>
    <row r="473" spans="2:25" s="197" customFormat="1" x14ac:dyDescent="0.2">
      <c r="B473" s="86" t="s">
        <v>905</v>
      </c>
      <c r="C473" s="86" t="s">
        <v>439</v>
      </c>
      <c r="D473" s="86" t="s">
        <v>2</v>
      </c>
      <c r="E473" s="86">
        <v>906</v>
      </c>
      <c r="F473" s="86">
        <v>2.9995599999999998</v>
      </c>
      <c r="G473" s="86">
        <v>1.2487900000000001</v>
      </c>
      <c r="H473" s="86">
        <v>4.5510000000000002</v>
      </c>
      <c r="I473" s="86">
        <v>0.19600000000000001</v>
      </c>
      <c r="J473" s="86">
        <v>0.30599999999999999</v>
      </c>
      <c r="K473" s="86">
        <v>3</v>
      </c>
      <c r="L473" s="86">
        <v>5270</v>
      </c>
      <c r="M473" s="86">
        <v>5270</v>
      </c>
      <c r="N473" s="86">
        <v>1.4765399999999999E-4</v>
      </c>
      <c r="O473" s="86">
        <v>1.4765399999999999E-4</v>
      </c>
      <c r="P473" s="86">
        <v>5</v>
      </c>
      <c r="Q473" s="86">
        <v>8258</v>
      </c>
      <c r="R473" s="86">
        <v>8258</v>
      </c>
      <c r="S473" s="86">
        <v>1.1689299999999999E-4</v>
      </c>
      <c r="T473" s="86">
        <v>1.1689299999999999E-4</v>
      </c>
      <c r="U473" s="86">
        <v>0</v>
      </c>
      <c r="V473" s="86">
        <v>0</v>
      </c>
      <c r="W473" s="86">
        <v>0</v>
      </c>
      <c r="X473" s="168" t="s">
        <v>153</v>
      </c>
      <c r="Y473" s="170"/>
    </row>
    <row r="474" spans="2:25" s="197" customFormat="1" x14ac:dyDescent="0.2">
      <c r="B474" s="86" t="s">
        <v>906</v>
      </c>
      <c r="C474" s="86" t="s">
        <v>439</v>
      </c>
      <c r="D474" s="86" t="s">
        <v>2</v>
      </c>
      <c r="E474" s="86">
        <v>1139</v>
      </c>
      <c r="F474" s="86">
        <v>0.76446999999999998</v>
      </c>
      <c r="G474" s="86">
        <v>1.9698</v>
      </c>
      <c r="H474" s="86">
        <v>4.0430000000000001</v>
      </c>
      <c r="I474" s="86">
        <v>5.0000000000000001E-3</v>
      </c>
      <c r="J474" s="86">
        <v>0</v>
      </c>
      <c r="K474" s="86">
        <v>0</v>
      </c>
      <c r="L474" s="86">
        <v>195</v>
      </c>
      <c r="M474" s="86">
        <v>195</v>
      </c>
      <c r="N474" s="275">
        <v>3.0761200000000002E-6</v>
      </c>
      <c r="O474" s="275">
        <v>3.0761200000000002E-6</v>
      </c>
      <c r="P474" s="86">
        <v>0</v>
      </c>
      <c r="Q474" s="86">
        <v>0</v>
      </c>
      <c r="R474" s="86">
        <v>0</v>
      </c>
      <c r="S474" s="86">
        <v>0</v>
      </c>
      <c r="T474" s="86">
        <v>0</v>
      </c>
      <c r="U474" s="86">
        <v>0</v>
      </c>
      <c r="V474" s="86">
        <v>0</v>
      </c>
      <c r="W474" s="86">
        <v>0</v>
      </c>
      <c r="X474" s="168" t="s">
        <v>153</v>
      </c>
      <c r="Y474" s="170"/>
    </row>
    <row r="475" spans="2:25" s="197" customFormat="1" x14ac:dyDescent="0.2">
      <c r="B475" s="86" t="s">
        <v>907</v>
      </c>
      <c r="C475" s="86" t="s">
        <v>439</v>
      </c>
      <c r="D475" s="86" t="s">
        <v>2</v>
      </c>
      <c r="E475" s="86">
        <v>2011</v>
      </c>
      <c r="F475" s="86">
        <v>6.4851700000000001</v>
      </c>
      <c r="G475" s="86">
        <v>2.10608</v>
      </c>
      <c r="H475" s="86">
        <v>4.0679999999999996</v>
      </c>
      <c r="I475" s="86">
        <v>4.9989999999999997</v>
      </c>
      <c r="J475" s="86">
        <v>0.46100000000000002</v>
      </c>
      <c r="K475" s="86">
        <v>8</v>
      </c>
      <c r="L475" s="86">
        <v>334566</v>
      </c>
      <c r="M475" s="86">
        <v>334566</v>
      </c>
      <c r="N475" s="86">
        <v>1.9231893E-2</v>
      </c>
      <c r="O475" s="86">
        <v>1.9231893E-2</v>
      </c>
      <c r="P475" s="86">
        <v>3</v>
      </c>
      <c r="Q475" s="86">
        <v>30825</v>
      </c>
      <c r="R475" s="86">
        <v>30825</v>
      </c>
      <c r="S475" s="86">
        <v>3.1376400000000001E-4</v>
      </c>
      <c r="T475" s="86">
        <v>3.1376400000000001E-4</v>
      </c>
      <c r="U475" s="86">
        <v>1</v>
      </c>
      <c r="V475" s="86">
        <v>6.2014549999999998E-3</v>
      </c>
      <c r="W475" s="86">
        <v>6.2014549999999998E-3</v>
      </c>
      <c r="X475" s="168" t="s">
        <v>153</v>
      </c>
      <c r="Y475" s="170"/>
    </row>
    <row r="476" spans="2:25" s="197" customFormat="1" x14ac:dyDescent="0.2">
      <c r="B476" s="86" t="s">
        <v>908</v>
      </c>
      <c r="C476" s="86" t="s">
        <v>439</v>
      </c>
      <c r="D476" s="86" t="s">
        <v>2</v>
      </c>
      <c r="E476" s="86">
        <v>174</v>
      </c>
      <c r="F476" s="86">
        <v>1.22892</v>
      </c>
      <c r="G476" s="86">
        <v>4.1404100000000001</v>
      </c>
      <c r="H476" s="86">
        <v>2.3439999999999999</v>
      </c>
      <c r="I476" s="86">
        <v>0</v>
      </c>
      <c r="J476" s="86">
        <v>0</v>
      </c>
      <c r="K476" s="86">
        <v>0</v>
      </c>
      <c r="L476" s="86">
        <v>0</v>
      </c>
      <c r="M476" s="86">
        <v>0</v>
      </c>
      <c r="N476" s="86">
        <v>0</v>
      </c>
      <c r="O476" s="86">
        <v>0</v>
      </c>
      <c r="P476" s="86">
        <v>0</v>
      </c>
      <c r="Q476" s="86">
        <v>0</v>
      </c>
      <c r="R476" s="86">
        <v>0</v>
      </c>
      <c r="S476" s="86">
        <v>0</v>
      </c>
      <c r="T476" s="86">
        <v>0</v>
      </c>
      <c r="U476" s="86">
        <v>0</v>
      </c>
      <c r="V476" s="86">
        <v>0</v>
      </c>
      <c r="W476" s="86">
        <v>0</v>
      </c>
      <c r="X476" s="168" t="s">
        <v>153</v>
      </c>
      <c r="Y476" s="170"/>
    </row>
    <row r="477" spans="2:25" s="197" customFormat="1" x14ac:dyDescent="0.2">
      <c r="B477" s="86" t="s">
        <v>909</v>
      </c>
      <c r="C477" s="86" t="s">
        <v>439</v>
      </c>
      <c r="D477" s="86" t="s">
        <v>2</v>
      </c>
      <c r="E477" s="86">
        <v>0</v>
      </c>
      <c r="F477" s="86">
        <v>0</v>
      </c>
      <c r="G477" s="86">
        <v>0</v>
      </c>
      <c r="H477" s="86">
        <v>0</v>
      </c>
      <c r="I477" s="86">
        <v>0</v>
      </c>
      <c r="J477" s="86">
        <v>0</v>
      </c>
      <c r="K477" s="86">
        <v>0</v>
      </c>
      <c r="L477" s="86">
        <v>0</v>
      </c>
      <c r="M477" s="86">
        <v>0</v>
      </c>
      <c r="N477" s="86">
        <v>0</v>
      </c>
      <c r="O477" s="86">
        <v>0</v>
      </c>
      <c r="P477" s="86">
        <v>0</v>
      </c>
      <c r="Q477" s="86">
        <v>0</v>
      </c>
      <c r="R477" s="86">
        <v>0</v>
      </c>
      <c r="S477" s="86">
        <v>0</v>
      </c>
      <c r="T477" s="86">
        <v>0</v>
      </c>
      <c r="U477" s="86">
        <v>0</v>
      </c>
      <c r="V477" s="86">
        <v>0</v>
      </c>
      <c r="W477" s="86">
        <v>0</v>
      </c>
      <c r="X477" s="168" t="s">
        <v>153</v>
      </c>
      <c r="Y477" s="170"/>
    </row>
    <row r="478" spans="2:25" s="197" customFormat="1" x14ac:dyDescent="0.2">
      <c r="B478" s="86" t="s">
        <v>910</v>
      </c>
      <c r="C478" s="86" t="s">
        <v>439</v>
      </c>
      <c r="D478" s="86" t="s">
        <v>2</v>
      </c>
      <c r="E478" s="86">
        <v>2287</v>
      </c>
      <c r="F478" s="86">
        <v>5.08744</v>
      </c>
      <c r="G478" s="86">
        <v>7.0302499999999997</v>
      </c>
      <c r="H478" s="86">
        <v>3.5840000000000001</v>
      </c>
      <c r="I478" s="86">
        <v>0.83</v>
      </c>
      <c r="J478" s="86">
        <v>3.7999999999999999E-2</v>
      </c>
      <c r="K478" s="86">
        <v>4</v>
      </c>
      <c r="L478" s="86">
        <v>71677</v>
      </c>
      <c r="M478" s="86">
        <v>71677</v>
      </c>
      <c r="N478" s="86">
        <v>7.5795560000000003E-3</v>
      </c>
      <c r="O478" s="86">
        <v>7.5795560000000003E-3</v>
      </c>
      <c r="P478" s="86">
        <v>2</v>
      </c>
      <c r="Q478" s="86">
        <v>3305</v>
      </c>
      <c r="R478" s="86">
        <v>3305</v>
      </c>
      <c r="S478" s="275">
        <v>7.0750699999999993E-5</v>
      </c>
      <c r="T478" s="275">
        <v>7.0750699999999993E-5</v>
      </c>
      <c r="U478" s="86">
        <v>1</v>
      </c>
      <c r="V478" s="86">
        <v>7.0566159999999999E-3</v>
      </c>
      <c r="W478" s="86">
        <v>7.0566159999999999E-3</v>
      </c>
      <c r="X478" s="168" t="s">
        <v>153</v>
      </c>
      <c r="Y478" s="170"/>
    </row>
    <row r="479" spans="2:25" s="197" customFormat="1" x14ac:dyDescent="0.2">
      <c r="B479" s="86" t="s">
        <v>911</v>
      </c>
      <c r="C479" s="86" t="s">
        <v>439</v>
      </c>
      <c r="D479" s="86" t="s">
        <v>2</v>
      </c>
      <c r="E479" s="86">
        <v>3</v>
      </c>
      <c r="F479" s="86">
        <v>0</v>
      </c>
      <c r="G479" s="86">
        <v>0</v>
      </c>
      <c r="H479" s="86">
        <v>2.9340000000000002</v>
      </c>
      <c r="I479" s="86">
        <v>0</v>
      </c>
      <c r="J479" s="86">
        <v>0</v>
      </c>
      <c r="K479" s="86">
        <v>0</v>
      </c>
      <c r="L479" s="86">
        <v>0</v>
      </c>
      <c r="M479" s="86">
        <v>0</v>
      </c>
      <c r="N479" s="86">
        <v>0</v>
      </c>
      <c r="O479" s="86">
        <v>0</v>
      </c>
      <c r="P479" s="86">
        <v>0</v>
      </c>
      <c r="Q479" s="86">
        <v>0</v>
      </c>
      <c r="R479" s="86">
        <v>0</v>
      </c>
      <c r="S479" s="86">
        <v>0</v>
      </c>
      <c r="T479" s="86">
        <v>0</v>
      </c>
      <c r="U479" s="86">
        <v>0</v>
      </c>
      <c r="V479" s="86">
        <v>0</v>
      </c>
      <c r="W479" s="86">
        <v>0</v>
      </c>
      <c r="X479" s="168" t="s">
        <v>153</v>
      </c>
      <c r="Y479" s="170"/>
    </row>
    <row r="480" spans="2:25" s="197" customFormat="1" x14ac:dyDescent="0.2">
      <c r="B480" s="86" t="s">
        <v>912</v>
      </c>
      <c r="C480" s="86" t="s">
        <v>439</v>
      </c>
      <c r="D480" s="86" t="s">
        <v>2</v>
      </c>
      <c r="E480" s="86">
        <v>141</v>
      </c>
      <c r="F480" s="86">
        <v>0</v>
      </c>
      <c r="G480" s="86">
        <v>2.1276999999999999</v>
      </c>
      <c r="H480" s="86">
        <v>2.0510000000000002</v>
      </c>
      <c r="I480" s="86">
        <v>0</v>
      </c>
      <c r="J480" s="86">
        <v>0</v>
      </c>
      <c r="K480" s="86">
        <v>0</v>
      </c>
      <c r="L480" s="86">
        <v>0</v>
      </c>
      <c r="M480" s="86">
        <v>0</v>
      </c>
      <c r="N480" s="86">
        <v>0</v>
      </c>
      <c r="O480" s="86">
        <v>0</v>
      </c>
      <c r="P480" s="86">
        <v>0</v>
      </c>
      <c r="Q480" s="86">
        <v>0</v>
      </c>
      <c r="R480" s="86">
        <v>0</v>
      </c>
      <c r="S480" s="86">
        <v>0</v>
      </c>
      <c r="T480" s="86">
        <v>0</v>
      </c>
      <c r="U480" s="86">
        <v>0</v>
      </c>
      <c r="V480" s="86">
        <v>0</v>
      </c>
      <c r="W480" s="86">
        <v>0</v>
      </c>
      <c r="X480" s="168" t="s">
        <v>153</v>
      </c>
      <c r="Y480" s="170"/>
    </row>
    <row r="481" spans="2:25" s="197" customFormat="1" x14ac:dyDescent="0.2">
      <c r="B481" s="86" t="s">
        <v>913</v>
      </c>
      <c r="C481" s="86" t="s">
        <v>439</v>
      </c>
      <c r="D481" s="86" t="s">
        <v>2</v>
      </c>
      <c r="E481" s="86">
        <v>530</v>
      </c>
      <c r="F481" s="86">
        <v>0</v>
      </c>
      <c r="G481" s="86">
        <v>1.66343</v>
      </c>
      <c r="H481" s="86">
        <v>2.6240000000000001</v>
      </c>
      <c r="I481" s="86">
        <v>6.0000000000000001E-3</v>
      </c>
      <c r="J481" s="86">
        <v>0.22500000000000001</v>
      </c>
      <c r="K481" s="86">
        <v>0</v>
      </c>
      <c r="L481" s="86">
        <v>162</v>
      </c>
      <c r="M481" s="86">
        <v>162</v>
      </c>
      <c r="N481" s="275">
        <v>3.0761200000000002E-6</v>
      </c>
      <c r="O481" s="275">
        <v>3.0761200000000002E-6</v>
      </c>
      <c r="P481" s="86">
        <v>1</v>
      </c>
      <c r="Q481" s="86">
        <v>6160</v>
      </c>
      <c r="R481" s="86">
        <v>6160</v>
      </c>
      <c r="S481" s="275">
        <v>4.3065699999999997E-5</v>
      </c>
      <c r="T481" s="275">
        <v>4.3065699999999997E-5</v>
      </c>
      <c r="U481" s="86">
        <v>0</v>
      </c>
      <c r="V481" s="86">
        <v>0</v>
      </c>
      <c r="W481" s="86">
        <v>0</v>
      </c>
      <c r="X481" s="168" t="s">
        <v>153</v>
      </c>
      <c r="Y481" s="170"/>
    </row>
    <row r="482" spans="2:25" s="197" customFormat="1" x14ac:dyDescent="0.2">
      <c r="B482" s="86" t="s">
        <v>914</v>
      </c>
      <c r="C482" s="86" t="s">
        <v>439</v>
      </c>
      <c r="D482" s="86" t="s">
        <v>2</v>
      </c>
      <c r="E482" s="86">
        <v>1471</v>
      </c>
      <c r="F482" s="86">
        <v>0.63317000000000001</v>
      </c>
      <c r="G482" s="86">
        <v>4.1368799999999997</v>
      </c>
      <c r="H482" s="86">
        <v>4.3970000000000002</v>
      </c>
      <c r="I482" s="86">
        <v>0</v>
      </c>
      <c r="J482" s="86">
        <v>2.375</v>
      </c>
      <c r="K482" s="86">
        <v>0</v>
      </c>
      <c r="L482" s="86">
        <v>0</v>
      </c>
      <c r="M482" s="86">
        <v>0</v>
      </c>
      <c r="N482" s="86">
        <v>0</v>
      </c>
      <c r="O482" s="86">
        <v>0</v>
      </c>
      <c r="P482" s="86">
        <v>5</v>
      </c>
      <c r="Q482" s="86">
        <v>107578</v>
      </c>
      <c r="R482" s="86">
        <v>107578</v>
      </c>
      <c r="S482" s="86">
        <v>8.9207399999999997E-4</v>
      </c>
      <c r="T482" s="86">
        <v>8.9207399999999997E-4</v>
      </c>
      <c r="U482" s="86">
        <v>0</v>
      </c>
      <c r="V482" s="86">
        <v>0</v>
      </c>
      <c r="W482" s="86">
        <v>0</v>
      </c>
      <c r="X482" s="168" t="s">
        <v>153</v>
      </c>
      <c r="Y482" s="170"/>
    </row>
    <row r="483" spans="2:25" s="197" customFormat="1" x14ac:dyDescent="0.2">
      <c r="B483" s="86" t="s">
        <v>915</v>
      </c>
      <c r="C483" s="86" t="s">
        <v>439</v>
      </c>
      <c r="D483" s="86" t="s">
        <v>2</v>
      </c>
      <c r="E483" s="86">
        <v>1356</v>
      </c>
      <c r="F483" s="86">
        <v>0.39900999999999998</v>
      </c>
      <c r="G483" s="86">
        <v>3.2681900000000002</v>
      </c>
      <c r="H483" s="86">
        <v>4.95</v>
      </c>
      <c r="I483" s="86">
        <v>2.06</v>
      </c>
      <c r="J483" s="86">
        <v>0.51500000000000001</v>
      </c>
      <c r="K483" s="86">
        <v>3</v>
      </c>
      <c r="L483" s="86">
        <v>76404</v>
      </c>
      <c r="M483" s="86">
        <v>76404</v>
      </c>
      <c r="N483" s="86">
        <v>4.3250229999999999E-3</v>
      </c>
      <c r="O483" s="86">
        <v>4.3250229999999999E-3</v>
      </c>
      <c r="P483" s="86">
        <v>4</v>
      </c>
      <c r="Q483" s="86">
        <v>19100</v>
      </c>
      <c r="R483" s="86">
        <v>19100</v>
      </c>
      <c r="S483" s="86">
        <v>6.2137599999999998E-4</v>
      </c>
      <c r="T483" s="86">
        <v>6.2137599999999998E-4</v>
      </c>
      <c r="U483" s="86">
        <v>0</v>
      </c>
      <c r="V483" s="86">
        <v>0</v>
      </c>
      <c r="W483" s="86">
        <v>0</v>
      </c>
      <c r="X483" s="168" t="s">
        <v>153</v>
      </c>
      <c r="Y483" s="170"/>
    </row>
    <row r="484" spans="2:25" s="197" customFormat="1" x14ac:dyDescent="0.2">
      <c r="B484" s="86" t="s">
        <v>916</v>
      </c>
      <c r="C484" s="86" t="s">
        <v>439</v>
      </c>
      <c r="D484" s="86" t="s">
        <v>2</v>
      </c>
      <c r="E484" s="86">
        <v>730</v>
      </c>
      <c r="F484" s="86">
        <v>0</v>
      </c>
      <c r="G484" s="86">
        <v>2.7568100000000002</v>
      </c>
      <c r="H484" s="86">
        <v>4.1970000000000001</v>
      </c>
      <c r="I484" s="86">
        <v>0.13800000000000001</v>
      </c>
      <c r="J484" s="86">
        <v>0.66400000000000003</v>
      </c>
      <c r="K484" s="86">
        <v>1</v>
      </c>
      <c r="L484" s="86">
        <v>3252</v>
      </c>
      <c r="M484" s="86">
        <v>3252</v>
      </c>
      <c r="N484" s="275">
        <v>8.9207400000000002E-5</v>
      </c>
      <c r="O484" s="275">
        <v>8.9207400000000002E-5</v>
      </c>
      <c r="P484" s="86">
        <v>2</v>
      </c>
      <c r="Q484" s="86">
        <v>15639</v>
      </c>
      <c r="R484" s="86">
        <v>15639</v>
      </c>
      <c r="S484" s="86">
        <v>2.3993699999999999E-4</v>
      </c>
      <c r="T484" s="86">
        <v>2.3993699999999999E-4</v>
      </c>
      <c r="U484" s="86">
        <v>0</v>
      </c>
      <c r="V484" s="86">
        <v>0</v>
      </c>
      <c r="W484" s="86">
        <v>0</v>
      </c>
      <c r="X484" s="168" t="s">
        <v>153</v>
      </c>
      <c r="Y484" s="170"/>
    </row>
    <row r="485" spans="2:25" s="197" customFormat="1" x14ac:dyDescent="0.2">
      <c r="B485" s="86" t="s">
        <v>917</v>
      </c>
      <c r="C485" s="86" t="s">
        <v>439</v>
      </c>
      <c r="D485" s="86" t="s">
        <v>2</v>
      </c>
      <c r="E485" s="86">
        <v>997</v>
      </c>
      <c r="F485" s="86">
        <v>0.19547999999999999</v>
      </c>
      <c r="G485" s="86">
        <v>1.9528099999999999</v>
      </c>
      <c r="H485" s="86">
        <v>1.661</v>
      </c>
      <c r="I485" s="86">
        <v>1.4E-2</v>
      </c>
      <c r="J485" s="86">
        <v>0</v>
      </c>
      <c r="K485" s="86">
        <v>1</v>
      </c>
      <c r="L485" s="86">
        <v>1110</v>
      </c>
      <c r="M485" s="86">
        <v>1110</v>
      </c>
      <c r="N485" s="275">
        <v>1.8456699999999999E-5</v>
      </c>
      <c r="O485" s="275">
        <v>1.8456699999999999E-5</v>
      </c>
      <c r="P485" s="86">
        <v>0</v>
      </c>
      <c r="Q485" s="86">
        <v>0</v>
      </c>
      <c r="R485" s="86">
        <v>0</v>
      </c>
      <c r="S485" s="86">
        <v>0</v>
      </c>
      <c r="T485" s="86">
        <v>0</v>
      </c>
      <c r="U485" s="86">
        <v>0</v>
      </c>
      <c r="V485" s="86">
        <v>0</v>
      </c>
      <c r="W485" s="86">
        <v>0</v>
      </c>
      <c r="X485" s="168" t="s">
        <v>153</v>
      </c>
      <c r="Y485" s="170"/>
    </row>
    <row r="486" spans="2:25" s="197" customFormat="1" x14ac:dyDescent="0.2">
      <c r="B486" s="86" t="s">
        <v>918</v>
      </c>
      <c r="C486" s="86" t="s">
        <v>439</v>
      </c>
      <c r="D486" s="86" t="s">
        <v>2</v>
      </c>
      <c r="E486" s="86">
        <v>566</v>
      </c>
      <c r="F486" s="86">
        <v>0.32790999999999998</v>
      </c>
      <c r="G486" s="86">
        <v>2.6101000000000001</v>
      </c>
      <c r="H486" s="86">
        <v>2.9910000000000001</v>
      </c>
      <c r="I486" s="86">
        <v>0.16300000000000001</v>
      </c>
      <c r="J486" s="86">
        <v>3.9E-2</v>
      </c>
      <c r="K486" s="86">
        <v>2</v>
      </c>
      <c r="L486" s="86">
        <v>4183</v>
      </c>
      <c r="M486" s="86">
        <v>4183</v>
      </c>
      <c r="N486" s="275">
        <v>5.53701E-5</v>
      </c>
      <c r="O486" s="275">
        <v>5.53701E-5</v>
      </c>
      <c r="P486" s="86">
        <v>1</v>
      </c>
      <c r="Q486" s="86">
        <v>1000</v>
      </c>
      <c r="R486" s="86">
        <v>1000</v>
      </c>
      <c r="S486" s="275">
        <v>1.2304500000000001E-5</v>
      </c>
      <c r="T486" s="275">
        <v>1.2304500000000001E-5</v>
      </c>
      <c r="U486" s="86">
        <v>0</v>
      </c>
      <c r="V486" s="86">
        <v>0</v>
      </c>
      <c r="W486" s="86">
        <v>0</v>
      </c>
      <c r="X486" s="168" t="s">
        <v>153</v>
      </c>
      <c r="Y486" s="170"/>
    </row>
    <row r="487" spans="2:25" s="197" customFormat="1" x14ac:dyDescent="0.2">
      <c r="B487" s="86" t="s">
        <v>919</v>
      </c>
      <c r="C487" s="86" t="s">
        <v>439</v>
      </c>
      <c r="D487" s="86" t="s">
        <v>2</v>
      </c>
      <c r="E487" s="86">
        <v>0</v>
      </c>
      <c r="F487" s="86">
        <v>0</v>
      </c>
      <c r="G487" s="86">
        <v>0</v>
      </c>
      <c r="H487" s="86">
        <v>0</v>
      </c>
      <c r="I487" s="86">
        <v>0</v>
      </c>
      <c r="J487" s="86">
        <v>0</v>
      </c>
      <c r="K487" s="86">
        <v>0</v>
      </c>
      <c r="L487" s="86">
        <v>0</v>
      </c>
      <c r="M487" s="86">
        <v>0</v>
      </c>
      <c r="N487" s="86">
        <v>0</v>
      </c>
      <c r="O487" s="86">
        <v>0</v>
      </c>
      <c r="P487" s="86">
        <v>0</v>
      </c>
      <c r="Q487" s="86">
        <v>0</v>
      </c>
      <c r="R487" s="86">
        <v>0</v>
      </c>
      <c r="S487" s="86">
        <v>0</v>
      </c>
      <c r="T487" s="86">
        <v>0</v>
      </c>
      <c r="U487" s="86">
        <v>0</v>
      </c>
      <c r="V487" s="86">
        <v>0</v>
      </c>
      <c r="W487" s="86">
        <v>0</v>
      </c>
      <c r="X487" s="168" t="s">
        <v>153</v>
      </c>
      <c r="Y487" s="170"/>
    </row>
    <row r="488" spans="2:25" s="197" customFormat="1" x14ac:dyDescent="0.2">
      <c r="B488" s="86" t="s">
        <v>920</v>
      </c>
      <c r="C488" s="86" t="s">
        <v>439</v>
      </c>
      <c r="D488" s="86" t="s">
        <v>2</v>
      </c>
      <c r="E488" s="86">
        <v>289</v>
      </c>
      <c r="F488" s="86">
        <v>0.34100000000000003</v>
      </c>
      <c r="G488" s="86">
        <v>3.35345</v>
      </c>
      <c r="H488" s="86">
        <v>3.3250000000000002</v>
      </c>
      <c r="I488" s="86">
        <v>6.2E-2</v>
      </c>
      <c r="J488" s="86">
        <v>0</v>
      </c>
      <c r="K488" s="86">
        <v>2</v>
      </c>
      <c r="L488" s="86">
        <v>727</v>
      </c>
      <c r="M488" s="86">
        <v>727</v>
      </c>
      <c r="N488" s="275">
        <v>1.8456699999999999E-5</v>
      </c>
      <c r="O488" s="275">
        <v>1.8456699999999999E-5</v>
      </c>
      <c r="P488" s="86">
        <v>0</v>
      </c>
      <c r="Q488" s="86">
        <v>0</v>
      </c>
      <c r="R488" s="86">
        <v>0</v>
      </c>
      <c r="S488" s="86">
        <v>0</v>
      </c>
      <c r="T488" s="86">
        <v>0</v>
      </c>
      <c r="U488" s="86">
        <v>0</v>
      </c>
      <c r="V488" s="86">
        <v>0</v>
      </c>
      <c r="W488" s="86">
        <v>0</v>
      </c>
      <c r="X488" s="168" t="s">
        <v>153</v>
      </c>
      <c r="Y488" s="170"/>
    </row>
    <row r="489" spans="2:25" s="197" customFormat="1" x14ac:dyDescent="0.2">
      <c r="B489" s="86" t="s">
        <v>921</v>
      </c>
      <c r="C489" s="86" t="s">
        <v>439</v>
      </c>
      <c r="D489" s="86" t="s">
        <v>2</v>
      </c>
      <c r="E489" s="86">
        <v>1613</v>
      </c>
      <c r="F489" s="86">
        <v>4.1037499999999998</v>
      </c>
      <c r="G489" s="86">
        <v>1.93211</v>
      </c>
      <c r="H489" s="86">
        <v>3.39</v>
      </c>
      <c r="I489" s="86">
        <v>1.276</v>
      </c>
      <c r="J489" s="86">
        <v>1.254</v>
      </c>
      <c r="K489" s="86">
        <v>3</v>
      </c>
      <c r="L489" s="86">
        <v>82189</v>
      </c>
      <c r="M489" s="86">
        <v>82189</v>
      </c>
      <c r="N489" s="86">
        <v>3.7713209999999998E-3</v>
      </c>
      <c r="O489" s="86">
        <v>3.7713209999999998E-3</v>
      </c>
      <c r="P489" s="86">
        <v>4</v>
      </c>
      <c r="Q489" s="86">
        <v>80805</v>
      </c>
      <c r="R489" s="86">
        <v>80805</v>
      </c>
      <c r="S489" s="86">
        <v>9.0437899999999997E-4</v>
      </c>
      <c r="T489" s="86">
        <v>9.0437899999999997E-4</v>
      </c>
      <c r="U489" s="86">
        <v>1</v>
      </c>
      <c r="V489" s="86">
        <v>4.8018210000000004E-3</v>
      </c>
      <c r="W489" s="86">
        <v>4.8018210000000004E-3</v>
      </c>
      <c r="X489" s="168" t="s">
        <v>153</v>
      </c>
      <c r="Y489" s="170"/>
    </row>
    <row r="490" spans="2:25" s="197" customFormat="1" x14ac:dyDescent="0.2">
      <c r="B490" s="86" t="s">
        <v>922</v>
      </c>
      <c r="C490" s="86" t="s">
        <v>439</v>
      </c>
      <c r="D490" s="86" t="s">
        <v>2</v>
      </c>
      <c r="E490" s="86">
        <v>525</v>
      </c>
      <c r="F490" s="86">
        <v>2.3372099999999998</v>
      </c>
      <c r="G490" s="86">
        <v>1.0646199999999999</v>
      </c>
      <c r="H490" s="86">
        <v>1.76</v>
      </c>
      <c r="I490" s="86">
        <v>5.3999999999999999E-2</v>
      </c>
      <c r="J490" s="86">
        <v>4.0000000000000001E-3</v>
      </c>
      <c r="K490" s="86">
        <v>1</v>
      </c>
      <c r="L490" s="86">
        <v>2189</v>
      </c>
      <c r="M490" s="86">
        <v>2189</v>
      </c>
      <c r="N490" s="275">
        <v>5.53701E-5</v>
      </c>
      <c r="O490" s="275">
        <v>5.53701E-5</v>
      </c>
      <c r="P490" s="86">
        <v>1</v>
      </c>
      <c r="Q490" s="86">
        <v>150</v>
      </c>
      <c r="R490" s="86">
        <v>150</v>
      </c>
      <c r="S490" s="275">
        <v>3.0761200000000002E-6</v>
      </c>
      <c r="T490" s="275">
        <v>3.0761200000000002E-6</v>
      </c>
      <c r="U490" s="86">
        <v>0</v>
      </c>
      <c r="V490" s="86">
        <v>0</v>
      </c>
      <c r="W490" s="86">
        <v>0</v>
      </c>
      <c r="X490" s="168" t="s">
        <v>153</v>
      </c>
      <c r="Y490" s="170"/>
    </row>
    <row r="491" spans="2:25" s="197" customFormat="1" x14ac:dyDescent="0.2">
      <c r="B491" s="86" t="s">
        <v>923</v>
      </c>
      <c r="C491" s="86" t="s">
        <v>439</v>
      </c>
      <c r="D491" s="86" t="s">
        <v>2</v>
      </c>
      <c r="E491" s="86">
        <v>248</v>
      </c>
      <c r="F491" s="86">
        <v>4.0697000000000001</v>
      </c>
      <c r="G491" s="86">
        <v>0.40094000000000002</v>
      </c>
      <c r="H491" s="86">
        <v>4.7709999999999999</v>
      </c>
      <c r="I491" s="86">
        <v>0</v>
      </c>
      <c r="J491" s="86">
        <v>0</v>
      </c>
      <c r="K491" s="86">
        <v>0</v>
      </c>
      <c r="L491" s="86">
        <v>0</v>
      </c>
      <c r="M491" s="86">
        <v>0</v>
      </c>
      <c r="N491" s="86">
        <v>0</v>
      </c>
      <c r="O491" s="86">
        <v>0</v>
      </c>
      <c r="P491" s="86">
        <v>0</v>
      </c>
      <c r="Q491" s="86">
        <v>0</v>
      </c>
      <c r="R491" s="86">
        <v>0</v>
      </c>
      <c r="S491" s="86">
        <v>0</v>
      </c>
      <c r="T491" s="86">
        <v>0</v>
      </c>
      <c r="U491" s="86">
        <v>1</v>
      </c>
      <c r="V491" s="86">
        <v>7.7825799999999999E-4</v>
      </c>
      <c r="W491" s="86">
        <v>7.7825799999999999E-4</v>
      </c>
      <c r="X491" s="168" t="s">
        <v>153</v>
      </c>
      <c r="Y491" s="170"/>
    </row>
    <row r="492" spans="2:25" s="197" customFormat="1" x14ac:dyDescent="0.2">
      <c r="B492" s="86" t="s">
        <v>924</v>
      </c>
      <c r="C492" s="86" t="s">
        <v>439</v>
      </c>
      <c r="D492" s="86" t="s">
        <v>2</v>
      </c>
      <c r="E492" s="86">
        <v>1664</v>
      </c>
      <c r="F492" s="86">
        <v>4.5122600000000004</v>
      </c>
      <c r="G492" s="86">
        <v>2.2074500000000001</v>
      </c>
      <c r="H492" s="86">
        <v>3.5470000000000002</v>
      </c>
      <c r="I492" s="86">
        <v>0.496</v>
      </c>
      <c r="J492" s="86">
        <v>0.26300000000000001</v>
      </c>
      <c r="K492" s="86">
        <v>5</v>
      </c>
      <c r="L492" s="86">
        <v>31527</v>
      </c>
      <c r="M492" s="86">
        <v>31527</v>
      </c>
      <c r="N492" s="86">
        <v>8.0901900000000001E-4</v>
      </c>
      <c r="O492" s="86">
        <v>8.0901900000000001E-4</v>
      </c>
      <c r="P492" s="86">
        <v>2</v>
      </c>
      <c r="Q492" s="86">
        <v>16730</v>
      </c>
      <c r="R492" s="86">
        <v>16730</v>
      </c>
      <c r="S492" s="86">
        <v>1.93795E-4</v>
      </c>
      <c r="T492" s="86">
        <v>1.93795E-4</v>
      </c>
      <c r="U492" s="86">
        <v>0</v>
      </c>
      <c r="V492" s="86">
        <v>0</v>
      </c>
      <c r="W492" s="86">
        <v>0</v>
      </c>
      <c r="X492" s="168" t="s">
        <v>153</v>
      </c>
      <c r="Y492" s="170"/>
    </row>
    <row r="493" spans="2:25" s="197" customFormat="1" x14ac:dyDescent="0.2">
      <c r="B493" s="86" t="s">
        <v>925</v>
      </c>
      <c r="C493" s="86" t="s">
        <v>439</v>
      </c>
      <c r="D493" s="86" t="s">
        <v>2</v>
      </c>
      <c r="E493" s="86">
        <v>1380</v>
      </c>
      <c r="F493" s="86">
        <v>3.76275</v>
      </c>
      <c r="G493" s="86">
        <v>1.78922</v>
      </c>
      <c r="H493" s="86">
        <v>4.17</v>
      </c>
      <c r="I493" s="86">
        <v>5.782</v>
      </c>
      <c r="J493" s="86">
        <v>0</v>
      </c>
      <c r="K493" s="86">
        <v>5</v>
      </c>
      <c r="L493" s="86">
        <v>259089</v>
      </c>
      <c r="M493" s="86">
        <v>259089</v>
      </c>
      <c r="N493" s="86">
        <v>4.3311749999999996E-3</v>
      </c>
      <c r="O493" s="86">
        <v>4.3311749999999996E-3</v>
      </c>
      <c r="P493" s="86">
        <v>0</v>
      </c>
      <c r="Q493" s="86">
        <v>0</v>
      </c>
      <c r="R493" s="86">
        <v>0</v>
      </c>
      <c r="S493" s="86">
        <v>0</v>
      </c>
      <c r="T493" s="86">
        <v>0</v>
      </c>
      <c r="U493" s="86">
        <v>0</v>
      </c>
      <c r="V493" s="86">
        <v>0</v>
      </c>
      <c r="W493" s="86">
        <v>0</v>
      </c>
      <c r="X493" s="168" t="s">
        <v>153</v>
      </c>
      <c r="Y493" s="170"/>
    </row>
    <row r="494" spans="2:25" s="197" customFormat="1" x14ac:dyDescent="0.2">
      <c r="B494" s="86" t="s">
        <v>926</v>
      </c>
      <c r="C494" s="86" t="s">
        <v>439</v>
      </c>
      <c r="D494" s="86" t="s">
        <v>2</v>
      </c>
      <c r="E494" s="86">
        <v>717</v>
      </c>
      <c r="F494" s="86">
        <v>4.2327700000000004</v>
      </c>
      <c r="G494" s="86">
        <v>0.52327999999999997</v>
      </c>
      <c r="H494" s="86">
        <v>1.54</v>
      </c>
      <c r="I494" s="86">
        <v>0.27</v>
      </c>
      <c r="J494" s="86">
        <v>1.4E-2</v>
      </c>
      <c r="K494" s="86">
        <v>3</v>
      </c>
      <c r="L494" s="86">
        <v>16998</v>
      </c>
      <c r="M494" s="86">
        <v>16998</v>
      </c>
      <c r="N494" s="86">
        <v>2.5531799999999998E-4</v>
      </c>
      <c r="O494" s="86">
        <v>2.5531799999999998E-4</v>
      </c>
      <c r="P494" s="86">
        <v>1</v>
      </c>
      <c r="Q494" s="86">
        <v>870</v>
      </c>
      <c r="R494" s="86">
        <v>870</v>
      </c>
      <c r="S494" s="275">
        <v>9.2283600000000002E-6</v>
      </c>
      <c r="T494" s="275">
        <v>9.2283600000000002E-6</v>
      </c>
      <c r="U494" s="86">
        <v>0</v>
      </c>
      <c r="V494" s="86">
        <v>0</v>
      </c>
      <c r="W494" s="86">
        <v>0</v>
      </c>
      <c r="X494" s="168" t="s">
        <v>153</v>
      </c>
      <c r="Y494" s="170"/>
    </row>
    <row r="495" spans="2:25" s="197" customFormat="1" x14ac:dyDescent="0.2">
      <c r="B495" s="86" t="s">
        <v>927</v>
      </c>
      <c r="C495" s="86" t="s">
        <v>439</v>
      </c>
      <c r="D495" s="86" t="s">
        <v>2</v>
      </c>
      <c r="E495" s="86">
        <v>226</v>
      </c>
      <c r="F495" s="86">
        <v>2.9954299999999998</v>
      </c>
      <c r="G495" s="86">
        <v>0.25701000000000002</v>
      </c>
      <c r="H495" s="86">
        <v>2.5299999999999998</v>
      </c>
      <c r="I495" s="86">
        <v>3.851</v>
      </c>
      <c r="J495" s="86">
        <v>0</v>
      </c>
      <c r="K495" s="86">
        <v>2</v>
      </c>
      <c r="L495" s="86">
        <v>46572</v>
      </c>
      <c r="M495" s="86">
        <v>46572</v>
      </c>
      <c r="N495" s="86">
        <v>8.8592200000000003E-4</v>
      </c>
      <c r="O495" s="86">
        <v>8.8592200000000003E-4</v>
      </c>
      <c r="P495" s="86">
        <v>0</v>
      </c>
      <c r="Q495" s="86">
        <v>0</v>
      </c>
      <c r="R495" s="86">
        <v>0</v>
      </c>
      <c r="S495" s="86">
        <v>0</v>
      </c>
      <c r="T495" s="86">
        <v>0</v>
      </c>
      <c r="U495" s="86">
        <v>0</v>
      </c>
      <c r="V495" s="86">
        <v>0</v>
      </c>
      <c r="W495" s="86">
        <v>0</v>
      </c>
      <c r="X495" s="168" t="s">
        <v>153</v>
      </c>
      <c r="Y495" s="170"/>
    </row>
    <row r="496" spans="2:25" s="197" customFormat="1" x14ac:dyDescent="0.2">
      <c r="B496" s="86" t="s">
        <v>928</v>
      </c>
      <c r="C496" s="86" t="s">
        <v>439</v>
      </c>
      <c r="D496" s="86" t="s">
        <v>2</v>
      </c>
      <c r="E496" s="86">
        <v>1474</v>
      </c>
      <c r="F496" s="86">
        <v>4.1244699999999996</v>
      </c>
      <c r="G496" s="86">
        <v>0.83779000000000003</v>
      </c>
      <c r="H496" s="86">
        <v>4.47</v>
      </c>
      <c r="I496" s="86">
        <v>0.68100000000000005</v>
      </c>
      <c r="J496" s="86">
        <v>0.496</v>
      </c>
      <c r="K496" s="86">
        <v>9</v>
      </c>
      <c r="L496" s="86">
        <v>30409</v>
      </c>
      <c r="M496" s="86">
        <v>30409</v>
      </c>
      <c r="N496" s="86">
        <v>5.5585460000000001E-3</v>
      </c>
      <c r="O496" s="86">
        <v>5.5585460000000001E-3</v>
      </c>
      <c r="P496" s="86">
        <v>3</v>
      </c>
      <c r="Q496" s="86">
        <v>22130</v>
      </c>
      <c r="R496" s="86">
        <v>22130</v>
      </c>
      <c r="S496" s="86">
        <v>1.19969E-4</v>
      </c>
      <c r="T496" s="86">
        <v>1.19969E-4</v>
      </c>
      <c r="U496" s="86">
        <v>0</v>
      </c>
      <c r="V496" s="86">
        <v>0</v>
      </c>
      <c r="W496" s="86">
        <v>0</v>
      </c>
      <c r="X496" s="168" t="s">
        <v>153</v>
      </c>
      <c r="Y496" s="170"/>
    </row>
    <row r="497" spans="2:25" s="197" customFormat="1" x14ac:dyDescent="0.2">
      <c r="B497" s="86" t="s">
        <v>929</v>
      </c>
      <c r="C497" s="86" t="s">
        <v>439</v>
      </c>
      <c r="D497" s="86" t="s">
        <v>2</v>
      </c>
      <c r="E497" s="86">
        <v>1750</v>
      </c>
      <c r="F497" s="86">
        <v>6.6911699999999996</v>
      </c>
      <c r="G497" s="86">
        <v>1.38469</v>
      </c>
      <c r="H497" s="86">
        <v>4.0049999999999999</v>
      </c>
      <c r="I497" s="86">
        <v>4.0000000000000001E-3</v>
      </c>
      <c r="J497" s="86">
        <v>1.5369999999999999</v>
      </c>
      <c r="K497" s="86">
        <v>1</v>
      </c>
      <c r="L497" s="86">
        <v>209</v>
      </c>
      <c r="M497" s="86">
        <v>209</v>
      </c>
      <c r="N497" s="275">
        <v>9.2283600000000002E-6</v>
      </c>
      <c r="O497" s="275">
        <v>9.2283600000000002E-6</v>
      </c>
      <c r="P497" s="86">
        <v>3</v>
      </c>
      <c r="Q497" s="86">
        <v>90900</v>
      </c>
      <c r="R497" s="86">
        <v>90900</v>
      </c>
      <c r="S497" s="86">
        <v>9.6282500000000005E-4</v>
      </c>
      <c r="T497" s="86">
        <v>9.6282500000000005E-4</v>
      </c>
      <c r="U497" s="86">
        <v>0</v>
      </c>
      <c r="V497" s="86">
        <v>0</v>
      </c>
      <c r="W497" s="86">
        <v>0</v>
      </c>
      <c r="X497" s="168" t="s">
        <v>153</v>
      </c>
      <c r="Y497" s="170"/>
    </row>
    <row r="498" spans="2:25" s="197" customFormat="1" x14ac:dyDescent="0.2">
      <c r="B498" s="86" t="s">
        <v>930</v>
      </c>
      <c r="C498" s="86" t="s">
        <v>439</v>
      </c>
      <c r="D498" s="86" t="s">
        <v>2</v>
      </c>
      <c r="E498" s="86">
        <v>1016</v>
      </c>
      <c r="F498" s="86">
        <v>2.6732800000000001</v>
      </c>
      <c r="G498" s="86">
        <v>0.48433999999999999</v>
      </c>
      <c r="H498" s="86">
        <v>1.8740000000000001</v>
      </c>
      <c r="I498" s="86">
        <v>0.54800000000000004</v>
      </c>
      <c r="J498" s="86">
        <v>0</v>
      </c>
      <c r="K498" s="86">
        <v>4</v>
      </c>
      <c r="L498" s="86">
        <v>40219</v>
      </c>
      <c r="M498" s="86">
        <v>40219</v>
      </c>
      <c r="N498" s="86">
        <v>1.0581849999999999E-3</v>
      </c>
      <c r="O498" s="86">
        <v>1.0581849999999999E-3</v>
      </c>
      <c r="P498" s="86">
        <v>0</v>
      </c>
      <c r="Q498" s="86">
        <v>0</v>
      </c>
      <c r="R498" s="86">
        <v>0</v>
      </c>
      <c r="S498" s="86">
        <v>0</v>
      </c>
      <c r="T498" s="86">
        <v>0</v>
      </c>
      <c r="U498" s="86">
        <v>1</v>
      </c>
      <c r="V498" s="86">
        <v>3.113032E-3</v>
      </c>
      <c r="W498" s="86">
        <v>3.113032E-3</v>
      </c>
      <c r="X498" s="168" t="s">
        <v>153</v>
      </c>
      <c r="Y498" s="170"/>
    </row>
    <row r="499" spans="2:25" s="197" customFormat="1" x14ac:dyDescent="0.2">
      <c r="B499" s="86" t="s">
        <v>931</v>
      </c>
      <c r="C499" s="86" t="s">
        <v>439</v>
      </c>
      <c r="D499" s="86" t="s">
        <v>1</v>
      </c>
      <c r="E499" s="86">
        <v>135</v>
      </c>
      <c r="F499" s="86">
        <v>0</v>
      </c>
      <c r="G499" s="86">
        <v>0.78820000000000001</v>
      </c>
      <c r="H499" s="86">
        <v>1.3879999999999999</v>
      </c>
      <c r="I499" s="86">
        <v>0</v>
      </c>
      <c r="J499" s="86">
        <v>0.185</v>
      </c>
      <c r="K499" s="86">
        <v>0</v>
      </c>
      <c r="L499" s="86">
        <v>0</v>
      </c>
      <c r="M499" s="86">
        <v>0</v>
      </c>
      <c r="N499" s="86">
        <v>0</v>
      </c>
      <c r="O499" s="86">
        <v>0</v>
      </c>
      <c r="P499" s="86">
        <v>1</v>
      </c>
      <c r="Q499" s="86">
        <v>2431</v>
      </c>
      <c r="R499" s="86">
        <v>2431</v>
      </c>
      <c r="S499" s="275">
        <v>3.3837300000000002E-5</v>
      </c>
      <c r="T499" s="275">
        <v>3.3837300000000002E-5</v>
      </c>
      <c r="U499" s="86">
        <v>0</v>
      </c>
      <c r="V499" s="86">
        <v>0</v>
      </c>
      <c r="W499" s="86">
        <v>0</v>
      </c>
      <c r="X499" s="168" t="s">
        <v>153</v>
      </c>
      <c r="Y499" s="170"/>
    </row>
    <row r="500" spans="2:25" s="197" customFormat="1" x14ac:dyDescent="0.2">
      <c r="B500" s="86" t="s">
        <v>932</v>
      </c>
      <c r="C500" s="86" t="s">
        <v>439</v>
      </c>
      <c r="D500" s="86" t="s">
        <v>1</v>
      </c>
      <c r="E500" s="86">
        <v>99</v>
      </c>
      <c r="F500" s="86">
        <v>0</v>
      </c>
      <c r="G500" s="86">
        <v>3.9820000000000001E-2</v>
      </c>
      <c r="H500" s="86">
        <v>0.51</v>
      </c>
      <c r="I500" s="86">
        <v>0</v>
      </c>
      <c r="J500" s="86">
        <v>0.76800000000000002</v>
      </c>
      <c r="K500" s="86">
        <v>0</v>
      </c>
      <c r="L500" s="86">
        <v>0</v>
      </c>
      <c r="M500" s="86">
        <v>0</v>
      </c>
      <c r="N500" s="86">
        <v>0</v>
      </c>
      <c r="O500" s="86">
        <v>0</v>
      </c>
      <c r="P500" s="86">
        <v>2</v>
      </c>
      <c r="Q500" s="86">
        <v>20197</v>
      </c>
      <c r="R500" s="86">
        <v>20197</v>
      </c>
      <c r="S500" s="86">
        <v>1.59958E-4</v>
      </c>
      <c r="T500" s="86">
        <v>1.59958E-4</v>
      </c>
      <c r="U500" s="86">
        <v>0</v>
      </c>
      <c r="V500" s="86">
        <v>0</v>
      </c>
      <c r="W500" s="86">
        <v>0</v>
      </c>
      <c r="X500" s="168" t="s">
        <v>153</v>
      </c>
      <c r="Y500" s="170"/>
    </row>
    <row r="501" spans="2:25" s="197" customFormat="1" x14ac:dyDescent="0.2">
      <c r="B501" s="86" t="s">
        <v>933</v>
      </c>
      <c r="C501" s="86" t="s">
        <v>439</v>
      </c>
      <c r="D501" s="86" t="s">
        <v>1</v>
      </c>
      <c r="E501" s="86">
        <v>123</v>
      </c>
      <c r="F501" s="86">
        <v>0</v>
      </c>
      <c r="G501" s="86">
        <v>0.82296000000000002</v>
      </c>
      <c r="H501" s="86">
        <v>1.4530000000000001</v>
      </c>
      <c r="I501" s="86">
        <v>3.5000000000000003E-2</v>
      </c>
      <c r="J501" s="86">
        <v>0</v>
      </c>
      <c r="K501" s="86">
        <v>1</v>
      </c>
      <c r="L501" s="86">
        <v>405</v>
      </c>
      <c r="M501" s="86">
        <v>405</v>
      </c>
      <c r="N501" s="275">
        <v>9.2283600000000002E-6</v>
      </c>
      <c r="O501" s="275">
        <v>9.2283600000000002E-6</v>
      </c>
      <c r="P501" s="86">
        <v>0</v>
      </c>
      <c r="Q501" s="86">
        <v>0</v>
      </c>
      <c r="R501" s="86">
        <v>0</v>
      </c>
      <c r="S501" s="86">
        <v>0</v>
      </c>
      <c r="T501" s="86">
        <v>0</v>
      </c>
      <c r="U501" s="86">
        <v>0</v>
      </c>
      <c r="V501" s="86">
        <v>0</v>
      </c>
      <c r="W501" s="86">
        <v>0</v>
      </c>
      <c r="X501" s="168" t="s">
        <v>153</v>
      </c>
      <c r="Y501" s="170"/>
    </row>
    <row r="502" spans="2:25" s="197" customFormat="1" x14ac:dyDescent="0.2">
      <c r="B502" s="86" t="s">
        <v>934</v>
      </c>
      <c r="C502" s="86" t="s">
        <v>439</v>
      </c>
      <c r="D502" s="86" t="s">
        <v>1</v>
      </c>
      <c r="E502" s="86">
        <v>7</v>
      </c>
      <c r="F502" s="86">
        <v>0</v>
      </c>
      <c r="G502" s="86">
        <v>0.12945999999999999</v>
      </c>
      <c r="H502" s="86">
        <v>0</v>
      </c>
      <c r="I502" s="86">
        <v>0</v>
      </c>
      <c r="J502" s="86">
        <v>0</v>
      </c>
      <c r="K502" s="86">
        <v>0</v>
      </c>
      <c r="L502" s="86">
        <v>0</v>
      </c>
      <c r="M502" s="86">
        <v>0</v>
      </c>
      <c r="N502" s="86">
        <v>0</v>
      </c>
      <c r="O502" s="86">
        <v>0</v>
      </c>
      <c r="P502" s="86">
        <v>0</v>
      </c>
      <c r="Q502" s="86">
        <v>0</v>
      </c>
      <c r="R502" s="86">
        <v>0</v>
      </c>
      <c r="S502" s="86">
        <v>0</v>
      </c>
      <c r="T502" s="86">
        <v>0</v>
      </c>
      <c r="U502" s="86">
        <v>0</v>
      </c>
      <c r="V502" s="86">
        <v>0</v>
      </c>
      <c r="W502" s="86">
        <v>0</v>
      </c>
      <c r="X502" s="168" t="s">
        <v>153</v>
      </c>
      <c r="Y502" s="170"/>
    </row>
    <row r="503" spans="2:25" s="197" customFormat="1" x14ac:dyDescent="0.2">
      <c r="B503" s="86" t="s">
        <v>935</v>
      </c>
      <c r="C503" s="86" t="s">
        <v>439</v>
      </c>
      <c r="D503" s="86" t="s">
        <v>1</v>
      </c>
      <c r="E503" s="86">
        <v>0</v>
      </c>
      <c r="F503" s="86">
        <v>0</v>
      </c>
      <c r="G503" s="86">
        <v>2.1090000000000001E-2</v>
      </c>
      <c r="H503" s="86">
        <v>0</v>
      </c>
      <c r="I503" s="86">
        <v>0</v>
      </c>
      <c r="J503" s="86">
        <v>0</v>
      </c>
      <c r="K503" s="86">
        <v>0</v>
      </c>
      <c r="L503" s="86">
        <v>0</v>
      </c>
      <c r="M503" s="86">
        <v>0</v>
      </c>
      <c r="N503" s="86">
        <v>0</v>
      </c>
      <c r="O503" s="86">
        <v>0</v>
      </c>
      <c r="P503" s="86">
        <v>0</v>
      </c>
      <c r="Q503" s="86">
        <v>0</v>
      </c>
      <c r="R503" s="86">
        <v>0</v>
      </c>
      <c r="S503" s="86">
        <v>0</v>
      </c>
      <c r="T503" s="86">
        <v>0</v>
      </c>
      <c r="U503" s="86">
        <v>0</v>
      </c>
      <c r="V503" s="86">
        <v>0</v>
      </c>
      <c r="W503" s="86">
        <v>0</v>
      </c>
      <c r="X503" s="168" t="s">
        <v>153</v>
      </c>
      <c r="Y503" s="170"/>
    </row>
    <row r="504" spans="2:25" s="197" customFormat="1" x14ac:dyDescent="0.2">
      <c r="B504" s="86" t="s">
        <v>936</v>
      </c>
      <c r="C504" s="86" t="s">
        <v>439</v>
      </c>
      <c r="D504" s="86" t="s">
        <v>1</v>
      </c>
      <c r="E504" s="86">
        <v>178</v>
      </c>
      <c r="F504" s="86">
        <v>0</v>
      </c>
      <c r="G504" s="86">
        <v>0.94942000000000004</v>
      </c>
      <c r="H504" s="86">
        <v>2.4569999999999999</v>
      </c>
      <c r="I504" s="86">
        <v>2.7160000000000002</v>
      </c>
      <c r="J504" s="86">
        <v>0</v>
      </c>
      <c r="K504" s="86">
        <v>2</v>
      </c>
      <c r="L504" s="86">
        <v>26640</v>
      </c>
      <c r="M504" s="86">
        <v>26640</v>
      </c>
      <c r="N504" s="86">
        <v>5.8446300000000002E-4</v>
      </c>
      <c r="O504" s="86">
        <v>5.8446300000000002E-4</v>
      </c>
      <c r="P504" s="86">
        <v>0</v>
      </c>
      <c r="Q504" s="86">
        <v>0</v>
      </c>
      <c r="R504" s="86">
        <v>0</v>
      </c>
      <c r="S504" s="86">
        <v>0</v>
      </c>
      <c r="T504" s="86">
        <v>0</v>
      </c>
      <c r="U504" s="86">
        <v>0</v>
      </c>
      <c r="V504" s="86">
        <v>0</v>
      </c>
      <c r="W504" s="86">
        <v>0</v>
      </c>
      <c r="X504" s="168" t="s">
        <v>449</v>
      </c>
      <c r="Y504" s="170"/>
    </row>
    <row r="505" spans="2:25" s="197" customFormat="1" x14ac:dyDescent="0.2">
      <c r="B505" s="86" t="s">
        <v>937</v>
      </c>
      <c r="C505" s="86" t="s">
        <v>439</v>
      </c>
      <c r="D505" s="86" t="s">
        <v>1</v>
      </c>
      <c r="E505" s="86">
        <v>32</v>
      </c>
      <c r="F505" s="86">
        <v>0</v>
      </c>
      <c r="G505" s="86">
        <v>0.81957000000000002</v>
      </c>
      <c r="H505" s="86">
        <v>0.85</v>
      </c>
      <c r="I505" s="86">
        <v>0</v>
      </c>
      <c r="J505" s="86">
        <v>0</v>
      </c>
      <c r="K505" s="86">
        <v>0</v>
      </c>
      <c r="L505" s="86">
        <v>0</v>
      </c>
      <c r="M505" s="86">
        <v>0</v>
      </c>
      <c r="N505" s="86">
        <v>0</v>
      </c>
      <c r="O505" s="86">
        <v>0</v>
      </c>
      <c r="P505" s="86">
        <v>0</v>
      </c>
      <c r="Q505" s="86">
        <v>0</v>
      </c>
      <c r="R505" s="86">
        <v>0</v>
      </c>
      <c r="S505" s="86">
        <v>0</v>
      </c>
      <c r="T505" s="86">
        <v>0</v>
      </c>
      <c r="U505" s="86">
        <v>0</v>
      </c>
      <c r="V505" s="86">
        <v>0</v>
      </c>
      <c r="W505" s="86">
        <v>0</v>
      </c>
      <c r="X505" s="168" t="s">
        <v>153</v>
      </c>
      <c r="Y505" s="170"/>
    </row>
    <row r="506" spans="2:25" s="197" customFormat="1" x14ac:dyDescent="0.2">
      <c r="B506" s="86" t="s">
        <v>938</v>
      </c>
      <c r="C506" s="86" t="s">
        <v>439</v>
      </c>
      <c r="D506" s="86" t="s">
        <v>1</v>
      </c>
      <c r="E506" s="86">
        <v>106</v>
      </c>
      <c r="F506" s="86">
        <v>0</v>
      </c>
      <c r="G506" s="86">
        <v>0.13914000000000001</v>
      </c>
      <c r="H506" s="86">
        <v>0.504</v>
      </c>
      <c r="I506" s="86">
        <v>0</v>
      </c>
      <c r="J506" s="86">
        <v>0.16</v>
      </c>
      <c r="K506" s="86">
        <v>0</v>
      </c>
      <c r="L506" s="86">
        <v>0</v>
      </c>
      <c r="M506" s="86">
        <v>0</v>
      </c>
      <c r="N506" s="86">
        <v>0</v>
      </c>
      <c r="O506" s="86">
        <v>0</v>
      </c>
      <c r="P506" s="86">
        <v>2</v>
      </c>
      <c r="Q506" s="86">
        <v>4566</v>
      </c>
      <c r="R506" s="86">
        <v>4566</v>
      </c>
      <c r="S506" s="275">
        <v>6.4598500000000002E-5</v>
      </c>
      <c r="T506" s="275">
        <v>6.4598500000000002E-5</v>
      </c>
      <c r="U506" s="86">
        <v>0</v>
      </c>
      <c r="V506" s="86">
        <v>0</v>
      </c>
      <c r="W506" s="86">
        <v>0</v>
      </c>
      <c r="X506" s="168" t="s">
        <v>153</v>
      </c>
      <c r="Y506" s="170"/>
    </row>
    <row r="507" spans="2:25" s="197" customFormat="1" x14ac:dyDescent="0.2">
      <c r="B507" s="86" t="s">
        <v>939</v>
      </c>
      <c r="C507" s="86" t="s">
        <v>439</v>
      </c>
      <c r="D507" s="86" t="s">
        <v>1</v>
      </c>
      <c r="E507" s="86">
        <v>0</v>
      </c>
      <c r="F507" s="86">
        <v>0</v>
      </c>
      <c r="G507" s="86">
        <v>0.36180000000000001</v>
      </c>
      <c r="H507" s="86">
        <v>0</v>
      </c>
      <c r="I507" s="86">
        <v>0</v>
      </c>
      <c r="J507" s="86">
        <v>0</v>
      </c>
      <c r="K507" s="86">
        <v>0</v>
      </c>
      <c r="L507" s="86">
        <v>0</v>
      </c>
      <c r="M507" s="86">
        <v>0</v>
      </c>
      <c r="N507" s="86">
        <v>0</v>
      </c>
      <c r="O507" s="86">
        <v>0</v>
      </c>
      <c r="P507" s="86">
        <v>0</v>
      </c>
      <c r="Q507" s="86">
        <v>0</v>
      </c>
      <c r="R507" s="86">
        <v>0</v>
      </c>
      <c r="S507" s="86">
        <v>0</v>
      </c>
      <c r="T507" s="86">
        <v>0</v>
      </c>
      <c r="U507" s="86">
        <v>0</v>
      </c>
      <c r="V507" s="86">
        <v>0</v>
      </c>
      <c r="W507" s="86">
        <v>0</v>
      </c>
      <c r="X507" s="168" t="s">
        <v>153</v>
      </c>
      <c r="Y507" s="170"/>
    </row>
    <row r="508" spans="2:25" s="197" customFormat="1" x14ac:dyDescent="0.2">
      <c r="B508" s="86" t="s">
        <v>940</v>
      </c>
      <c r="C508" s="86" t="s">
        <v>439</v>
      </c>
      <c r="D508" s="86" t="s">
        <v>1</v>
      </c>
      <c r="E508" s="86">
        <v>68</v>
      </c>
      <c r="F508" s="86">
        <v>0</v>
      </c>
      <c r="G508" s="86">
        <v>1.3743300000000001</v>
      </c>
      <c r="H508" s="86">
        <v>1.38</v>
      </c>
      <c r="I508" s="86">
        <v>0</v>
      </c>
      <c r="J508" s="86">
        <v>0.80500000000000005</v>
      </c>
      <c r="K508" s="86">
        <v>0</v>
      </c>
      <c r="L508" s="86">
        <v>0</v>
      </c>
      <c r="M508" s="86">
        <v>0</v>
      </c>
      <c r="N508" s="86">
        <v>0</v>
      </c>
      <c r="O508" s="86">
        <v>0</v>
      </c>
      <c r="P508" s="86">
        <v>2</v>
      </c>
      <c r="Q508" s="86">
        <v>5366</v>
      </c>
      <c r="R508" s="86">
        <v>5366</v>
      </c>
      <c r="S508" s="275">
        <v>6.4598500000000002E-5</v>
      </c>
      <c r="T508" s="275">
        <v>6.4598500000000002E-5</v>
      </c>
      <c r="U508" s="86">
        <v>0</v>
      </c>
      <c r="V508" s="86">
        <v>0</v>
      </c>
      <c r="W508" s="86">
        <v>0</v>
      </c>
      <c r="X508" s="168" t="s">
        <v>153</v>
      </c>
      <c r="Y508" s="170"/>
    </row>
    <row r="509" spans="2:25" s="197" customFormat="1" x14ac:dyDescent="0.2">
      <c r="B509" s="86" t="s">
        <v>941</v>
      </c>
      <c r="C509" s="86" t="s">
        <v>439</v>
      </c>
      <c r="D509" s="86" t="s">
        <v>1</v>
      </c>
      <c r="E509" s="86">
        <v>0</v>
      </c>
      <c r="F509" s="86">
        <v>0</v>
      </c>
      <c r="G509" s="86">
        <v>4.691E-2</v>
      </c>
      <c r="H509" s="86">
        <v>0</v>
      </c>
      <c r="I509" s="86">
        <v>0</v>
      </c>
      <c r="J509" s="86">
        <v>0</v>
      </c>
      <c r="K509" s="86">
        <v>0</v>
      </c>
      <c r="L509" s="86">
        <v>0</v>
      </c>
      <c r="M509" s="86">
        <v>0</v>
      </c>
      <c r="N509" s="86">
        <v>0</v>
      </c>
      <c r="O509" s="86">
        <v>0</v>
      </c>
      <c r="P509" s="86">
        <v>0</v>
      </c>
      <c r="Q509" s="86">
        <v>0</v>
      </c>
      <c r="R509" s="86">
        <v>0</v>
      </c>
      <c r="S509" s="86">
        <v>0</v>
      </c>
      <c r="T509" s="86">
        <v>0</v>
      </c>
      <c r="U509" s="86">
        <v>0</v>
      </c>
      <c r="V509" s="86">
        <v>0</v>
      </c>
      <c r="W509" s="86">
        <v>0</v>
      </c>
      <c r="X509" s="168" t="s">
        <v>153</v>
      </c>
      <c r="Y509" s="170"/>
    </row>
    <row r="510" spans="2:25" s="197" customFormat="1" x14ac:dyDescent="0.2">
      <c r="B510" s="86" t="s">
        <v>942</v>
      </c>
      <c r="C510" s="86" t="s">
        <v>439</v>
      </c>
      <c r="D510" s="86" t="s">
        <v>1</v>
      </c>
      <c r="E510" s="86">
        <v>254</v>
      </c>
      <c r="F510" s="86">
        <v>0</v>
      </c>
      <c r="G510" s="86">
        <v>1.0957600000000001</v>
      </c>
      <c r="H510" s="86">
        <v>1.444</v>
      </c>
      <c r="I510" s="86">
        <v>0</v>
      </c>
      <c r="J510" s="86">
        <v>0</v>
      </c>
      <c r="K510" s="86">
        <v>0</v>
      </c>
      <c r="L510" s="86">
        <v>0</v>
      </c>
      <c r="M510" s="86">
        <v>0</v>
      </c>
      <c r="N510" s="86">
        <v>0</v>
      </c>
      <c r="O510" s="86">
        <v>0</v>
      </c>
      <c r="P510" s="86">
        <v>0</v>
      </c>
      <c r="Q510" s="86">
        <v>0</v>
      </c>
      <c r="R510" s="86">
        <v>0</v>
      </c>
      <c r="S510" s="86">
        <v>0</v>
      </c>
      <c r="T510" s="86">
        <v>0</v>
      </c>
      <c r="U510" s="86">
        <v>0</v>
      </c>
      <c r="V510" s="86">
        <v>0</v>
      </c>
      <c r="W510" s="86">
        <v>0</v>
      </c>
      <c r="X510" s="168" t="s">
        <v>153</v>
      </c>
      <c r="Y510" s="170"/>
    </row>
    <row r="511" spans="2:25" s="197" customFormat="1" x14ac:dyDescent="0.2">
      <c r="B511" s="86" t="s">
        <v>943</v>
      </c>
      <c r="C511" s="86" t="s">
        <v>439</v>
      </c>
      <c r="D511" s="86" t="s">
        <v>2</v>
      </c>
      <c r="E511" s="86">
        <v>1</v>
      </c>
      <c r="F511" s="86">
        <v>0.56616999999999995</v>
      </c>
      <c r="G511" s="86">
        <v>0.74763000000000002</v>
      </c>
      <c r="H511" s="86">
        <v>3.391</v>
      </c>
      <c r="I511" s="86">
        <v>0</v>
      </c>
      <c r="J511" s="86">
        <v>0</v>
      </c>
      <c r="K511" s="86">
        <v>0</v>
      </c>
      <c r="L511" s="86">
        <v>0</v>
      </c>
      <c r="M511" s="86">
        <v>0</v>
      </c>
      <c r="N511" s="86">
        <v>0</v>
      </c>
      <c r="O511" s="86">
        <v>0</v>
      </c>
      <c r="P511" s="86">
        <v>0</v>
      </c>
      <c r="Q511" s="86">
        <v>0</v>
      </c>
      <c r="R511" s="86">
        <v>0</v>
      </c>
      <c r="S511" s="86">
        <v>0</v>
      </c>
      <c r="T511" s="86">
        <v>0</v>
      </c>
      <c r="U511" s="86">
        <v>0</v>
      </c>
      <c r="V511" s="86">
        <v>0</v>
      </c>
      <c r="W511" s="86">
        <v>0</v>
      </c>
      <c r="X511" s="168" t="s">
        <v>153</v>
      </c>
      <c r="Y511" s="170"/>
    </row>
    <row r="512" spans="2:25" s="197" customFormat="1" x14ac:dyDescent="0.2">
      <c r="B512" s="86" t="s">
        <v>944</v>
      </c>
      <c r="C512" s="86" t="s">
        <v>439</v>
      </c>
      <c r="D512" s="86" t="s">
        <v>2</v>
      </c>
      <c r="E512" s="86">
        <v>1</v>
      </c>
      <c r="F512" s="86">
        <v>0.79246000000000005</v>
      </c>
      <c r="G512" s="86">
        <v>0.99558999999999997</v>
      </c>
      <c r="H512" s="86">
        <v>3.2389999999999999</v>
      </c>
      <c r="I512" s="86">
        <v>0</v>
      </c>
      <c r="J512" s="86">
        <v>0</v>
      </c>
      <c r="K512" s="86">
        <v>0</v>
      </c>
      <c r="L512" s="86">
        <v>0</v>
      </c>
      <c r="M512" s="86">
        <v>0</v>
      </c>
      <c r="N512" s="86">
        <v>0</v>
      </c>
      <c r="O512" s="86">
        <v>0</v>
      </c>
      <c r="P512" s="86">
        <v>0</v>
      </c>
      <c r="Q512" s="86">
        <v>0</v>
      </c>
      <c r="R512" s="86">
        <v>0</v>
      </c>
      <c r="S512" s="86">
        <v>0</v>
      </c>
      <c r="T512" s="86">
        <v>0</v>
      </c>
      <c r="U512" s="86">
        <v>0</v>
      </c>
      <c r="V512" s="86">
        <v>0</v>
      </c>
      <c r="W512" s="86">
        <v>0</v>
      </c>
      <c r="X512" s="168" t="s">
        <v>153</v>
      </c>
      <c r="Y512" s="170"/>
    </row>
    <row r="513" spans="2:25" s="197" customFormat="1" x14ac:dyDescent="0.2">
      <c r="B513" s="86" t="s">
        <v>945</v>
      </c>
      <c r="C513" s="86" t="s">
        <v>439</v>
      </c>
      <c r="D513" s="86" t="s">
        <v>2</v>
      </c>
      <c r="E513" s="86">
        <v>1</v>
      </c>
      <c r="F513" s="86">
        <v>0</v>
      </c>
      <c r="G513" s="86">
        <v>0.36259999999999998</v>
      </c>
      <c r="H513" s="86">
        <v>2.3239999999999998</v>
      </c>
      <c r="I513" s="86">
        <v>0</v>
      </c>
      <c r="J513" s="86">
        <v>0</v>
      </c>
      <c r="K513" s="86">
        <v>0</v>
      </c>
      <c r="L513" s="86">
        <v>0</v>
      </c>
      <c r="M513" s="86">
        <v>0</v>
      </c>
      <c r="N513" s="86">
        <v>0</v>
      </c>
      <c r="O513" s="86">
        <v>0</v>
      </c>
      <c r="P513" s="86">
        <v>0</v>
      </c>
      <c r="Q513" s="86">
        <v>0</v>
      </c>
      <c r="R513" s="86">
        <v>0</v>
      </c>
      <c r="S513" s="86">
        <v>0</v>
      </c>
      <c r="T513" s="86">
        <v>0</v>
      </c>
      <c r="U513" s="86">
        <v>0</v>
      </c>
      <c r="V513" s="86">
        <v>0</v>
      </c>
      <c r="W513" s="86">
        <v>0</v>
      </c>
      <c r="X513" s="168" t="s">
        <v>153</v>
      </c>
      <c r="Y513" s="170"/>
    </row>
    <row r="514" spans="2:25" s="197" customFormat="1" x14ac:dyDescent="0.2">
      <c r="B514" s="86" t="s">
        <v>946</v>
      </c>
      <c r="C514" s="86" t="s">
        <v>439</v>
      </c>
      <c r="D514" s="86" t="s">
        <v>1</v>
      </c>
      <c r="E514" s="86">
        <v>0</v>
      </c>
      <c r="F514" s="86">
        <v>0</v>
      </c>
      <c r="G514" s="86">
        <v>0.49698999999999999</v>
      </c>
      <c r="H514" s="86">
        <v>0</v>
      </c>
      <c r="I514" s="86">
        <v>0</v>
      </c>
      <c r="J514" s="86">
        <v>0</v>
      </c>
      <c r="K514" s="86">
        <v>0</v>
      </c>
      <c r="L514" s="86">
        <v>0</v>
      </c>
      <c r="M514" s="86">
        <v>0</v>
      </c>
      <c r="N514" s="86">
        <v>0</v>
      </c>
      <c r="O514" s="86">
        <v>0</v>
      </c>
      <c r="P514" s="86">
        <v>0</v>
      </c>
      <c r="Q514" s="86">
        <v>0</v>
      </c>
      <c r="R514" s="86">
        <v>0</v>
      </c>
      <c r="S514" s="86">
        <v>0</v>
      </c>
      <c r="T514" s="86">
        <v>0</v>
      </c>
      <c r="U514" s="86">
        <v>0</v>
      </c>
      <c r="V514" s="86">
        <v>0</v>
      </c>
      <c r="W514" s="86">
        <v>0</v>
      </c>
      <c r="X514" s="168" t="s">
        <v>153</v>
      </c>
      <c r="Y514" s="170"/>
    </row>
    <row r="515" spans="2:25" s="197" customFormat="1" x14ac:dyDescent="0.2">
      <c r="B515" s="86" t="s">
        <v>947</v>
      </c>
      <c r="C515" s="86" t="s">
        <v>439</v>
      </c>
      <c r="D515" s="86" t="s">
        <v>1</v>
      </c>
      <c r="E515" s="86">
        <v>0</v>
      </c>
      <c r="F515" s="86">
        <v>3.2000000000000002E-3</v>
      </c>
      <c r="G515" s="86">
        <v>19.360990000000001</v>
      </c>
      <c r="H515" s="86">
        <v>0.8</v>
      </c>
      <c r="I515" s="86">
        <v>0</v>
      </c>
      <c r="J515" s="86">
        <v>0</v>
      </c>
      <c r="K515" s="86">
        <v>0</v>
      </c>
      <c r="L515" s="86">
        <v>0</v>
      </c>
      <c r="M515" s="86">
        <v>0</v>
      </c>
      <c r="N515" s="86">
        <v>0</v>
      </c>
      <c r="O515" s="86">
        <v>0</v>
      </c>
      <c r="P515" s="86">
        <v>0</v>
      </c>
      <c r="Q515" s="86">
        <v>0</v>
      </c>
      <c r="R515" s="86">
        <v>0</v>
      </c>
      <c r="S515" s="86">
        <v>0</v>
      </c>
      <c r="T515" s="86">
        <v>0</v>
      </c>
      <c r="U515" s="86">
        <v>0</v>
      </c>
      <c r="V515" s="86">
        <v>0</v>
      </c>
      <c r="W515" s="86">
        <v>0</v>
      </c>
      <c r="X515" s="168" t="s">
        <v>153</v>
      </c>
      <c r="Y515" s="170"/>
    </row>
    <row r="516" spans="2:25" s="197" customFormat="1" x14ac:dyDescent="0.2">
      <c r="B516" s="86" t="s">
        <v>948</v>
      </c>
      <c r="C516" s="86" t="s">
        <v>439</v>
      </c>
      <c r="D516" s="86" t="s">
        <v>1</v>
      </c>
      <c r="E516" s="86">
        <v>265</v>
      </c>
      <c r="F516" s="86">
        <v>0</v>
      </c>
      <c r="G516" s="86">
        <v>1.92994</v>
      </c>
      <c r="H516" s="86">
        <v>0</v>
      </c>
      <c r="I516" s="86">
        <v>0</v>
      </c>
      <c r="J516" s="86">
        <v>0</v>
      </c>
      <c r="K516" s="86">
        <v>0</v>
      </c>
      <c r="L516" s="86">
        <v>0</v>
      </c>
      <c r="M516" s="86">
        <v>0</v>
      </c>
      <c r="N516" s="86">
        <v>0</v>
      </c>
      <c r="O516" s="86">
        <v>0</v>
      </c>
      <c r="P516" s="86">
        <v>0</v>
      </c>
      <c r="Q516" s="86">
        <v>0</v>
      </c>
      <c r="R516" s="86">
        <v>0</v>
      </c>
      <c r="S516" s="86">
        <v>0</v>
      </c>
      <c r="T516" s="86">
        <v>0</v>
      </c>
      <c r="U516" s="86">
        <v>0</v>
      </c>
      <c r="V516" s="86">
        <v>0</v>
      </c>
      <c r="W516" s="86">
        <v>0</v>
      </c>
      <c r="X516" s="168" t="s">
        <v>153</v>
      </c>
      <c r="Y516" s="170"/>
    </row>
    <row r="517" spans="2:25" s="197" customFormat="1" x14ac:dyDescent="0.2">
      <c r="B517" s="86" t="s">
        <v>949</v>
      </c>
      <c r="C517" s="86" t="s">
        <v>439</v>
      </c>
      <c r="D517" s="86" t="s">
        <v>1</v>
      </c>
      <c r="E517" s="86">
        <v>1560</v>
      </c>
      <c r="F517" s="86">
        <v>0</v>
      </c>
      <c r="G517" s="86">
        <v>2.29196</v>
      </c>
      <c r="H517" s="86">
        <v>3.6920000000000002</v>
      </c>
      <c r="I517" s="86">
        <v>1.1739999999999999</v>
      </c>
      <c r="J517" s="86">
        <v>0</v>
      </c>
      <c r="K517" s="86">
        <v>1</v>
      </c>
      <c r="L517" s="86">
        <v>67166</v>
      </c>
      <c r="M517" s="86">
        <v>67166</v>
      </c>
      <c r="N517" s="86">
        <v>4.8048969999999998E-3</v>
      </c>
      <c r="O517" s="86">
        <v>4.8048969999999998E-3</v>
      </c>
      <c r="P517" s="86">
        <v>0</v>
      </c>
      <c r="Q517" s="86">
        <v>0</v>
      </c>
      <c r="R517" s="86">
        <v>0</v>
      </c>
      <c r="S517" s="86">
        <v>0</v>
      </c>
      <c r="T517" s="86">
        <v>0</v>
      </c>
      <c r="U517" s="86">
        <v>0</v>
      </c>
      <c r="V517" s="86">
        <v>0</v>
      </c>
      <c r="W517" s="86">
        <v>0</v>
      </c>
      <c r="X517" s="168" t="s">
        <v>153</v>
      </c>
      <c r="Y517" s="170"/>
    </row>
    <row r="518" spans="2:25" s="197" customFormat="1" x14ac:dyDescent="0.2">
      <c r="B518" s="86" t="s">
        <v>950</v>
      </c>
      <c r="C518" s="86" t="s">
        <v>439</v>
      </c>
      <c r="D518" s="86" t="s">
        <v>1</v>
      </c>
      <c r="E518" s="86">
        <v>0</v>
      </c>
      <c r="F518" s="86">
        <v>0</v>
      </c>
      <c r="G518" s="86">
        <v>0</v>
      </c>
      <c r="H518" s="86">
        <v>0</v>
      </c>
      <c r="I518" s="86">
        <v>0</v>
      </c>
      <c r="J518" s="86">
        <v>0</v>
      </c>
      <c r="K518" s="86">
        <v>0</v>
      </c>
      <c r="L518" s="86">
        <v>0</v>
      </c>
      <c r="M518" s="86">
        <v>0</v>
      </c>
      <c r="N518" s="86">
        <v>0</v>
      </c>
      <c r="O518" s="86">
        <v>0</v>
      </c>
      <c r="P518" s="86">
        <v>0</v>
      </c>
      <c r="Q518" s="86">
        <v>0</v>
      </c>
      <c r="R518" s="86">
        <v>0</v>
      </c>
      <c r="S518" s="86">
        <v>0</v>
      </c>
      <c r="T518" s="86">
        <v>0</v>
      </c>
      <c r="U518" s="86">
        <v>0</v>
      </c>
      <c r="V518" s="86">
        <v>0</v>
      </c>
      <c r="W518" s="86">
        <v>0</v>
      </c>
      <c r="X518" s="168" t="s">
        <v>153</v>
      </c>
      <c r="Y518" s="170"/>
    </row>
    <row r="519" spans="2:25" s="197" customFormat="1" x14ac:dyDescent="0.2">
      <c r="B519" s="86" t="s">
        <v>951</v>
      </c>
      <c r="C519" s="86" t="s">
        <v>439</v>
      </c>
      <c r="D519" s="86" t="s">
        <v>1</v>
      </c>
      <c r="E519" s="86">
        <v>117</v>
      </c>
      <c r="F519" s="86">
        <v>0</v>
      </c>
      <c r="G519" s="86">
        <v>2.8504999999999998</v>
      </c>
      <c r="H519" s="86">
        <v>2.3250000000000002</v>
      </c>
      <c r="I519" s="86">
        <v>0.73599999999999999</v>
      </c>
      <c r="J519" s="86">
        <v>0.217</v>
      </c>
      <c r="K519" s="86">
        <v>1</v>
      </c>
      <c r="L519" s="86">
        <v>5014</v>
      </c>
      <c r="M519" s="86">
        <v>5014</v>
      </c>
      <c r="N519" s="86">
        <v>3.3529700000000003E-4</v>
      </c>
      <c r="O519" s="86">
        <v>3.3529700000000003E-4</v>
      </c>
      <c r="P519" s="86">
        <v>1</v>
      </c>
      <c r="Q519" s="86">
        <v>1480</v>
      </c>
      <c r="R519" s="86">
        <v>1480</v>
      </c>
      <c r="S519" s="275">
        <v>1.2304500000000001E-5</v>
      </c>
      <c r="T519" s="275">
        <v>1.2304500000000001E-5</v>
      </c>
      <c r="U519" s="86">
        <v>0</v>
      </c>
      <c r="V519" s="86">
        <v>0</v>
      </c>
      <c r="W519" s="86">
        <v>0</v>
      </c>
      <c r="X519" s="168" t="s">
        <v>153</v>
      </c>
      <c r="Y519" s="170"/>
    </row>
    <row r="520" spans="2:25" s="197" customFormat="1" x14ac:dyDescent="0.2">
      <c r="B520" s="86" t="s">
        <v>952</v>
      </c>
      <c r="C520" s="86" t="s">
        <v>439</v>
      </c>
      <c r="D520" s="86" t="s">
        <v>1</v>
      </c>
      <c r="E520" s="86">
        <v>0</v>
      </c>
      <c r="F520" s="86">
        <v>0</v>
      </c>
      <c r="G520" s="86">
        <v>0</v>
      </c>
      <c r="H520" s="86">
        <v>0</v>
      </c>
      <c r="I520" s="86">
        <v>0</v>
      </c>
      <c r="J520" s="86">
        <v>0</v>
      </c>
      <c r="K520" s="86">
        <v>0</v>
      </c>
      <c r="L520" s="86">
        <v>0</v>
      </c>
      <c r="M520" s="86">
        <v>0</v>
      </c>
      <c r="N520" s="86">
        <v>0</v>
      </c>
      <c r="O520" s="86">
        <v>0</v>
      </c>
      <c r="P520" s="86">
        <v>0</v>
      </c>
      <c r="Q520" s="86">
        <v>0</v>
      </c>
      <c r="R520" s="86">
        <v>0</v>
      </c>
      <c r="S520" s="86">
        <v>0</v>
      </c>
      <c r="T520" s="86">
        <v>0</v>
      </c>
      <c r="U520" s="86">
        <v>0</v>
      </c>
      <c r="V520" s="86">
        <v>0</v>
      </c>
      <c r="W520" s="86">
        <v>0</v>
      </c>
      <c r="X520" s="168" t="s">
        <v>153</v>
      </c>
      <c r="Y520" s="170"/>
    </row>
    <row r="521" spans="2:25" s="197" customFormat="1" x14ac:dyDescent="0.2">
      <c r="B521" s="86" t="s">
        <v>953</v>
      </c>
      <c r="C521" s="86" t="s">
        <v>439</v>
      </c>
      <c r="D521" s="86" t="s">
        <v>1</v>
      </c>
      <c r="E521" s="86">
        <v>103</v>
      </c>
      <c r="F521" s="86">
        <v>0</v>
      </c>
      <c r="G521" s="86">
        <v>4.1392100000000003</v>
      </c>
      <c r="H521" s="86">
        <v>1.69</v>
      </c>
      <c r="I521" s="86">
        <v>0.64700000000000002</v>
      </c>
      <c r="J521" s="86">
        <v>1.6E-2</v>
      </c>
      <c r="K521" s="86">
        <v>1</v>
      </c>
      <c r="L521" s="86">
        <v>5334</v>
      </c>
      <c r="M521" s="86">
        <v>5334</v>
      </c>
      <c r="N521" s="86">
        <v>5.1678800000000001E-4</v>
      </c>
      <c r="O521" s="86">
        <v>5.1678800000000001E-4</v>
      </c>
      <c r="P521" s="86">
        <v>1</v>
      </c>
      <c r="Q521" s="86">
        <v>136</v>
      </c>
      <c r="R521" s="86">
        <v>136</v>
      </c>
      <c r="S521" s="275">
        <v>6.1522400000000004E-6</v>
      </c>
      <c r="T521" s="275">
        <v>6.1522400000000004E-6</v>
      </c>
      <c r="U521" s="86">
        <v>0</v>
      </c>
      <c r="V521" s="86">
        <v>0</v>
      </c>
      <c r="W521" s="86">
        <v>0</v>
      </c>
      <c r="X521" s="168" t="s">
        <v>153</v>
      </c>
      <c r="Y521" s="170"/>
    </row>
    <row r="522" spans="2:25" s="197" customFormat="1" x14ac:dyDescent="0.2">
      <c r="B522" s="86" t="s">
        <v>954</v>
      </c>
      <c r="C522" s="86" t="s">
        <v>439</v>
      </c>
      <c r="D522" s="86" t="s">
        <v>1</v>
      </c>
      <c r="E522" s="86">
        <v>18</v>
      </c>
      <c r="F522" s="86">
        <v>0</v>
      </c>
      <c r="G522" s="86">
        <v>1.66957</v>
      </c>
      <c r="H522" s="86">
        <v>1.5529999999999999</v>
      </c>
      <c r="I522" s="86">
        <v>0.29599999999999999</v>
      </c>
      <c r="J522" s="86">
        <v>0</v>
      </c>
      <c r="K522" s="86">
        <v>1</v>
      </c>
      <c r="L522" s="86">
        <v>465</v>
      </c>
      <c r="M522" s="86">
        <v>465</v>
      </c>
      <c r="N522" s="275">
        <v>4.6141799999999999E-5</v>
      </c>
      <c r="O522" s="275">
        <v>4.6141799999999999E-5</v>
      </c>
      <c r="P522" s="86">
        <v>0</v>
      </c>
      <c r="Q522" s="86">
        <v>0</v>
      </c>
      <c r="R522" s="86">
        <v>0</v>
      </c>
      <c r="S522" s="86">
        <v>0</v>
      </c>
      <c r="T522" s="86">
        <v>0</v>
      </c>
      <c r="U522" s="86">
        <v>0</v>
      </c>
      <c r="V522" s="86">
        <v>0</v>
      </c>
      <c r="W522" s="86">
        <v>0</v>
      </c>
      <c r="X522" s="168" t="s">
        <v>153</v>
      </c>
      <c r="Y522" s="170"/>
    </row>
    <row r="523" spans="2:25" s="197" customFormat="1" x14ac:dyDescent="0.2">
      <c r="B523" s="86" t="s">
        <v>955</v>
      </c>
      <c r="C523" s="86" t="s">
        <v>439</v>
      </c>
      <c r="D523" s="86" t="s">
        <v>1</v>
      </c>
      <c r="E523" s="86">
        <v>351</v>
      </c>
      <c r="F523" s="86">
        <v>0</v>
      </c>
      <c r="G523" s="86">
        <v>4.5510299999999999</v>
      </c>
      <c r="H523" s="86">
        <v>3.1779999999999999</v>
      </c>
      <c r="I523" s="86">
        <v>0.73</v>
      </c>
      <c r="J523" s="86">
        <v>0</v>
      </c>
      <c r="K523" s="86">
        <v>1</v>
      </c>
      <c r="L523" s="86">
        <v>10912</v>
      </c>
      <c r="M523" s="86">
        <v>10912</v>
      </c>
      <c r="N523" s="86">
        <v>1.082794E-3</v>
      </c>
      <c r="O523" s="86">
        <v>1.082794E-3</v>
      </c>
      <c r="P523" s="86">
        <v>0</v>
      </c>
      <c r="Q523" s="86">
        <v>0</v>
      </c>
      <c r="R523" s="86">
        <v>0</v>
      </c>
      <c r="S523" s="86">
        <v>0</v>
      </c>
      <c r="T523" s="86">
        <v>0</v>
      </c>
      <c r="U523" s="86">
        <v>0</v>
      </c>
      <c r="V523" s="86">
        <v>0</v>
      </c>
      <c r="W523" s="86">
        <v>0</v>
      </c>
      <c r="X523" s="168" t="s">
        <v>153</v>
      </c>
      <c r="Y523" s="170"/>
    </row>
    <row r="524" spans="2:25" s="197" customFormat="1" x14ac:dyDescent="0.2">
      <c r="B524" s="86" t="s">
        <v>956</v>
      </c>
      <c r="C524" s="86" t="s">
        <v>439</v>
      </c>
      <c r="D524" s="86" t="s">
        <v>1</v>
      </c>
      <c r="E524" s="86">
        <v>140</v>
      </c>
      <c r="F524" s="86">
        <v>0</v>
      </c>
      <c r="G524" s="86">
        <v>1.70488</v>
      </c>
      <c r="H524" s="86">
        <v>1.3520000000000001</v>
      </c>
      <c r="I524" s="86">
        <v>0.307</v>
      </c>
      <c r="J524" s="86">
        <v>0</v>
      </c>
      <c r="K524" s="86">
        <v>1</v>
      </c>
      <c r="L524" s="86">
        <v>4309</v>
      </c>
      <c r="M524" s="86">
        <v>4309</v>
      </c>
      <c r="N524" s="86">
        <v>4.2758E-4</v>
      </c>
      <c r="O524" s="86">
        <v>4.2758E-4</v>
      </c>
      <c r="P524" s="86">
        <v>0</v>
      </c>
      <c r="Q524" s="86">
        <v>0</v>
      </c>
      <c r="R524" s="86">
        <v>0</v>
      </c>
      <c r="S524" s="86">
        <v>0</v>
      </c>
      <c r="T524" s="86">
        <v>0</v>
      </c>
      <c r="U524" s="86">
        <v>0</v>
      </c>
      <c r="V524" s="86">
        <v>0</v>
      </c>
      <c r="W524" s="86">
        <v>0</v>
      </c>
      <c r="X524" s="168" t="s">
        <v>153</v>
      </c>
      <c r="Y524" s="170"/>
    </row>
    <row r="525" spans="2:25" s="197" customFormat="1" x14ac:dyDescent="0.2">
      <c r="B525" s="86" t="s">
        <v>957</v>
      </c>
      <c r="C525" s="86" t="s">
        <v>439</v>
      </c>
      <c r="D525" s="86" t="s">
        <v>1</v>
      </c>
      <c r="E525" s="86">
        <v>18</v>
      </c>
      <c r="F525" s="86">
        <v>0</v>
      </c>
      <c r="G525" s="86">
        <v>1.2404599999999999</v>
      </c>
      <c r="H525" s="86">
        <v>5.6749999999999998</v>
      </c>
      <c r="I525" s="86">
        <v>1.264</v>
      </c>
      <c r="J525" s="86">
        <v>0</v>
      </c>
      <c r="K525" s="86">
        <v>2</v>
      </c>
      <c r="L525" s="86">
        <v>543</v>
      </c>
      <c r="M525" s="86">
        <v>543</v>
      </c>
      <c r="N525" s="275">
        <v>5.2293999999999998E-5</v>
      </c>
      <c r="O525" s="275">
        <v>5.2293999999999998E-5</v>
      </c>
      <c r="P525" s="86">
        <v>0</v>
      </c>
      <c r="Q525" s="86">
        <v>0</v>
      </c>
      <c r="R525" s="86">
        <v>0</v>
      </c>
      <c r="S525" s="86">
        <v>0</v>
      </c>
      <c r="T525" s="86">
        <v>0</v>
      </c>
      <c r="U525" s="86">
        <v>0</v>
      </c>
      <c r="V525" s="86">
        <v>0</v>
      </c>
      <c r="W525" s="86">
        <v>0</v>
      </c>
      <c r="X525" s="168" t="s">
        <v>153</v>
      </c>
      <c r="Y525" s="170"/>
    </row>
    <row r="526" spans="2:25" s="197" customFormat="1" x14ac:dyDescent="0.2">
      <c r="B526" s="86" t="s">
        <v>958</v>
      </c>
      <c r="C526" s="86" t="s">
        <v>439</v>
      </c>
      <c r="D526" s="86" t="s">
        <v>1</v>
      </c>
      <c r="E526" s="86">
        <v>427</v>
      </c>
      <c r="F526" s="86">
        <v>0</v>
      </c>
      <c r="G526" s="86">
        <v>8.9692100000000003</v>
      </c>
      <c r="H526" s="86">
        <v>3.0659999999999998</v>
      </c>
      <c r="I526" s="86">
        <v>0.71599999999999997</v>
      </c>
      <c r="J526" s="86">
        <v>0</v>
      </c>
      <c r="K526" s="86">
        <v>1</v>
      </c>
      <c r="L526" s="86">
        <v>13504</v>
      </c>
      <c r="M526" s="86">
        <v>13504</v>
      </c>
      <c r="N526" s="86">
        <v>1.2981220000000001E-3</v>
      </c>
      <c r="O526" s="86">
        <v>1.2981220000000001E-3</v>
      </c>
      <c r="P526" s="86">
        <v>0</v>
      </c>
      <c r="Q526" s="86">
        <v>0</v>
      </c>
      <c r="R526" s="86">
        <v>0</v>
      </c>
      <c r="S526" s="86">
        <v>0</v>
      </c>
      <c r="T526" s="86">
        <v>0</v>
      </c>
      <c r="U526" s="86">
        <v>0</v>
      </c>
      <c r="V526" s="86">
        <v>0</v>
      </c>
      <c r="W526" s="86">
        <v>0</v>
      </c>
      <c r="X526" s="168" t="s">
        <v>153</v>
      </c>
      <c r="Y526" s="170"/>
    </row>
    <row r="527" spans="2:25" s="197" customFormat="1" x14ac:dyDescent="0.2">
      <c r="B527" s="86" t="s">
        <v>959</v>
      </c>
      <c r="C527" s="86" t="s">
        <v>439</v>
      </c>
      <c r="D527" s="86" t="s">
        <v>1</v>
      </c>
      <c r="E527" s="86">
        <v>1</v>
      </c>
      <c r="F527" s="86">
        <v>0</v>
      </c>
      <c r="G527" s="86">
        <v>0.61133000000000004</v>
      </c>
      <c r="H527" s="86">
        <v>1.129</v>
      </c>
      <c r="I527" s="86">
        <v>0.26700000000000002</v>
      </c>
      <c r="J527" s="86">
        <v>0</v>
      </c>
      <c r="K527" s="86">
        <v>1</v>
      </c>
      <c r="L527" s="86">
        <v>32</v>
      </c>
      <c r="M527" s="86">
        <v>32</v>
      </c>
      <c r="N527" s="275">
        <v>3.0761200000000002E-6</v>
      </c>
      <c r="O527" s="275">
        <v>3.0761200000000002E-6</v>
      </c>
      <c r="P527" s="86">
        <v>0</v>
      </c>
      <c r="Q527" s="86">
        <v>0</v>
      </c>
      <c r="R527" s="86">
        <v>0</v>
      </c>
      <c r="S527" s="86">
        <v>0</v>
      </c>
      <c r="T527" s="86">
        <v>0</v>
      </c>
      <c r="U527" s="86">
        <v>0</v>
      </c>
      <c r="V527" s="86">
        <v>0</v>
      </c>
      <c r="W527" s="86">
        <v>0</v>
      </c>
      <c r="X527" s="168" t="s">
        <v>153</v>
      </c>
      <c r="Y527" s="170"/>
    </row>
    <row r="528" spans="2:25" s="197" customFormat="1" x14ac:dyDescent="0.2">
      <c r="B528" s="86" t="s">
        <v>960</v>
      </c>
      <c r="C528" s="86" t="s">
        <v>439</v>
      </c>
      <c r="D528" s="86" t="s">
        <v>1</v>
      </c>
      <c r="E528" s="86">
        <v>0</v>
      </c>
      <c r="F528" s="86">
        <v>0</v>
      </c>
      <c r="G528" s="86">
        <v>0.52873000000000003</v>
      </c>
      <c r="H528" s="86">
        <v>0</v>
      </c>
      <c r="I528" s="86">
        <v>0</v>
      </c>
      <c r="J528" s="86">
        <v>0</v>
      </c>
      <c r="K528" s="86">
        <v>0</v>
      </c>
      <c r="L528" s="86">
        <v>0</v>
      </c>
      <c r="M528" s="86">
        <v>0</v>
      </c>
      <c r="N528" s="86">
        <v>0</v>
      </c>
      <c r="O528" s="86">
        <v>0</v>
      </c>
      <c r="P528" s="86">
        <v>0</v>
      </c>
      <c r="Q528" s="86">
        <v>0</v>
      </c>
      <c r="R528" s="86">
        <v>0</v>
      </c>
      <c r="S528" s="86">
        <v>0</v>
      </c>
      <c r="T528" s="86">
        <v>0</v>
      </c>
      <c r="U528" s="86">
        <v>0</v>
      </c>
      <c r="V528" s="86">
        <v>0</v>
      </c>
      <c r="W528" s="86">
        <v>0</v>
      </c>
      <c r="X528" s="168" t="s">
        <v>153</v>
      </c>
      <c r="Y528" s="170"/>
    </row>
    <row r="529" spans="2:25" s="197" customFormat="1" x14ac:dyDescent="0.2">
      <c r="B529" s="86" t="s">
        <v>961</v>
      </c>
      <c r="C529" s="86" t="s">
        <v>439</v>
      </c>
      <c r="D529" s="86" t="s">
        <v>1</v>
      </c>
      <c r="E529" s="86">
        <v>238</v>
      </c>
      <c r="F529" s="86">
        <v>0</v>
      </c>
      <c r="G529" s="86">
        <v>0.82945999999999998</v>
      </c>
      <c r="H529" s="86">
        <v>1.3240000000000001</v>
      </c>
      <c r="I529" s="86">
        <v>0.312</v>
      </c>
      <c r="J529" s="86">
        <v>0</v>
      </c>
      <c r="K529" s="86">
        <v>1</v>
      </c>
      <c r="L529" s="86">
        <v>7584</v>
      </c>
      <c r="M529" s="86">
        <v>7584</v>
      </c>
      <c r="N529" s="86">
        <v>7.2904000000000003E-4</v>
      </c>
      <c r="O529" s="86">
        <v>7.2904000000000003E-4</v>
      </c>
      <c r="P529" s="86">
        <v>0</v>
      </c>
      <c r="Q529" s="86">
        <v>0</v>
      </c>
      <c r="R529" s="86">
        <v>0</v>
      </c>
      <c r="S529" s="86">
        <v>0</v>
      </c>
      <c r="T529" s="86">
        <v>0</v>
      </c>
      <c r="U529" s="86">
        <v>0</v>
      </c>
      <c r="V529" s="86">
        <v>0</v>
      </c>
      <c r="W529" s="86">
        <v>0</v>
      </c>
      <c r="X529" s="168" t="s">
        <v>153</v>
      </c>
      <c r="Y529" s="170"/>
    </row>
    <row r="530" spans="2:25" s="197" customFormat="1" x14ac:dyDescent="0.2">
      <c r="B530" s="86" t="s">
        <v>962</v>
      </c>
      <c r="C530" s="86" t="s">
        <v>439</v>
      </c>
      <c r="D530" s="86" t="s">
        <v>1</v>
      </c>
      <c r="E530" s="86">
        <v>1</v>
      </c>
      <c r="F530" s="86">
        <v>0</v>
      </c>
      <c r="G530" s="86">
        <v>0.75090000000000001</v>
      </c>
      <c r="H530" s="86">
        <v>0.71599999999999997</v>
      </c>
      <c r="I530" s="86">
        <v>0.16900000000000001</v>
      </c>
      <c r="J530" s="86">
        <v>0</v>
      </c>
      <c r="K530" s="86">
        <v>1</v>
      </c>
      <c r="L530" s="86">
        <v>32</v>
      </c>
      <c r="M530" s="86">
        <v>32</v>
      </c>
      <c r="N530" s="275">
        <v>3.0761200000000002E-6</v>
      </c>
      <c r="O530" s="275">
        <v>3.0761200000000002E-6</v>
      </c>
      <c r="P530" s="86">
        <v>0</v>
      </c>
      <c r="Q530" s="86">
        <v>0</v>
      </c>
      <c r="R530" s="86">
        <v>0</v>
      </c>
      <c r="S530" s="86">
        <v>0</v>
      </c>
      <c r="T530" s="86">
        <v>0</v>
      </c>
      <c r="U530" s="86">
        <v>0</v>
      </c>
      <c r="V530" s="86">
        <v>0</v>
      </c>
      <c r="W530" s="86">
        <v>0</v>
      </c>
      <c r="X530" s="168" t="s">
        <v>153</v>
      </c>
      <c r="Y530" s="170"/>
    </row>
    <row r="531" spans="2:25" s="197" customFormat="1" x14ac:dyDescent="0.2">
      <c r="B531" s="86" t="s">
        <v>963</v>
      </c>
      <c r="C531" s="86" t="s">
        <v>439</v>
      </c>
      <c r="D531" s="86" t="s">
        <v>1</v>
      </c>
      <c r="E531" s="86">
        <v>573</v>
      </c>
      <c r="F531" s="86">
        <v>0</v>
      </c>
      <c r="G531" s="86">
        <v>5.8307799999999999</v>
      </c>
      <c r="H531" s="86">
        <v>4.7549999999999999</v>
      </c>
      <c r="I531" s="86">
        <v>1.5780000000000001</v>
      </c>
      <c r="J531" s="86">
        <v>0</v>
      </c>
      <c r="K531" s="86">
        <v>1</v>
      </c>
      <c r="L531" s="86">
        <v>25740</v>
      </c>
      <c r="M531" s="86">
        <v>25740</v>
      </c>
      <c r="N531" s="86">
        <v>1.75954E-3</v>
      </c>
      <c r="O531" s="86">
        <v>1.75954E-3</v>
      </c>
      <c r="P531" s="86">
        <v>0</v>
      </c>
      <c r="Q531" s="86">
        <v>0</v>
      </c>
      <c r="R531" s="86">
        <v>0</v>
      </c>
      <c r="S531" s="86">
        <v>0</v>
      </c>
      <c r="T531" s="86">
        <v>0</v>
      </c>
      <c r="U531" s="86">
        <v>0</v>
      </c>
      <c r="V531" s="86">
        <v>0</v>
      </c>
      <c r="W531" s="86">
        <v>0</v>
      </c>
      <c r="X531" s="168" t="s">
        <v>153</v>
      </c>
      <c r="Y531" s="170"/>
    </row>
    <row r="532" spans="2:25" s="197" customFormat="1" x14ac:dyDescent="0.2">
      <c r="B532" s="86" t="s">
        <v>964</v>
      </c>
      <c r="C532" s="86" t="s">
        <v>439</v>
      </c>
      <c r="D532" s="86" t="s">
        <v>1</v>
      </c>
      <c r="E532" s="86">
        <v>36</v>
      </c>
      <c r="F532" s="86">
        <v>1.15E-3</v>
      </c>
      <c r="G532" s="86">
        <v>0.89278999999999997</v>
      </c>
      <c r="H532" s="86">
        <v>0.54</v>
      </c>
      <c r="I532" s="86">
        <v>0.16300000000000001</v>
      </c>
      <c r="J532" s="86">
        <v>0</v>
      </c>
      <c r="K532" s="86">
        <v>1</v>
      </c>
      <c r="L532" s="86">
        <v>1470</v>
      </c>
      <c r="M532" s="86">
        <v>1470</v>
      </c>
      <c r="N532" s="86">
        <v>1.07664E-4</v>
      </c>
      <c r="O532" s="86">
        <v>1.07664E-4</v>
      </c>
      <c r="P532" s="86">
        <v>0</v>
      </c>
      <c r="Q532" s="86">
        <v>0</v>
      </c>
      <c r="R532" s="86">
        <v>0</v>
      </c>
      <c r="S532" s="86">
        <v>0</v>
      </c>
      <c r="T532" s="86">
        <v>0</v>
      </c>
      <c r="U532" s="86">
        <v>0</v>
      </c>
      <c r="V532" s="86">
        <v>0</v>
      </c>
      <c r="W532" s="86">
        <v>0</v>
      </c>
      <c r="X532" s="168" t="s">
        <v>153</v>
      </c>
      <c r="Y532" s="170"/>
    </row>
    <row r="533" spans="2:25" s="197" customFormat="1" x14ac:dyDescent="0.2">
      <c r="B533" s="86" t="s">
        <v>965</v>
      </c>
      <c r="C533" s="86" t="s">
        <v>439</v>
      </c>
      <c r="D533" s="86" t="s">
        <v>1</v>
      </c>
      <c r="E533" s="86">
        <v>3</v>
      </c>
      <c r="F533" s="86">
        <v>0</v>
      </c>
      <c r="G533" s="86">
        <v>0.70433999999999997</v>
      </c>
      <c r="H533" s="86">
        <v>0.85399999999999998</v>
      </c>
      <c r="I533" s="86">
        <v>0.17199999999999999</v>
      </c>
      <c r="J533" s="86">
        <v>0</v>
      </c>
      <c r="K533" s="86">
        <v>1</v>
      </c>
      <c r="L533" s="86">
        <v>82</v>
      </c>
      <c r="M533" s="86">
        <v>82</v>
      </c>
      <c r="N533" s="275">
        <v>6.1522400000000004E-6</v>
      </c>
      <c r="O533" s="275">
        <v>6.1522400000000004E-6</v>
      </c>
      <c r="P533" s="86">
        <v>0</v>
      </c>
      <c r="Q533" s="86">
        <v>0</v>
      </c>
      <c r="R533" s="86">
        <v>0</v>
      </c>
      <c r="S533" s="86">
        <v>0</v>
      </c>
      <c r="T533" s="86">
        <v>0</v>
      </c>
      <c r="U533" s="86">
        <v>0</v>
      </c>
      <c r="V533" s="86">
        <v>0</v>
      </c>
      <c r="W533" s="86">
        <v>0</v>
      </c>
      <c r="X533" s="168" t="s">
        <v>153</v>
      </c>
      <c r="Y533" s="170"/>
    </row>
    <row r="534" spans="2:25" s="197" customFormat="1" x14ac:dyDescent="0.2">
      <c r="B534" s="86" t="s">
        <v>966</v>
      </c>
      <c r="C534" s="86" t="s">
        <v>439</v>
      </c>
      <c r="D534" s="86" t="s">
        <v>1</v>
      </c>
      <c r="E534" s="86">
        <v>161</v>
      </c>
      <c r="F534" s="86">
        <v>0</v>
      </c>
      <c r="G534" s="86">
        <v>1.39639</v>
      </c>
      <c r="H534" s="86">
        <v>1.976</v>
      </c>
      <c r="I534" s="86">
        <v>0.58699999999999997</v>
      </c>
      <c r="J534" s="86">
        <v>0</v>
      </c>
      <c r="K534" s="86">
        <v>1</v>
      </c>
      <c r="L534" s="86">
        <v>6478</v>
      </c>
      <c r="M534" s="86">
        <v>6478</v>
      </c>
      <c r="N534" s="86">
        <v>4.8602699999999999E-4</v>
      </c>
      <c r="O534" s="86">
        <v>4.8602699999999999E-4</v>
      </c>
      <c r="P534" s="86">
        <v>0</v>
      </c>
      <c r="Q534" s="86">
        <v>0</v>
      </c>
      <c r="R534" s="86">
        <v>0</v>
      </c>
      <c r="S534" s="86">
        <v>0</v>
      </c>
      <c r="T534" s="86">
        <v>0</v>
      </c>
      <c r="U534" s="86">
        <v>0</v>
      </c>
      <c r="V534" s="86">
        <v>0</v>
      </c>
      <c r="W534" s="86">
        <v>0</v>
      </c>
      <c r="X534" s="168" t="s">
        <v>153</v>
      </c>
      <c r="Y534" s="170"/>
    </row>
    <row r="535" spans="2:25" s="197" customFormat="1" x14ac:dyDescent="0.2">
      <c r="B535" s="86" t="s">
        <v>967</v>
      </c>
      <c r="C535" s="86" t="s">
        <v>439</v>
      </c>
      <c r="D535" s="86" t="s">
        <v>1</v>
      </c>
      <c r="E535" s="86">
        <v>0</v>
      </c>
      <c r="F535" s="86">
        <v>0</v>
      </c>
      <c r="G535" s="86">
        <v>1.2851900000000001</v>
      </c>
      <c r="H535" s="86">
        <v>0.38600000000000001</v>
      </c>
      <c r="I535" s="86">
        <v>0</v>
      </c>
      <c r="J535" s="86">
        <v>0</v>
      </c>
      <c r="K535" s="86">
        <v>0</v>
      </c>
      <c r="L535" s="86">
        <v>0</v>
      </c>
      <c r="M535" s="86">
        <v>0</v>
      </c>
      <c r="N535" s="86">
        <v>0</v>
      </c>
      <c r="O535" s="86">
        <v>0</v>
      </c>
      <c r="P535" s="86">
        <v>0</v>
      </c>
      <c r="Q535" s="86">
        <v>0</v>
      </c>
      <c r="R535" s="86">
        <v>0</v>
      </c>
      <c r="S535" s="86">
        <v>0</v>
      </c>
      <c r="T535" s="86">
        <v>0</v>
      </c>
      <c r="U535" s="86">
        <v>0</v>
      </c>
      <c r="V535" s="86">
        <v>0</v>
      </c>
      <c r="W535" s="86">
        <v>0</v>
      </c>
      <c r="X535" s="168" t="s">
        <v>153</v>
      </c>
      <c r="Y535" s="170"/>
    </row>
    <row r="536" spans="2:25" s="197" customFormat="1" x14ac:dyDescent="0.2">
      <c r="B536" s="86" t="s">
        <v>968</v>
      </c>
      <c r="C536" s="86" t="s">
        <v>439</v>
      </c>
      <c r="D536" s="86" t="s">
        <v>2</v>
      </c>
      <c r="E536" s="86">
        <v>1809</v>
      </c>
      <c r="F536" s="86">
        <v>0.37422</v>
      </c>
      <c r="G536" s="86">
        <v>5.7869000000000002</v>
      </c>
      <c r="H536" s="86">
        <v>4.3609999999999998</v>
      </c>
      <c r="I536" s="86">
        <v>4.0000000000000001E-3</v>
      </c>
      <c r="J536" s="86">
        <v>0.10299999999999999</v>
      </c>
      <c r="K536" s="86">
        <v>0</v>
      </c>
      <c r="L536" s="86">
        <v>226</v>
      </c>
      <c r="M536" s="86">
        <v>226</v>
      </c>
      <c r="N536" s="275">
        <v>3.0761200000000002E-6</v>
      </c>
      <c r="O536" s="275">
        <v>3.0761200000000002E-6</v>
      </c>
      <c r="P536" s="86">
        <v>2</v>
      </c>
      <c r="Q536" s="86">
        <v>5779</v>
      </c>
      <c r="R536" s="86">
        <v>5779</v>
      </c>
      <c r="S536" s="275">
        <v>8.61313E-5</v>
      </c>
      <c r="T536" s="275">
        <v>8.61313E-5</v>
      </c>
      <c r="U536" s="86">
        <v>0</v>
      </c>
      <c r="V536" s="86">
        <v>0</v>
      </c>
      <c r="W536" s="86">
        <v>0</v>
      </c>
      <c r="X536" s="168" t="s">
        <v>153</v>
      </c>
      <c r="Y536" s="170"/>
    </row>
    <row r="537" spans="2:25" s="197" customFormat="1" x14ac:dyDescent="0.2">
      <c r="B537" s="86" t="s">
        <v>969</v>
      </c>
      <c r="C537" s="86" t="s">
        <v>439</v>
      </c>
      <c r="D537" s="86" t="s">
        <v>1</v>
      </c>
      <c r="E537" s="86">
        <v>57</v>
      </c>
      <c r="F537" s="86">
        <v>0</v>
      </c>
      <c r="G537" s="86">
        <v>5.0066199999999998</v>
      </c>
      <c r="H537" s="86">
        <v>3.0110000000000001</v>
      </c>
      <c r="I537" s="86">
        <v>0</v>
      </c>
      <c r="J537" s="86">
        <v>0</v>
      </c>
      <c r="K537" s="86">
        <v>0</v>
      </c>
      <c r="L537" s="86">
        <v>0</v>
      </c>
      <c r="M537" s="86">
        <v>0</v>
      </c>
      <c r="N537" s="86">
        <v>0</v>
      </c>
      <c r="O537" s="86">
        <v>0</v>
      </c>
      <c r="P537" s="86">
        <v>0</v>
      </c>
      <c r="Q537" s="86">
        <v>0</v>
      </c>
      <c r="R537" s="86">
        <v>0</v>
      </c>
      <c r="S537" s="86">
        <v>0</v>
      </c>
      <c r="T537" s="86">
        <v>0</v>
      </c>
      <c r="U537" s="86">
        <v>0</v>
      </c>
      <c r="V537" s="86">
        <v>0</v>
      </c>
      <c r="W537" s="86">
        <v>0</v>
      </c>
      <c r="X537" s="168" t="s">
        <v>153</v>
      </c>
      <c r="Y537" s="170"/>
    </row>
    <row r="538" spans="2:25" s="197" customFormat="1" x14ac:dyDescent="0.2">
      <c r="B538" s="86" t="s">
        <v>970</v>
      </c>
      <c r="C538" s="86" t="s">
        <v>439</v>
      </c>
      <c r="D538" s="86" t="s">
        <v>1</v>
      </c>
      <c r="E538" s="86">
        <v>552</v>
      </c>
      <c r="F538" s="86">
        <v>0</v>
      </c>
      <c r="G538" s="86">
        <v>3.7399100000000001</v>
      </c>
      <c r="H538" s="86">
        <v>3.0990000000000002</v>
      </c>
      <c r="I538" s="86">
        <v>0</v>
      </c>
      <c r="J538" s="86">
        <v>0</v>
      </c>
      <c r="K538" s="86">
        <v>0</v>
      </c>
      <c r="L538" s="86">
        <v>0</v>
      </c>
      <c r="M538" s="86">
        <v>0</v>
      </c>
      <c r="N538" s="86">
        <v>0</v>
      </c>
      <c r="O538" s="86">
        <v>0</v>
      </c>
      <c r="P538" s="86">
        <v>0</v>
      </c>
      <c r="Q538" s="86">
        <v>0</v>
      </c>
      <c r="R538" s="86">
        <v>0</v>
      </c>
      <c r="S538" s="86">
        <v>0</v>
      </c>
      <c r="T538" s="86">
        <v>0</v>
      </c>
      <c r="U538" s="86">
        <v>0</v>
      </c>
      <c r="V538" s="86">
        <v>0</v>
      </c>
      <c r="W538" s="86">
        <v>0</v>
      </c>
      <c r="X538" s="168" t="s">
        <v>153</v>
      </c>
      <c r="Y538" s="170"/>
    </row>
    <row r="539" spans="2:25" s="197" customFormat="1" x14ac:dyDescent="0.2">
      <c r="B539" s="86" t="s">
        <v>971</v>
      </c>
      <c r="C539" s="86" t="s">
        <v>439</v>
      </c>
      <c r="D539" s="86" t="s">
        <v>2</v>
      </c>
      <c r="E539" s="86">
        <v>2917</v>
      </c>
      <c r="F539" s="86">
        <v>0.87948999999999999</v>
      </c>
      <c r="G539" s="86">
        <v>5.6512200000000004</v>
      </c>
      <c r="H539" s="86">
        <v>4.84</v>
      </c>
      <c r="I539" s="86">
        <v>1.256</v>
      </c>
      <c r="J539" s="86">
        <v>0.59</v>
      </c>
      <c r="K539" s="86">
        <v>4</v>
      </c>
      <c r="L539" s="86">
        <v>102498</v>
      </c>
      <c r="M539" s="86">
        <v>102498</v>
      </c>
      <c r="N539" s="86">
        <v>9.2868020000000003E-3</v>
      </c>
      <c r="O539" s="86">
        <v>9.2868020000000003E-3</v>
      </c>
      <c r="P539" s="86">
        <v>6</v>
      </c>
      <c r="Q539" s="86">
        <v>48102</v>
      </c>
      <c r="R539" s="86">
        <v>48102</v>
      </c>
      <c r="S539" s="86">
        <v>3.32221E-4</v>
      </c>
      <c r="T539" s="86">
        <v>3.32221E-4</v>
      </c>
      <c r="U539" s="86">
        <v>0</v>
      </c>
      <c r="V539" s="86">
        <v>0</v>
      </c>
      <c r="W539" s="86">
        <v>0</v>
      </c>
      <c r="X539" s="168" t="s">
        <v>153</v>
      </c>
      <c r="Y539" s="170"/>
    </row>
    <row r="540" spans="2:25" s="197" customFormat="1" x14ac:dyDescent="0.2">
      <c r="B540" s="86" t="s">
        <v>972</v>
      </c>
      <c r="C540" s="86" t="s">
        <v>439</v>
      </c>
      <c r="D540" s="86" t="s">
        <v>2</v>
      </c>
      <c r="E540" s="86">
        <v>917</v>
      </c>
      <c r="F540" s="86">
        <v>0.2281</v>
      </c>
      <c r="G540" s="86">
        <v>2.4237000000000002</v>
      </c>
      <c r="H540" s="86">
        <v>3.3460000000000001</v>
      </c>
      <c r="I540" s="86">
        <v>0.17799999999999999</v>
      </c>
      <c r="J540" s="86">
        <v>1.0720000000000001</v>
      </c>
      <c r="K540" s="86">
        <v>1</v>
      </c>
      <c r="L540" s="86">
        <v>6600</v>
      </c>
      <c r="M540" s="86">
        <v>6600</v>
      </c>
      <c r="N540" s="86">
        <v>1.3534899999999999E-4</v>
      </c>
      <c r="O540" s="86">
        <v>1.3534899999999999E-4</v>
      </c>
      <c r="P540" s="86">
        <v>3</v>
      </c>
      <c r="Q540" s="86">
        <v>39782</v>
      </c>
      <c r="R540" s="86">
        <v>39782</v>
      </c>
      <c r="S540" s="86">
        <v>4.1835199999999998E-4</v>
      </c>
      <c r="T540" s="86">
        <v>4.1835199999999998E-4</v>
      </c>
      <c r="U540" s="86">
        <v>0</v>
      </c>
      <c r="V540" s="86">
        <v>0</v>
      </c>
      <c r="W540" s="86">
        <v>0</v>
      </c>
      <c r="X540" s="168" t="s">
        <v>153</v>
      </c>
      <c r="Y540" s="170"/>
    </row>
    <row r="541" spans="2:25" s="197" customFormat="1" x14ac:dyDescent="0.2">
      <c r="B541" s="86" t="s">
        <v>973</v>
      </c>
      <c r="C541" s="86" t="s">
        <v>439</v>
      </c>
      <c r="D541" s="86" t="s">
        <v>2</v>
      </c>
      <c r="E541" s="86">
        <v>585</v>
      </c>
      <c r="F541" s="86">
        <v>0.72755000000000003</v>
      </c>
      <c r="G541" s="86">
        <v>1.7745500000000001</v>
      </c>
      <c r="H541" s="86">
        <v>0.79500000000000004</v>
      </c>
      <c r="I541" s="86">
        <v>2E-3</v>
      </c>
      <c r="J541" s="86">
        <v>0.57399999999999995</v>
      </c>
      <c r="K541" s="86">
        <v>0</v>
      </c>
      <c r="L541" s="86">
        <v>153</v>
      </c>
      <c r="M541" s="86">
        <v>153</v>
      </c>
      <c r="N541" s="275">
        <v>3.0761200000000002E-6</v>
      </c>
      <c r="O541" s="275">
        <v>3.0761200000000002E-6</v>
      </c>
      <c r="P541" s="86">
        <v>2</v>
      </c>
      <c r="Q541" s="86">
        <v>57169</v>
      </c>
      <c r="R541" s="86">
        <v>57169</v>
      </c>
      <c r="S541" s="86">
        <v>9.3513999999999999E-4</v>
      </c>
      <c r="T541" s="86">
        <v>9.3513999999999999E-4</v>
      </c>
      <c r="U541" s="86">
        <v>0</v>
      </c>
      <c r="V541" s="86">
        <v>0</v>
      </c>
      <c r="W541" s="86">
        <v>0</v>
      </c>
      <c r="X541" s="168" t="s">
        <v>153</v>
      </c>
      <c r="Y541" s="170"/>
    </row>
    <row r="542" spans="2:25" s="197" customFormat="1" x14ac:dyDescent="0.2">
      <c r="B542" s="86" t="s">
        <v>974</v>
      </c>
      <c r="C542" s="86" t="s">
        <v>439</v>
      </c>
      <c r="D542" s="86" t="s">
        <v>1</v>
      </c>
      <c r="E542" s="86">
        <v>20</v>
      </c>
      <c r="F542" s="86">
        <v>0</v>
      </c>
      <c r="G542" s="86">
        <v>2.6619600000000001</v>
      </c>
      <c r="H542" s="86">
        <v>3.8959999999999999</v>
      </c>
      <c r="I542" s="86">
        <v>0</v>
      </c>
      <c r="J542" s="86">
        <v>0</v>
      </c>
      <c r="K542" s="86">
        <v>0</v>
      </c>
      <c r="L542" s="86">
        <v>0</v>
      </c>
      <c r="M542" s="86">
        <v>0</v>
      </c>
      <c r="N542" s="86">
        <v>0</v>
      </c>
      <c r="O542" s="86">
        <v>0</v>
      </c>
      <c r="P542" s="86">
        <v>0</v>
      </c>
      <c r="Q542" s="86">
        <v>0</v>
      </c>
      <c r="R542" s="86">
        <v>0</v>
      </c>
      <c r="S542" s="86">
        <v>0</v>
      </c>
      <c r="T542" s="86">
        <v>0</v>
      </c>
      <c r="U542" s="86">
        <v>0</v>
      </c>
      <c r="V542" s="86">
        <v>0</v>
      </c>
      <c r="W542" s="86">
        <v>0</v>
      </c>
      <c r="X542" s="168" t="s">
        <v>153</v>
      </c>
      <c r="Y542" s="170"/>
    </row>
    <row r="543" spans="2:25" s="197" customFormat="1" x14ac:dyDescent="0.2">
      <c r="B543" s="86" t="s">
        <v>975</v>
      </c>
      <c r="C543" s="86" t="s">
        <v>439</v>
      </c>
      <c r="D543" s="86" t="s">
        <v>2</v>
      </c>
      <c r="E543" s="86">
        <v>2087</v>
      </c>
      <c r="F543" s="86">
        <v>0.96821000000000002</v>
      </c>
      <c r="G543" s="86">
        <v>2.79671</v>
      </c>
      <c r="H543" s="86">
        <v>3.911</v>
      </c>
      <c r="I543" s="86">
        <v>3.2000000000000001E-2</v>
      </c>
      <c r="J543" s="86">
        <v>0.72699999999999998</v>
      </c>
      <c r="K543" s="86">
        <v>3</v>
      </c>
      <c r="L543" s="86">
        <v>2280</v>
      </c>
      <c r="M543" s="86">
        <v>2280</v>
      </c>
      <c r="N543" s="275">
        <v>6.7674600000000004E-5</v>
      </c>
      <c r="O543" s="275">
        <v>6.7674600000000004E-5</v>
      </c>
      <c r="P543" s="86">
        <v>3</v>
      </c>
      <c r="Q543" s="86">
        <v>52555</v>
      </c>
      <c r="R543" s="86">
        <v>52555</v>
      </c>
      <c r="S543" s="86">
        <v>6.6444200000000001E-4</v>
      </c>
      <c r="T543" s="86">
        <v>6.6444200000000001E-4</v>
      </c>
      <c r="U543" s="86">
        <v>0</v>
      </c>
      <c r="V543" s="86">
        <v>0</v>
      </c>
      <c r="W543" s="86">
        <v>0</v>
      </c>
      <c r="X543" s="168" t="s">
        <v>153</v>
      </c>
      <c r="Y543" s="170"/>
    </row>
    <row r="544" spans="2:25" s="197" customFormat="1" x14ac:dyDescent="0.2">
      <c r="B544" s="86" t="s">
        <v>976</v>
      </c>
      <c r="C544" s="86" t="s">
        <v>439</v>
      </c>
      <c r="D544" s="86" t="s">
        <v>1</v>
      </c>
      <c r="E544" s="86">
        <v>679</v>
      </c>
      <c r="F544" s="86">
        <v>0</v>
      </c>
      <c r="G544" s="86">
        <v>2.8900199999999998</v>
      </c>
      <c r="H544" s="86">
        <v>3.9809999999999999</v>
      </c>
      <c r="I544" s="86">
        <v>8.0000000000000002E-3</v>
      </c>
      <c r="J544" s="86">
        <v>1.532</v>
      </c>
      <c r="K544" s="86">
        <v>0</v>
      </c>
      <c r="L544" s="86">
        <v>188</v>
      </c>
      <c r="M544" s="86">
        <v>188</v>
      </c>
      <c r="N544" s="275">
        <v>3.0761200000000002E-6</v>
      </c>
      <c r="O544" s="275">
        <v>3.0761200000000002E-6</v>
      </c>
      <c r="P544" s="86">
        <v>1</v>
      </c>
      <c r="Q544" s="86">
        <v>35380</v>
      </c>
      <c r="R544" s="86">
        <v>35380</v>
      </c>
      <c r="S544" s="86">
        <v>3.5682999999999998E-4</v>
      </c>
      <c r="T544" s="86">
        <v>3.5682999999999998E-4</v>
      </c>
      <c r="U544" s="86">
        <v>0</v>
      </c>
      <c r="V544" s="86">
        <v>0</v>
      </c>
      <c r="W544" s="86">
        <v>0</v>
      </c>
      <c r="X544" s="168" t="s">
        <v>153</v>
      </c>
      <c r="Y544" s="170"/>
    </row>
    <row r="545" spans="2:25" s="197" customFormat="1" x14ac:dyDescent="0.2">
      <c r="B545" s="86" t="s">
        <v>977</v>
      </c>
      <c r="C545" s="86" t="s">
        <v>439</v>
      </c>
      <c r="D545" s="86" t="s">
        <v>1</v>
      </c>
      <c r="E545" s="86">
        <v>833</v>
      </c>
      <c r="F545" s="86">
        <v>0</v>
      </c>
      <c r="G545" s="86">
        <v>1.86222</v>
      </c>
      <c r="H545" s="86">
        <v>3.4260000000000002</v>
      </c>
      <c r="I545" s="86">
        <v>0</v>
      </c>
      <c r="J545" s="86">
        <v>0</v>
      </c>
      <c r="K545" s="86">
        <v>0</v>
      </c>
      <c r="L545" s="86">
        <v>0</v>
      </c>
      <c r="M545" s="86">
        <v>0</v>
      </c>
      <c r="N545" s="86">
        <v>0</v>
      </c>
      <c r="O545" s="86">
        <v>0</v>
      </c>
      <c r="P545" s="86">
        <v>0</v>
      </c>
      <c r="Q545" s="86">
        <v>0</v>
      </c>
      <c r="R545" s="86">
        <v>0</v>
      </c>
      <c r="S545" s="86">
        <v>0</v>
      </c>
      <c r="T545" s="86">
        <v>0</v>
      </c>
      <c r="U545" s="86">
        <v>0</v>
      </c>
      <c r="V545" s="86">
        <v>0</v>
      </c>
      <c r="W545" s="86">
        <v>0</v>
      </c>
      <c r="X545" s="168" t="s">
        <v>153</v>
      </c>
      <c r="Y545" s="170"/>
    </row>
    <row r="546" spans="2:25" s="197" customFormat="1" x14ac:dyDescent="0.2">
      <c r="B546" s="86" t="s">
        <v>978</v>
      </c>
      <c r="C546" s="86" t="s">
        <v>439</v>
      </c>
      <c r="D546" s="86" t="s">
        <v>1</v>
      </c>
      <c r="E546" s="86">
        <v>175</v>
      </c>
      <c r="F546" s="86">
        <v>0</v>
      </c>
      <c r="G546" s="86">
        <v>3.5153500000000002</v>
      </c>
      <c r="H546" s="86">
        <v>3.4740000000000002</v>
      </c>
      <c r="I546" s="86">
        <v>0</v>
      </c>
      <c r="J546" s="86">
        <v>0</v>
      </c>
      <c r="K546" s="86">
        <v>0</v>
      </c>
      <c r="L546" s="86">
        <v>0</v>
      </c>
      <c r="M546" s="86">
        <v>0</v>
      </c>
      <c r="N546" s="86">
        <v>0</v>
      </c>
      <c r="O546" s="86">
        <v>0</v>
      </c>
      <c r="P546" s="86">
        <v>0</v>
      </c>
      <c r="Q546" s="86">
        <v>0</v>
      </c>
      <c r="R546" s="86">
        <v>0</v>
      </c>
      <c r="S546" s="86">
        <v>0</v>
      </c>
      <c r="T546" s="86">
        <v>0</v>
      </c>
      <c r="U546" s="86">
        <v>0</v>
      </c>
      <c r="V546" s="86">
        <v>0</v>
      </c>
      <c r="W546" s="86">
        <v>0</v>
      </c>
      <c r="X546" s="168" t="s">
        <v>153</v>
      </c>
      <c r="Y546" s="170"/>
    </row>
    <row r="547" spans="2:25" s="197" customFormat="1" x14ac:dyDescent="0.2">
      <c r="B547" s="86" t="s">
        <v>979</v>
      </c>
      <c r="C547" s="86" t="s">
        <v>439</v>
      </c>
      <c r="D547" s="86" t="s">
        <v>1</v>
      </c>
      <c r="E547" s="86">
        <v>353</v>
      </c>
      <c r="F547" s="86">
        <v>0</v>
      </c>
      <c r="G547" s="86">
        <v>3.5952600000000001</v>
      </c>
      <c r="H547" s="86">
        <v>2.3969999999999998</v>
      </c>
      <c r="I547" s="86">
        <v>0</v>
      </c>
      <c r="J547" s="86">
        <v>0</v>
      </c>
      <c r="K547" s="86">
        <v>0</v>
      </c>
      <c r="L547" s="86">
        <v>0</v>
      </c>
      <c r="M547" s="86">
        <v>0</v>
      </c>
      <c r="N547" s="86">
        <v>0</v>
      </c>
      <c r="O547" s="86">
        <v>0</v>
      </c>
      <c r="P547" s="86">
        <v>0</v>
      </c>
      <c r="Q547" s="86">
        <v>0</v>
      </c>
      <c r="R547" s="86">
        <v>0</v>
      </c>
      <c r="S547" s="86">
        <v>0</v>
      </c>
      <c r="T547" s="86">
        <v>0</v>
      </c>
      <c r="U547" s="86">
        <v>0</v>
      </c>
      <c r="V547" s="86">
        <v>0</v>
      </c>
      <c r="W547" s="86">
        <v>0</v>
      </c>
      <c r="X547" s="168" t="s">
        <v>153</v>
      </c>
      <c r="Y547" s="170"/>
    </row>
    <row r="548" spans="2:25" s="197" customFormat="1" x14ac:dyDescent="0.2">
      <c r="B548" s="86" t="s">
        <v>980</v>
      </c>
      <c r="C548" s="86" t="s">
        <v>439</v>
      </c>
      <c r="D548" s="86" t="s">
        <v>1</v>
      </c>
      <c r="E548" s="86">
        <v>276</v>
      </c>
      <c r="F548" s="86">
        <v>0</v>
      </c>
      <c r="G548" s="86">
        <v>3.8076300000000001</v>
      </c>
      <c r="H548" s="86">
        <v>3.7530000000000001</v>
      </c>
      <c r="I548" s="86">
        <v>0</v>
      </c>
      <c r="J548" s="86">
        <v>1E-3</v>
      </c>
      <c r="K548" s="86">
        <v>0</v>
      </c>
      <c r="L548" s="86">
        <v>0</v>
      </c>
      <c r="M548" s="86">
        <v>0</v>
      </c>
      <c r="N548" s="86">
        <v>0</v>
      </c>
      <c r="O548" s="86">
        <v>0</v>
      </c>
      <c r="P548" s="86">
        <v>1</v>
      </c>
      <c r="Q548" s="86">
        <v>5</v>
      </c>
      <c r="R548" s="86">
        <v>5</v>
      </c>
      <c r="S548" s="275">
        <v>3.0761200000000002E-6</v>
      </c>
      <c r="T548" s="275">
        <v>3.0761200000000002E-6</v>
      </c>
      <c r="U548" s="86">
        <v>0</v>
      </c>
      <c r="V548" s="86">
        <v>0</v>
      </c>
      <c r="W548" s="86">
        <v>0</v>
      </c>
      <c r="X548" s="168" t="s">
        <v>153</v>
      </c>
      <c r="Y548" s="170"/>
    </row>
    <row r="549" spans="2:25" s="197" customFormat="1" x14ac:dyDescent="0.2">
      <c r="B549" s="86" t="s">
        <v>981</v>
      </c>
      <c r="C549" s="86" t="s">
        <v>439</v>
      </c>
      <c r="D549" s="86" t="s">
        <v>1</v>
      </c>
      <c r="E549" s="86">
        <v>401</v>
      </c>
      <c r="F549" s="86">
        <v>0</v>
      </c>
      <c r="G549" s="86">
        <v>2.2979500000000002</v>
      </c>
      <c r="H549" s="86">
        <v>3.0609999999999999</v>
      </c>
      <c r="I549" s="86">
        <v>0</v>
      </c>
      <c r="J549" s="86">
        <v>0</v>
      </c>
      <c r="K549" s="86">
        <v>0</v>
      </c>
      <c r="L549" s="86">
        <v>0</v>
      </c>
      <c r="M549" s="86">
        <v>0</v>
      </c>
      <c r="N549" s="86">
        <v>0</v>
      </c>
      <c r="O549" s="86">
        <v>0</v>
      </c>
      <c r="P549" s="86">
        <v>0</v>
      </c>
      <c r="Q549" s="86">
        <v>0</v>
      </c>
      <c r="R549" s="86">
        <v>0</v>
      </c>
      <c r="S549" s="86">
        <v>0</v>
      </c>
      <c r="T549" s="86">
        <v>0</v>
      </c>
      <c r="U549" s="86">
        <v>0</v>
      </c>
      <c r="V549" s="86">
        <v>0</v>
      </c>
      <c r="W549" s="86">
        <v>0</v>
      </c>
      <c r="X549" s="168" t="s">
        <v>153</v>
      </c>
      <c r="Y549" s="170"/>
    </row>
    <row r="550" spans="2:25" s="197" customFormat="1" x14ac:dyDescent="0.2">
      <c r="B550" s="86" t="s">
        <v>982</v>
      </c>
      <c r="C550" s="86" t="s">
        <v>439</v>
      </c>
      <c r="D550" s="86" t="s">
        <v>2</v>
      </c>
      <c r="E550" s="86">
        <v>599</v>
      </c>
      <c r="F550" s="86">
        <v>0.24934000000000001</v>
      </c>
      <c r="G550" s="86">
        <v>1.4045000000000001</v>
      </c>
      <c r="H550" s="86">
        <v>1.9710000000000001</v>
      </c>
      <c r="I550" s="86">
        <v>0</v>
      </c>
      <c r="J550" s="86">
        <v>0.47699999999999998</v>
      </c>
      <c r="K550" s="86">
        <v>0</v>
      </c>
      <c r="L550" s="86">
        <v>0</v>
      </c>
      <c r="M550" s="86">
        <v>0</v>
      </c>
      <c r="N550" s="86">
        <v>0</v>
      </c>
      <c r="O550" s="86">
        <v>0</v>
      </c>
      <c r="P550" s="86">
        <v>2</v>
      </c>
      <c r="Q550" s="86">
        <v>19640</v>
      </c>
      <c r="R550" s="86">
        <v>19640</v>
      </c>
      <c r="S550" s="86">
        <v>1.5072999999999999E-4</v>
      </c>
      <c r="T550" s="86">
        <v>1.5072999999999999E-4</v>
      </c>
      <c r="U550" s="86">
        <v>0</v>
      </c>
      <c r="V550" s="86">
        <v>0</v>
      </c>
      <c r="W550" s="86">
        <v>0</v>
      </c>
      <c r="X550" s="168" t="s">
        <v>153</v>
      </c>
      <c r="Y550" s="170"/>
    </row>
    <row r="551" spans="2:25" s="197" customFormat="1" x14ac:dyDescent="0.2">
      <c r="B551" s="86" t="s">
        <v>983</v>
      </c>
      <c r="C551" s="86" t="s">
        <v>439</v>
      </c>
      <c r="D551" s="86" t="s">
        <v>2</v>
      </c>
      <c r="E551" s="86">
        <v>660</v>
      </c>
      <c r="F551" s="86">
        <v>0.51953000000000005</v>
      </c>
      <c r="G551" s="86">
        <v>4.2876099999999999</v>
      </c>
      <c r="H551" s="86">
        <v>3.3250000000000002</v>
      </c>
      <c r="I551" s="86">
        <v>0</v>
      </c>
      <c r="J551" s="86">
        <v>0.81799999999999995</v>
      </c>
      <c r="K551" s="86">
        <v>0</v>
      </c>
      <c r="L551" s="86">
        <v>0</v>
      </c>
      <c r="M551" s="86">
        <v>0</v>
      </c>
      <c r="N551" s="86">
        <v>0</v>
      </c>
      <c r="O551" s="86">
        <v>0</v>
      </c>
      <c r="P551" s="86">
        <v>1</v>
      </c>
      <c r="Q551" s="86">
        <v>21978</v>
      </c>
      <c r="R551" s="86">
        <v>21978</v>
      </c>
      <c r="S551" s="86">
        <v>1.6610999999999999E-4</v>
      </c>
      <c r="T551" s="86">
        <v>1.6610999999999999E-4</v>
      </c>
      <c r="U551" s="86">
        <v>0</v>
      </c>
      <c r="V551" s="86">
        <v>0</v>
      </c>
      <c r="W551" s="86">
        <v>0</v>
      </c>
      <c r="X551" s="168" t="s">
        <v>153</v>
      </c>
      <c r="Y551" s="170"/>
    </row>
    <row r="552" spans="2:25" s="197" customFormat="1" x14ac:dyDescent="0.2">
      <c r="B552" s="86" t="s">
        <v>984</v>
      </c>
      <c r="C552" s="86" t="s">
        <v>439</v>
      </c>
      <c r="D552" s="86" t="s">
        <v>2</v>
      </c>
      <c r="E552" s="86">
        <v>481</v>
      </c>
      <c r="F552" s="86">
        <v>0</v>
      </c>
      <c r="G552" s="86">
        <v>2.3743599999999998</v>
      </c>
      <c r="H552" s="86">
        <v>0.60599999999999998</v>
      </c>
      <c r="I552" s="86">
        <v>1.7000000000000001E-2</v>
      </c>
      <c r="J552" s="86">
        <v>0</v>
      </c>
      <c r="K552" s="86">
        <v>1</v>
      </c>
      <c r="L552" s="86">
        <v>1816</v>
      </c>
      <c r="M552" s="86">
        <v>1816</v>
      </c>
      <c r="N552" s="275">
        <v>2.1532800000000002E-5</v>
      </c>
      <c r="O552" s="275">
        <v>2.1532800000000002E-5</v>
      </c>
      <c r="P552" s="86">
        <v>0</v>
      </c>
      <c r="Q552" s="86">
        <v>0</v>
      </c>
      <c r="R552" s="86">
        <v>0</v>
      </c>
      <c r="S552" s="86">
        <v>0</v>
      </c>
      <c r="T552" s="86">
        <v>0</v>
      </c>
      <c r="U552" s="86">
        <v>0</v>
      </c>
      <c r="V552" s="86">
        <v>0</v>
      </c>
      <c r="W552" s="86">
        <v>0</v>
      </c>
      <c r="X552" s="168" t="s">
        <v>153</v>
      </c>
      <c r="Y552" s="170"/>
    </row>
    <row r="553" spans="2:25" s="197" customFormat="1" x14ac:dyDescent="0.2">
      <c r="B553" s="86" t="s">
        <v>985</v>
      </c>
      <c r="C553" s="86" t="s">
        <v>439</v>
      </c>
      <c r="D553" s="86" t="s">
        <v>1</v>
      </c>
      <c r="E553" s="86">
        <v>383</v>
      </c>
      <c r="F553" s="86">
        <v>0</v>
      </c>
      <c r="G553" s="86">
        <v>1.9621</v>
      </c>
      <c r="H553" s="86">
        <v>3.09</v>
      </c>
      <c r="I553" s="86">
        <v>0.79500000000000004</v>
      </c>
      <c r="J553" s="86">
        <v>0</v>
      </c>
      <c r="K553" s="86">
        <v>1</v>
      </c>
      <c r="L553" s="86">
        <v>13335</v>
      </c>
      <c r="M553" s="86">
        <v>13335</v>
      </c>
      <c r="N553" s="86">
        <v>1.172001E-3</v>
      </c>
      <c r="O553" s="86">
        <v>1.172001E-3</v>
      </c>
      <c r="P553" s="86">
        <v>0</v>
      </c>
      <c r="Q553" s="86">
        <v>0</v>
      </c>
      <c r="R553" s="86">
        <v>0</v>
      </c>
      <c r="S553" s="86">
        <v>0</v>
      </c>
      <c r="T553" s="86">
        <v>0</v>
      </c>
      <c r="U553" s="86">
        <v>0</v>
      </c>
      <c r="V553" s="86">
        <v>0</v>
      </c>
      <c r="W553" s="86">
        <v>0</v>
      </c>
      <c r="X553" s="168" t="s">
        <v>153</v>
      </c>
      <c r="Y553" s="170"/>
    </row>
    <row r="554" spans="2:25" s="197" customFormat="1" x14ac:dyDescent="0.2">
      <c r="B554" s="86" t="s">
        <v>986</v>
      </c>
      <c r="C554" s="86" t="s">
        <v>439</v>
      </c>
      <c r="D554" s="86" t="s">
        <v>1</v>
      </c>
      <c r="E554" s="86">
        <v>396</v>
      </c>
      <c r="F554" s="86">
        <v>0</v>
      </c>
      <c r="G554" s="86">
        <v>3.0655299999999999</v>
      </c>
      <c r="H554" s="86">
        <v>6.95</v>
      </c>
      <c r="I554" s="86">
        <v>3.0350000000000001</v>
      </c>
      <c r="J554" s="86">
        <v>5.0000000000000001E-3</v>
      </c>
      <c r="K554" s="86">
        <v>1</v>
      </c>
      <c r="L554" s="86">
        <v>23415</v>
      </c>
      <c r="M554" s="86">
        <v>23415</v>
      </c>
      <c r="N554" s="86">
        <v>2.0579230000000001E-3</v>
      </c>
      <c r="O554" s="86">
        <v>2.0579230000000001E-3</v>
      </c>
      <c r="P554" s="86">
        <v>1</v>
      </c>
      <c r="Q554" s="86">
        <v>40</v>
      </c>
      <c r="R554" s="86">
        <v>40</v>
      </c>
      <c r="S554" s="275">
        <v>6.1522400000000004E-6</v>
      </c>
      <c r="T554" s="275">
        <v>6.1522400000000004E-6</v>
      </c>
      <c r="U554" s="86">
        <v>0</v>
      </c>
      <c r="V554" s="86">
        <v>0</v>
      </c>
      <c r="W554" s="86">
        <v>0</v>
      </c>
      <c r="X554" s="168" t="s">
        <v>153</v>
      </c>
      <c r="Y554" s="170"/>
    </row>
    <row r="555" spans="2:25" s="197" customFormat="1" x14ac:dyDescent="0.2">
      <c r="B555" s="86" t="s">
        <v>987</v>
      </c>
      <c r="C555" s="86" t="s">
        <v>439</v>
      </c>
      <c r="D555" s="86" t="s">
        <v>1</v>
      </c>
      <c r="E555" s="86">
        <v>0</v>
      </c>
      <c r="F555" s="86">
        <v>0</v>
      </c>
      <c r="G555" s="86">
        <v>0.59226999999999996</v>
      </c>
      <c r="H555" s="86">
        <v>0</v>
      </c>
      <c r="I555" s="86">
        <v>0</v>
      </c>
      <c r="J555" s="86">
        <v>0</v>
      </c>
      <c r="K555" s="86">
        <v>0</v>
      </c>
      <c r="L555" s="86">
        <v>0</v>
      </c>
      <c r="M555" s="86">
        <v>0</v>
      </c>
      <c r="N555" s="86">
        <v>0</v>
      </c>
      <c r="O555" s="86">
        <v>0</v>
      </c>
      <c r="P555" s="86">
        <v>0</v>
      </c>
      <c r="Q555" s="86">
        <v>0</v>
      </c>
      <c r="R555" s="86">
        <v>0</v>
      </c>
      <c r="S555" s="86">
        <v>0</v>
      </c>
      <c r="T555" s="86">
        <v>0</v>
      </c>
      <c r="U555" s="86">
        <v>0</v>
      </c>
      <c r="V555" s="86">
        <v>0</v>
      </c>
      <c r="W555" s="86">
        <v>0</v>
      </c>
      <c r="X555" s="168" t="s">
        <v>153</v>
      </c>
      <c r="Y555" s="170"/>
    </row>
    <row r="556" spans="2:25" s="197" customFormat="1" x14ac:dyDescent="0.2">
      <c r="B556" s="86" t="s">
        <v>988</v>
      </c>
      <c r="C556" s="86" t="s">
        <v>439</v>
      </c>
      <c r="D556" s="86" t="s">
        <v>1</v>
      </c>
      <c r="E556" s="86">
        <v>1041</v>
      </c>
      <c r="F556" s="86">
        <v>0</v>
      </c>
      <c r="G556" s="86">
        <v>1.7188099999999999</v>
      </c>
      <c r="H556" s="86">
        <v>3.1669999999999998</v>
      </c>
      <c r="I556" s="86">
        <v>0.81599999999999995</v>
      </c>
      <c r="J556" s="86">
        <v>0</v>
      </c>
      <c r="K556" s="86">
        <v>1</v>
      </c>
      <c r="L556" s="86">
        <v>36330</v>
      </c>
      <c r="M556" s="86">
        <v>36330</v>
      </c>
      <c r="N556" s="86">
        <v>3.1930109999999999E-3</v>
      </c>
      <c r="O556" s="86">
        <v>3.1930109999999999E-3</v>
      </c>
      <c r="P556" s="86">
        <v>0</v>
      </c>
      <c r="Q556" s="86">
        <v>0</v>
      </c>
      <c r="R556" s="86">
        <v>0</v>
      </c>
      <c r="S556" s="86">
        <v>0</v>
      </c>
      <c r="T556" s="86">
        <v>0</v>
      </c>
      <c r="U556" s="86">
        <v>0</v>
      </c>
      <c r="V556" s="86">
        <v>0</v>
      </c>
      <c r="W556" s="86">
        <v>0</v>
      </c>
      <c r="X556" s="168" t="s">
        <v>153</v>
      </c>
      <c r="Y556" s="170"/>
    </row>
    <row r="557" spans="2:25" s="197" customFormat="1" x14ac:dyDescent="0.2">
      <c r="B557" s="86" t="s">
        <v>989</v>
      </c>
      <c r="C557" s="86" t="s">
        <v>439</v>
      </c>
      <c r="D557" s="86" t="s">
        <v>1</v>
      </c>
      <c r="E557" s="86">
        <v>473</v>
      </c>
      <c r="F557" s="86">
        <v>0</v>
      </c>
      <c r="G557" s="86">
        <v>1.9706699999999999</v>
      </c>
      <c r="H557" s="86">
        <v>2.9860000000000002</v>
      </c>
      <c r="I557" s="86">
        <v>0.76900000000000002</v>
      </c>
      <c r="J557" s="86">
        <v>0</v>
      </c>
      <c r="K557" s="86">
        <v>1</v>
      </c>
      <c r="L557" s="86">
        <v>16485</v>
      </c>
      <c r="M557" s="86">
        <v>16485</v>
      </c>
      <c r="N557" s="86">
        <v>1.448852E-3</v>
      </c>
      <c r="O557" s="86">
        <v>1.448852E-3</v>
      </c>
      <c r="P557" s="86">
        <v>0</v>
      </c>
      <c r="Q557" s="86">
        <v>0</v>
      </c>
      <c r="R557" s="86">
        <v>0</v>
      </c>
      <c r="S557" s="86">
        <v>0</v>
      </c>
      <c r="T557" s="86">
        <v>0</v>
      </c>
      <c r="U557" s="86">
        <v>0</v>
      </c>
      <c r="V557" s="86">
        <v>0</v>
      </c>
      <c r="W557" s="86">
        <v>0</v>
      </c>
      <c r="X557" s="168" t="s">
        <v>153</v>
      </c>
      <c r="Y557" s="170"/>
    </row>
    <row r="558" spans="2:25" s="197" customFormat="1" x14ac:dyDescent="0.2">
      <c r="B558" s="86" t="s">
        <v>990</v>
      </c>
      <c r="C558" s="86" t="s">
        <v>439</v>
      </c>
      <c r="D558" s="86" t="s">
        <v>2</v>
      </c>
      <c r="E558" s="86">
        <v>220</v>
      </c>
      <c r="F558" s="86">
        <v>0</v>
      </c>
      <c r="G558" s="86">
        <v>1.50685</v>
      </c>
      <c r="H558" s="86">
        <v>3.2669999999999999</v>
      </c>
      <c r="I558" s="86">
        <v>4.5060000000000002</v>
      </c>
      <c r="J558" s="86">
        <v>0</v>
      </c>
      <c r="K558" s="86">
        <v>2</v>
      </c>
      <c r="L558" s="86">
        <v>41086</v>
      </c>
      <c r="M558" s="86">
        <v>41086</v>
      </c>
      <c r="N558" s="86">
        <v>1.353492E-3</v>
      </c>
      <c r="O558" s="86">
        <v>1.353492E-3</v>
      </c>
      <c r="P558" s="86">
        <v>0</v>
      </c>
      <c r="Q558" s="86">
        <v>0</v>
      </c>
      <c r="R558" s="86">
        <v>0</v>
      </c>
      <c r="S558" s="86">
        <v>0</v>
      </c>
      <c r="T558" s="86">
        <v>0</v>
      </c>
      <c r="U558" s="86">
        <v>0</v>
      </c>
      <c r="V558" s="86">
        <v>0</v>
      </c>
      <c r="W558" s="86">
        <v>0</v>
      </c>
      <c r="X558" s="168" t="s">
        <v>153</v>
      </c>
      <c r="Y558" s="170"/>
    </row>
    <row r="559" spans="2:25" s="197" customFormat="1" x14ac:dyDescent="0.2">
      <c r="B559" s="86" t="s">
        <v>991</v>
      </c>
      <c r="C559" s="86" t="s">
        <v>439</v>
      </c>
      <c r="D559" s="86" t="s">
        <v>1</v>
      </c>
      <c r="E559" s="86">
        <v>974</v>
      </c>
      <c r="F559" s="86">
        <v>0</v>
      </c>
      <c r="G559" s="86">
        <v>2.9677099999999998</v>
      </c>
      <c r="H559" s="86">
        <v>6.5369999999999999</v>
      </c>
      <c r="I559" s="86">
        <v>1.6830000000000001</v>
      </c>
      <c r="J559" s="86">
        <v>2.1389999999999998</v>
      </c>
      <c r="K559" s="86">
        <v>1</v>
      </c>
      <c r="L559" s="86">
        <v>33950</v>
      </c>
      <c r="M559" s="86">
        <v>33950</v>
      </c>
      <c r="N559" s="86">
        <v>2.9838349999999998E-3</v>
      </c>
      <c r="O559" s="86">
        <v>2.9838349999999998E-3</v>
      </c>
      <c r="P559" s="86">
        <v>1</v>
      </c>
      <c r="Q559" s="86">
        <v>43155</v>
      </c>
      <c r="R559" s="86">
        <v>43155</v>
      </c>
      <c r="S559" s="86">
        <v>4.21428E-4</v>
      </c>
      <c r="T559" s="86">
        <v>4.21428E-4</v>
      </c>
      <c r="U559" s="86">
        <v>0</v>
      </c>
      <c r="V559" s="86">
        <v>0</v>
      </c>
      <c r="W559" s="86">
        <v>0</v>
      </c>
      <c r="X559" s="168" t="s">
        <v>449</v>
      </c>
      <c r="Y559" s="170"/>
    </row>
    <row r="560" spans="2:25" s="197" customFormat="1" x14ac:dyDescent="0.2">
      <c r="B560" s="86" t="s">
        <v>992</v>
      </c>
      <c r="C560" s="86" t="s">
        <v>439</v>
      </c>
      <c r="D560" s="86" t="s">
        <v>1</v>
      </c>
      <c r="E560" s="86">
        <v>369</v>
      </c>
      <c r="F560" s="86">
        <v>0</v>
      </c>
      <c r="G560" s="86">
        <v>1.6871</v>
      </c>
      <c r="H560" s="86">
        <v>5.3410000000000002</v>
      </c>
      <c r="I560" s="86">
        <v>1.377</v>
      </c>
      <c r="J560" s="86">
        <v>0</v>
      </c>
      <c r="K560" s="86">
        <v>1</v>
      </c>
      <c r="L560" s="86">
        <v>12880</v>
      </c>
      <c r="M560" s="86">
        <v>12880</v>
      </c>
      <c r="N560" s="86">
        <v>1.1320119999999999E-3</v>
      </c>
      <c r="O560" s="86">
        <v>1.1320119999999999E-3</v>
      </c>
      <c r="P560" s="86">
        <v>0</v>
      </c>
      <c r="Q560" s="86">
        <v>0</v>
      </c>
      <c r="R560" s="86">
        <v>0</v>
      </c>
      <c r="S560" s="86">
        <v>0</v>
      </c>
      <c r="T560" s="86">
        <v>0</v>
      </c>
      <c r="U560" s="86">
        <v>0</v>
      </c>
      <c r="V560" s="86">
        <v>0</v>
      </c>
      <c r="W560" s="86">
        <v>0</v>
      </c>
      <c r="X560" s="168" t="s">
        <v>153</v>
      </c>
      <c r="Y560" s="170"/>
    </row>
    <row r="561" spans="2:25" s="197" customFormat="1" x14ac:dyDescent="0.2">
      <c r="B561" s="86" t="s">
        <v>993</v>
      </c>
      <c r="C561" s="86" t="s">
        <v>439</v>
      </c>
      <c r="D561" s="86" t="s">
        <v>1</v>
      </c>
      <c r="E561" s="86">
        <v>71</v>
      </c>
      <c r="F561" s="86">
        <v>0</v>
      </c>
      <c r="G561" s="86">
        <v>3.2992499999999998</v>
      </c>
      <c r="H561" s="86">
        <v>4.3319999999999999</v>
      </c>
      <c r="I561" s="86">
        <v>1.1200000000000001</v>
      </c>
      <c r="J561" s="86">
        <v>0</v>
      </c>
      <c r="K561" s="86">
        <v>1</v>
      </c>
      <c r="L561" s="86">
        <v>2485</v>
      </c>
      <c r="M561" s="86">
        <v>2485</v>
      </c>
      <c r="N561" s="86">
        <v>2.18404E-4</v>
      </c>
      <c r="O561" s="86">
        <v>2.18404E-4</v>
      </c>
      <c r="P561" s="86">
        <v>0</v>
      </c>
      <c r="Q561" s="86">
        <v>0</v>
      </c>
      <c r="R561" s="86">
        <v>0</v>
      </c>
      <c r="S561" s="86">
        <v>0</v>
      </c>
      <c r="T561" s="86">
        <v>0</v>
      </c>
      <c r="U561" s="86">
        <v>0</v>
      </c>
      <c r="V561" s="86">
        <v>0</v>
      </c>
      <c r="W561" s="86">
        <v>0</v>
      </c>
      <c r="X561" s="168" t="s">
        <v>153</v>
      </c>
      <c r="Y561" s="170"/>
    </row>
    <row r="562" spans="2:25" s="197" customFormat="1" x14ac:dyDescent="0.2">
      <c r="B562" s="86" t="s">
        <v>994</v>
      </c>
      <c r="C562" s="86" t="s">
        <v>439</v>
      </c>
      <c r="D562" s="86" t="s">
        <v>1</v>
      </c>
      <c r="E562" s="86">
        <v>73</v>
      </c>
      <c r="F562" s="86">
        <v>0</v>
      </c>
      <c r="G562" s="86">
        <v>0.76329999999999998</v>
      </c>
      <c r="H562" s="86">
        <v>2.016</v>
      </c>
      <c r="I562" s="86">
        <v>0.60799999999999998</v>
      </c>
      <c r="J562" s="86">
        <v>0</v>
      </c>
      <c r="K562" s="86">
        <v>1</v>
      </c>
      <c r="L562" s="86">
        <v>2981</v>
      </c>
      <c r="M562" s="86">
        <v>2981</v>
      </c>
      <c r="N562" s="86">
        <v>2.2763300000000001E-4</v>
      </c>
      <c r="O562" s="86">
        <v>2.2763300000000001E-4</v>
      </c>
      <c r="P562" s="86">
        <v>0</v>
      </c>
      <c r="Q562" s="86">
        <v>0</v>
      </c>
      <c r="R562" s="86">
        <v>0</v>
      </c>
      <c r="S562" s="86">
        <v>0</v>
      </c>
      <c r="T562" s="86">
        <v>0</v>
      </c>
      <c r="U562" s="86">
        <v>0</v>
      </c>
      <c r="V562" s="86">
        <v>0</v>
      </c>
      <c r="W562" s="86">
        <v>0</v>
      </c>
      <c r="X562" s="168" t="s">
        <v>153</v>
      </c>
      <c r="Y562" s="170"/>
    </row>
    <row r="563" spans="2:25" s="197" customFormat="1" x14ac:dyDescent="0.2">
      <c r="B563" s="86" t="s">
        <v>995</v>
      </c>
      <c r="C563" s="86" t="s">
        <v>439</v>
      </c>
      <c r="D563" s="86" t="s">
        <v>2</v>
      </c>
      <c r="E563" s="86">
        <v>281</v>
      </c>
      <c r="F563" s="86">
        <v>0.15387999999999999</v>
      </c>
      <c r="G563" s="86">
        <v>2.1516700000000002</v>
      </c>
      <c r="H563" s="86">
        <v>2.6760000000000002</v>
      </c>
      <c r="I563" s="86">
        <v>1.615</v>
      </c>
      <c r="J563" s="86">
        <v>0</v>
      </c>
      <c r="K563" s="86">
        <v>3</v>
      </c>
      <c r="L563" s="86">
        <v>22960</v>
      </c>
      <c r="M563" s="86">
        <v>22960</v>
      </c>
      <c r="N563" s="86">
        <v>1.1750770000000001E-3</v>
      </c>
      <c r="O563" s="86">
        <v>1.1750770000000001E-3</v>
      </c>
      <c r="P563" s="86">
        <v>0</v>
      </c>
      <c r="Q563" s="86">
        <v>0</v>
      </c>
      <c r="R563" s="86">
        <v>0</v>
      </c>
      <c r="S563" s="86">
        <v>0</v>
      </c>
      <c r="T563" s="86">
        <v>0</v>
      </c>
      <c r="U563" s="86">
        <v>0</v>
      </c>
      <c r="V563" s="86">
        <v>0</v>
      </c>
      <c r="W563" s="86">
        <v>0</v>
      </c>
      <c r="X563" s="168" t="s">
        <v>153</v>
      </c>
      <c r="Y563" s="170"/>
    </row>
    <row r="564" spans="2:25" s="197" customFormat="1" x14ac:dyDescent="0.2">
      <c r="B564" s="86" t="s">
        <v>996</v>
      </c>
      <c r="C564" s="86" t="s">
        <v>439</v>
      </c>
      <c r="D564" s="86" t="s">
        <v>1</v>
      </c>
      <c r="E564" s="86">
        <v>302</v>
      </c>
      <c r="F564" s="86">
        <v>0</v>
      </c>
      <c r="G564" s="86">
        <v>0.34031</v>
      </c>
      <c r="H564" s="86">
        <v>0.79500000000000004</v>
      </c>
      <c r="I564" s="86">
        <v>0.20499999999999999</v>
      </c>
      <c r="J564" s="86">
        <v>0</v>
      </c>
      <c r="K564" s="86">
        <v>1</v>
      </c>
      <c r="L564" s="86">
        <v>10535</v>
      </c>
      <c r="M564" s="86">
        <v>10535</v>
      </c>
      <c r="N564" s="86">
        <v>9.2591199999999998E-4</v>
      </c>
      <c r="O564" s="86">
        <v>9.2591199999999998E-4</v>
      </c>
      <c r="P564" s="86">
        <v>0</v>
      </c>
      <c r="Q564" s="86">
        <v>0</v>
      </c>
      <c r="R564" s="86">
        <v>0</v>
      </c>
      <c r="S564" s="86">
        <v>0</v>
      </c>
      <c r="T564" s="86">
        <v>0</v>
      </c>
      <c r="U564" s="86">
        <v>0</v>
      </c>
      <c r="V564" s="86">
        <v>0</v>
      </c>
      <c r="W564" s="86">
        <v>0</v>
      </c>
      <c r="X564" s="168" t="s">
        <v>153</v>
      </c>
      <c r="Y564" s="170"/>
    </row>
    <row r="565" spans="2:25" s="197" customFormat="1" x14ac:dyDescent="0.2">
      <c r="B565" s="86" t="s">
        <v>997</v>
      </c>
      <c r="C565" s="86" t="s">
        <v>439</v>
      </c>
      <c r="D565" s="86" t="s">
        <v>1</v>
      </c>
      <c r="E565" s="86">
        <v>484</v>
      </c>
      <c r="F565" s="86">
        <v>0</v>
      </c>
      <c r="G565" s="86">
        <v>1.68743</v>
      </c>
      <c r="H565" s="86">
        <v>2.5990000000000002</v>
      </c>
      <c r="I565" s="86">
        <v>0.66500000000000004</v>
      </c>
      <c r="J565" s="86">
        <v>0</v>
      </c>
      <c r="K565" s="86">
        <v>1</v>
      </c>
      <c r="L565" s="86">
        <v>16765</v>
      </c>
      <c r="M565" s="86">
        <v>16765</v>
      </c>
      <c r="N565" s="86">
        <v>1.4734609999999999E-3</v>
      </c>
      <c r="O565" s="86">
        <v>1.4734609999999999E-3</v>
      </c>
      <c r="P565" s="86">
        <v>0</v>
      </c>
      <c r="Q565" s="86">
        <v>0</v>
      </c>
      <c r="R565" s="86">
        <v>0</v>
      </c>
      <c r="S565" s="86">
        <v>0</v>
      </c>
      <c r="T565" s="86">
        <v>0</v>
      </c>
      <c r="U565" s="86">
        <v>0</v>
      </c>
      <c r="V565" s="86">
        <v>0</v>
      </c>
      <c r="W565" s="86">
        <v>0</v>
      </c>
      <c r="X565" s="168" t="s">
        <v>153</v>
      </c>
      <c r="Y565" s="170"/>
    </row>
    <row r="566" spans="2:25" s="197" customFormat="1" x14ac:dyDescent="0.2">
      <c r="B566" s="86" t="s">
        <v>998</v>
      </c>
      <c r="C566" s="86" t="s">
        <v>439</v>
      </c>
      <c r="D566" s="86" t="s">
        <v>1</v>
      </c>
      <c r="E566" s="86">
        <v>466</v>
      </c>
      <c r="F566" s="86">
        <v>0</v>
      </c>
      <c r="G566" s="86">
        <v>4.4226099999999997</v>
      </c>
      <c r="H566" s="86">
        <v>4.1289999999999996</v>
      </c>
      <c r="I566" s="86">
        <v>1.0860000000000001</v>
      </c>
      <c r="J566" s="86">
        <v>0</v>
      </c>
      <c r="K566" s="86">
        <v>1</v>
      </c>
      <c r="L566" s="86">
        <v>16590</v>
      </c>
      <c r="M566" s="86">
        <v>16590</v>
      </c>
      <c r="N566" s="86">
        <v>1.4580800000000001E-3</v>
      </c>
      <c r="O566" s="86">
        <v>1.4580800000000001E-3</v>
      </c>
      <c r="P566" s="86">
        <v>0</v>
      </c>
      <c r="Q566" s="86">
        <v>0</v>
      </c>
      <c r="R566" s="86">
        <v>0</v>
      </c>
      <c r="S566" s="86">
        <v>0</v>
      </c>
      <c r="T566" s="86">
        <v>0</v>
      </c>
      <c r="U566" s="86">
        <v>0</v>
      </c>
      <c r="V566" s="86">
        <v>0</v>
      </c>
      <c r="W566" s="86">
        <v>0</v>
      </c>
      <c r="X566" s="168" t="s">
        <v>153</v>
      </c>
      <c r="Y566" s="170"/>
    </row>
    <row r="567" spans="2:25" s="197" customFormat="1" x14ac:dyDescent="0.2">
      <c r="B567" s="86" t="s">
        <v>999</v>
      </c>
      <c r="C567" s="86" t="s">
        <v>439</v>
      </c>
      <c r="D567" s="86" t="s">
        <v>1</v>
      </c>
      <c r="E567" s="86">
        <v>9</v>
      </c>
      <c r="F567" s="86">
        <v>0</v>
      </c>
      <c r="G567" s="86">
        <v>1.2441599999999999</v>
      </c>
      <c r="H567" s="86">
        <v>1.2789999999999999</v>
      </c>
      <c r="I567" s="86">
        <v>0.22</v>
      </c>
      <c r="J567" s="86">
        <v>0</v>
      </c>
      <c r="K567" s="86">
        <v>1</v>
      </c>
      <c r="L567" s="86">
        <v>210</v>
      </c>
      <c r="M567" s="86">
        <v>210</v>
      </c>
      <c r="N567" s="275">
        <v>1.8456699999999999E-5</v>
      </c>
      <c r="O567" s="275">
        <v>1.8456699999999999E-5</v>
      </c>
      <c r="P567" s="86">
        <v>0</v>
      </c>
      <c r="Q567" s="86">
        <v>0</v>
      </c>
      <c r="R567" s="86">
        <v>0</v>
      </c>
      <c r="S567" s="86">
        <v>0</v>
      </c>
      <c r="T567" s="86">
        <v>0</v>
      </c>
      <c r="U567" s="86">
        <v>0</v>
      </c>
      <c r="V567" s="86">
        <v>0</v>
      </c>
      <c r="W567" s="86">
        <v>0</v>
      </c>
      <c r="X567" s="168" t="s">
        <v>153</v>
      </c>
      <c r="Y567" s="170"/>
    </row>
    <row r="568" spans="2:25" s="197" customFormat="1" x14ac:dyDescent="0.2">
      <c r="B568" s="86" t="s">
        <v>1000</v>
      </c>
      <c r="C568" s="86" t="s">
        <v>439</v>
      </c>
      <c r="D568" s="86" t="s">
        <v>1</v>
      </c>
      <c r="E568" s="86">
        <v>120</v>
      </c>
      <c r="F568" s="86">
        <v>0</v>
      </c>
      <c r="G568" s="86">
        <v>2.1037699999999999</v>
      </c>
      <c r="H568" s="86">
        <v>2.1859999999999999</v>
      </c>
      <c r="I568" s="86">
        <v>0.81</v>
      </c>
      <c r="J568" s="86">
        <v>0</v>
      </c>
      <c r="K568" s="86">
        <v>2</v>
      </c>
      <c r="L568" s="86">
        <v>6021</v>
      </c>
      <c r="M568" s="86">
        <v>6021</v>
      </c>
      <c r="N568" s="86">
        <v>4.2758E-4</v>
      </c>
      <c r="O568" s="86">
        <v>4.2758E-4</v>
      </c>
      <c r="P568" s="86">
        <v>0</v>
      </c>
      <c r="Q568" s="86">
        <v>0</v>
      </c>
      <c r="R568" s="86">
        <v>0</v>
      </c>
      <c r="S568" s="86">
        <v>0</v>
      </c>
      <c r="T568" s="86">
        <v>0</v>
      </c>
      <c r="U568" s="86">
        <v>0</v>
      </c>
      <c r="V568" s="86">
        <v>0</v>
      </c>
      <c r="W568" s="86">
        <v>0</v>
      </c>
      <c r="X568" s="168" t="s">
        <v>153</v>
      </c>
      <c r="Y568" s="170"/>
    </row>
    <row r="569" spans="2:25" s="197" customFormat="1" x14ac:dyDescent="0.2">
      <c r="B569" s="86" t="s">
        <v>1001</v>
      </c>
      <c r="C569" s="86" t="s">
        <v>439</v>
      </c>
      <c r="D569" s="86" t="s">
        <v>2</v>
      </c>
      <c r="E569" s="86">
        <v>1322</v>
      </c>
      <c r="F569" s="86">
        <v>2.8637299999999999</v>
      </c>
      <c r="G569" s="86">
        <v>2.8519800000000002</v>
      </c>
      <c r="H569" s="86">
        <v>3.48</v>
      </c>
      <c r="I569" s="86">
        <v>2.7E-2</v>
      </c>
      <c r="J569" s="86">
        <v>0.81799999999999995</v>
      </c>
      <c r="K569" s="86">
        <v>0</v>
      </c>
      <c r="L569" s="86">
        <v>1375</v>
      </c>
      <c r="M569" s="86">
        <v>1375</v>
      </c>
      <c r="N569" s="275">
        <v>1.2304500000000001E-5</v>
      </c>
      <c r="O569" s="275">
        <v>1.2304500000000001E-5</v>
      </c>
      <c r="P569" s="86">
        <v>2</v>
      </c>
      <c r="Q569" s="86">
        <v>42067</v>
      </c>
      <c r="R569" s="86">
        <v>42067</v>
      </c>
      <c r="S569" s="86">
        <v>4.5834199999999998E-4</v>
      </c>
      <c r="T569" s="86">
        <v>4.5834199999999998E-4</v>
      </c>
      <c r="U569" s="86">
        <v>1</v>
      </c>
      <c r="V569" s="86">
        <v>4.0881620000000002E-3</v>
      </c>
      <c r="W569" s="86">
        <v>4.0881620000000002E-3</v>
      </c>
      <c r="X569" s="168" t="s">
        <v>153</v>
      </c>
      <c r="Y569" s="170"/>
    </row>
    <row r="570" spans="2:25" s="197" customFormat="1" x14ac:dyDescent="0.2">
      <c r="B570" s="86" t="s">
        <v>1002</v>
      </c>
      <c r="C570" s="86" t="s">
        <v>439</v>
      </c>
      <c r="D570" s="86" t="s">
        <v>2</v>
      </c>
      <c r="E570" s="86">
        <v>934</v>
      </c>
      <c r="F570" s="86">
        <v>0.32285999999999998</v>
      </c>
      <c r="G570" s="86">
        <v>2.3774299999999999</v>
      </c>
      <c r="H570" s="86">
        <v>2.3889999999999998</v>
      </c>
      <c r="I570" s="86">
        <v>0.95799999999999996</v>
      </c>
      <c r="J570" s="86">
        <v>1.4999999999999999E-2</v>
      </c>
      <c r="K570" s="86">
        <v>1</v>
      </c>
      <c r="L570" s="86">
        <v>50707</v>
      </c>
      <c r="M570" s="86">
        <v>50707</v>
      </c>
      <c r="N570" s="86">
        <v>2.8853989999999999E-3</v>
      </c>
      <c r="O570" s="86">
        <v>2.8853989999999999E-3</v>
      </c>
      <c r="P570" s="86">
        <v>1</v>
      </c>
      <c r="Q570" s="86">
        <v>780</v>
      </c>
      <c r="R570" s="86">
        <v>780</v>
      </c>
      <c r="S570" s="275">
        <v>3.9989500000000001E-5</v>
      </c>
      <c r="T570" s="275">
        <v>3.9989500000000001E-5</v>
      </c>
      <c r="U570" s="86">
        <v>1</v>
      </c>
      <c r="V570" s="86">
        <v>2.8700190000000001E-3</v>
      </c>
      <c r="W570" s="86">
        <v>2.8700190000000001E-3</v>
      </c>
      <c r="X570" s="168" t="s">
        <v>153</v>
      </c>
      <c r="Y570" s="170"/>
    </row>
    <row r="571" spans="2:25" s="197" customFormat="1" x14ac:dyDescent="0.2">
      <c r="B571" s="86" t="s">
        <v>1003</v>
      </c>
      <c r="C571" s="86" t="s">
        <v>439</v>
      </c>
      <c r="D571" s="86" t="s">
        <v>2</v>
      </c>
      <c r="E571" s="86">
        <v>1125</v>
      </c>
      <c r="F571" s="86">
        <v>0.86748999999999998</v>
      </c>
      <c r="G571" s="86">
        <v>2.8937599999999999</v>
      </c>
      <c r="H571" s="86">
        <v>2.9769999999999999</v>
      </c>
      <c r="I571" s="86">
        <v>0.13700000000000001</v>
      </c>
      <c r="J571" s="86">
        <v>1.3180000000000001</v>
      </c>
      <c r="K571" s="86">
        <v>2</v>
      </c>
      <c r="L571" s="86">
        <v>6985</v>
      </c>
      <c r="M571" s="86">
        <v>6985</v>
      </c>
      <c r="N571" s="275">
        <v>3.3837300000000002E-5</v>
      </c>
      <c r="O571" s="275">
        <v>3.3837300000000002E-5</v>
      </c>
      <c r="P571" s="86">
        <v>2</v>
      </c>
      <c r="Q571" s="86">
        <v>67401</v>
      </c>
      <c r="R571" s="86">
        <v>67401</v>
      </c>
      <c r="S571" s="86">
        <v>1.519603E-3</v>
      </c>
      <c r="T571" s="86">
        <v>1.519603E-3</v>
      </c>
      <c r="U571" s="86">
        <v>1</v>
      </c>
      <c r="V571" s="86">
        <v>3.4144919999999999E-3</v>
      </c>
      <c r="W571" s="86">
        <v>3.4144919999999999E-3</v>
      </c>
      <c r="X571" s="168" t="s">
        <v>153</v>
      </c>
      <c r="Y571" s="170"/>
    </row>
    <row r="572" spans="2:25" s="197" customFormat="1" x14ac:dyDescent="0.2">
      <c r="B572" s="86" t="s">
        <v>1004</v>
      </c>
      <c r="C572" s="86" t="s">
        <v>439</v>
      </c>
      <c r="D572" s="86" t="s">
        <v>2</v>
      </c>
      <c r="E572" s="86">
        <v>767</v>
      </c>
      <c r="F572" s="86">
        <v>0.28709000000000001</v>
      </c>
      <c r="G572" s="86">
        <v>1.9937400000000001</v>
      </c>
      <c r="H572" s="86">
        <v>3.1379999999999999</v>
      </c>
      <c r="I572" s="86">
        <v>1.3759999999999999</v>
      </c>
      <c r="J572" s="86">
        <v>0</v>
      </c>
      <c r="K572" s="86">
        <v>7</v>
      </c>
      <c r="L572" s="86">
        <v>45535</v>
      </c>
      <c r="M572" s="86">
        <v>45535</v>
      </c>
      <c r="N572" s="86">
        <v>8.0286699999999997E-4</v>
      </c>
      <c r="O572" s="86">
        <v>8.0286699999999997E-4</v>
      </c>
      <c r="P572" s="86">
        <v>0</v>
      </c>
      <c r="Q572" s="86">
        <v>0</v>
      </c>
      <c r="R572" s="86">
        <v>0</v>
      </c>
      <c r="S572" s="86">
        <v>0</v>
      </c>
      <c r="T572" s="86">
        <v>0</v>
      </c>
      <c r="U572" s="86">
        <v>1</v>
      </c>
      <c r="V572" s="86">
        <v>2.2301859999999999E-3</v>
      </c>
      <c r="W572" s="86">
        <v>2.2301859999999999E-3</v>
      </c>
      <c r="X572" s="168" t="s">
        <v>153</v>
      </c>
      <c r="Y572" s="170"/>
    </row>
    <row r="573" spans="2:25" s="197" customFormat="1" x14ac:dyDescent="0.2">
      <c r="B573" s="86" t="s">
        <v>1005</v>
      </c>
      <c r="C573" s="86" t="s">
        <v>439</v>
      </c>
      <c r="D573" s="86" t="s">
        <v>2</v>
      </c>
      <c r="E573" s="86">
        <v>1199</v>
      </c>
      <c r="F573" s="86">
        <v>3.4638100000000001</v>
      </c>
      <c r="G573" s="86">
        <v>3.6838600000000001</v>
      </c>
      <c r="H573" s="86">
        <v>3.6509999999999998</v>
      </c>
      <c r="I573" s="86">
        <v>1.6E-2</v>
      </c>
      <c r="J573" s="86">
        <v>2.0539999999999998</v>
      </c>
      <c r="K573" s="86">
        <v>0</v>
      </c>
      <c r="L573" s="86">
        <v>690</v>
      </c>
      <c r="M573" s="86">
        <v>690</v>
      </c>
      <c r="N573" s="275">
        <v>6.1522400000000004E-6</v>
      </c>
      <c r="O573" s="275">
        <v>6.1522400000000004E-6</v>
      </c>
      <c r="P573" s="86">
        <v>3</v>
      </c>
      <c r="Q573" s="86">
        <v>91350</v>
      </c>
      <c r="R573" s="86">
        <v>91350</v>
      </c>
      <c r="S573" s="86">
        <v>5.0140700000000005E-4</v>
      </c>
      <c r="T573" s="86">
        <v>5.0140700000000005E-4</v>
      </c>
      <c r="U573" s="86">
        <v>1</v>
      </c>
      <c r="V573" s="86">
        <v>3.7190270000000002E-3</v>
      </c>
      <c r="W573" s="86">
        <v>3.7190270000000002E-3</v>
      </c>
      <c r="X573" s="168" t="s">
        <v>153</v>
      </c>
      <c r="Y573" s="170"/>
    </row>
    <row r="574" spans="2:25" s="197" customFormat="1" x14ac:dyDescent="0.2">
      <c r="B574" s="86" t="s">
        <v>1006</v>
      </c>
      <c r="C574" s="86" t="s">
        <v>439</v>
      </c>
      <c r="D574" s="86" t="s">
        <v>2</v>
      </c>
      <c r="E574" s="86">
        <v>1799</v>
      </c>
      <c r="F574" s="86">
        <v>0.36760999999999999</v>
      </c>
      <c r="G574" s="86">
        <v>3.2414800000000001</v>
      </c>
      <c r="H574" s="86">
        <v>2.5339999999999998</v>
      </c>
      <c r="I574" s="86">
        <v>0.315</v>
      </c>
      <c r="J574" s="86">
        <v>9.9000000000000005E-2</v>
      </c>
      <c r="K574" s="86">
        <v>5</v>
      </c>
      <c r="L574" s="86">
        <v>30295</v>
      </c>
      <c r="M574" s="86">
        <v>30295</v>
      </c>
      <c r="N574" s="86">
        <v>5.29092E-4</v>
      </c>
      <c r="O574" s="86">
        <v>5.29092E-4</v>
      </c>
      <c r="P574" s="86">
        <v>2</v>
      </c>
      <c r="Q574" s="86">
        <v>9560</v>
      </c>
      <c r="R574" s="86">
        <v>9560</v>
      </c>
      <c r="S574" s="275">
        <v>7.9979099999999995E-5</v>
      </c>
      <c r="T574" s="275">
        <v>7.9979099999999995E-5</v>
      </c>
      <c r="U574" s="86">
        <v>1</v>
      </c>
      <c r="V574" s="86">
        <v>5.5677749999999996E-3</v>
      </c>
      <c r="W574" s="86">
        <v>5.5677749999999996E-3</v>
      </c>
      <c r="X574" s="168" t="s">
        <v>153</v>
      </c>
      <c r="Y574" s="170"/>
    </row>
    <row r="575" spans="2:25" s="197" customFormat="1" x14ac:dyDescent="0.2">
      <c r="B575" s="86" t="s">
        <v>1007</v>
      </c>
      <c r="C575" s="86" t="s">
        <v>439</v>
      </c>
      <c r="D575" s="86" t="s">
        <v>2</v>
      </c>
      <c r="E575" s="86">
        <v>890</v>
      </c>
      <c r="F575" s="86">
        <v>2.6931500000000002</v>
      </c>
      <c r="G575" s="86">
        <v>2.1650700000000001</v>
      </c>
      <c r="H575" s="86">
        <v>2.8069999999999999</v>
      </c>
      <c r="I575" s="86">
        <v>0.13300000000000001</v>
      </c>
      <c r="J575" s="86">
        <v>0</v>
      </c>
      <c r="K575" s="86">
        <v>2</v>
      </c>
      <c r="L575" s="86">
        <v>5724</v>
      </c>
      <c r="M575" s="86">
        <v>5724</v>
      </c>
      <c r="N575" s="86">
        <v>2.64546E-4</v>
      </c>
      <c r="O575" s="86">
        <v>2.64546E-4</v>
      </c>
      <c r="P575" s="86">
        <v>0</v>
      </c>
      <c r="Q575" s="86">
        <v>0</v>
      </c>
      <c r="R575" s="86">
        <v>0</v>
      </c>
      <c r="S575" s="86">
        <v>0</v>
      </c>
      <c r="T575" s="86">
        <v>0</v>
      </c>
      <c r="U575" s="86">
        <v>1</v>
      </c>
      <c r="V575" s="86">
        <v>2.7346689999999999E-3</v>
      </c>
      <c r="W575" s="86">
        <v>2.7346689999999999E-3</v>
      </c>
      <c r="X575" s="168" t="s">
        <v>153</v>
      </c>
      <c r="Y575" s="170"/>
    </row>
    <row r="576" spans="2:25" s="197" customFormat="1" x14ac:dyDescent="0.2">
      <c r="B576" s="86" t="s">
        <v>1008</v>
      </c>
      <c r="C576" s="86" t="s">
        <v>439</v>
      </c>
      <c r="D576" s="86" t="s">
        <v>2</v>
      </c>
      <c r="E576" s="86">
        <v>668</v>
      </c>
      <c r="F576" s="86">
        <v>0</v>
      </c>
      <c r="G576" s="86">
        <v>1.88469</v>
      </c>
      <c r="H576" s="86">
        <v>3.3839999999999999</v>
      </c>
      <c r="I576" s="86">
        <v>2.3E-2</v>
      </c>
      <c r="J576" s="86">
        <v>0</v>
      </c>
      <c r="K576" s="86">
        <v>0</v>
      </c>
      <c r="L576" s="86">
        <v>614</v>
      </c>
      <c r="M576" s="86">
        <v>614</v>
      </c>
      <c r="N576" s="275">
        <v>3.0761200000000002E-6</v>
      </c>
      <c r="O576" s="275">
        <v>3.0761200000000002E-6</v>
      </c>
      <c r="P576" s="86">
        <v>0</v>
      </c>
      <c r="Q576" s="86">
        <v>0</v>
      </c>
      <c r="R576" s="86">
        <v>0</v>
      </c>
      <c r="S576" s="86">
        <v>0</v>
      </c>
      <c r="T576" s="86">
        <v>0</v>
      </c>
      <c r="U576" s="86">
        <v>1</v>
      </c>
      <c r="V576" s="86">
        <v>2.051771E-3</v>
      </c>
      <c r="W576" s="86">
        <v>2.051771E-3</v>
      </c>
      <c r="X576" s="168" t="s">
        <v>153</v>
      </c>
      <c r="Y576" s="170"/>
    </row>
    <row r="577" spans="2:25" s="197" customFormat="1" x14ac:dyDescent="0.2">
      <c r="B577" s="86" t="s">
        <v>1009</v>
      </c>
      <c r="C577" s="86" t="s">
        <v>439</v>
      </c>
      <c r="D577" s="86" t="s">
        <v>2</v>
      </c>
      <c r="E577" s="86">
        <v>122</v>
      </c>
      <c r="F577" s="86">
        <v>0</v>
      </c>
      <c r="G577" s="86">
        <v>1.5968800000000001</v>
      </c>
      <c r="H577" s="86">
        <v>2.42</v>
      </c>
      <c r="I577" s="86">
        <v>0</v>
      </c>
      <c r="J577" s="86">
        <v>0</v>
      </c>
      <c r="K577" s="86">
        <v>0</v>
      </c>
      <c r="L577" s="86">
        <v>0</v>
      </c>
      <c r="M577" s="86">
        <v>0</v>
      </c>
      <c r="N577" s="86">
        <v>0</v>
      </c>
      <c r="O577" s="86">
        <v>0</v>
      </c>
      <c r="P577" s="86">
        <v>0</v>
      </c>
      <c r="Q577" s="86">
        <v>0</v>
      </c>
      <c r="R577" s="86">
        <v>0</v>
      </c>
      <c r="S577" s="86">
        <v>0</v>
      </c>
      <c r="T577" s="86">
        <v>0</v>
      </c>
      <c r="U577" s="86">
        <v>1</v>
      </c>
      <c r="V577" s="86">
        <v>3.66058E-4</v>
      </c>
      <c r="W577" s="86">
        <v>3.66058E-4</v>
      </c>
      <c r="X577" s="168" t="s">
        <v>153</v>
      </c>
      <c r="Y577" s="170"/>
    </row>
    <row r="578" spans="2:25" s="197" customFormat="1" x14ac:dyDescent="0.2">
      <c r="B578" s="86" t="s">
        <v>1010</v>
      </c>
      <c r="C578" s="86" t="s">
        <v>439</v>
      </c>
      <c r="D578" s="86" t="s">
        <v>2</v>
      </c>
      <c r="E578" s="86">
        <v>1039</v>
      </c>
      <c r="F578" s="86">
        <v>0.66954000000000002</v>
      </c>
      <c r="G578" s="86">
        <v>1.74177</v>
      </c>
      <c r="H578" s="86">
        <v>1.6870000000000001</v>
      </c>
      <c r="I578" s="86">
        <v>2.1999999999999999E-2</v>
      </c>
      <c r="J578" s="86">
        <v>3.0000000000000001E-3</v>
      </c>
      <c r="K578" s="86">
        <v>0</v>
      </c>
      <c r="L578" s="86">
        <v>1800</v>
      </c>
      <c r="M578" s="86">
        <v>1800</v>
      </c>
      <c r="N578" s="275">
        <v>1.2304500000000001E-5</v>
      </c>
      <c r="O578" s="275">
        <v>1.2304500000000001E-5</v>
      </c>
      <c r="P578" s="86">
        <v>0</v>
      </c>
      <c r="Q578" s="86">
        <v>228</v>
      </c>
      <c r="R578" s="86">
        <v>228</v>
      </c>
      <c r="S578" s="275">
        <v>3.0761200000000002E-6</v>
      </c>
      <c r="T578" s="275">
        <v>3.0761200000000002E-6</v>
      </c>
      <c r="U578" s="86">
        <v>1</v>
      </c>
      <c r="V578" s="86">
        <v>3.2206959999999999E-3</v>
      </c>
      <c r="W578" s="86">
        <v>3.2206959999999999E-3</v>
      </c>
      <c r="X578" s="168" t="s">
        <v>153</v>
      </c>
      <c r="Y578" s="170"/>
    </row>
    <row r="579" spans="2:25" s="197" customFormat="1" x14ac:dyDescent="0.2">
      <c r="B579" s="86" t="s">
        <v>1011</v>
      </c>
      <c r="C579" s="86" t="s">
        <v>439</v>
      </c>
      <c r="D579" s="86" t="s">
        <v>2</v>
      </c>
      <c r="E579" s="86">
        <v>1393</v>
      </c>
      <c r="F579" s="86">
        <v>1.3919699999999999</v>
      </c>
      <c r="G579" s="86">
        <v>0.64734999999999998</v>
      </c>
      <c r="H579" s="86">
        <v>1.696</v>
      </c>
      <c r="I579" s="86">
        <v>1.7999999999999999E-2</v>
      </c>
      <c r="J579" s="86">
        <v>0.04</v>
      </c>
      <c r="K579" s="86">
        <v>1</v>
      </c>
      <c r="L579" s="86">
        <v>2048</v>
      </c>
      <c r="M579" s="86">
        <v>2048</v>
      </c>
      <c r="N579" s="275">
        <v>4.9217900000000002E-5</v>
      </c>
      <c r="O579" s="275">
        <v>4.9217900000000002E-5</v>
      </c>
      <c r="P579" s="86">
        <v>1</v>
      </c>
      <c r="Q579" s="86">
        <v>4395</v>
      </c>
      <c r="R579" s="86">
        <v>4395</v>
      </c>
      <c r="S579" s="275">
        <v>8.3055199999999997E-5</v>
      </c>
      <c r="T579" s="275">
        <v>8.3055199999999997E-5</v>
      </c>
      <c r="U579" s="86">
        <v>1</v>
      </c>
      <c r="V579" s="86">
        <v>4.3065660000000004E-3</v>
      </c>
      <c r="W579" s="86">
        <v>4.3065660000000004E-3</v>
      </c>
      <c r="X579" s="168" t="s">
        <v>153</v>
      </c>
      <c r="Y579" s="170"/>
    </row>
    <row r="580" spans="2:25" s="197" customFormat="1" x14ac:dyDescent="0.2">
      <c r="B580" s="86" t="s">
        <v>1012</v>
      </c>
      <c r="C580" s="86" t="s">
        <v>439</v>
      </c>
      <c r="D580" s="86" t="s">
        <v>2</v>
      </c>
      <c r="E580" s="86">
        <v>471</v>
      </c>
      <c r="F580" s="86">
        <v>0</v>
      </c>
      <c r="G580" s="86">
        <v>2.3872</v>
      </c>
      <c r="H580" s="86">
        <v>2.7730000000000001</v>
      </c>
      <c r="I580" s="86">
        <v>0.14899999999999999</v>
      </c>
      <c r="J580" s="86">
        <v>0.53600000000000003</v>
      </c>
      <c r="K580" s="86">
        <v>2</v>
      </c>
      <c r="L580" s="86">
        <v>3437</v>
      </c>
      <c r="M580" s="86">
        <v>3437</v>
      </c>
      <c r="N580" s="275">
        <v>7.6903000000000006E-5</v>
      </c>
      <c r="O580" s="275">
        <v>7.6903000000000006E-5</v>
      </c>
      <c r="P580" s="86">
        <v>2</v>
      </c>
      <c r="Q580" s="86">
        <v>12330</v>
      </c>
      <c r="R580" s="86">
        <v>12330</v>
      </c>
      <c r="S580" s="86">
        <v>1.13816E-4</v>
      </c>
      <c r="T580" s="86">
        <v>1.13816E-4</v>
      </c>
      <c r="U580" s="86">
        <v>1</v>
      </c>
      <c r="V580" s="86">
        <v>1.4734609999999999E-3</v>
      </c>
      <c r="W580" s="86">
        <v>1.4734609999999999E-3</v>
      </c>
      <c r="X580" s="168" t="s">
        <v>153</v>
      </c>
      <c r="Y580" s="170"/>
    </row>
    <row r="581" spans="2:25" s="197" customFormat="1" x14ac:dyDescent="0.2">
      <c r="B581" s="86" t="s">
        <v>1013</v>
      </c>
      <c r="C581" s="86" t="s">
        <v>439</v>
      </c>
      <c r="D581" s="86" t="s">
        <v>2</v>
      </c>
      <c r="E581" s="86">
        <v>19</v>
      </c>
      <c r="F581" s="86">
        <v>0</v>
      </c>
      <c r="G581" s="86">
        <v>1.9462299999999999</v>
      </c>
      <c r="H581" s="86">
        <v>1.3120000000000001</v>
      </c>
      <c r="I581" s="86">
        <v>0</v>
      </c>
      <c r="J581" s="86">
        <v>0</v>
      </c>
      <c r="K581" s="86">
        <v>0</v>
      </c>
      <c r="L581" s="86">
        <v>0</v>
      </c>
      <c r="M581" s="86">
        <v>0</v>
      </c>
      <c r="N581" s="86">
        <v>0</v>
      </c>
      <c r="O581" s="86">
        <v>0</v>
      </c>
      <c r="P581" s="86">
        <v>0</v>
      </c>
      <c r="Q581" s="86">
        <v>0</v>
      </c>
      <c r="R581" s="86">
        <v>0</v>
      </c>
      <c r="S581" s="86">
        <v>0</v>
      </c>
      <c r="T581" s="86">
        <v>0</v>
      </c>
      <c r="U581" s="86">
        <v>1</v>
      </c>
      <c r="V581" s="275">
        <v>5.8446300000000003E-5</v>
      </c>
      <c r="W581" s="275">
        <v>5.8446300000000003E-5</v>
      </c>
      <c r="X581" s="168" t="s">
        <v>153</v>
      </c>
      <c r="Y581" s="170"/>
    </row>
    <row r="582" spans="2:25" s="197" customFormat="1" x14ac:dyDescent="0.2">
      <c r="B582" s="86" t="s">
        <v>1014</v>
      </c>
      <c r="C582" s="86" t="s">
        <v>439</v>
      </c>
      <c r="D582" s="86" t="s">
        <v>2</v>
      </c>
      <c r="E582" s="86">
        <v>1908</v>
      </c>
      <c r="F582" s="86">
        <v>0.72435000000000005</v>
      </c>
      <c r="G582" s="86">
        <v>2.3976700000000002</v>
      </c>
      <c r="H582" s="86">
        <v>5.5510000000000002</v>
      </c>
      <c r="I582" s="86">
        <v>5.1319999999999997</v>
      </c>
      <c r="J582" s="86">
        <v>1.3320000000000001</v>
      </c>
      <c r="K582" s="86">
        <v>2</v>
      </c>
      <c r="L582" s="86">
        <v>238834</v>
      </c>
      <c r="M582" s="86">
        <v>238834</v>
      </c>
      <c r="N582" s="86">
        <v>5.8876909999999996E-3</v>
      </c>
      <c r="O582" s="86">
        <v>5.8876909999999996E-3</v>
      </c>
      <c r="P582" s="86">
        <v>4</v>
      </c>
      <c r="Q582" s="86">
        <v>62010</v>
      </c>
      <c r="R582" s="86">
        <v>62010</v>
      </c>
      <c r="S582" s="86">
        <v>1.1381640000000001E-3</v>
      </c>
      <c r="T582" s="86">
        <v>1.1381640000000001E-3</v>
      </c>
      <c r="U582" s="86">
        <v>1</v>
      </c>
      <c r="V582" s="86">
        <v>5.9830509999999996E-3</v>
      </c>
      <c r="W582" s="86">
        <v>5.9830509999999996E-3</v>
      </c>
      <c r="X582" s="168" t="s">
        <v>153</v>
      </c>
      <c r="Y582" s="170"/>
    </row>
    <row r="583" spans="2:25" s="197" customFormat="1" x14ac:dyDescent="0.2">
      <c r="B583" s="86" t="s">
        <v>1015</v>
      </c>
      <c r="C583" s="86" t="s">
        <v>439</v>
      </c>
      <c r="D583" s="86" t="s">
        <v>2</v>
      </c>
      <c r="E583" s="86">
        <v>654</v>
      </c>
      <c r="F583" s="86">
        <v>0</v>
      </c>
      <c r="G583" s="86">
        <v>3.1348099999999999</v>
      </c>
      <c r="H583" s="86">
        <v>3.3740000000000001</v>
      </c>
      <c r="I583" s="86">
        <v>0</v>
      </c>
      <c r="J583" s="86">
        <v>0</v>
      </c>
      <c r="K583" s="86">
        <v>0</v>
      </c>
      <c r="L583" s="86">
        <v>0</v>
      </c>
      <c r="M583" s="86">
        <v>0</v>
      </c>
      <c r="N583" s="86">
        <v>0</v>
      </c>
      <c r="O583" s="86">
        <v>0</v>
      </c>
      <c r="P583" s="86">
        <v>0</v>
      </c>
      <c r="Q583" s="86">
        <v>0</v>
      </c>
      <c r="R583" s="86">
        <v>0</v>
      </c>
      <c r="S583" s="86">
        <v>0</v>
      </c>
      <c r="T583" s="86">
        <v>0</v>
      </c>
      <c r="U583" s="86">
        <v>1</v>
      </c>
      <c r="V583" s="86">
        <v>2.0179339999999999E-3</v>
      </c>
      <c r="W583" s="86">
        <v>2.0179339999999999E-3</v>
      </c>
      <c r="X583" s="168" t="s">
        <v>153</v>
      </c>
      <c r="Y583" s="170"/>
    </row>
    <row r="584" spans="2:25" s="197" customFormat="1" x14ac:dyDescent="0.2">
      <c r="B584" s="86" t="s">
        <v>1016</v>
      </c>
      <c r="C584" s="86" t="s">
        <v>439</v>
      </c>
      <c r="D584" s="86" t="s">
        <v>2</v>
      </c>
      <c r="E584" s="86">
        <v>123</v>
      </c>
      <c r="F584" s="86">
        <v>0</v>
      </c>
      <c r="G584" s="86">
        <v>2.3979699999999999</v>
      </c>
      <c r="H584" s="86">
        <v>0.83699999999999997</v>
      </c>
      <c r="I584" s="86">
        <v>1.7999999999999999E-2</v>
      </c>
      <c r="J584" s="86">
        <v>0</v>
      </c>
      <c r="K584" s="86">
        <v>0</v>
      </c>
      <c r="L584" s="86">
        <v>353</v>
      </c>
      <c r="M584" s="86">
        <v>353</v>
      </c>
      <c r="N584" s="275">
        <v>3.0761200000000002E-6</v>
      </c>
      <c r="O584" s="275">
        <v>3.0761200000000002E-6</v>
      </c>
      <c r="P584" s="86">
        <v>0</v>
      </c>
      <c r="Q584" s="86">
        <v>0</v>
      </c>
      <c r="R584" s="86">
        <v>0</v>
      </c>
      <c r="S584" s="86">
        <v>0</v>
      </c>
      <c r="T584" s="86">
        <v>0</v>
      </c>
      <c r="U584" s="86">
        <v>1</v>
      </c>
      <c r="V584" s="86">
        <v>3.8143900000000002E-4</v>
      </c>
      <c r="W584" s="86">
        <v>3.8143900000000002E-4</v>
      </c>
      <c r="X584" s="168" t="s">
        <v>153</v>
      </c>
      <c r="Y584" s="170"/>
    </row>
    <row r="585" spans="2:25" s="197" customFormat="1" x14ac:dyDescent="0.2">
      <c r="B585" s="86" t="s">
        <v>1017</v>
      </c>
      <c r="C585" s="86" t="s">
        <v>439</v>
      </c>
      <c r="D585" s="86" t="s">
        <v>2</v>
      </c>
      <c r="E585" s="86">
        <v>1212</v>
      </c>
      <c r="F585" s="86">
        <v>3.2473200000000002</v>
      </c>
      <c r="G585" s="86">
        <v>1.4788699999999999</v>
      </c>
      <c r="H585" s="86">
        <v>3.6230000000000002</v>
      </c>
      <c r="I585" s="86">
        <v>0.26100000000000001</v>
      </c>
      <c r="J585" s="86">
        <v>3.9E-2</v>
      </c>
      <c r="K585" s="86">
        <v>3</v>
      </c>
      <c r="L585" s="86">
        <v>11831</v>
      </c>
      <c r="M585" s="86">
        <v>11831</v>
      </c>
      <c r="N585" s="86">
        <v>1.5380600000000001E-4</v>
      </c>
      <c r="O585" s="86">
        <v>1.5380600000000001E-4</v>
      </c>
      <c r="P585" s="86">
        <v>1</v>
      </c>
      <c r="Q585" s="86">
        <v>1760</v>
      </c>
      <c r="R585" s="86">
        <v>1760</v>
      </c>
      <c r="S585" s="275">
        <v>3.3837300000000002E-5</v>
      </c>
      <c r="T585" s="275">
        <v>3.3837300000000002E-5</v>
      </c>
      <c r="U585" s="86">
        <v>1</v>
      </c>
      <c r="V585" s="86">
        <v>3.731332E-3</v>
      </c>
      <c r="W585" s="86">
        <v>3.731332E-3</v>
      </c>
      <c r="X585" s="168" t="s">
        <v>153</v>
      </c>
      <c r="Y585" s="170"/>
    </row>
    <row r="586" spans="2:25" s="197" customFormat="1" x14ac:dyDescent="0.2">
      <c r="B586" s="86" t="s">
        <v>1018</v>
      </c>
      <c r="C586" s="86" t="s">
        <v>439</v>
      </c>
      <c r="D586" s="86" t="s">
        <v>1</v>
      </c>
      <c r="E586" s="86">
        <v>18</v>
      </c>
      <c r="F586" s="86">
        <v>0</v>
      </c>
      <c r="G586" s="86">
        <v>1.261E-2</v>
      </c>
      <c r="H586" s="86">
        <v>0.26</v>
      </c>
      <c r="I586" s="86">
        <v>0</v>
      </c>
      <c r="J586" s="86">
        <v>0</v>
      </c>
      <c r="K586" s="86">
        <v>0</v>
      </c>
      <c r="L586" s="86">
        <v>0</v>
      </c>
      <c r="M586" s="86">
        <v>0</v>
      </c>
      <c r="N586" s="86">
        <v>0</v>
      </c>
      <c r="O586" s="86">
        <v>0</v>
      </c>
      <c r="P586" s="86">
        <v>0</v>
      </c>
      <c r="Q586" s="86">
        <v>0</v>
      </c>
      <c r="R586" s="86">
        <v>0</v>
      </c>
      <c r="S586" s="86">
        <v>0</v>
      </c>
      <c r="T586" s="86">
        <v>0</v>
      </c>
      <c r="U586" s="86">
        <v>0</v>
      </c>
      <c r="V586" s="86">
        <v>0</v>
      </c>
      <c r="W586" s="86">
        <v>0</v>
      </c>
      <c r="X586" s="168" t="s">
        <v>153</v>
      </c>
      <c r="Y586" s="170"/>
    </row>
    <row r="587" spans="2:25" s="197" customFormat="1" x14ac:dyDescent="0.2">
      <c r="B587" s="86" t="s">
        <v>1019</v>
      </c>
      <c r="C587" s="86" t="s">
        <v>439</v>
      </c>
      <c r="D587" s="86" t="s">
        <v>1</v>
      </c>
      <c r="E587" s="86">
        <v>26</v>
      </c>
      <c r="F587" s="86">
        <v>0</v>
      </c>
      <c r="G587" s="86">
        <v>2.7459999999999998E-2</v>
      </c>
      <c r="H587" s="86">
        <v>0.52300000000000002</v>
      </c>
      <c r="I587" s="86">
        <v>0</v>
      </c>
      <c r="J587" s="86">
        <v>0</v>
      </c>
      <c r="K587" s="86">
        <v>0</v>
      </c>
      <c r="L587" s="86">
        <v>0</v>
      </c>
      <c r="M587" s="86">
        <v>0</v>
      </c>
      <c r="N587" s="86">
        <v>0</v>
      </c>
      <c r="O587" s="86">
        <v>0</v>
      </c>
      <c r="P587" s="86">
        <v>0</v>
      </c>
      <c r="Q587" s="86">
        <v>0</v>
      </c>
      <c r="R587" s="86">
        <v>0</v>
      </c>
      <c r="S587" s="86">
        <v>0</v>
      </c>
      <c r="T587" s="86">
        <v>0</v>
      </c>
      <c r="U587" s="86">
        <v>0</v>
      </c>
      <c r="V587" s="86">
        <v>0</v>
      </c>
      <c r="W587" s="86">
        <v>0</v>
      </c>
      <c r="X587" s="168" t="s">
        <v>153</v>
      </c>
      <c r="Y587" s="170"/>
    </row>
    <row r="588" spans="2:25" s="197" customFormat="1" x14ac:dyDescent="0.2">
      <c r="B588" s="86" t="s">
        <v>1020</v>
      </c>
      <c r="C588" s="86" t="s">
        <v>439</v>
      </c>
      <c r="D588" s="86" t="s">
        <v>1</v>
      </c>
      <c r="E588" s="86">
        <v>7</v>
      </c>
      <c r="F588" s="86">
        <v>0</v>
      </c>
      <c r="G588" s="86">
        <v>0.11183999999999999</v>
      </c>
      <c r="H588" s="86">
        <v>0.52500000000000002</v>
      </c>
      <c r="I588" s="86">
        <v>0</v>
      </c>
      <c r="J588" s="86">
        <v>0.30199999999999999</v>
      </c>
      <c r="K588" s="86">
        <v>0</v>
      </c>
      <c r="L588" s="86">
        <v>0</v>
      </c>
      <c r="M588" s="86">
        <v>0</v>
      </c>
      <c r="N588" s="86">
        <v>0</v>
      </c>
      <c r="O588" s="86">
        <v>0</v>
      </c>
      <c r="P588" s="86">
        <v>1</v>
      </c>
      <c r="Q588" s="86">
        <v>546</v>
      </c>
      <c r="R588" s="86">
        <v>546</v>
      </c>
      <c r="S588" s="275">
        <v>2.1532800000000002E-5</v>
      </c>
      <c r="T588" s="275">
        <v>2.1532800000000002E-5</v>
      </c>
      <c r="U588" s="86">
        <v>0</v>
      </c>
      <c r="V588" s="86">
        <v>0</v>
      </c>
      <c r="W588" s="86">
        <v>0</v>
      </c>
      <c r="X588" s="168" t="s">
        <v>153</v>
      </c>
      <c r="Y588" s="170"/>
    </row>
    <row r="589" spans="2:25" s="197" customFormat="1" x14ac:dyDescent="0.2">
      <c r="B589" s="86" t="s">
        <v>1021</v>
      </c>
      <c r="C589" s="86" t="s">
        <v>439</v>
      </c>
      <c r="D589" s="86" t="s">
        <v>1</v>
      </c>
      <c r="E589" s="86">
        <v>0</v>
      </c>
      <c r="F589" s="86">
        <v>0</v>
      </c>
      <c r="G589" s="86">
        <v>0</v>
      </c>
      <c r="H589" s="86">
        <v>0</v>
      </c>
      <c r="I589" s="86">
        <v>0</v>
      </c>
      <c r="J589" s="86">
        <v>0</v>
      </c>
      <c r="K589" s="86">
        <v>0</v>
      </c>
      <c r="L589" s="86">
        <v>0</v>
      </c>
      <c r="M589" s="86">
        <v>0</v>
      </c>
      <c r="N589" s="86">
        <v>0</v>
      </c>
      <c r="O589" s="86">
        <v>0</v>
      </c>
      <c r="P589" s="86">
        <v>0</v>
      </c>
      <c r="Q589" s="86">
        <v>0</v>
      </c>
      <c r="R589" s="86">
        <v>0</v>
      </c>
      <c r="S589" s="86">
        <v>0</v>
      </c>
      <c r="T589" s="86">
        <v>0</v>
      </c>
      <c r="U589" s="86">
        <v>0</v>
      </c>
      <c r="V589" s="86">
        <v>0</v>
      </c>
      <c r="W589" s="86">
        <v>0</v>
      </c>
      <c r="X589" s="168" t="s">
        <v>153</v>
      </c>
      <c r="Y589" s="170"/>
    </row>
    <row r="590" spans="2:25" s="197" customFormat="1" x14ac:dyDescent="0.2">
      <c r="B590" s="86" t="s">
        <v>1022</v>
      </c>
      <c r="C590" s="86" t="s">
        <v>439</v>
      </c>
      <c r="D590" s="86" t="s">
        <v>1</v>
      </c>
      <c r="E590" s="86">
        <v>21</v>
      </c>
      <c r="F590" s="86">
        <v>0</v>
      </c>
      <c r="G590" s="86">
        <v>5.8799999999999998E-2</v>
      </c>
      <c r="H590" s="86">
        <v>0.379</v>
      </c>
      <c r="I590" s="86">
        <v>0</v>
      </c>
      <c r="J590" s="86">
        <v>0</v>
      </c>
      <c r="K590" s="86">
        <v>0</v>
      </c>
      <c r="L590" s="86">
        <v>0</v>
      </c>
      <c r="M590" s="86">
        <v>0</v>
      </c>
      <c r="N590" s="86">
        <v>0</v>
      </c>
      <c r="O590" s="86">
        <v>0</v>
      </c>
      <c r="P590" s="86">
        <v>0</v>
      </c>
      <c r="Q590" s="86">
        <v>0</v>
      </c>
      <c r="R590" s="86">
        <v>0</v>
      </c>
      <c r="S590" s="86">
        <v>0</v>
      </c>
      <c r="T590" s="86">
        <v>0</v>
      </c>
      <c r="U590" s="86">
        <v>0</v>
      </c>
      <c r="V590" s="86">
        <v>0</v>
      </c>
      <c r="W590" s="86">
        <v>0</v>
      </c>
      <c r="X590" s="168" t="s">
        <v>153</v>
      </c>
      <c r="Y590" s="170"/>
    </row>
    <row r="591" spans="2:25" s="197" customFormat="1" x14ac:dyDescent="0.2">
      <c r="B591" s="86" t="s">
        <v>1023</v>
      </c>
      <c r="C591" s="86" t="s">
        <v>439</v>
      </c>
      <c r="D591" s="86" t="s">
        <v>1</v>
      </c>
      <c r="E591" s="86">
        <v>0</v>
      </c>
      <c r="F591" s="86">
        <v>0</v>
      </c>
      <c r="G591" s="86">
        <v>0</v>
      </c>
      <c r="H591" s="86">
        <v>0</v>
      </c>
      <c r="I591" s="86">
        <v>0</v>
      </c>
      <c r="J591" s="86">
        <v>0</v>
      </c>
      <c r="K591" s="86">
        <v>0</v>
      </c>
      <c r="L591" s="86">
        <v>0</v>
      </c>
      <c r="M591" s="86">
        <v>0</v>
      </c>
      <c r="N591" s="86">
        <v>0</v>
      </c>
      <c r="O591" s="86">
        <v>0</v>
      </c>
      <c r="P591" s="86">
        <v>0</v>
      </c>
      <c r="Q591" s="86">
        <v>0</v>
      </c>
      <c r="R591" s="86">
        <v>0</v>
      </c>
      <c r="S591" s="86">
        <v>0</v>
      </c>
      <c r="T591" s="86">
        <v>0</v>
      </c>
      <c r="U591" s="86">
        <v>0</v>
      </c>
      <c r="V591" s="86">
        <v>0</v>
      </c>
      <c r="W591" s="86">
        <v>0</v>
      </c>
      <c r="X591" s="168" t="s">
        <v>153</v>
      </c>
      <c r="Y591" s="170"/>
    </row>
    <row r="592" spans="2:25" s="197" customFormat="1" x14ac:dyDescent="0.2">
      <c r="B592" s="86" t="s">
        <v>1024</v>
      </c>
      <c r="C592" s="86" t="s">
        <v>439</v>
      </c>
      <c r="D592" s="86" t="s">
        <v>1</v>
      </c>
      <c r="E592" s="86">
        <v>58</v>
      </c>
      <c r="F592" s="86">
        <v>0</v>
      </c>
      <c r="G592" s="86">
        <v>0</v>
      </c>
      <c r="H592" s="86">
        <v>0</v>
      </c>
      <c r="I592" s="86">
        <v>0</v>
      </c>
      <c r="J592" s="86">
        <v>0</v>
      </c>
      <c r="K592" s="86">
        <v>1</v>
      </c>
      <c r="L592" s="86">
        <v>150</v>
      </c>
      <c r="M592" s="86">
        <v>150</v>
      </c>
      <c r="N592" s="275">
        <v>9.2283600000000002E-6</v>
      </c>
      <c r="O592" s="275">
        <v>9.2283600000000002E-6</v>
      </c>
      <c r="P592" s="86">
        <v>0</v>
      </c>
      <c r="Q592" s="86">
        <v>0</v>
      </c>
      <c r="R592" s="86">
        <v>0</v>
      </c>
      <c r="S592" s="86">
        <v>0</v>
      </c>
      <c r="T592" s="86">
        <v>0</v>
      </c>
      <c r="U592" s="86">
        <v>0</v>
      </c>
      <c r="V592" s="86">
        <v>0</v>
      </c>
      <c r="W592" s="86">
        <v>0</v>
      </c>
      <c r="X592" s="168" t="s">
        <v>153</v>
      </c>
      <c r="Y592" s="170"/>
    </row>
    <row r="593" spans="2:25" s="197" customFormat="1" x14ac:dyDescent="0.2">
      <c r="B593" s="86" t="s">
        <v>1025</v>
      </c>
      <c r="C593" s="86" t="s">
        <v>439</v>
      </c>
      <c r="D593" s="86" t="s">
        <v>1</v>
      </c>
      <c r="E593" s="86">
        <v>38</v>
      </c>
      <c r="F593" s="86">
        <v>0</v>
      </c>
      <c r="G593" s="86">
        <v>0</v>
      </c>
      <c r="H593" s="86">
        <v>0</v>
      </c>
      <c r="I593" s="86">
        <v>0</v>
      </c>
      <c r="J593" s="86">
        <v>0</v>
      </c>
      <c r="K593" s="86">
        <v>0</v>
      </c>
      <c r="L593" s="86">
        <v>0</v>
      </c>
      <c r="M593" s="86">
        <v>0</v>
      </c>
      <c r="N593" s="86">
        <v>0</v>
      </c>
      <c r="O593" s="86">
        <v>0</v>
      </c>
      <c r="P593" s="86">
        <v>0</v>
      </c>
      <c r="Q593" s="86">
        <v>0</v>
      </c>
      <c r="R593" s="86">
        <v>0</v>
      </c>
      <c r="S593" s="86">
        <v>0</v>
      </c>
      <c r="T593" s="86">
        <v>0</v>
      </c>
      <c r="U593" s="86">
        <v>0</v>
      </c>
      <c r="V593" s="86">
        <v>0</v>
      </c>
      <c r="W593" s="86">
        <v>0</v>
      </c>
      <c r="X593" s="168" t="s">
        <v>153</v>
      </c>
      <c r="Y593" s="170"/>
    </row>
    <row r="594" spans="2:25" s="197" customFormat="1" x14ac:dyDescent="0.2">
      <c r="B594" s="86" t="s">
        <v>1026</v>
      </c>
      <c r="C594" s="86" t="s">
        <v>439</v>
      </c>
      <c r="D594" s="86" t="s">
        <v>1</v>
      </c>
      <c r="E594" s="86">
        <v>107</v>
      </c>
      <c r="F594" s="86">
        <v>0</v>
      </c>
      <c r="G594" s="86">
        <v>3.5680000000000003E-2</v>
      </c>
      <c r="H594" s="86">
        <v>0</v>
      </c>
      <c r="I594" s="86">
        <v>0</v>
      </c>
      <c r="J594" s="86">
        <v>0</v>
      </c>
      <c r="K594" s="86">
        <v>0</v>
      </c>
      <c r="L594" s="86">
        <v>0</v>
      </c>
      <c r="M594" s="86">
        <v>0</v>
      </c>
      <c r="N594" s="86">
        <v>0</v>
      </c>
      <c r="O594" s="86">
        <v>0</v>
      </c>
      <c r="P594" s="86">
        <v>0</v>
      </c>
      <c r="Q594" s="86">
        <v>0</v>
      </c>
      <c r="R594" s="86">
        <v>0</v>
      </c>
      <c r="S594" s="86">
        <v>0</v>
      </c>
      <c r="T594" s="86">
        <v>0</v>
      </c>
      <c r="U594" s="86">
        <v>0</v>
      </c>
      <c r="V594" s="86">
        <v>0</v>
      </c>
      <c r="W594" s="86">
        <v>0</v>
      </c>
      <c r="X594" s="168" t="s">
        <v>153</v>
      </c>
      <c r="Y594" s="170"/>
    </row>
    <row r="595" spans="2:25" s="197" customFormat="1" x14ac:dyDescent="0.2">
      <c r="B595" s="86" t="s">
        <v>1027</v>
      </c>
      <c r="C595" s="86" t="s">
        <v>439</v>
      </c>
      <c r="D595" s="86" t="s">
        <v>1</v>
      </c>
      <c r="E595" s="86">
        <v>27</v>
      </c>
      <c r="F595" s="86">
        <v>0</v>
      </c>
      <c r="G595" s="86">
        <v>1.16157</v>
      </c>
      <c r="H595" s="86">
        <v>0.98299999999999998</v>
      </c>
      <c r="I595" s="86">
        <v>0</v>
      </c>
      <c r="J595" s="86">
        <v>0</v>
      </c>
      <c r="K595" s="86">
        <v>0</v>
      </c>
      <c r="L595" s="86">
        <v>0</v>
      </c>
      <c r="M595" s="86">
        <v>0</v>
      </c>
      <c r="N595" s="86">
        <v>0</v>
      </c>
      <c r="O595" s="86">
        <v>0</v>
      </c>
      <c r="P595" s="86">
        <v>0</v>
      </c>
      <c r="Q595" s="86">
        <v>0</v>
      </c>
      <c r="R595" s="86">
        <v>0</v>
      </c>
      <c r="S595" s="86">
        <v>0</v>
      </c>
      <c r="T595" s="86">
        <v>0</v>
      </c>
      <c r="U595" s="86">
        <v>0</v>
      </c>
      <c r="V595" s="86">
        <v>0</v>
      </c>
      <c r="W595" s="86">
        <v>0</v>
      </c>
      <c r="X595" s="168" t="s">
        <v>153</v>
      </c>
      <c r="Y595" s="170"/>
    </row>
    <row r="596" spans="2:25" s="197" customFormat="1" x14ac:dyDescent="0.2">
      <c r="B596" s="86" t="s">
        <v>1028</v>
      </c>
      <c r="C596" s="86" t="s">
        <v>439</v>
      </c>
      <c r="D596" s="86" t="s">
        <v>1</v>
      </c>
      <c r="E596" s="86">
        <v>19</v>
      </c>
      <c r="F596" s="86">
        <v>0</v>
      </c>
      <c r="G596" s="86">
        <v>7.7960000000000002E-2</v>
      </c>
      <c r="H596" s="86">
        <v>1.0529999999999999</v>
      </c>
      <c r="I596" s="86">
        <v>0</v>
      </c>
      <c r="J596" s="86">
        <v>0</v>
      </c>
      <c r="K596" s="86">
        <v>0</v>
      </c>
      <c r="L596" s="86">
        <v>0</v>
      </c>
      <c r="M596" s="86">
        <v>0</v>
      </c>
      <c r="N596" s="86">
        <v>0</v>
      </c>
      <c r="O596" s="86">
        <v>0</v>
      </c>
      <c r="P596" s="86">
        <v>0</v>
      </c>
      <c r="Q596" s="86">
        <v>0</v>
      </c>
      <c r="R596" s="86">
        <v>0</v>
      </c>
      <c r="S596" s="86">
        <v>0</v>
      </c>
      <c r="T596" s="86">
        <v>0</v>
      </c>
      <c r="U596" s="86">
        <v>0</v>
      </c>
      <c r="V596" s="86">
        <v>0</v>
      </c>
      <c r="W596" s="86">
        <v>0</v>
      </c>
      <c r="X596" s="168" t="s">
        <v>153</v>
      </c>
      <c r="Y596" s="170"/>
    </row>
    <row r="597" spans="2:25" s="197" customFormat="1" x14ac:dyDescent="0.2">
      <c r="B597" s="86" t="s">
        <v>1029</v>
      </c>
      <c r="C597" s="86" t="s">
        <v>439</v>
      </c>
      <c r="D597" s="86" t="s">
        <v>1</v>
      </c>
      <c r="E597" s="86">
        <v>141</v>
      </c>
      <c r="F597" s="86">
        <v>0</v>
      </c>
      <c r="G597" s="86">
        <v>1.05704</v>
      </c>
      <c r="H597" s="86">
        <v>0</v>
      </c>
      <c r="I597" s="86">
        <v>0</v>
      </c>
      <c r="J597" s="86">
        <v>0</v>
      </c>
      <c r="K597" s="86">
        <v>0</v>
      </c>
      <c r="L597" s="86">
        <v>0</v>
      </c>
      <c r="M597" s="86">
        <v>0</v>
      </c>
      <c r="N597" s="86">
        <v>0</v>
      </c>
      <c r="O597" s="86">
        <v>0</v>
      </c>
      <c r="P597" s="86">
        <v>0</v>
      </c>
      <c r="Q597" s="86">
        <v>0</v>
      </c>
      <c r="R597" s="86">
        <v>0</v>
      </c>
      <c r="S597" s="86">
        <v>0</v>
      </c>
      <c r="T597" s="86">
        <v>0</v>
      </c>
      <c r="U597" s="86">
        <v>0</v>
      </c>
      <c r="V597" s="86">
        <v>0</v>
      </c>
      <c r="W597" s="86">
        <v>0</v>
      </c>
      <c r="X597" s="168" t="s">
        <v>153</v>
      </c>
      <c r="Y597" s="170"/>
    </row>
    <row r="598" spans="2:25" s="197" customFormat="1" x14ac:dyDescent="0.2">
      <c r="B598" s="86" t="s">
        <v>1030</v>
      </c>
      <c r="C598" s="86" t="s">
        <v>439</v>
      </c>
      <c r="D598" s="86" t="s">
        <v>1</v>
      </c>
      <c r="E598" s="86">
        <v>169</v>
      </c>
      <c r="F598" s="86">
        <v>0</v>
      </c>
      <c r="G598" s="86">
        <v>1.6525799999999999</v>
      </c>
      <c r="H598" s="86">
        <v>1.29</v>
      </c>
      <c r="I598" s="86">
        <v>0</v>
      </c>
      <c r="J598" s="86">
        <v>0</v>
      </c>
      <c r="K598" s="86">
        <v>0</v>
      </c>
      <c r="L598" s="86">
        <v>0</v>
      </c>
      <c r="M598" s="86">
        <v>0</v>
      </c>
      <c r="N598" s="86">
        <v>0</v>
      </c>
      <c r="O598" s="86">
        <v>0</v>
      </c>
      <c r="P598" s="86">
        <v>0</v>
      </c>
      <c r="Q598" s="86">
        <v>0</v>
      </c>
      <c r="R598" s="86">
        <v>0</v>
      </c>
      <c r="S598" s="86">
        <v>0</v>
      </c>
      <c r="T598" s="86">
        <v>0</v>
      </c>
      <c r="U598" s="86">
        <v>0</v>
      </c>
      <c r="V598" s="86">
        <v>0</v>
      </c>
      <c r="W598" s="86">
        <v>0</v>
      </c>
      <c r="X598" s="168" t="s">
        <v>153</v>
      </c>
      <c r="Y598" s="170"/>
    </row>
    <row r="599" spans="2:25" s="197" customFormat="1" x14ac:dyDescent="0.2">
      <c r="B599" s="86" t="s">
        <v>1031</v>
      </c>
      <c r="C599" s="86" t="s">
        <v>439</v>
      </c>
      <c r="D599" s="86" t="s">
        <v>2</v>
      </c>
      <c r="E599" s="86">
        <v>1211</v>
      </c>
      <c r="F599" s="86">
        <v>0</v>
      </c>
      <c r="G599" s="86">
        <v>6.1068100000000003</v>
      </c>
      <c r="H599" s="86">
        <v>2.4140000000000001</v>
      </c>
      <c r="I599" s="86">
        <v>0</v>
      </c>
      <c r="J599" s="86">
        <v>9.8000000000000004E-2</v>
      </c>
      <c r="K599" s="86">
        <v>0</v>
      </c>
      <c r="L599" s="86">
        <v>0</v>
      </c>
      <c r="M599" s="86">
        <v>0</v>
      </c>
      <c r="N599" s="86">
        <v>0</v>
      </c>
      <c r="O599" s="86">
        <v>0</v>
      </c>
      <c r="P599" s="86">
        <v>1</v>
      </c>
      <c r="Q599" s="86">
        <v>6625</v>
      </c>
      <c r="R599" s="86">
        <v>6625</v>
      </c>
      <c r="S599" s="86">
        <v>1.63034E-4</v>
      </c>
      <c r="T599" s="86">
        <v>1.63034E-4</v>
      </c>
      <c r="U599" s="86">
        <v>0</v>
      </c>
      <c r="V599" s="86">
        <v>0</v>
      </c>
      <c r="W599" s="86">
        <v>0</v>
      </c>
      <c r="X599" s="168" t="s">
        <v>153</v>
      </c>
      <c r="Y599" s="170"/>
    </row>
    <row r="600" spans="2:25" s="197" customFormat="1" x14ac:dyDescent="0.2">
      <c r="B600" s="86" t="s">
        <v>1032</v>
      </c>
      <c r="C600" s="86" t="s">
        <v>439</v>
      </c>
      <c r="D600" s="86" t="s">
        <v>1</v>
      </c>
      <c r="E600" s="86">
        <v>1</v>
      </c>
      <c r="F600" s="86">
        <v>0</v>
      </c>
      <c r="G600" s="86">
        <v>5.8459999999999998E-2</v>
      </c>
      <c r="H600" s="86">
        <v>0.996</v>
      </c>
      <c r="I600" s="86">
        <v>0</v>
      </c>
      <c r="J600" s="86">
        <v>0</v>
      </c>
      <c r="K600" s="86">
        <v>0</v>
      </c>
      <c r="L600" s="86">
        <v>0</v>
      </c>
      <c r="M600" s="86">
        <v>0</v>
      </c>
      <c r="N600" s="86">
        <v>0</v>
      </c>
      <c r="O600" s="86">
        <v>0</v>
      </c>
      <c r="P600" s="86">
        <v>0</v>
      </c>
      <c r="Q600" s="86">
        <v>0</v>
      </c>
      <c r="R600" s="86">
        <v>0</v>
      </c>
      <c r="S600" s="86">
        <v>0</v>
      </c>
      <c r="T600" s="86">
        <v>0</v>
      </c>
      <c r="U600" s="86">
        <v>0</v>
      </c>
      <c r="V600" s="86">
        <v>0</v>
      </c>
      <c r="W600" s="86">
        <v>0</v>
      </c>
      <c r="X600" s="168" t="s">
        <v>153</v>
      </c>
      <c r="Y600" s="170"/>
    </row>
    <row r="601" spans="2:25" s="197" customFormat="1" x14ac:dyDescent="0.2">
      <c r="B601" s="86" t="s">
        <v>1033</v>
      </c>
      <c r="C601" s="86" t="s">
        <v>439</v>
      </c>
      <c r="D601" s="86" t="s">
        <v>2</v>
      </c>
      <c r="E601" s="86">
        <v>0</v>
      </c>
      <c r="F601" s="86">
        <v>0</v>
      </c>
      <c r="G601" s="86">
        <v>0.94355999999999995</v>
      </c>
      <c r="H601" s="86">
        <v>0</v>
      </c>
      <c r="I601" s="86">
        <v>0</v>
      </c>
      <c r="J601" s="86">
        <v>0</v>
      </c>
      <c r="K601" s="86">
        <v>0</v>
      </c>
      <c r="L601" s="86">
        <v>0</v>
      </c>
      <c r="M601" s="86">
        <v>0</v>
      </c>
      <c r="N601" s="86">
        <v>0</v>
      </c>
      <c r="O601" s="86">
        <v>0</v>
      </c>
      <c r="P601" s="86">
        <v>0</v>
      </c>
      <c r="Q601" s="86">
        <v>0</v>
      </c>
      <c r="R601" s="86">
        <v>0</v>
      </c>
      <c r="S601" s="86">
        <v>0</v>
      </c>
      <c r="T601" s="86">
        <v>0</v>
      </c>
      <c r="U601" s="86">
        <v>0</v>
      </c>
      <c r="V601" s="86">
        <v>0</v>
      </c>
      <c r="W601" s="86">
        <v>0</v>
      </c>
      <c r="X601" s="168" t="s">
        <v>153</v>
      </c>
      <c r="Y601" s="170"/>
    </row>
    <row r="602" spans="2:25" s="197" customFormat="1" x14ac:dyDescent="0.2">
      <c r="B602" s="86" t="s">
        <v>1034</v>
      </c>
      <c r="C602" s="86" t="s">
        <v>439</v>
      </c>
      <c r="D602" s="86" t="s">
        <v>1</v>
      </c>
      <c r="E602" s="86">
        <v>0</v>
      </c>
      <c r="F602" s="86">
        <v>0</v>
      </c>
      <c r="G602" s="86">
        <v>0</v>
      </c>
      <c r="H602" s="86">
        <v>0</v>
      </c>
      <c r="I602" s="86">
        <v>0</v>
      </c>
      <c r="J602" s="86">
        <v>0</v>
      </c>
      <c r="K602" s="86">
        <v>0</v>
      </c>
      <c r="L602" s="86">
        <v>0</v>
      </c>
      <c r="M602" s="86">
        <v>0</v>
      </c>
      <c r="N602" s="86">
        <v>0</v>
      </c>
      <c r="O602" s="86">
        <v>0</v>
      </c>
      <c r="P602" s="86">
        <v>0</v>
      </c>
      <c r="Q602" s="86">
        <v>0</v>
      </c>
      <c r="R602" s="86">
        <v>0</v>
      </c>
      <c r="S602" s="86">
        <v>0</v>
      </c>
      <c r="T602" s="86">
        <v>0</v>
      </c>
      <c r="U602" s="86">
        <v>0</v>
      </c>
      <c r="V602" s="86">
        <v>0</v>
      </c>
      <c r="W602" s="86">
        <v>0</v>
      </c>
      <c r="X602" s="168" t="s">
        <v>153</v>
      </c>
      <c r="Y602" s="170"/>
    </row>
    <row r="603" spans="2:25" s="197" customFormat="1" x14ac:dyDescent="0.2">
      <c r="B603" s="86" t="s">
        <v>1035</v>
      </c>
      <c r="C603" s="86" t="s">
        <v>439</v>
      </c>
      <c r="D603" s="86" t="s">
        <v>2</v>
      </c>
      <c r="E603" s="86">
        <v>176</v>
      </c>
      <c r="F603" s="86">
        <v>0</v>
      </c>
      <c r="G603" s="86">
        <v>2.7256</v>
      </c>
      <c r="H603" s="86">
        <v>2.72</v>
      </c>
      <c r="I603" s="86">
        <v>0</v>
      </c>
      <c r="J603" s="86">
        <v>1.2929999999999999</v>
      </c>
      <c r="K603" s="86">
        <v>0</v>
      </c>
      <c r="L603" s="86">
        <v>0</v>
      </c>
      <c r="M603" s="86">
        <v>0</v>
      </c>
      <c r="N603" s="86">
        <v>0</v>
      </c>
      <c r="O603" s="86">
        <v>0</v>
      </c>
      <c r="P603" s="86">
        <v>2</v>
      </c>
      <c r="Q603" s="86">
        <v>11325</v>
      </c>
      <c r="R603" s="86">
        <v>11325</v>
      </c>
      <c r="S603" s="86">
        <v>1.01512E-4</v>
      </c>
      <c r="T603" s="86">
        <v>1.01512E-4</v>
      </c>
      <c r="U603" s="86">
        <v>0</v>
      </c>
      <c r="V603" s="86">
        <v>0</v>
      </c>
      <c r="W603" s="86">
        <v>0</v>
      </c>
      <c r="X603" s="168" t="s">
        <v>153</v>
      </c>
      <c r="Y603" s="170"/>
    </row>
    <row r="604" spans="2:25" s="197" customFormat="1" x14ac:dyDescent="0.2">
      <c r="B604" s="86" t="s">
        <v>1036</v>
      </c>
      <c r="C604" s="86" t="s">
        <v>439</v>
      </c>
      <c r="D604" s="86" t="s">
        <v>1</v>
      </c>
      <c r="E604" s="86">
        <v>0</v>
      </c>
      <c r="F604" s="86">
        <v>0</v>
      </c>
      <c r="G604" s="86">
        <v>0</v>
      </c>
      <c r="H604" s="86">
        <v>0</v>
      </c>
      <c r="I604" s="86">
        <v>0</v>
      </c>
      <c r="J604" s="86">
        <v>0</v>
      </c>
      <c r="K604" s="86">
        <v>0</v>
      </c>
      <c r="L604" s="86">
        <v>0</v>
      </c>
      <c r="M604" s="86">
        <v>0</v>
      </c>
      <c r="N604" s="86">
        <v>0</v>
      </c>
      <c r="O604" s="86">
        <v>0</v>
      </c>
      <c r="P604" s="86">
        <v>0</v>
      </c>
      <c r="Q604" s="86">
        <v>0</v>
      </c>
      <c r="R604" s="86">
        <v>0</v>
      </c>
      <c r="S604" s="86">
        <v>0</v>
      </c>
      <c r="T604" s="86">
        <v>0</v>
      </c>
      <c r="U604" s="86">
        <v>0</v>
      </c>
      <c r="V604" s="86">
        <v>0</v>
      </c>
      <c r="W604" s="86">
        <v>0</v>
      </c>
      <c r="X604" s="168" t="s">
        <v>153</v>
      </c>
      <c r="Y604" s="170"/>
    </row>
    <row r="605" spans="2:25" s="197" customFormat="1" x14ac:dyDescent="0.2">
      <c r="B605" s="86" t="s">
        <v>1037</v>
      </c>
      <c r="C605" s="86" t="s">
        <v>439</v>
      </c>
      <c r="D605" s="86" t="s">
        <v>1</v>
      </c>
      <c r="E605" s="86">
        <v>0</v>
      </c>
      <c r="F605" s="86">
        <v>0</v>
      </c>
      <c r="G605" s="86">
        <v>0</v>
      </c>
      <c r="H605" s="86">
        <v>0</v>
      </c>
      <c r="I605" s="86">
        <v>0</v>
      </c>
      <c r="J605" s="86">
        <v>0</v>
      </c>
      <c r="K605" s="86">
        <v>0</v>
      </c>
      <c r="L605" s="86">
        <v>0</v>
      </c>
      <c r="M605" s="86">
        <v>0</v>
      </c>
      <c r="N605" s="86">
        <v>0</v>
      </c>
      <c r="O605" s="86">
        <v>0</v>
      </c>
      <c r="P605" s="86">
        <v>0</v>
      </c>
      <c r="Q605" s="86">
        <v>0</v>
      </c>
      <c r="R605" s="86">
        <v>0</v>
      </c>
      <c r="S605" s="86">
        <v>0</v>
      </c>
      <c r="T605" s="86">
        <v>0</v>
      </c>
      <c r="U605" s="86">
        <v>0</v>
      </c>
      <c r="V605" s="86">
        <v>0</v>
      </c>
      <c r="W605" s="86">
        <v>0</v>
      </c>
      <c r="X605" s="168" t="s">
        <v>153</v>
      </c>
      <c r="Y605" s="170"/>
    </row>
    <row r="606" spans="2:25" s="197" customFormat="1" x14ac:dyDescent="0.2">
      <c r="B606" s="86" t="s">
        <v>1038</v>
      </c>
      <c r="C606" s="86" t="s">
        <v>439</v>
      </c>
      <c r="D606" s="86" t="s">
        <v>1</v>
      </c>
      <c r="E606" s="86">
        <v>439</v>
      </c>
      <c r="F606" s="86">
        <v>0</v>
      </c>
      <c r="G606" s="86">
        <v>2.3986000000000001</v>
      </c>
      <c r="H606" s="86">
        <v>1.7110000000000001</v>
      </c>
      <c r="I606" s="86">
        <v>0</v>
      </c>
      <c r="J606" s="86">
        <v>0</v>
      </c>
      <c r="K606" s="86">
        <v>0</v>
      </c>
      <c r="L606" s="86">
        <v>0</v>
      </c>
      <c r="M606" s="86">
        <v>0</v>
      </c>
      <c r="N606" s="86">
        <v>0</v>
      </c>
      <c r="O606" s="86">
        <v>0</v>
      </c>
      <c r="P606" s="86">
        <v>0</v>
      </c>
      <c r="Q606" s="86">
        <v>0</v>
      </c>
      <c r="R606" s="86">
        <v>0</v>
      </c>
      <c r="S606" s="86">
        <v>0</v>
      </c>
      <c r="T606" s="86">
        <v>0</v>
      </c>
      <c r="U606" s="86">
        <v>0</v>
      </c>
      <c r="V606" s="86">
        <v>0</v>
      </c>
      <c r="W606" s="86">
        <v>0</v>
      </c>
      <c r="X606" s="168" t="s">
        <v>153</v>
      </c>
      <c r="Y606" s="170"/>
    </row>
    <row r="607" spans="2:25" s="197" customFormat="1" x14ac:dyDescent="0.2">
      <c r="B607" s="86" t="s">
        <v>1039</v>
      </c>
      <c r="C607" s="86" t="s">
        <v>439</v>
      </c>
      <c r="D607" s="86" t="s">
        <v>1</v>
      </c>
      <c r="E607" s="86">
        <v>479</v>
      </c>
      <c r="F607" s="86">
        <v>2.0000000000000001E-4</v>
      </c>
      <c r="G607" s="86">
        <v>3.9512800000000001</v>
      </c>
      <c r="H607" s="86">
        <v>1.45</v>
      </c>
      <c r="I607" s="86">
        <v>0</v>
      </c>
      <c r="J607" s="86">
        <v>0.93</v>
      </c>
      <c r="K607" s="86">
        <v>0</v>
      </c>
      <c r="L607" s="86">
        <v>0</v>
      </c>
      <c r="M607" s="86">
        <v>0</v>
      </c>
      <c r="N607" s="86">
        <v>0</v>
      </c>
      <c r="O607" s="86">
        <v>0</v>
      </c>
      <c r="P607" s="86">
        <v>1</v>
      </c>
      <c r="Q607" s="86">
        <v>41580</v>
      </c>
      <c r="R607" s="86">
        <v>41580</v>
      </c>
      <c r="S607" s="86">
        <v>3.32221E-4</v>
      </c>
      <c r="T607" s="86">
        <v>3.32221E-4</v>
      </c>
      <c r="U607" s="86">
        <v>0</v>
      </c>
      <c r="V607" s="86">
        <v>0</v>
      </c>
      <c r="W607" s="86">
        <v>0</v>
      </c>
      <c r="X607" s="168" t="s">
        <v>153</v>
      </c>
      <c r="Y607" s="170"/>
    </row>
    <row r="608" spans="2:25" s="197" customFormat="1" x14ac:dyDescent="0.2">
      <c r="B608" s="86" t="s">
        <v>1040</v>
      </c>
      <c r="C608" s="86" t="s">
        <v>439</v>
      </c>
      <c r="D608" s="86" t="s">
        <v>1</v>
      </c>
      <c r="E608" s="86">
        <v>185</v>
      </c>
      <c r="F608" s="86">
        <v>0</v>
      </c>
      <c r="G608" s="86">
        <v>3.8561100000000001</v>
      </c>
      <c r="H608" s="86">
        <v>3.2570000000000001</v>
      </c>
      <c r="I608" s="86">
        <v>0</v>
      </c>
      <c r="J608" s="86">
        <v>0</v>
      </c>
      <c r="K608" s="86">
        <v>0</v>
      </c>
      <c r="L608" s="86">
        <v>0</v>
      </c>
      <c r="M608" s="86">
        <v>0</v>
      </c>
      <c r="N608" s="86">
        <v>0</v>
      </c>
      <c r="O608" s="86">
        <v>0</v>
      </c>
      <c r="P608" s="86">
        <v>0</v>
      </c>
      <c r="Q608" s="86">
        <v>0</v>
      </c>
      <c r="R608" s="86">
        <v>0</v>
      </c>
      <c r="S608" s="86">
        <v>0</v>
      </c>
      <c r="T608" s="86">
        <v>0</v>
      </c>
      <c r="U608" s="86">
        <v>0</v>
      </c>
      <c r="V608" s="86">
        <v>0</v>
      </c>
      <c r="W608" s="86">
        <v>0</v>
      </c>
      <c r="X608" s="168" t="s">
        <v>153</v>
      </c>
      <c r="Y608" s="170"/>
    </row>
    <row r="609" spans="2:25" s="197" customFormat="1" x14ac:dyDescent="0.2">
      <c r="B609" s="86" t="s">
        <v>1041</v>
      </c>
      <c r="C609" s="86" t="s">
        <v>439</v>
      </c>
      <c r="D609" s="86" t="s">
        <v>2</v>
      </c>
      <c r="E609" s="86">
        <v>0</v>
      </c>
      <c r="F609" s="86">
        <v>0</v>
      </c>
      <c r="G609" s="86">
        <v>0.93508999999999998</v>
      </c>
      <c r="H609" s="86">
        <v>0</v>
      </c>
      <c r="I609" s="86">
        <v>0</v>
      </c>
      <c r="J609" s="86">
        <v>0</v>
      </c>
      <c r="K609" s="86">
        <v>0</v>
      </c>
      <c r="L609" s="86">
        <v>0</v>
      </c>
      <c r="M609" s="86">
        <v>0</v>
      </c>
      <c r="N609" s="86">
        <v>0</v>
      </c>
      <c r="O609" s="86">
        <v>0</v>
      </c>
      <c r="P609" s="86">
        <v>0</v>
      </c>
      <c r="Q609" s="86">
        <v>0</v>
      </c>
      <c r="R609" s="86">
        <v>0</v>
      </c>
      <c r="S609" s="86">
        <v>0</v>
      </c>
      <c r="T609" s="86">
        <v>0</v>
      </c>
      <c r="U609" s="86">
        <v>0</v>
      </c>
      <c r="V609" s="86">
        <v>0</v>
      </c>
      <c r="W609" s="86">
        <v>0</v>
      </c>
      <c r="X609" s="168" t="s">
        <v>153</v>
      </c>
      <c r="Y609" s="170"/>
    </row>
    <row r="610" spans="2:25" s="197" customFormat="1" x14ac:dyDescent="0.2">
      <c r="B610" s="86" t="s">
        <v>1042</v>
      </c>
      <c r="C610" s="86" t="s">
        <v>439</v>
      </c>
      <c r="D610" s="86" t="s">
        <v>1</v>
      </c>
      <c r="E610" s="86">
        <v>648</v>
      </c>
      <c r="F610" s="86">
        <v>0</v>
      </c>
      <c r="G610" s="86">
        <v>4.5845900000000004</v>
      </c>
      <c r="H610" s="86">
        <v>2.2810000000000001</v>
      </c>
      <c r="I610" s="86">
        <v>0.01</v>
      </c>
      <c r="J610" s="86">
        <v>4.5999999999999999E-2</v>
      </c>
      <c r="K610" s="86">
        <v>1</v>
      </c>
      <c r="L610" s="86">
        <v>403</v>
      </c>
      <c r="M610" s="86">
        <v>403</v>
      </c>
      <c r="N610" s="275">
        <v>9.2283600000000002E-6</v>
      </c>
      <c r="O610" s="275">
        <v>9.2283600000000002E-6</v>
      </c>
      <c r="P610" s="86">
        <v>2</v>
      </c>
      <c r="Q610" s="86">
        <v>1770</v>
      </c>
      <c r="R610" s="86">
        <v>1770</v>
      </c>
      <c r="S610" s="275">
        <v>1.2304500000000001E-5</v>
      </c>
      <c r="T610" s="275">
        <v>1.2304500000000001E-5</v>
      </c>
      <c r="U610" s="86">
        <v>0</v>
      </c>
      <c r="V610" s="86">
        <v>0</v>
      </c>
      <c r="W610" s="86">
        <v>0</v>
      </c>
      <c r="X610" s="168" t="s">
        <v>153</v>
      </c>
      <c r="Y610" s="170"/>
    </row>
    <row r="611" spans="2:25" s="197" customFormat="1" x14ac:dyDescent="0.2">
      <c r="B611" s="86" t="s">
        <v>1043</v>
      </c>
      <c r="C611" s="86" t="s">
        <v>439</v>
      </c>
      <c r="D611" s="86" t="s">
        <v>1</v>
      </c>
      <c r="E611" s="86">
        <v>2</v>
      </c>
      <c r="F611" s="86">
        <v>0</v>
      </c>
      <c r="G611" s="86">
        <v>0.73607</v>
      </c>
      <c r="H611" s="86">
        <v>1.238</v>
      </c>
      <c r="I611" s="86">
        <v>0</v>
      </c>
      <c r="J611" s="86">
        <v>0</v>
      </c>
      <c r="K611" s="86">
        <v>0</v>
      </c>
      <c r="L611" s="86">
        <v>0</v>
      </c>
      <c r="M611" s="86">
        <v>0</v>
      </c>
      <c r="N611" s="86">
        <v>0</v>
      </c>
      <c r="O611" s="86">
        <v>0</v>
      </c>
      <c r="P611" s="86">
        <v>0</v>
      </c>
      <c r="Q611" s="86">
        <v>0</v>
      </c>
      <c r="R611" s="86">
        <v>0</v>
      </c>
      <c r="S611" s="86">
        <v>0</v>
      </c>
      <c r="T611" s="86">
        <v>0</v>
      </c>
      <c r="U611" s="86">
        <v>0</v>
      </c>
      <c r="V611" s="86">
        <v>0</v>
      </c>
      <c r="W611" s="86">
        <v>0</v>
      </c>
      <c r="X611" s="168" t="s">
        <v>153</v>
      </c>
      <c r="Y611" s="170"/>
    </row>
    <row r="612" spans="2:25" s="197" customFormat="1" x14ac:dyDescent="0.2">
      <c r="B612" s="86" t="s">
        <v>1044</v>
      </c>
      <c r="C612" s="86" t="s">
        <v>439</v>
      </c>
      <c r="D612" s="86" t="s">
        <v>1</v>
      </c>
      <c r="E612" s="86">
        <v>333</v>
      </c>
      <c r="F612" s="86">
        <v>0</v>
      </c>
      <c r="G612" s="86">
        <v>1.08049</v>
      </c>
      <c r="H612" s="86">
        <v>2.4009999999999998</v>
      </c>
      <c r="I612" s="86">
        <v>0</v>
      </c>
      <c r="J612" s="86">
        <v>0.46400000000000002</v>
      </c>
      <c r="K612" s="86">
        <v>0</v>
      </c>
      <c r="L612" s="86">
        <v>0</v>
      </c>
      <c r="M612" s="86">
        <v>0</v>
      </c>
      <c r="N612" s="86">
        <v>0</v>
      </c>
      <c r="O612" s="86">
        <v>0</v>
      </c>
      <c r="P612" s="86">
        <v>1</v>
      </c>
      <c r="Q612" s="86">
        <v>8710</v>
      </c>
      <c r="R612" s="86">
        <v>8710</v>
      </c>
      <c r="S612" s="275">
        <v>7.9979099999999995E-5</v>
      </c>
      <c r="T612" s="275">
        <v>7.9979099999999995E-5</v>
      </c>
      <c r="U612" s="86">
        <v>0</v>
      </c>
      <c r="V612" s="86">
        <v>0</v>
      </c>
      <c r="W612" s="86">
        <v>0</v>
      </c>
      <c r="X612" s="168" t="s">
        <v>153</v>
      </c>
      <c r="Y612" s="170"/>
    </row>
    <row r="613" spans="2:25" s="197" customFormat="1" x14ac:dyDescent="0.2">
      <c r="B613" s="86" t="s">
        <v>1045</v>
      </c>
      <c r="C613" s="86" t="s">
        <v>439</v>
      </c>
      <c r="D613" s="86" t="s">
        <v>1</v>
      </c>
      <c r="E613" s="86">
        <v>286</v>
      </c>
      <c r="F613" s="86">
        <v>0</v>
      </c>
      <c r="G613" s="86">
        <v>1.7727200000000001</v>
      </c>
      <c r="H613" s="86">
        <v>1.3839999999999999</v>
      </c>
      <c r="I613" s="86">
        <v>8.0000000000000002E-3</v>
      </c>
      <c r="J613" s="86">
        <v>0</v>
      </c>
      <c r="K613" s="86">
        <v>0</v>
      </c>
      <c r="L613" s="86">
        <v>224</v>
      </c>
      <c r="M613" s="86">
        <v>224</v>
      </c>
      <c r="N613" s="275">
        <v>3.0761200000000002E-6</v>
      </c>
      <c r="O613" s="275">
        <v>3.0761200000000002E-6</v>
      </c>
      <c r="P613" s="86">
        <v>0</v>
      </c>
      <c r="Q613" s="86">
        <v>0</v>
      </c>
      <c r="R613" s="86">
        <v>0</v>
      </c>
      <c r="S613" s="86">
        <v>0</v>
      </c>
      <c r="T613" s="86">
        <v>0</v>
      </c>
      <c r="U613" s="86">
        <v>0</v>
      </c>
      <c r="V613" s="86">
        <v>0</v>
      </c>
      <c r="W613" s="86">
        <v>0</v>
      </c>
      <c r="X613" s="168" t="s">
        <v>153</v>
      </c>
      <c r="Y613" s="170"/>
    </row>
    <row r="614" spans="2:25" s="197" customFormat="1" x14ac:dyDescent="0.2">
      <c r="B614" s="86" t="s">
        <v>1046</v>
      </c>
      <c r="C614" s="86" t="s">
        <v>439</v>
      </c>
      <c r="D614" s="86" t="s">
        <v>1</v>
      </c>
      <c r="E614" s="86">
        <v>257</v>
      </c>
      <c r="F614" s="86">
        <v>0</v>
      </c>
      <c r="G614" s="86">
        <v>1.6109100000000001</v>
      </c>
      <c r="H614" s="86">
        <v>1.5289999999999999</v>
      </c>
      <c r="I614" s="86">
        <v>0</v>
      </c>
      <c r="J614" s="86">
        <v>0</v>
      </c>
      <c r="K614" s="86">
        <v>0</v>
      </c>
      <c r="L614" s="86">
        <v>0</v>
      </c>
      <c r="M614" s="86">
        <v>0</v>
      </c>
      <c r="N614" s="86">
        <v>0</v>
      </c>
      <c r="O614" s="86">
        <v>0</v>
      </c>
      <c r="P614" s="86">
        <v>0</v>
      </c>
      <c r="Q614" s="86">
        <v>0</v>
      </c>
      <c r="R614" s="86">
        <v>0</v>
      </c>
      <c r="S614" s="86">
        <v>0</v>
      </c>
      <c r="T614" s="86">
        <v>0</v>
      </c>
      <c r="U614" s="86">
        <v>0</v>
      </c>
      <c r="V614" s="86">
        <v>0</v>
      </c>
      <c r="W614" s="86">
        <v>0</v>
      </c>
      <c r="X614" s="168" t="s">
        <v>153</v>
      </c>
      <c r="Y614" s="170"/>
    </row>
    <row r="615" spans="2:25" s="197" customFormat="1" x14ac:dyDescent="0.2">
      <c r="B615" s="86" t="s">
        <v>1047</v>
      </c>
      <c r="C615" s="86" t="s">
        <v>439</v>
      </c>
      <c r="D615" s="86" t="s">
        <v>1</v>
      </c>
      <c r="E615" s="86">
        <v>1</v>
      </c>
      <c r="F615" s="86">
        <v>0</v>
      </c>
      <c r="G615" s="86">
        <v>1.9872099999999999</v>
      </c>
      <c r="H615" s="86">
        <v>2.5099999999999998</v>
      </c>
      <c r="I615" s="86">
        <v>0</v>
      </c>
      <c r="J615" s="86">
        <v>0</v>
      </c>
      <c r="K615" s="86">
        <v>0</v>
      </c>
      <c r="L615" s="86">
        <v>0</v>
      </c>
      <c r="M615" s="86">
        <v>0</v>
      </c>
      <c r="N615" s="86">
        <v>0</v>
      </c>
      <c r="O615" s="86">
        <v>0</v>
      </c>
      <c r="P615" s="86">
        <v>0</v>
      </c>
      <c r="Q615" s="86">
        <v>0</v>
      </c>
      <c r="R615" s="86">
        <v>0</v>
      </c>
      <c r="S615" s="86">
        <v>0</v>
      </c>
      <c r="T615" s="86">
        <v>0</v>
      </c>
      <c r="U615" s="86">
        <v>0</v>
      </c>
      <c r="V615" s="86">
        <v>0</v>
      </c>
      <c r="W615" s="86">
        <v>0</v>
      </c>
      <c r="X615" s="168" t="s">
        <v>153</v>
      </c>
      <c r="Y615" s="170"/>
    </row>
    <row r="616" spans="2:25" s="197" customFormat="1" x14ac:dyDescent="0.2">
      <c r="B616" s="86" t="s">
        <v>1048</v>
      </c>
      <c r="C616" s="86" t="s">
        <v>439</v>
      </c>
      <c r="D616" s="86" t="s">
        <v>1</v>
      </c>
      <c r="E616" s="86">
        <v>12</v>
      </c>
      <c r="F616" s="86">
        <v>0</v>
      </c>
      <c r="G616" s="86">
        <v>5.484E-2</v>
      </c>
      <c r="H616" s="86">
        <v>1.157</v>
      </c>
      <c r="I616" s="86">
        <v>0</v>
      </c>
      <c r="J616" s="86">
        <v>0.41499999999999998</v>
      </c>
      <c r="K616" s="86">
        <v>0</v>
      </c>
      <c r="L616" s="86">
        <v>0</v>
      </c>
      <c r="M616" s="86">
        <v>0</v>
      </c>
      <c r="N616" s="86">
        <v>0</v>
      </c>
      <c r="O616" s="86">
        <v>0</v>
      </c>
      <c r="P616" s="86">
        <v>1</v>
      </c>
      <c r="Q616" s="86">
        <v>583</v>
      </c>
      <c r="R616" s="86">
        <v>583</v>
      </c>
      <c r="S616" s="275">
        <v>3.3837300000000002E-5</v>
      </c>
      <c r="T616" s="275">
        <v>3.3837300000000002E-5</v>
      </c>
      <c r="U616" s="86">
        <v>0</v>
      </c>
      <c r="V616" s="86">
        <v>0</v>
      </c>
      <c r="W616" s="86">
        <v>0</v>
      </c>
      <c r="X616" s="168" t="s">
        <v>153</v>
      </c>
      <c r="Y616" s="170"/>
    </row>
    <row r="617" spans="2:25" s="197" customFormat="1" x14ac:dyDescent="0.2">
      <c r="B617" s="86" t="s">
        <v>1049</v>
      </c>
      <c r="C617" s="86" t="s">
        <v>439</v>
      </c>
      <c r="D617" s="86" t="s">
        <v>2</v>
      </c>
      <c r="E617" s="86">
        <v>1216</v>
      </c>
      <c r="F617" s="86">
        <v>0</v>
      </c>
      <c r="G617" s="86">
        <v>6.1900300000000001</v>
      </c>
      <c r="H617" s="86">
        <v>3.9169999999999998</v>
      </c>
      <c r="I617" s="86">
        <v>0.314</v>
      </c>
      <c r="J617" s="86">
        <v>6.2E-2</v>
      </c>
      <c r="K617" s="86">
        <v>4</v>
      </c>
      <c r="L617" s="86">
        <v>13188</v>
      </c>
      <c r="M617" s="86">
        <v>13188</v>
      </c>
      <c r="N617" s="86">
        <v>2.2148099999999999E-4</v>
      </c>
      <c r="O617" s="86">
        <v>2.2148099999999999E-4</v>
      </c>
      <c r="P617" s="86">
        <v>2</v>
      </c>
      <c r="Q617" s="86">
        <v>2598</v>
      </c>
      <c r="R617" s="86">
        <v>2598</v>
      </c>
      <c r="S617" s="275">
        <v>5.53701E-5</v>
      </c>
      <c r="T617" s="275">
        <v>5.53701E-5</v>
      </c>
      <c r="U617" s="86">
        <v>0</v>
      </c>
      <c r="V617" s="86">
        <v>0</v>
      </c>
      <c r="W617" s="86">
        <v>0</v>
      </c>
      <c r="X617" s="168" t="s">
        <v>153</v>
      </c>
      <c r="Y617" s="170"/>
    </row>
    <row r="618" spans="2:25" s="197" customFormat="1" x14ac:dyDescent="0.2">
      <c r="B618" s="86" t="s">
        <v>1050</v>
      </c>
      <c r="C618" s="86" t="s">
        <v>439</v>
      </c>
      <c r="D618" s="86" t="s">
        <v>1</v>
      </c>
      <c r="E618" s="86">
        <v>255</v>
      </c>
      <c r="F618" s="86">
        <v>0</v>
      </c>
      <c r="G618" s="86">
        <v>3.9424999999999999</v>
      </c>
      <c r="H618" s="86">
        <v>2.165</v>
      </c>
      <c r="I618" s="86">
        <v>0</v>
      </c>
      <c r="J618" s="86">
        <v>0</v>
      </c>
      <c r="K618" s="86">
        <v>0</v>
      </c>
      <c r="L618" s="86">
        <v>0</v>
      </c>
      <c r="M618" s="86">
        <v>0</v>
      </c>
      <c r="N618" s="86">
        <v>0</v>
      </c>
      <c r="O618" s="86">
        <v>0</v>
      </c>
      <c r="P618" s="86">
        <v>0</v>
      </c>
      <c r="Q618" s="86">
        <v>0</v>
      </c>
      <c r="R618" s="86">
        <v>0</v>
      </c>
      <c r="S618" s="86">
        <v>0</v>
      </c>
      <c r="T618" s="86">
        <v>0</v>
      </c>
      <c r="U618" s="86">
        <v>0</v>
      </c>
      <c r="V618" s="86">
        <v>0</v>
      </c>
      <c r="W618" s="86">
        <v>0</v>
      </c>
      <c r="X618" s="168" t="s">
        <v>153</v>
      </c>
      <c r="Y618" s="170"/>
    </row>
    <row r="619" spans="2:25" s="197" customFormat="1" x14ac:dyDescent="0.2">
      <c r="B619" s="86" t="s">
        <v>1051</v>
      </c>
      <c r="C619" s="86" t="s">
        <v>439</v>
      </c>
      <c r="D619" s="86" t="s">
        <v>1</v>
      </c>
      <c r="E619" s="86">
        <v>215</v>
      </c>
      <c r="F619" s="86">
        <v>0</v>
      </c>
      <c r="G619" s="86">
        <v>3.6334399999999998</v>
      </c>
      <c r="H619" s="86">
        <v>2.6970000000000001</v>
      </c>
      <c r="I619" s="86">
        <v>2.3650000000000002</v>
      </c>
      <c r="J619" s="86">
        <v>0</v>
      </c>
      <c r="K619" s="86">
        <v>3</v>
      </c>
      <c r="L619" s="86">
        <v>25529</v>
      </c>
      <c r="M619" s="86">
        <v>25529</v>
      </c>
      <c r="N619" s="86">
        <v>6.5521299999999998E-4</v>
      </c>
      <c r="O619" s="86">
        <v>6.5521299999999998E-4</v>
      </c>
      <c r="P619" s="86">
        <v>0</v>
      </c>
      <c r="Q619" s="86">
        <v>0</v>
      </c>
      <c r="R619" s="86">
        <v>0</v>
      </c>
      <c r="S619" s="86">
        <v>0</v>
      </c>
      <c r="T619" s="86">
        <v>0</v>
      </c>
      <c r="U619" s="86">
        <v>0</v>
      </c>
      <c r="V619" s="86">
        <v>0</v>
      </c>
      <c r="W619" s="86">
        <v>0</v>
      </c>
      <c r="X619" s="168" t="s">
        <v>153</v>
      </c>
      <c r="Y619" s="170"/>
    </row>
    <row r="620" spans="2:25" s="197" customFormat="1" x14ac:dyDescent="0.2">
      <c r="B620" s="86" t="s">
        <v>1052</v>
      </c>
      <c r="C620" s="86" t="s">
        <v>439</v>
      </c>
      <c r="D620" s="86" t="s">
        <v>1</v>
      </c>
      <c r="E620" s="86">
        <v>7</v>
      </c>
      <c r="F620" s="86">
        <v>0</v>
      </c>
      <c r="G620" s="86">
        <v>2.9681899999999999</v>
      </c>
      <c r="H620" s="86">
        <v>4.008</v>
      </c>
      <c r="I620" s="86">
        <v>0</v>
      </c>
      <c r="J620" s="86">
        <v>0</v>
      </c>
      <c r="K620" s="86">
        <v>0</v>
      </c>
      <c r="L620" s="86">
        <v>0</v>
      </c>
      <c r="M620" s="86">
        <v>0</v>
      </c>
      <c r="N620" s="86">
        <v>0</v>
      </c>
      <c r="O620" s="86">
        <v>0</v>
      </c>
      <c r="P620" s="86">
        <v>0</v>
      </c>
      <c r="Q620" s="86">
        <v>0</v>
      </c>
      <c r="R620" s="86">
        <v>0</v>
      </c>
      <c r="S620" s="86">
        <v>0</v>
      </c>
      <c r="T620" s="86">
        <v>0</v>
      </c>
      <c r="U620" s="86">
        <v>0</v>
      </c>
      <c r="V620" s="86">
        <v>0</v>
      </c>
      <c r="W620" s="86">
        <v>0</v>
      </c>
      <c r="X620" s="168" t="s">
        <v>153</v>
      </c>
      <c r="Y620" s="170"/>
    </row>
    <row r="621" spans="2:25" s="197" customFormat="1" x14ac:dyDescent="0.2">
      <c r="B621" s="86" t="s">
        <v>1053</v>
      </c>
      <c r="C621" s="86" t="s">
        <v>439</v>
      </c>
      <c r="D621" s="86" t="s">
        <v>2</v>
      </c>
      <c r="E621" s="86">
        <v>453</v>
      </c>
      <c r="F621" s="86">
        <v>0</v>
      </c>
      <c r="G621" s="86">
        <v>2.12826</v>
      </c>
      <c r="H621" s="86">
        <v>0.70399999999999996</v>
      </c>
      <c r="I621" s="86">
        <v>0</v>
      </c>
      <c r="J621" s="86">
        <v>0</v>
      </c>
      <c r="K621" s="86">
        <v>0</v>
      </c>
      <c r="L621" s="86">
        <v>0</v>
      </c>
      <c r="M621" s="86">
        <v>0</v>
      </c>
      <c r="N621" s="86">
        <v>0</v>
      </c>
      <c r="O621" s="86">
        <v>0</v>
      </c>
      <c r="P621" s="86">
        <v>0</v>
      </c>
      <c r="Q621" s="86">
        <v>0</v>
      </c>
      <c r="R621" s="86">
        <v>0</v>
      </c>
      <c r="S621" s="86">
        <v>0</v>
      </c>
      <c r="T621" s="86">
        <v>0</v>
      </c>
      <c r="U621" s="86">
        <v>0</v>
      </c>
      <c r="V621" s="86">
        <v>0</v>
      </c>
      <c r="W621" s="86">
        <v>0</v>
      </c>
      <c r="X621" s="168" t="s">
        <v>153</v>
      </c>
      <c r="Y621" s="170"/>
    </row>
    <row r="622" spans="2:25" s="197" customFormat="1" x14ac:dyDescent="0.2">
      <c r="B622" s="86" t="s">
        <v>1054</v>
      </c>
      <c r="C622" s="86" t="s">
        <v>439</v>
      </c>
      <c r="D622" s="86" t="s">
        <v>2</v>
      </c>
      <c r="E622" s="86">
        <v>1</v>
      </c>
      <c r="F622" s="86">
        <v>0</v>
      </c>
      <c r="G622" s="86">
        <v>4.0943399999999999</v>
      </c>
      <c r="H622" s="86">
        <v>0</v>
      </c>
      <c r="I622" s="86">
        <v>0</v>
      </c>
      <c r="J622" s="86">
        <v>0</v>
      </c>
      <c r="K622" s="86">
        <v>0</v>
      </c>
      <c r="L622" s="86">
        <v>0</v>
      </c>
      <c r="M622" s="86">
        <v>0</v>
      </c>
      <c r="N622" s="86">
        <v>0</v>
      </c>
      <c r="O622" s="86">
        <v>0</v>
      </c>
      <c r="P622" s="86">
        <v>0</v>
      </c>
      <c r="Q622" s="86">
        <v>0</v>
      </c>
      <c r="R622" s="86">
        <v>0</v>
      </c>
      <c r="S622" s="86">
        <v>0</v>
      </c>
      <c r="T622" s="86">
        <v>0</v>
      </c>
      <c r="U622" s="86">
        <v>0</v>
      </c>
      <c r="V622" s="86">
        <v>0</v>
      </c>
      <c r="W622" s="86">
        <v>0</v>
      </c>
      <c r="X622" s="168" t="s">
        <v>153</v>
      </c>
      <c r="Y622" s="170"/>
    </row>
    <row r="623" spans="2:25" s="197" customFormat="1" x14ac:dyDescent="0.2">
      <c r="B623" s="86" t="s">
        <v>1055</v>
      </c>
      <c r="C623" s="86" t="s">
        <v>439</v>
      </c>
      <c r="D623" s="86" t="s">
        <v>2</v>
      </c>
      <c r="E623" s="86">
        <v>894</v>
      </c>
      <c r="F623" s="86">
        <v>0</v>
      </c>
      <c r="G623" s="86">
        <v>2.73678</v>
      </c>
      <c r="H623" s="86">
        <v>1.7649999999999999</v>
      </c>
      <c r="I623" s="86">
        <v>0</v>
      </c>
      <c r="J623" s="86">
        <v>0</v>
      </c>
      <c r="K623" s="86">
        <v>0</v>
      </c>
      <c r="L623" s="86">
        <v>0</v>
      </c>
      <c r="M623" s="86">
        <v>0</v>
      </c>
      <c r="N623" s="86">
        <v>0</v>
      </c>
      <c r="O623" s="86">
        <v>0</v>
      </c>
      <c r="P623" s="86">
        <v>0</v>
      </c>
      <c r="Q623" s="86">
        <v>0</v>
      </c>
      <c r="R623" s="86">
        <v>0</v>
      </c>
      <c r="S623" s="86">
        <v>0</v>
      </c>
      <c r="T623" s="86">
        <v>0</v>
      </c>
      <c r="U623" s="86">
        <v>0</v>
      </c>
      <c r="V623" s="86">
        <v>0</v>
      </c>
      <c r="W623" s="86">
        <v>0</v>
      </c>
      <c r="X623" s="168" t="s">
        <v>153</v>
      </c>
      <c r="Y623" s="170"/>
    </row>
    <row r="624" spans="2:25" s="197" customFormat="1" x14ac:dyDescent="0.2">
      <c r="B624" s="86" t="s">
        <v>1056</v>
      </c>
      <c r="C624" s="86" t="s">
        <v>439</v>
      </c>
      <c r="D624" s="86" t="s">
        <v>1</v>
      </c>
      <c r="E624" s="86">
        <v>112</v>
      </c>
      <c r="F624" s="86">
        <v>0</v>
      </c>
      <c r="G624" s="86">
        <v>2.4350000000000001</v>
      </c>
      <c r="H624" s="86">
        <v>1.8140000000000001</v>
      </c>
      <c r="I624" s="86">
        <v>0</v>
      </c>
      <c r="J624" s="86">
        <v>0</v>
      </c>
      <c r="K624" s="86">
        <v>0</v>
      </c>
      <c r="L624" s="86">
        <v>0</v>
      </c>
      <c r="M624" s="86">
        <v>0</v>
      </c>
      <c r="N624" s="86">
        <v>0</v>
      </c>
      <c r="O624" s="86">
        <v>0</v>
      </c>
      <c r="P624" s="86">
        <v>0</v>
      </c>
      <c r="Q624" s="86">
        <v>0</v>
      </c>
      <c r="R624" s="86">
        <v>0</v>
      </c>
      <c r="S624" s="86">
        <v>0</v>
      </c>
      <c r="T624" s="86">
        <v>0</v>
      </c>
      <c r="U624" s="86">
        <v>0</v>
      </c>
      <c r="V624" s="86">
        <v>0</v>
      </c>
      <c r="W624" s="86">
        <v>0</v>
      </c>
      <c r="X624" s="168" t="s">
        <v>153</v>
      </c>
      <c r="Y624" s="170"/>
    </row>
    <row r="625" spans="2:25" s="197" customFormat="1" x14ac:dyDescent="0.2">
      <c r="B625" s="86" t="s">
        <v>1057</v>
      </c>
      <c r="C625" s="86" t="s">
        <v>439</v>
      </c>
      <c r="D625" s="86" t="s">
        <v>1</v>
      </c>
      <c r="E625" s="86">
        <v>0</v>
      </c>
      <c r="F625" s="86">
        <v>0</v>
      </c>
      <c r="G625" s="86">
        <v>0</v>
      </c>
      <c r="H625" s="86">
        <v>0</v>
      </c>
      <c r="I625" s="86">
        <v>0</v>
      </c>
      <c r="J625" s="86">
        <v>0</v>
      </c>
      <c r="K625" s="86">
        <v>0</v>
      </c>
      <c r="L625" s="86">
        <v>0</v>
      </c>
      <c r="M625" s="86">
        <v>0</v>
      </c>
      <c r="N625" s="86">
        <v>0</v>
      </c>
      <c r="O625" s="86">
        <v>0</v>
      </c>
      <c r="P625" s="86">
        <v>0</v>
      </c>
      <c r="Q625" s="86">
        <v>0</v>
      </c>
      <c r="R625" s="86">
        <v>0</v>
      </c>
      <c r="S625" s="86">
        <v>0</v>
      </c>
      <c r="T625" s="86">
        <v>0</v>
      </c>
      <c r="U625" s="86">
        <v>0</v>
      </c>
      <c r="V625" s="86">
        <v>0</v>
      </c>
      <c r="W625" s="86">
        <v>0</v>
      </c>
      <c r="X625" s="168" t="s">
        <v>153</v>
      </c>
      <c r="Y625" s="170"/>
    </row>
    <row r="626" spans="2:25" s="197" customFormat="1" x14ac:dyDescent="0.2">
      <c r="B626" s="86" t="s">
        <v>1058</v>
      </c>
      <c r="C626" s="86" t="s">
        <v>439</v>
      </c>
      <c r="D626" s="86" t="s">
        <v>1</v>
      </c>
      <c r="E626" s="86">
        <v>0</v>
      </c>
      <c r="F626" s="86">
        <v>0</v>
      </c>
      <c r="G626" s="86">
        <v>0</v>
      </c>
      <c r="H626" s="86">
        <v>0</v>
      </c>
      <c r="I626" s="86">
        <v>0</v>
      </c>
      <c r="J626" s="86">
        <v>0</v>
      </c>
      <c r="K626" s="86">
        <v>0</v>
      </c>
      <c r="L626" s="86">
        <v>0</v>
      </c>
      <c r="M626" s="86">
        <v>0</v>
      </c>
      <c r="N626" s="86">
        <v>0</v>
      </c>
      <c r="O626" s="86">
        <v>0</v>
      </c>
      <c r="P626" s="86">
        <v>0</v>
      </c>
      <c r="Q626" s="86">
        <v>0</v>
      </c>
      <c r="R626" s="86">
        <v>0</v>
      </c>
      <c r="S626" s="86">
        <v>0</v>
      </c>
      <c r="T626" s="86">
        <v>0</v>
      </c>
      <c r="U626" s="86">
        <v>0</v>
      </c>
      <c r="V626" s="86">
        <v>0</v>
      </c>
      <c r="W626" s="86">
        <v>0</v>
      </c>
      <c r="X626" s="168" t="s">
        <v>153</v>
      </c>
      <c r="Y626" s="170"/>
    </row>
    <row r="627" spans="2:25" s="197" customFormat="1" x14ac:dyDescent="0.2">
      <c r="B627" s="86" t="s">
        <v>1059</v>
      </c>
      <c r="C627" s="86" t="s">
        <v>439</v>
      </c>
      <c r="D627" s="86" t="s">
        <v>1</v>
      </c>
      <c r="E627" s="86">
        <v>15</v>
      </c>
      <c r="F627" s="86">
        <v>0</v>
      </c>
      <c r="G627" s="86">
        <v>0.92625000000000002</v>
      </c>
      <c r="H627" s="86">
        <v>4.26</v>
      </c>
      <c r="I627" s="86">
        <v>0</v>
      </c>
      <c r="J627" s="86">
        <v>0</v>
      </c>
      <c r="K627" s="86">
        <v>0</v>
      </c>
      <c r="L627" s="86">
        <v>0</v>
      </c>
      <c r="M627" s="86">
        <v>0</v>
      </c>
      <c r="N627" s="86">
        <v>0</v>
      </c>
      <c r="O627" s="86">
        <v>0</v>
      </c>
      <c r="P627" s="86">
        <v>0</v>
      </c>
      <c r="Q627" s="86">
        <v>0</v>
      </c>
      <c r="R627" s="86">
        <v>0</v>
      </c>
      <c r="S627" s="86">
        <v>0</v>
      </c>
      <c r="T627" s="86">
        <v>0</v>
      </c>
      <c r="U627" s="86">
        <v>0</v>
      </c>
      <c r="V627" s="86">
        <v>0</v>
      </c>
      <c r="W627" s="86">
        <v>0</v>
      </c>
      <c r="X627" s="168" t="s">
        <v>153</v>
      </c>
      <c r="Y627" s="170"/>
    </row>
    <row r="628" spans="2:25" s="197" customFormat="1" x14ac:dyDescent="0.2">
      <c r="B628" s="86" t="s">
        <v>1060</v>
      </c>
      <c r="C628" s="86" t="s">
        <v>439</v>
      </c>
      <c r="D628" s="86" t="s">
        <v>1</v>
      </c>
      <c r="E628" s="86">
        <v>98</v>
      </c>
      <c r="F628" s="86">
        <v>0</v>
      </c>
      <c r="G628" s="86">
        <v>1.6149100000000001</v>
      </c>
      <c r="H628" s="86">
        <v>3.2869999999999999</v>
      </c>
      <c r="I628" s="86">
        <v>0</v>
      </c>
      <c r="J628" s="86">
        <v>0</v>
      </c>
      <c r="K628" s="86">
        <v>0</v>
      </c>
      <c r="L628" s="86">
        <v>0</v>
      </c>
      <c r="M628" s="86">
        <v>0</v>
      </c>
      <c r="N628" s="86">
        <v>0</v>
      </c>
      <c r="O628" s="86">
        <v>0</v>
      </c>
      <c r="P628" s="86">
        <v>0</v>
      </c>
      <c r="Q628" s="86">
        <v>0</v>
      </c>
      <c r="R628" s="86">
        <v>0</v>
      </c>
      <c r="S628" s="86">
        <v>0</v>
      </c>
      <c r="T628" s="86">
        <v>0</v>
      </c>
      <c r="U628" s="86">
        <v>0</v>
      </c>
      <c r="V628" s="86">
        <v>0</v>
      </c>
      <c r="W628" s="86">
        <v>0</v>
      </c>
      <c r="X628" s="168" t="s">
        <v>153</v>
      </c>
      <c r="Y628" s="170"/>
    </row>
    <row r="629" spans="2:25" s="197" customFormat="1" x14ac:dyDescent="0.2">
      <c r="B629" s="86" t="s">
        <v>1061</v>
      </c>
      <c r="C629" s="86" t="s">
        <v>439</v>
      </c>
      <c r="D629" s="86" t="s">
        <v>1</v>
      </c>
      <c r="E629" s="86">
        <v>0</v>
      </c>
      <c r="F629" s="86">
        <v>0</v>
      </c>
      <c r="G629" s="86">
        <v>0.76407999999999998</v>
      </c>
      <c r="H629" s="86">
        <v>0</v>
      </c>
      <c r="I629" s="86">
        <v>0</v>
      </c>
      <c r="J629" s="86">
        <v>0</v>
      </c>
      <c r="K629" s="86">
        <v>0</v>
      </c>
      <c r="L629" s="86">
        <v>0</v>
      </c>
      <c r="M629" s="86">
        <v>0</v>
      </c>
      <c r="N629" s="86">
        <v>0</v>
      </c>
      <c r="O629" s="86">
        <v>0</v>
      </c>
      <c r="P629" s="86">
        <v>0</v>
      </c>
      <c r="Q629" s="86">
        <v>0</v>
      </c>
      <c r="R629" s="86">
        <v>0</v>
      </c>
      <c r="S629" s="86">
        <v>0</v>
      </c>
      <c r="T629" s="86">
        <v>0</v>
      </c>
      <c r="U629" s="86">
        <v>0</v>
      </c>
      <c r="V629" s="86">
        <v>0</v>
      </c>
      <c r="W629" s="86">
        <v>0</v>
      </c>
      <c r="X629" s="168" t="s">
        <v>153</v>
      </c>
      <c r="Y629" s="170"/>
    </row>
    <row r="630" spans="2:25" s="197" customFormat="1" x14ac:dyDescent="0.2">
      <c r="B630" s="86" t="s">
        <v>1062</v>
      </c>
      <c r="C630" s="86" t="s">
        <v>439</v>
      </c>
      <c r="D630" s="86" t="s">
        <v>1</v>
      </c>
      <c r="E630" s="86">
        <v>635</v>
      </c>
      <c r="F630" s="86">
        <v>0</v>
      </c>
      <c r="G630" s="86">
        <v>0.36120999999999998</v>
      </c>
      <c r="H630" s="86">
        <v>3.0070000000000001</v>
      </c>
      <c r="I630" s="86">
        <v>8.9999999999999993E-3</v>
      </c>
      <c r="J630" s="86">
        <v>0</v>
      </c>
      <c r="K630" s="86">
        <v>0</v>
      </c>
      <c r="L630" s="86">
        <v>269</v>
      </c>
      <c r="M630" s="86">
        <v>269</v>
      </c>
      <c r="N630" s="275">
        <v>6.1522400000000004E-6</v>
      </c>
      <c r="O630" s="275">
        <v>6.1522400000000004E-6</v>
      </c>
      <c r="P630" s="86">
        <v>0</v>
      </c>
      <c r="Q630" s="86">
        <v>0</v>
      </c>
      <c r="R630" s="86">
        <v>0</v>
      </c>
      <c r="S630" s="86">
        <v>0</v>
      </c>
      <c r="T630" s="86">
        <v>0</v>
      </c>
      <c r="U630" s="86">
        <v>0</v>
      </c>
      <c r="V630" s="86">
        <v>0</v>
      </c>
      <c r="W630" s="86">
        <v>0</v>
      </c>
      <c r="X630" s="168" t="s">
        <v>153</v>
      </c>
      <c r="Y630" s="170"/>
    </row>
    <row r="631" spans="2:25" s="197" customFormat="1" x14ac:dyDescent="0.2">
      <c r="B631" s="86" t="s">
        <v>1063</v>
      </c>
      <c r="C631" s="86" t="s">
        <v>439</v>
      </c>
      <c r="D631" s="86" t="s">
        <v>1</v>
      </c>
      <c r="E631" s="86">
        <v>5</v>
      </c>
      <c r="F631" s="86">
        <v>0</v>
      </c>
      <c r="G631" s="86">
        <v>0.36321999999999999</v>
      </c>
      <c r="H631" s="86">
        <v>1.776</v>
      </c>
      <c r="I631" s="86">
        <v>0</v>
      </c>
      <c r="J631" s="86">
        <v>0</v>
      </c>
      <c r="K631" s="86">
        <v>0</v>
      </c>
      <c r="L631" s="86">
        <v>0</v>
      </c>
      <c r="M631" s="86">
        <v>0</v>
      </c>
      <c r="N631" s="86">
        <v>0</v>
      </c>
      <c r="O631" s="86">
        <v>0</v>
      </c>
      <c r="P631" s="86">
        <v>0</v>
      </c>
      <c r="Q631" s="86">
        <v>0</v>
      </c>
      <c r="R631" s="86">
        <v>0</v>
      </c>
      <c r="S631" s="86">
        <v>0</v>
      </c>
      <c r="T631" s="86">
        <v>0</v>
      </c>
      <c r="U631" s="86">
        <v>0</v>
      </c>
      <c r="V631" s="86">
        <v>0</v>
      </c>
      <c r="W631" s="86">
        <v>0</v>
      </c>
      <c r="X631" s="168" t="s">
        <v>153</v>
      </c>
      <c r="Y631" s="170"/>
    </row>
    <row r="632" spans="2:25" s="197" customFormat="1" x14ac:dyDescent="0.2">
      <c r="B632" s="86" t="s">
        <v>1064</v>
      </c>
      <c r="C632" s="86" t="s">
        <v>439</v>
      </c>
      <c r="D632" s="86" t="s">
        <v>1</v>
      </c>
      <c r="E632" s="86">
        <v>0</v>
      </c>
      <c r="F632" s="86">
        <v>0</v>
      </c>
      <c r="G632" s="86">
        <v>0.57376000000000005</v>
      </c>
      <c r="H632" s="86">
        <v>0</v>
      </c>
      <c r="I632" s="86">
        <v>0</v>
      </c>
      <c r="J632" s="86">
        <v>0</v>
      </c>
      <c r="K632" s="86">
        <v>0</v>
      </c>
      <c r="L632" s="86">
        <v>0</v>
      </c>
      <c r="M632" s="86">
        <v>0</v>
      </c>
      <c r="N632" s="86">
        <v>0</v>
      </c>
      <c r="O632" s="86">
        <v>0</v>
      </c>
      <c r="P632" s="86">
        <v>0</v>
      </c>
      <c r="Q632" s="86">
        <v>0</v>
      </c>
      <c r="R632" s="86">
        <v>0</v>
      </c>
      <c r="S632" s="86">
        <v>0</v>
      </c>
      <c r="T632" s="86">
        <v>0</v>
      </c>
      <c r="U632" s="86">
        <v>0</v>
      </c>
      <c r="V632" s="86">
        <v>0</v>
      </c>
      <c r="W632" s="86">
        <v>0</v>
      </c>
      <c r="X632" s="168" t="s">
        <v>153</v>
      </c>
      <c r="Y632" s="170"/>
    </row>
    <row r="633" spans="2:25" s="197" customFormat="1" x14ac:dyDescent="0.2">
      <c r="B633" s="86" t="s">
        <v>1065</v>
      </c>
      <c r="C633" s="86" t="s">
        <v>439</v>
      </c>
      <c r="D633" s="86" t="s">
        <v>1</v>
      </c>
      <c r="E633" s="86">
        <v>310</v>
      </c>
      <c r="F633" s="86">
        <v>0</v>
      </c>
      <c r="G633" s="86">
        <v>2.1526999999999998</v>
      </c>
      <c r="H633" s="86">
        <v>2.75</v>
      </c>
      <c r="I633" s="86">
        <v>0.55700000000000005</v>
      </c>
      <c r="J633" s="86">
        <v>0</v>
      </c>
      <c r="K633" s="86">
        <v>2</v>
      </c>
      <c r="L633" s="86">
        <v>8500</v>
      </c>
      <c r="M633" s="86">
        <v>8500</v>
      </c>
      <c r="N633" s="86">
        <v>6.8905099999999999E-4</v>
      </c>
      <c r="O633" s="86">
        <v>6.8905099999999999E-4</v>
      </c>
      <c r="P633" s="86">
        <v>0</v>
      </c>
      <c r="Q633" s="86">
        <v>0</v>
      </c>
      <c r="R633" s="86">
        <v>0</v>
      </c>
      <c r="S633" s="86">
        <v>0</v>
      </c>
      <c r="T633" s="86">
        <v>0</v>
      </c>
      <c r="U633" s="86">
        <v>0</v>
      </c>
      <c r="V633" s="86">
        <v>0</v>
      </c>
      <c r="W633" s="86">
        <v>0</v>
      </c>
      <c r="X633" s="168" t="s">
        <v>153</v>
      </c>
      <c r="Y633" s="170"/>
    </row>
    <row r="634" spans="2:25" s="197" customFormat="1" x14ac:dyDescent="0.2">
      <c r="B634" s="86" t="s">
        <v>1066</v>
      </c>
      <c r="C634" s="86" t="s">
        <v>439</v>
      </c>
      <c r="D634" s="86" t="s">
        <v>1</v>
      </c>
      <c r="E634" s="86">
        <v>588</v>
      </c>
      <c r="F634" s="86">
        <v>0</v>
      </c>
      <c r="G634" s="86">
        <v>2.3448199999999999</v>
      </c>
      <c r="H634" s="86">
        <v>5.5439999999999996</v>
      </c>
      <c r="I634" s="86">
        <v>0.09</v>
      </c>
      <c r="J634" s="86">
        <v>0.68100000000000005</v>
      </c>
      <c r="K634" s="86">
        <v>2</v>
      </c>
      <c r="L634" s="86">
        <v>1290</v>
      </c>
      <c r="M634" s="86">
        <v>1290</v>
      </c>
      <c r="N634" s="275">
        <v>2.4608900000000001E-5</v>
      </c>
      <c r="O634" s="275">
        <v>2.4608900000000001E-5</v>
      </c>
      <c r="P634" s="86">
        <v>5</v>
      </c>
      <c r="Q634" s="86">
        <v>9783</v>
      </c>
      <c r="R634" s="86">
        <v>9783</v>
      </c>
      <c r="S634" s="86">
        <v>1.63034E-4</v>
      </c>
      <c r="T634" s="86">
        <v>1.63034E-4</v>
      </c>
      <c r="U634" s="86">
        <v>0</v>
      </c>
      <c r="V634" s="86">
        <v>0</v>
      </c>
      <c r="W634" s="86">
        <v>0</v>
      </c>
      <c r="X634" s="168" t="s">
        <v>153</v>
      </c>
      <c r="Y634" s="170"/>
    </row>
    <row r="635" spans="2:25" s="197" customFormat="1" x14ac:dyDescent="0.2">
      <c r="B635" s="86" t="s">
        <v>1067</v>
      </c>
      <c r="C635" s="86" t="s">
        <v>439</v>
      </c>
      <c r="D635" s="86" t="s">
        <v>1</v>
      </c>
      <c r="E635" s="86">
        <v>101</v>
      </c>
      <c r="F635" s="86">
        <v>0</v>
      </c>
      <c r="G635" s="86">
        <v>0.77927000000000002</v>
      </c>
      <c r="H635" s="86">
        <v>1.387</v>
      </c>
      <c r="I635" s="86">
        <v>0</v>
      </c>
      <c r="J635" s="86">
        <v>0</v>
      </c>
      <c r="K635" s="86">
        <v>0</v>
      </c>
      <c r="L635" s="86">
        <v>0</v>
      </c>
      <c r="M635" s="86">
        <v>0</v>
      </c>
      <c r="N635" s="86">
        <v>0</v>
      </c>
      <c r="O635" s="86">
        <v>0</v>
      </c>
      <c r="P635" s="86">
        <v>0</v>
      </c>
      <c r="Q635" s="86">
        <v>0</v>
      </c>
      <c r="R635" s="86">
        <v>0</v>
      </c>
      <c r="S635" s="86">
        <v>0</v>
      </c>
      <c r="T635" s="86">
        <v>0</v>
      </c>
      <c r="U635" s="86">
        <v>0</v>
      </c>
      <c r="V635" s="86">
        <v>0</v>
      </c>
      <c r="W635" s="86">
        <v>0</v>
      </c>
      <c r="X635" s="168" t="s">
        <v>153</v>
      </c>
      <c r="Y635" s="170"/>
    </row>
    <row r="636" spans="2:25" s="197" customFormat="1" x14ac:dyDescent="0.2">
      <c r="B636" s="86" t="s">
        <v>1068</v>
      </c>
      <c r="C636" s="86" t="s">
        <v>439</v>
      </c>
      <c r="D636" s="86" t="s">
        <v>1</v>
      </c>
      <c r="E636" s="86">
        <v>54</v>
      </c>
      <c r="F636" s="86">
        <v>0</v>
      </c>
      <c r="G636" s="86">
        <v>0.87419000000000002</v>
      </c>
      <c r="H636" s="86">
        <v>2.5819999999999999</v>
      </c>
      <c r="I636" s="86">
        <v>0</v>
      </c>
      <c r="J636" s="86">
        <v>0</v>
      </c>
      <c r="K636" s="86">
        <v>0</v>
      </c>
      <c r="L636" s="86">
        <v>0</v>
      </c>
      <c r="M636" s="86">
        <v>0</v>
      </c>
      <c r="N636" s="86">
        <v>0</v>
      </c>
      <c r="O636" s="86">
        <v>0</v>
      </c>
      <c r="P636" s="86">
        <v>0</v>
      </c>
      <c r="Q636" s="86">
        <v>0</v>
      </c>
      <c r="R636" s="86">
        <v>0</v>
      </c>
      <c r="S636" s="86">
        <v>0</v>
      </c>
      <c r="T636" s="86">
        <v>0</v>
      </c>
      <c r="U636" s="86">
        <v>0</v>
      </c>
      <c r="V636" s="86">
        <v>0</v>
      </c>
      <c r="W636" s="86">
        <v>0</v>
      </c>
      <c r="X636" s="168" t="s">
        <v>153</v>
      </c>
      <c r="Y636" s="170"/>
    </row>
    <row r="637" spans="2:25" s="197" customFormat="1" x14ac:dyDescent="0.2">
      <c r="B637" s="86" t="s">
        <v>1069</v>
      </c>
      <c r="C637" s="86" t="s">
        <v>439</v>
      </c>
      <c r="D637" s="86" t="s">
        <v>1</v>
      </c>
      <c r="E637" s="86">
        <v>31</v>
      </c>
      <c r="F637" s="86">
        <v>0</v>
      </c>
      <c r="G637" s="86">
        <v>0.99548999999999999</v>
      </c>
      <c r="H637" s="86">
        <v>4.5949999999999998</v>
      </c>
      <c r="I637" s="86">
        <v>0</v>
      </c>
      <c r="J637" s="86">
        <v>0</v>
      </c>
      <c r="K637" s="86">
        <v>0</v>
      </c>
      <c r="L637" s="86">
        <v>0</v>
      </c>
      <c r="M637" s="86">
        <v>0</v>
      </c>
      <c r="N637" s="86">
        <v>0</v>
      </c>
      <c r="O637" s="86">
        <v>0</v>
      </c>
      <c r="P637" s="86">
        <v>0</v>
      </c>
      <c r="Q637" s="86">
        <v>0</v>
      </c>
      <c r="R637" s="86">
        <v>0</v>
      </c>
      <c r="S637" s="86">
        <v>0</v>
      </c>
      <c r="T637" s="86">
        <v>0</v>
      </c>
      <c r="U637" s="86">
        <v>0</v>
      </c>
      <c r="V637" s="86">
        <v>0</v>
      </c>
      <c r="W637" s="86">
        <v>0</v>
      </c>
      <c r="X637" s="168" t="s">
        <v>153</v>
      </c>
      <c r="Y637" s="170"/>
    </row>
    <row r="638" spans="2:25" s="197" customFormat="1" x14ac:dyDescent="0.2">
      <c r="B638" s="86" t="s">
        <v>1070</v>
      </c>
      <c r="C638" s="86" t="s">
        <v>439</v>
      </c>
      <c r="D638" s="86" t="s">
        <v>1</v>
      </c>
      <c r="E638" s="86">
        <v>0</v>
      </c>
      <c r="F638" s="86">
        <v>0</v>
      </c>
      <c r="G638" s="86">
        <v>0.70469000000000004</v>
      </c>
      <c r="H638" s="86">
        <v>0</v>
      </c>
      <c r="I638" s="86">
        <v>0</v>
      </c>
      <c r="J638" s="86">
        <v>0</v>
      </c>
      <c r="K638" s="86">
        <v>0</v>
      </c>
      <c r="L638" s="86">
        <v>0</v>
      </c>
      <c r="M638" s="86">
        <v>0</v>
      </c>
      <c r="N638" s="86">
        <v>0</v>
      </c>
      <c r="O638" s="86">
        <v>0</v>
      </c>
      <c r="P638" s="86">
        <v>0</v>
      </c>
      <c r="Q638" s="86">
        <v>0</v>
      </c>
      <c r="R638" s="86">
        <v>0</v>
      </c>
      <c r="S638" s="86">
        <v>0</v>
      </c>
      <c r="T638" s="86">
        <v>0</v>
      </c>
      <c r="U638" s="86">
        <v>0</v>
      </c>
      <c r="V638" s="86">
        <v>0</v>
      </c>
      <c r="W638" s="86">
        <v>0</v>
      </c>
      <c r="X638" s="168" t="s">
        <v>153</v>
      </c>
      <c r="Y638" s="170"/>
    </row>
    <row r="639" spans="2:25" s="197" customFormat="1" x14ac:dyDescent="0.2">
      <c r="B639" s="86" t="s">
        <v>1071</v>
      </c>
      <c r="C639" s="86" t="s">
        <v>439</v>
      </c>
      <c r="D639" s="86" t="s">
        <v>1</v>
      </c>
      <c r="E639" s="86">
        <v>363</v>
      </c>
      <c r="F639" s="86">
        <v>0</v>
      </c>
      <c r="G639" s="86">
        <v>2.1641499999999998</v>
      </c>
      <c r="H639" s="86">
        <v>3.8050000000000002</v>
      </c>
      <c r="I639" s="86">
        <v>8.5000000000000006E-2</v>
      </c>
      <c r="J639" s="86">
        <v>0.17799999999999999</v>
      </c>
      <c r="K639" s="86">
        <v>1</v>
      </c>
      <c r="L639" s="86">
        <v>1094</v>
      </c>
      <c r="M639" s="86">
        <v>1094</v>
      </c>
      <c r="N639" s="275">
        <v>3.9989500000000001E-5</v>
      </c>
      <c r="O639" s="275">
        <v>3.9989500000000001E-5</v>
      </c>
      <c r="P639" s="86">
        <v>3</v>
      </c>
      <c r="Q639" s="86">
        <v>2297</v>
      </c>
      <c r="R639" s="86">
        <v>2297</v>
      </c>
      <c r="S639" s="275">
        <v>4.6141799999999999E-5</v>
      </c>
      <c r="T639" s="275">
        <v>4.6141799999999999E-5</v>
      </c>
      <c r="U639" s="86">
        <v>0</v>
      </c>
      <c r="V639" s="86">
        <v>0</v>
      </c>
      <c r="W639" s="86">
        <v>0</v>
      </c>
      <c r="X639" s="168" t="s">
        <v>153</v>
      </c>
      <c r="Y639" s="170"/>
    </row>
    <row r="640" spans="2:25" s="197" customFormat="1" x14ac:dyDescent="0.2">
      <c r="B640" s="86" t="s">
        <v>1072</v>
      </c>
      <c r="C640" s="86" t="s">
        <v>439</v>
      </c>
      <c r="D640" s="86" t="s">
        <v>1</v>
      </c>
      <c r="E640" s="86">
        <v>467</v>
      </c>
      <c r="F640" s="86">
        <v>0</v>
      </c>
      <c r="G640" s="86">
        <v>1.3055600000000001</v>
      </c>
      <c r="H640" s="86">
        <v>3.9830000000000001</v>
      </c>
      <c r="I640" s="86">
        <v>0</v>
      </c>
      <c r="J640" s="86">
        <v>0</v>
      </c>
      <c r="K640" s="86">
        <v>0</v>
      </c>
      <c r="L640" s="86">
        <v>0</v>
      </c>
      <c r="M640" s="86">
        <v>0</v>
      </c>
      <c r="N640" s="86">
        <v>0</v>
      </c>
      <c r="O640" s="86">
        <v>0</v>
      </c>
      <c r="P640" s="86">
        <v>0</v>
      </c>
      <c r="Q640" s="86">
        <v>0</v>
      </c>
      <c r="R640" s="86">
        <v>0</v>
      </c>
      <c r="S640" s="86">
        <v>0</v>
      </c>
      <c r="T640" s="86">
        <v>0</v>
      </c>
      <c r="U640" s="86">
        <v>0</v>
      </c>
      <c r="V640" s="86">
        <v>0</v>
      </c>
      <c r="W640" s="86">
        <v>0</v>
      </c>
      <c r="X640" s="168" t="s">
        <v>153</v>
      </c>
      <c r="Y640" s="170"/>
    </row>
    <row r="641" spans="2:25" s="197" customFormat="1" x14ac:dyDescent="0.2">
      <c r="B641" s="86" t="s">
        <v>1073</v>
      </c>
      <c r="C641" s="86" t="s">
        <v>439</v>
      </c>
      <c r="D641" s="86" t="s">
        <v>1</v>
      </c>
      <c r="E641" s="86">
        <v>707</v>
      </c>
      <c r="F641" s="86">
        <v>0</v>
      </c>
      <c r="G641" s="86">
        <v>1.6530800000000001</v>
      </c>
      <c r="H641" s="86">
        <v>3.3420000000000001</v>
      </c>
      <c r="I641" s="86">
        <v>0</v>
      </c>
      <c r="J641" s="86">
        <v>0</v>
      </c>
      <c r="K641" s="86">
        <v>0</v>
      </c>
      <c r="L641" s="86">
        <v>0</v>
      </c>
      <c r="M641" s="86">
        <v>0</v>
      </c>
      <c r="N641" s="86">
        <v>0</v>
      </c>
      <c r="O641" s="86">
        <v>0</v>
      </c>
      <c r="P641" s="86">
        <v>0</v>
      </c>
      <c r="Q641" s="86">
        <v>0</v>
      </c>
      <c r="R641" s="86">
        <v>0</v>
      </c>
      <c r="S641" s="86">
        <v>0</v>
      </c>
      <c r="T641" s="86">
        <v>0</v>
      </c>
      <c r="U641" s="86">
        <v>0</v>
      </c>
      <c r="V641" s="86">
        <v>0</v>
      </c>
      <c r="W641" s="86">
        <v>0</v>
      </c>
      <c r="X641" s="168" t="s">
        <v>153</v>
      </c>
      <c r="Y641" s="170"/>
    </row>
    <row r="642" spans="2:25" s="197" customFormat="1" x14ac:dyDescent="0.2">
      <c r="B642" s="86" t="s">
        <v>1074</v>
      </c>
      <c r="C642" s="86" t="s">
        <v>439</v>
      </c>
      <c r="D642" s="86" t="s">
        <v>1</v>
      </c>
      <c r="E642" s="86">
        <v>396</v>
      </c>
      <c r="F642" s="86">
        <v>0</v>
      </c>
      <c r="G642" s="86">
        <v>2.64852</v>
      </c>
      <c r="H642" s="86">
        <v>1.474</v>
      </c>
      <c r="I642" s="86">
        <v>1.1559999999999999</v>
      </c>
      <c r="J642" s="86">
        <v>0</v>
      </c>
      <c r="K642" s="86">
        <v>1</v>
      </c>
      <c r="L642" s="86">
        <v>42061</v>
      </c>
      <c r="M642" s="86">
        <v>42061</v>
      </c>
      <c r="N642" s="86">
        <v>1.230447E-3</v>
      </c>
      <c r="O642" s="86">
        <v>1.230447E-3</v>
      </c>
      <c r="P642" s="86">
        <v>0</v>
      </c>
      <c r="Q642" s="86">
        <v>0</v>
      </c>
      <c r="R642" s="86">
        <v>0</v>
      </c>
      <c r="S642" s="86">
        <v>0</v>
      </c>
      <c r="T642" s="86">
        <v>0</v>
      </c>
      <c r="U642" s="86">
        <v>0</v>
      </c>
      <c r="V642" s="86">
        <v>0</v>
      </c>
      <c r="W642" s="86">
        <v>0</v>
      </c>
      <c r="X642" s="168" t="s">
        <v>449</v>
      </c>
      <c r="Y642" s="170"/>
    </row>
    <row r="643" spans="2:25" s="197" customFormat="1" x14ac:dyDescent="0.2">
      <c r="B643" s="86" t="s">
        <v>1075</v>
      </c>
      <c r="C643" s="86" t="s">
        <v>439</v>
      </c>
      <c r="D643" s="86" t="s">
        <v>1</v>
      </c>
      <c r="E643" s="86">
        <v>191</v>
      </c>
      <c r="F643" s="86">
        <v>0</v>
      </c>
      <c r="G643" s="86">
        <v>1.3392500000000001</v>
      </c>
      <c r="H643" s="86">
        <v>2.3479999999999999</v>
      </c>
      <c r="I643" s="86">
        <v>0</v>
      </c>
      <c r="J643" s="86">
        <v>0</v>
      </c>
      <c r="K643" s="86">
        <v>0</v>
      </c>
      <c r="L643" s="86">
        <v>0</v>
      </c>
      <c r="M643" s="86">
        <v>0</v>
      </c>
      <c r="N643" s="86">
        <v>0</v>
      </c>
      <c r="O643" s="86">
        <v>0</v>
      </c>
      <c r="P643" s="86">
        <v>0</v>
      </c>
      <c r="Q643" s="86">
        <v>0</v>
      </c>
      <c r="R643" s="86">
        <v>0</v>
      </c>
      <c r="S643" s="86">
        <v>0</v>
      </c>
      <c r="T643" s="86">
        <v>0</v>
      </c>
      <c r="U643" s="86">
        <v>0</v>
      </c>
      <c r="V643" s="86">
        <v>0</v>
      </c>
      <c r="W643" s="86">
        <v>0</v>
      </c>
      <c r="X643" s="168" t="s">
        <v>153</v>
      </c>
      <c r="Y643" s="170"/>
    </row>
    <row r="644" spans="2:25" s="197" customFormat="1" x14ac:dyDescent="0.2">
      <c r="B644" s="86" t="s">
        <v>1076</v>
      </c>
      <c r="C644" s="86" t="s">
        <v>439</v>
      </c>
      <c r="D644" s="86" t="s">
        <v>1</v>
      </c>
      <c r="E644" s="86">
        <v>1</v>
      </c>
      <c r="F644" s="86">
        <v>0</v>
      </c>
      <c r="G644" s="86">
        <v>1.5006900000000001</v>
      </c>
      <c r="H644" s="86">
        <v>0</v>
      </c>
      <c r="I644" s="86">
        <v>0</v>
      </c>
      <c r="J644" s="86">
        <v>0</v>
      </c>
      <c r="K644" s="86">
        <v>0</v>
      </c>
      <c r="L644" s="86">
        <v>0</v>
      </c>
      <c r="M644" s="86">
        <v>0</v>
      </c>
      <c r="N644" s="86">
        <v>0</v>
      </c>
      <c r="O644" s="86">
        <v>0</v>
      </c>
      <c r="P644" s="86">
        <v>1</v>
      </c>
      <c r="Q644" s="86">
        <v>715</v>
      </c>
      <c r="R644" s="86">
        <v>715</v>
      </c>
      <c r="S644" s="275">
        <v>3.0761200000000002E-6</v>
      </c>
      <c r="T644" s="275">
        <v>3.0761200000000002E-6</v>
      </c>
      <c r="U644" s="86">
        <v>0</v>
      </c>
      <c r="V644" s="86">
        <v>0</v>
      </c>
      <c r="W644" s="86">
        <v>0</v>
      </c>
      <c r="X644" s="168" t="s">
        <v>153</v>
      </c>
      <c r="Y644" s="170"/>
    </row>
    <row r="645" spans="2:25" s="197" customFormat="1" x14ac:dyDescent="0.2">
      <c r="B645" s="86" t="s">
        <v>1077</v>
      </c>
      <c r="C645" s="86" t="s">
        <v>439</v>
      </c>
      <c r="D645" s="86" t="s">
        <v>1</v>
      </c>
      <c r="E645" s="86">
        <v>231</v>
      </c>
      <c r="F645" s="86">
        <v>0</v>
      </c>
      <c r="G645" s="86">
        <v>1.18666</v>
      </c>
      <c r="H645" s="86">
        <v>2.306</v>
      </c>
      <c r="I645" s="86">
        <v>4.2999999999999997E-2</v>
      </c>
      <c r="J645" s="86">
        <v>1.0999999999999999E-2</v>
      </c>
      <c r="K645" s="86">
        <v>0</v>
      </c>
      <c r="L645" s="86">
        <v>587</v>
      </c>
      <c r="M645" s="86">
        <v>587</v>
      </c>
      <c r="N645" s="275">
        <v>6.1522400000000004E-6</v>
      </c>
      <c r="O645" s="275">
        <v>6.1522400000000004E-6</v>
      </c>
      <c r="P645" s="86">
        <v>1</v>
      </c>
      <c r="Q645" s="86">
        <v>150</v>
      </c>
      <c r="R645" s="86">
        <v>150</v>
      </c>
      <c r="S645" s="275">
        <v>3.0761200000000002E-6</v>
      </c>
      <c r="T645" s="275">
        <v>3.0761200000000002E-6</v>
      </c>
      <c r="U645" s="86">
        <v>0</v>
      </c>
      <c r="V645" s="86">
        <v>0</v>
      </c>
      <c r="W645" s="86">
        <v>0</v>
      </c>
      <c r="X645" s="168" t="s">
        <v>153</v>
      </c>
      <c r="Y645" s="170"/>
    </row>
    <row r="646" spans="2:25" s="197" customFormat="1" x14ac:dyDescent="0.2">
      <c r="B646" s="86" t="s">
        <v>1078</v>
      </c>
      <c r="C646" s="86" t="s">
        <v>439</v>
      </c>
      <c r="D646" s="86" t="s">
        <v>1</v>
      </c>
      <c r="E646" s="86">
        <v>200</v>
      </c>
      <c r="F646" s="86">
        <v>0</v>
      </c>
      <c r="G646" s="86">
        <v>1.59599</v>
      </c>
      <c r="H646" s="86">
        <v>1.7330000000000001</v>
      </c>
      <c r="I646" s="86">
        <v>1.127</v>
      </c>
      <c r="J646" s="86">
        <v>0</v>
      </c>
      <c r="K646" s="86">
        <v>2</v>
      </c>
      <c r="L646" s="86">
        <v>17602</v>
      </c>
      <c r="M646" s="86">
        <v>17602</v>
      </c>
      <c r="N646" s="86">
        <v>1.14124E-3</v>
      </c>
      <c r="O646" s="86">
        <v>1.14124E-3</v>
      </c>
      <c r="P646" s="86">
        <v>0</v>
      </c>
      <c r="Q646" s="86">
        <v>0</v>
      </c>
      <c r="R646" s="86">
        <v>0</v>
      </c>
      <c r="S646" s="86">
        <v>0</v>
      </c>
      <c r="T646" s="86">
        <v>0</v>
      </c>
      <c r="U646" s="86">
        <v>0</v>
      </c>
      <c r="V646" s="86">
        <v>0</v>
      </c>
      <c r="W646" s="86">
        <v>0</v>
      </c>
      <c r="X646" s="168" t="s">
        <v>449</v>
      </c>
      <c r="Y646" s="170"/>
    </row>
    <row r="647" spans="2:25" s="197" customFormat="1" x14ac:dyDescent="0.2">
      <c r="B647" s="86" t="s">
        <v>1079</v>
      </c>
      <c r="C647" s="86" t="s">
        <v>439</v>
      </c>
      <c r="D647" s="86" t="s">
        <v>1</v>
      </c>
      <c r="E647" s="86">
        <v>39</v>
      </c>
      <c r="F647" s="86">
        <v>0</v>
      </c>
      <c r="G647" s="86">
        <v>0.37059999999999998</v>
      </c>
      <c r="H647" s="86">
        <v>1.1439999999999999</v>
      </c>
      <c r="I647" s="86">
        <v>0</v>
      </c>
      <c r="J647" s="86">
        <v>0</v>
      </c>
      <c r="K647" s="86">
        <v>0</v>
      </c>
      <c r="L647" s="86">
        <v>0</v>
      </c>
      <c r="M647" s="86">
        <v>0</v>
      </c>
      <c r="N647" s="86">
        <v>0</v>
      </c>
      <c r="O647" s="86">
        <v>0</v>
      </c>
      <c r="P647" s="86">
        <v>0</v>
      </c>
      <c r="Q647" s="86">
        <v>0</v>
      </c>
      <c r="R647" s="86">
        <v>0</v>
      </c>
      <c r="S647" s="86">
        <v>0</v>
      </c>
      <c r="T647" s="86">
        <v>0</v>
      </c>
      <c r="U647" s="86">
        <v>0</v>
      </c>
      <c r="V647" s="86">
        <v>0</v>
      </c>
      <c r="W647" s="86">
        <v>0</v>
      </c>
      <c r="X647" s="168" t="s">
        <v>153</v>
      </c>
      <c r="Y647" s="170"/>
    </row>
    <row r="648" spans="2:25" s="197" customFormat="1" x14ac:dyDescent="0.2">
      <c r="B648" s="86" t="s">
        <v>1080</v>
      </c>
      <c r="C648" s="86" t="s">
        <v>439</v>
      </c>
      <c r="D648" s="86" t="s">
        <v>1</v>
      </c>
      <c r="E648" s="86">
        <v>68</v>
      </c>
      <c r="F648" s="86">
        <v>0</v>
      </c>
      <c r="G648" s="86">
        <v>0.66513999999999995</v>
      </c>
      <c r="H648" s="86">
        <v>1.472</v>
      </c>
      <c r="I648" s="86">
        <v>0.105</v>
      </c>
      <c r="J648" s="86">
        <v>0</v>
      </c>
      <c r="K648" s="86">
        <v>0</v>
      </c>
      <c r="L648" s="86">
        <v>656</v>
      </c>
      <c r="M648" s="86">
        <v>656</v>
      </c>
      <c r="N648" s="275">
        <v>6.1522400000000004E-6</v>
      </c>
      <c r="O648" s="275">
        <v>6.1522400000000004E-6</v>
      </c>
      <c r="P648" s="86">
        <v>0</v>
      </c>
      <c r="Q648" s="86">
        <v>0</v>
      </c>
      <c r="R648" s="86">
        <v>0</v>
      </c>
      <c r="S648" s="86">
        <v>0</v>
      </c>
      <c r="T648" s="86">
        <v>0</v>
      </c>
      <c r="U648" s="86">
        <v>0</v>
      </c>
      <c r="V648" s="86">
        <v>0</v>
      </c>
      <c r="W648" s="86">
        <v>0</v>
      </c>
      <c r="X648" s="168" t="s">
        <v>153</v>
      </c>
      <c r="Y648" s="170"/>
    </row>
    <row r="649" spans="2:25" s="197" customFormat="1" x14ac:dyDescent="0.2">
      <c r="B649" s="86" t="s">
        <v>1081</v>
      </c>
      <c r="C649" s="86" t="s">
        <v>439</v>
      </c>
      <c r="D649" s="86" t="s">
        <v>1</v>
      </c>
      <c r="E649" s="86">
        <v>923</v>
      </c>
      <c r="F649" s="86">
        <v>0</v>
      </c>
      <c r="G649" s="86">
        <v>3.9170600000000002</v>
      </c>
      <c r="H649" s="86">
        <v>2.5950000000000002</v>
      </c>
      <c r="I649" s="86">
        <v>0.129</v>
      </c>
      <c r="J649" s="86">
        <v>0</v>
      </c>
      <c r="K649" s="86">
        <v>1</v>
      </c>
      <c r="L649" s="86">
        <v>6192</v>
      </c>
      <c r="M649" s="86">
        <v>6192</v>
      </c>
      <c r="N649" s="86">
        <v>1.32273E-4</v>
      </c>
      <c r="O649" s="86">
        <v>1.32273E-4</v>
      </c>
      <c r="P649" s="86">
        <v>0</v>
      </c>
      <c r="Q649" s="86">
        <v>0</v>
      </c>
      <c r="R649" s="86">
        <v>0</v>
      </c>
      <c r="S649" s="86">
        <v>0</v>
      </c>
      <c r="T649" s="86">
        <v>0</v>
      </c>
      <c r="U649" s="86">
        <v>0</v>
      </c>
      <c r="V649" s="86">
        <v>0</v>
      </c>
      <c r="W649" s="86">
        <v>0</v>
      </c>
      <c r="X649" s="168" t="s">
        <v>153</v>
      </c>
      <c r="Y649" s="170"/>
    </row>
    <row r="650" spans="2:25" s="197" customFormat="1" x14ac:dyDescent="0.2">
      <c r="B650" s="86" t="s">
        <v>1082</v>
      </c>
      <c r="C650" s="86" t="s">
        <v>439</v>
      </c>
      <c r="D650" s="86" t="s">
        <v>1</v>
      </c>
      <c r="E650" s="86">
        <v>336</v>
      </c>
      <c r="F650" s="86">
        <v>0</v>
      </c>
      <c r="G650" s="86">
        <v>1.4226700000000001</v>
      </c>
      <c r="H650" s="86">
        <v>4.0229999999999997</v>
      </c>
      <c r="I650" s="86">
        <v>0</v>
      </c>
      <c r="J650" s="86">
        <v>0</v>
      </c>
      <c r="K650" s="86">
        <v>0</v>
      </c>
      <c r="L650" s="86">
        <v>0</v>
      </c>
      <c r="M650" s="86">
        <v>0</v>
      </c>
      <c r="N650" s="86">
        <v>0</v>
      </c>
      <c r="O650" s="86">
        <v>0</v>
      </c>
      <c r="P650" s="86">
        <v>0</v>
      </c>
      <c r="Q650" s="86">
        <v>0</v>
      </c>
      <c r="R650" s="86">
        <v>0</v>
      </c>
      <c r="S650" s="86">
        <v>0</v>
      </c>
      <c r="T650" s="86">
        <v>0</v>
      </c>
      <c r="U650" s="86">
        <v>0</v>
      </c>
      <c r="V650" s="86">
        <v>0</v>
      </c>
      <c r="W650" s="86">
        <v>0</v>
      </c>
      <c r="X650" s="168" t="s">
        <v>153</v>
      </c>
      <c r="Y650" s="170"/>
    </row>
    <row r="651" spans="2:25" s="197" customFormat="1" x14ac:dyDescent="0.2">
      <c r="B651" s="86" t="s">
        <v>1083</v>
      </c>
      <c r="C651" s="86" t="s">
        <v>439</v>
      </c>
      <c r="D651" s="86" t="s">
        <v>2</v>
      </c>
      <c r="E651" s="86">
        <v>864</v>
      </c>
      <c r="F651" s="86">
        <v>1.0591200000000001</v>
      </c>
      <c r="G651" s="86">
        <v>0.65666000000000002</v>
      </c>
      <c r="H651" s="86">
        <v>1.732</v>
      </c>
      <c r="I651" s="86">
        <v>0.73</v>
      </c>
      <c r="J651" s="86">
        <v>0.251</v>
      </c>
      <c r="K651" s="86">
        <v>1</v>
      </c>
      <c r="L651" s="86">
        <v>49310</v>
      </c>
      <c r="M651" s="86">
        <v>49310</v>
      </c>
      <c r="N651" s="86">
        <v>2.6977559999999999E-3</v>
      </c>
      <c r="O651" s="86">
        <v>2.6977559999999999E-3</v>
      </c>
      <c r="P651" s="86">
        <v>5</v>
      </c>
      <c r="Q651" s="86">
        <v>16931</v>
      </c>
      <c r="R651" s="86">
        <v>16931</v>
      </c>
      <c r="S651" s="86">
        <v>2.3993699999999999E-4</v>
      </c>
      <c r="T651" s="86">
        <v>2.3993699999999999E-4</v>
      </c>
      <c r="U651" s="86">
        <v>0</v>
      </c>
      <c r="V651" s="86">
        <v>0</v>
      </c>
      <c r="W651" s="86">
        <v>0</v>
      </c>
      <c r="X651" s="168" t="s">
        <v>153</v>
      </c>
      <c r="Y651" s="170"/>
    </row>
    <row r="652" spans="2:25" s="197" customFormat="1" x14ac:dyDescent="0.2">
      <c r="B652" s="86" t="s">
        <v>1084</v>
      </c>
      <c r="C652" s="86" t="s">
        <v>439</v>
      </c>
      <c r="D652" s="86" t="s">
        <v>2</v>
      </c>
      <c r="E652" s="86">
        <v>3436</v>
      </c>
      <c r="F652" s="86">
        <v>8.4763699999999993</v>
      </c>
      <c r="G652" s="86">
        <v>0.55883000000000005</v>
      </c>
      <c r="H652" s="86">
        <v>4.4770000000000003</v>
      </c>
      <c r="I652" s="86">
        <v>1.4550000000000001</v>
      </c>
      <c r="J652" s="86">
        <v>0.105</v>
      </c>
      <c r="K652" s="86">
        <v>3</v>
      </c>
      <c r="L652" s="86">
        <v>151202</v>
      </c>
      <c r="M652" s="86">
        <v>151202</v>
      </c>
      <c r="N652" s="86">
        <v>1.0661827E-2</v>
      </c>
      <c r="O652" s="86">
        <v>1.0661827E-2</v>
      </c>
      <c r="P652" s="86">
        <v>2</v>
      </c>
      <c r="Q652" s="86">
        <v>10960</v>
      </c>
      <c r="R652" s="86">
        <v>10960</v>
      </c>
      <c r="S652" s="275">
        <v>8.61313E-5</v>
      </c>
      <c r="T652" s="275">
        <v>8.61313E-5</v>
      </c>
      <c r="U652" s="86">
        <v>0</v>
      </c>
      <c r="V652" s="86">
        <v>0</v>
      </c>
      <c r="W652" s="86">
        <v>0</v>
      </c>
      <c r="X652" s="168" t="s">
        <v>153</v>
      </c>
      <c r="Y652" s="170"/>
    </row>
    <row r="653" spans="2:25" s="197" customFormat="1" x14ac:dyDescent="0.2">
      <c r="B653" s="86" t="s">
        <v>1085</v>
      </c>
      <c r="C653" s="86" t="s">
        <v>439</v>
      </c>
      <c r="D653" s="86" t="s">
        <v>2</v>
      </c>
      <c r="E653" s="86">
        <v>395</v>
      </c>
      <c r="F653" s="86">
        <v>1.13788</v>
      </c>
      <c r="G653" s="86">
        <v>0.83489999999999998</v>
      </c>
      <c r="H653" s="86">
        <v>2.4039999999999999</v>
      </c>
      <c r="I653" s="86">
        <v>0.35199999999999998</v>
      </c>
      <c r="J653" s="86">
        <v>0.502</v>
      </c>
      <c r="K653" s="86">
        <v>4</v>
      </c>
      <c r="L653" s="86">
        <v>7837</v>
      </c>
      <c r="M653" s="86">
        <v>7837</v>
      </c>
      <c r="N653" s="86">
        <v>3.2299199999999997E-4</v>
      </c>
      <c r="O653" s="86">
        <v>3.2299199999999997E-4</v>
      </c>
      <c r="P653" s="86">
        <v>1</v>
      </c>
      <c r="Q653" s="86">
        <v>11160</v>
      </c>
      <c r="R653" s="86">
        <v>11160</v>
      </c>
      <c r="S653" s="275">
        <v>7.3826799999999996E-5</v>
      </c>
      <c r="T653" s="275">
        <v>7.3826799999999996E-5</v>
      </c>
      <c r="U653" s="86">
        <v>0</v>
      </c>
      <c r="V653" s="86">
        <v>0</v>
      </c>
      <c r="W653" s="86">
        <v>0</v>
      </c>
      <c r="X653" s="168" t="s">
        <v>153</v>
      </c>
      <c r="Y653" s="170"/>
    </row>
    <row r="654" spans="2:25" s="197" customFormat="1" x14ac:dyDescent="0.2">
      <c r="B654" s="86" t="s">
        <v>1086</v>
      </c>
      <c r="C654" s="86" t="s">
        <v>439</v>
      </c>
      <c r="D654" s="86" t="s">
        <v>2</v>
      </c>
      <c r="E654" s="86">
        <v>745</v>
      </c>
      <c r="F654" s="86">
        <v>1.6772499999999999</v>
      </c>
      <c r="G654" s="86">
        <v>0.38069999999999998</v>
      </c>
      <c r="H654" s="86">
        <v>1.619</v>
      </c>
      <c r="I654" s="86">
        <v>2.1999999999999999E-2</v>
      </c>
      <c r="J654" s="86">
        <v>0</v>
      </c>
      <c r="K654" s="86">
        <v>1</v>
      </c>
      <c r="L654" s="86">
        <v>1388</v>
      </c>
      <c r="M654" s="86">
        <v>1388</v>
      </c>
      <c r="N654" s="275">
        <v>3.3837300000000002E-5</v>
      </c>
      <c r="O654" s="275">
        <v>3.3837300000000002E-5</v>
      </c>
      <c r="P654" s="86">
        <v>0</v>
      </c>
      <c r="Q654" s="86">
        <v>0</v>
      </c>
      <c r="R654" s="86">
        <v>0</v>
      </c>
      <c r="S654" s="86">
        <v>0</v>
      </c>
      <c r="T654" s="86">
        <v>0</v>
      </c>
      <c r="U654" s="86">
        <v>0</v>
      </c>
      <c r="V654" s="86">
        <v>0</v>
      </c>
      <c r="W654" s="86">
        <v>0</v>
      </c>
      <c r="X654" s="168" t="s">
        <v>153</v>
      </c>
      <c r="Y654" s="170"/>
    </row>
    <row r="655" spans="2:25" s="197" customFormat="1" x14ac:dyDescent="0.2">
      <c r="B655" s="86" t="s">
        <v>1087</v>
      </c>
      <c r="C655" s="86" t="s">
        <v>439</v>
      </c>
      <c r="D655" s="86" t="s">
        <v>2</v>
      </c>
      <c r="E655" s="86">
        <v>1155</v>
      </c>
      <c r="F655" s="86">
        <v>2.8122400000000001</v>
      </c>
      <c r="G655" s="86">
        <v>1.48041</v>
      </c>
      <c r="H655" s="86">
        <v>2.1789999999999998</v>
      </c>
      <c r="I655" s="86">
        <v>5.8999999999999997E-2</v>
      </c>
      <c r="J655" s="86">
        <v>0.115</v>
      </c>
      <c r="K655" s="86">
        <v>1</v>
      </c>
      <c r="L655" s="86">
        <v>4202</v>
      </c>
      <c r="M655" s="86">
        <v>4202</v>
      </c>
      <c r="N655" s="86">
        <v>1.8456700000000001E-4</v>
      </c>
      <c r="O655" s="86">
        <v>1.8456700000000001E-4</v>
      </c>
      <c r="P655" s="86">
        <v>1</v>
      </c>
      <c r="Q655" s="86">
        <v>8250</v>
      </c>
      <c r="R655" s="86">
        <v>8250</v>
      </c>
      <c r="S655" s="275">
        <v>7.6903000000000006E-5</v>
      </c>
      <c r="T655" s="275">
        <v>7.6903000000000006E-5</v>
      </c>
      <c r="U655" s="86">
        <v>0</v>
      </c>
      <c r="V655" s="86">
        <v>0</v>
      </c>
      <c r="W655" s="86">
        <v>0</v>
      </c>
      <c r="X655" s="168" t="s">
        <v>153</v>
      </c>
      <c r="Y655" s="170"/>
    </row>
    <row r="656" spans="2:25" s="197" customFormat="1" x14ac:dyDescent="0.2">
      <c r="B656" s="86" t="s">
        <v>1088</v>
      </c>
      <c r="C656" s="86" t="s">
        <v>439</v>
      </c>
      <c r="D656" s="86" t="s">
        <v>2</v>
      </c>
      <c r="E656" s="86">
        <v>601</v>
      </c>
      <c r="F656" s="86">
        <v>0.18379999999999999</v>
      </c>
      <c r="G656" s="86">
        <v>4.00406</v>
      </c>
      <c r="H656" s="86">
        <v>1.3160000000000001</v>
      </c>
      <c r="I656" s="86">
        <v>9.5000000000000001E-2</v>
      </c>
      <c r="J656" s="86">
        <v>0.76900000000000002</v>
      </c>
      <c r="K656" s="86">
        <v>1</v>
      </c>
      <c r="L656" s="86">
        <v>5850</v>
      </c>
      <c r="M656" s="86">
        <v>5850</v>
      </c>
      <c r="N656" s="275">
        <v>7.9979099999999995E-5</v>
      </c>
      <c r="O656" s="275">
        <v>7.9979099999999995E-5</v>
      </c>
      <c r="P656" s="86">
        <v>4</v>
      </c>
      <c r="Q656" s="86">
        <v>47537</v>
      </c>
      <c r="R656" s="86">
        <v>47537</v>
      </c>
      <c r="S656" s="86">
        <v>5.6908200000000005E-4</v>
      </c>
      <c r="T656" s="86">
        <v>5.6908200000000005E-4</v>
      </c>
      <c r="U656" s="86">
        <v>0</v>
      </c>
      <c r="V656" s="86">
        <v>0</v>
      </c>
      <c r="W656" s="86">
        <v>0</v>
      </c>
      <c r="X656" s="168" t="s">
        <v>153</v>
      </c>
      <c r="Y656" s="170"/>
    </row>
    <row r="657" spans="2:25" s="197" customFormat="1" x14ac:dyDescent="0.2">
      <c r="B657" s="86" t="s">
        <v>1089</v>
      </c>
      <c r="C657" s="86" t="s">
        <v>439</v>
      </c>
      <c r="D657" s="86" t="s">
        <v>2</v>
      </c>
      <c r="E657" s="86">
        <v>1748</v>
      </c>
      <c r="F657" s="86">
        <v>4.5754999999999999</v>
      </c>
      <c r="G657" s="86">
        <v>0.17917</v>
      </c>
      <c r="H657" s="86">
        <v>2.1360000000000001</v>
      </c>
      <c r="I657" s="86">
        <v>1.2999999999999999E-2</v>
      </c>
      <c r="J657" s="86">
        <v>0</v>
      </c>
      <c r="K657" s="86">
        <v>1</v>
      </c>
      <c r="L657" s="86">
        <v>1434</v>
      </c>
      <c r="M657" s="86">
        <v>1434</v>
      </c>
      <c r="N657" s="275">
        <v>2.1532800000000002E-5</v>
      </c>
      <c r="O657" s="275">
        <v>2.1532800000000002E-5</v>
      </c>
      <c r="P657" s="86">
        <v>0</v>
      </c>
      <c r="Q657" s="86">
        <v>0</v>
      </c>
      <c r="R657" s="86">
        <v>0</v>
      </c>
      <c r="S657" s="86">
        <v>0</v>
      </c>
      <c r="T657" s="86">
        <v>0</v>
      </c>
      <c r="U657" s="86">
        <v>0</v>
      </c>
      <c r="V657" s="86">
        <v>0</v>
      </c>
      <c r="W657" s="86">
        <v>0</v>
      </c>
      <c r="X657" s="168" t="s">
        <v>153</v>
      </c>
      <c r="Y657" s="170"/>
    </row>
    <row r="658" spans="2:25" s="197" customFormat="1" x14ac:dyDescent="0.2">
      <c r="B658" s="86" t="s">
        <v>1090</v>
      </c>
      <c r="C658" s="86" t="s">
        <v>439</v>
      </c>
      <c r="D658" s="86" t="s">
        <v>2</v>
      </c>
      <c r="E658" s="86">
        <v>2223</v>
      </c>
      <c r="F658" s="86">
        <v>4.5716400000000004</v>
      </c>
      <c r="G658" s="86">
        <v>1.2868299999999999</v>
      </c>
      <c r="H658" s="86">
        <v>2.82</v>
      </c>
      <c r="I658" s="86">
        <v>2.06</v>
      </c>
      <c r="J658" s="86">
        <v>0.63700000000000001</v>
      </c>
      <c r="K658" s="86">
        <v>6</v>
      </c>
      <c r="L658" s="86">
        <v>219859</v>
      </c>
      <c r="M658" s="86">
        <v>219859</v>
      </c>
      <c r="N658" s="86">
        <v>1.3159634999999999E-2</v>
      </c>
      <c r="O658" s="86">
        <v>1.3159634999999999E-2</v>
      </c>
      <c r="P658" s="86">
        <v>9</v>
      </c>
      <c r="Q658" s="86">
        <v>67991</v>
      </c>
      <c r="R658" s="86">
        <v>67991</v>
      </c>
      <c r="S658" s="86">
        <v>5.6908200000000005E-4</v>
      </c>
      <c r="T658" s="86">
        <v>5.6908200000000005E-4</v>
      </c>
      <c r="U658" s="86">
        <v>0</v>
      </c>
      <c r="V658" s="86">
        <v>0</v>
      </c>
      <c r="W658" s="86">
        <v>0</v>
      </c>
      <c r="X658" s="168" t="s">
        <v>153</v>
      </c>
      <c r="Y658" s="170"/>
    </row>
    <row r="659" spans="2:25" s="197" customFormat="1" x14ac:dyDescent="0.2">
      <c r="B659" s="86" t="s">
        <v>1091</v>
      </c>
      <c r="C659" s="86" t="s">
        <v>439</v>
      </c>
      <c r="D659" s="86" t="s">
        <v>2</v>
      </c>
      <c r="E659" s="86">
        <v>161</v>
      </c>
      <c r="F659" s="86">
        <v>0.35736000000000001</v>
      </c>
      <c r="G659" s="86">
        <v>1.1231800000000001</v>
      </c>
      <c r="H659" s="86">
        <v>2.5979999999999999</v>
      </c>
      <c r="I659" s="86">
        <v>0</v>
      </c>
      <c r="J659" s="86">
        <v>0</v>
      </c>
      <c r="K659" s="86">
        <v>0</v>
      </c>
      <c r="L659" s="86">
        <v>0</v>
      </c>
      <c r="M659" s="86">
        <v>0</v>
      </c>
      <c r="N659" s="86">
        <v>0</v>
      </c>
      <c r="O659" s="86">
        <v>0</v>
      </c>
      <c r="P659" s="86">
        <v>0</v>
      </c>
      <c r="Q659" s="86">
        <v>0</v>
      </c>
      <c r="R659" s="86">
        <v>0</v>
      </c>
      <c r="S659" s="86">
        <v>0</v>
      </c>
      <c r="T659" s="86">
        <v>0</v>
      </c>
      <c r="U659" s="86">
        <v>0</v>
      </c>
      <c r="V659" s="86">
        <v>0</v>
      </c>
      <c r="W659" s="86">
        <v>0</v>
      </c>
      <c r="X659" s="168" t="s">
        <v>153</v>
      </c>
      <c r="Y659" s="170"/>
    </row>
    <row r="660" spans="2:25" s="197" customFormat="1" x14ac:dyDescent="0.2">
      <c r="B660" s="86" t="s">
        <v>1092</v>
      </c>
      <c r="C660" s="86" t="s">
        <v>439</v>
      </c>
      <c r="D660" s="86" t="s">
        <v>2</v>
      </c>
      <c r="E660" s="86">
        <v>871</v>
      </c>
      <c r="F660" s="86">
        <v>1.5220499999999999</v>
      </c>
      <c r="G660" s="86">
        <v>2.0089299999999999</v>
      </c>
      <c r="H660" s="86">
        <v>2.7160000000000002</v>
      </c>
      <c r="I660" s="86">
        <v>7.9000000000000001E-2</v>
      </c>
      <c r="J660" s="86">
        <v>0.73499999999999999</v>
      </c>
      <c r="K660" s="86">
        <v>1</v>
      </c>
      <c r="L660" s="86">
        <v>3427</v>
      </c>
      <c r="M660" s="86">
        <v>3427</v>
      </c>
      <c r="N660" s="275">
        <v>9.2283599999999999E-5</v>
      </c>
      <c r="O660" s="275">
        <v>9.2283599999999999E-5</v>
      </c>
      <c r="P660" s="86">
        <v>1</v>
      </c>
      <c r="Q660" s="86">
        <v>31902</v>
      </c>
      <c r="R660" s="86">
        <v>31902</v>
      </c>
      <c r="S660" s="86">
        <v>2.3993699999999999E-4</v>
      </c>
      <c r="T660" s="86">
        <v>2.3993699999999999E-4</v>
      </c>
      <c r="U660" s="86">
        <v>0</v>
      </c>
      <c r="V660" s="86">
        <v>0</v>
      </c>
      <c r="W660" s="86">
        <v>0</v>
      </c>
      <c r="X660" s="168" t="s">
        <v>153</v>
      </c>
      <c r="Y660" s="170"/>
    </row>
    <row r="661" spans="2:25" s="197" customFormat="1" x14ac:dyDescent="0.2">
      <c r="B661" s="86" t="s">
        <v>1093</v>
      </c>
      <c r="C661" s="86" t="s">
        <v>439</v>
      </c>
      <c r="D661" s="86" t="s">
        <v>2</v>
      </c>
      <c r="E661" s="86">
        <v>0</v>
      </c>
      <c r="F661" s="86">
        <v>1.617E-2</v>
      </c>
      <c r="G661" s="86">
        <v>2.3640000000000001E-2</v>
      </c>
      <c r="H661" s="86">
        <v>0</v>
      </c>
      <c r="I661" s="86">
        <v>0</v>
      </c>
      <c r="J661" s="86">
        <v>0</v>
      </c>
      <c r="K661" s="86">
        <v>0</v>
      </c>
      <c r="L661" s="86">
        <v>0</v>
      </c>
      <c r="M661" s="86">
        <v>0</v>
      </c>
      <c r="N661" s="86">
        <v>0</v>
      </c>
      <c r="O661" s="86">
        <v>0</v>
      </c>
      <c r="P661" s="86">
        <v>0</v>
      </c>
      <c r="Q661" s="86">
        <v>0</v>
      </c>
      <c r="R661" s="86">
        <v>0</v>
      </c>
      <c r="S661" s="86">
        <v>0</v>
      </c>
      <c r="T661" s="86">
        <v>0</v>
      </c>
      <c r="U661" s="86">
        <v>0</v>
      </c>
      <c r="V661" s="86">
        <v>0</v>
      </c>
      <c r="W661" s="86">
        <v>0</v>
      </c>
      <c r="X661" s="168" t="s">
        <v>153</v>
      </c>
      <c r="Y661" s="170"/>
    </row>
    <row r="662" spans="2:25" s="197" customFormat="1" x14ac:dyDescent="0.2">
      <c r="B662" s="86" t="s">
        <v>1094</v>
      </c>
      <c r="C662" s="86" t="s">
        <v>439</v>
      </c>
      <c r="D662" s="86" t="s">
        <v>2</v>
      </c>
      <c r="E662" s="86">
        <v>1325</v>
      </c>
      <c r="F662" s="86">
        <v>6.1460299999999997</v>
      </c>
      <c r="G662" s="86">
        <v>0.81645000000000001</v>
      </c>
      <c r="H662" s="86">
        <v>2.98</v>
      </c>
      <c r="I662" s="86">
        <v>2.4260000000000002</v>
      </c>
      <c r="J662" s="86">
        <v>0</v>
      </c>
      <c r="K662" s="86">
        <v>4</v>
      </c>
      <c r="L662" s="86">
        <v>146071</v>
      </c>
      <c r="M662" s="86">
        <v>146071</v>
      </c>
      <c r="N662" s="86">
        <v>8.8469169999999993E-3</v>
      </c>
      <c r="O662" s="86">
        <v>8.8469169999999993E-3</v>
      </c>
      <c r="P662" s="86">
        <v>0</v>
      </c>
      <c r="Q662" s="86">
        <v>0</v>
      </c>
      <c r="R662" s="86">
        <v>0</v>
      </c>
      <c r="S662" s="86">
        <v>0</v>
      </c>
      <c r="T662" s="86">
        <v>0</v>
      </c>
      <c r="U662" s="86">
        <v>0</v>
      </c>
      <c r="V662" s="86">
        <v>0</v>
      </c>
      <c r="W662" s="86">
        <v>0</v>
      </c>
      <c r="X662" s="168" t="s">
        <v>153</v>
      </c>
      <c r="Y662" s="170"/>
    </row>
    <row r="663" spans="2:25" s="197" customFormat="1" x14ac:dyDescent="0.2">
      <c r="B663" s="86" t="s">
        <v>1095</v>
      </c>
      <c r="C663" s="86" t="s">
        <v>439</v>
      </c>
      <c r="D663" s="86" t="s">
        <v>2</v>
      </c>
      <c r="E663" s="86">
        <v>1688</v>
      </c>
      <c r="F663" s="86">
        <v>7.2395300000000002</v>
      </c>
      <c r="G663" s="86">
        <v>1.0282100000000001</v>
      </c>
      <c r="H663" s="86">
        <v>3.7050000000000001</v>
      </c>
      <c r="I663" s="86">
        <v>0.94499999999999995</v>
      </c>
      <c r="J663" s="86">
        <v>1E-3</v>
      </c>
      <c r="K663" s="86">
        <v>6</v>
      </c>
      <c r="L663" s="86">
        <v>58306</v>
      </c>
      <c r="M663" s="86">
        <v>58306</v>
      </c>
      <c r="N663" s="86">
        <v>3.7590169999999999E-3</v>
      </c>
      <c r="O663" s="86">
        <v>3.7590169999999999E-3</v>
      </c>
      <c r="P663" s="86">
        <v>1</v>
      </c>
      <c r="Q663" s="86">
        <v>50</v>
      </c>
      <c r="R663" s="86">
        <v>50</v>
      </c>
      <c r="S663" s="275">
        <v>3.0761200000000002E-6</v>
      </c>
      <c r="T663" s="275">
        <v>3.0761200000000002E-6</v>
      </c>
      <c r="U663" s="86">
        <v>0</v>
      </c>
      <c r="V663" s="86">
        <v>0</v>
      </c>
      <c r="W663" s="86">
        <v>0</v>
      </c>
      <c r="X663" s="168" t="s">
        <v>153</v>
      </c>
      <c r="Y663" s="170"/>
    </row>
    <row r="664" spans="2:25" s="197" customFormat="1" x14ac:dyDescent="0.2">
      <c r="B664" s="86" t="s">
        <v>1096</v>
      </c>
      <c r="C664" s="86" t="s">
        <v>439</v>
      </c>
      <c r="D664" s="86" t="s">
        <v>2</v>
      </c>
      <c r="E664" s="86">
        <v>866</v>
      </c>
      <c r="F664" s="86">
        <v>4.4979300000000002</v>
      </c>
      <c r="G664" s="86">
        <v>0.34100000000000003</v>
      </c>
      <c r="H664" s="86">
        <v>1.919</v>
      </c>
      <c r="I664" s="86">
        <v>0.1</v>
      </c>
      <c r="J664" s="86">
        <v>0.01</v>
      </c>
      <c r="K664" s="86">
        <v>1</v>
      </c>
      <c r="L664" s="86">
        <v>6113</v>
      </c>
      <c r="M664" s="86">
        <v>6113</v>
      </c>
      <c r="N664" s="86">
        <v>1.2304500000000001E-4</v>
      </c>
      <c r="O664" s="86">
        <v>1.2304500000000001E-4</v>
      </c>
      <c r="P664" s="86">
        <v>1</v>
      </c>
      <c r="Q664" s="86">
        <v>588</v>
      </c>
      <c r="R664" s="86">
        <v>588</v>
      </c>
      <c r="S664" s="275">
        <v>9.2283600000000002E-6</v>
      </c>
      <c r="T664" s="275">
        <v>9.2283600000000002E-6</v>
      </c>
      <c r="U664" s="86">
        <v>0</v>
      </c>
      <c r="V664" s="86">
        <v>0</v>
      </c>
      <c r="W664" s="86">
        <v>0</v>
      </c>
      <c r="X664" s="168" t="s">
        <v>153</v>
      </c>
      <c r="Y664" s="170"/>
    </row>
    <row r="665" spans="2:25" s="197" customFormat="1" x14ac:dyDescent="0.2">
      <c r="B665" s="86" t="s">
        <v>1097</v>
      </c>
      <c r="C665" s="86" t="s">
        <v>439</v>
      </c>
      <c r="D665" s="86" t="s">
        <v>2</v>
      </c>
      <c r="E665" s="86">
        <v>1497</v>
      </c>
      <c r="F665" s="86">
        <v>6.5154800000000002</v>
      </c>
      <c r="G665" s="86">
        <v>0.44373000000000001</v>
      </c>
      <c r="H665" s="86">
        <v>3.3660000000000001</v>
      </c>
      <c r="I665" s="86">
        <v>2.5999999999999999E-2</v>
      </c>
      <c r="J665" s="86">
        <v>0</v>
      </c>
      <c r="K665" s="86">
        <v>0</v>
      </c>
      <c r="L665" s="86">
        <v>1588</v>
      </c>
      <c r="M665" s="86">
        <v>1588</v>
      </c>
      <c r="N665" s="275">
        <v>1.2304500000000001E-5</v>
      </c>
      <c r="O665" s="275">
        <v>1.2304500000000001E-5</v>
      </c>
      <c r="P665" s="86">
        <v>0</v>
      </c>
      <c r="Q665" s="86">
        <v>0</v>
      </c>
      <c r="R665" s="86">
        <v>0</v>
      </c>
      <c r="S665" s="86">
        <v>0</v>
      </c>
      <c r="T665" s="86">
        <v>0</v>
      </c>
      <c r="U665" s="86">
        <v>0</v>
      </c>
      <c r="V665" s="86">
        <v>0</v>
      </c>
      <c r="W665" s="86">
        <v>0</v>
      </c>
      <c r="X665" s="168" t="s">
        <v>153</v>
      </c>
      <c r="Y665" s="170"/>
    </row>
    <row r="666" spans="2:25" s="197" customFormat="1" x14ac:dyDescent="0.2">
      <c r="B666" s="86" t="s">
        <v>1098</v>
      </c>
      <c r="C666" s="86" t="s">
        <v>439</v>
      </c>
      <c r="D666" s="86" t="s">
        <v>2</v>
      </c>
      <c r="E666" s="86">
        <v>2000</v>
      </c>
      <c r="F666" s="86">
        <v>6.5543699999999996</v>
      </c>
      <c r="G666" s="86">
        <v>0.43006</v>
      </c>
      <c r="H666" s="86">
        <v>3.83</v>
      </c>
      <c r="I666" s="86">
        <v>2.5350000000000001</v>
      </c>
      <c r="J666" s="86">
        <v>4.0000000000000001E-3</v>
      </c>
      <c r="K666" s="86">
        <v>3</v>
      </c>
      <c r="L666" s="86">
        <v>179252</v>
      </c>
      <c r="M666" s="86">
        <v>179252</v>
      </c>
      <c r="N666" s="86">
        <v>1.1889198E-2</v>
      </c>
      <c r="O666" s="86">
        <v>1.1889198E-2</v>
      </c>
      <c r="P666" s="86">
        <v>1</v>
      </c>
      <c r="Q666" s="86">
        <v>310</v>
      </c>
      <c r="R666" s="86">
        <v>310</v>
      </c>
      <c r="S666" s="275">
        <v>6.1522400000000004E-6</v>
      </c>
      <c r="T666" s="275">
        <v>6.1522400000000004E-6</v>
      </c>
      <c r="U666" s="86">
        <v>1</v>
      </c>
      <c r="V666" s="86">
        <v>6.1645420000000003E-3</v>
      </c>
      <c r="W666" s="86">
        <v>6.1645420000000003E-3</v>
      </c>
      <c r="X666" s="168" t="s">
        <v>153</v>
      </c>
      <c r="Y666" s="170"/>
    </row>
    <row r="667" spans="2:25" s="197" customFormat="1" x14ac:dyDescent="0.2">
      <c r="B667" s="86" t="s">
        <v>1099</v>
      </c>
      <c r="C667" s="86" t="s">
        <v>439</v>
      </c>
      <c r="D667" s="86" t="s">
        <v>2</v>
      </c>
      <c r="E667" s="86">
        <v>1599</v>
      </c>
      <c r="F667" s="86">
        <v>5.3745000000000003</v>
      </c>
      <c r="G667" s="86">
        <v>0.84653</v>
      </c>
      <c r="H667" s="86">
        <v>3.4540000000000002</v>
      </c>
      <c r="I667" s="86">
        <v>0.82499999999999996</v>
      </c>
      <c r="J667" s="86">
        <v>0.33400000000000002</v>
      </c>
      <c r="K667" s="86">
        <v>5</v>
      </c>
      <c r="L667" s="86">
        <v>51722</v>
      </c>
      <c r="M667" s="86">
        <v>51722</v>
      </c>
      <c r="N667" s="86">
        <v>9.4744499999999999E-4</v>
      </c>
      <c r="O667" s="86">
        <v>9.4744499999999999E-4</v>
      </c>
      <c r="P667" s="86">
        <v>3</v>
      </c>
      <c r="Q667" s="86">
        <v>20959</v>
      </c>
      <c r="R667" s="86">
        <v>20959</v>
      </c>
      <c r="S667" s="86">
        <v>3.0761200000000002E-4</v>
      </c>
      <c r="T667" s="86">
        <v>3.0761200000000002E-4</v>
      </c>
      <c r="U667" s="86">
        <v>1</v>
      </c>
      <c r="V667" s="86">
        <v>4.8971809999999996E-3</v>
      </c>
      <c r="W667" s="86">
        <v>4.8971809999999996E-3</v>
      </c>
      <c r="X667" s="168" t="s">
        <v>153</v>
      </c>
      <c r="Y667" s="170"/>
    </row>
    <row r="668" spans="2:25" s="197" customFormat="1" x14ac:dyDescent="0.2">
      <c r="B668" s="86" t="s">
        <v>1100</v>
      </c>
      <c r="C668" s="86" t="s">
        <v>439</v>
      </c>
      <c r="D668" s="86" t="s">
        <v>1</v>
      </c>
      <c r="E668" s="86">
        <v>0</v>
      </c>
      <c r="F668" s="86">
        <v>0</v>
      </c>
      <c r="G668" s="86">
        <v>0</v>
      </c>
      <c r="H668" s="86">
        <v>0</v>
      </c>
      <c r="I668" s="86">
        <v>0</v>
      </c>
      <c r="J668" s="86">
        <v>0</v>
      </c>
      <c r="K668" s="86">
        <v>0</v>
      </c>
      <c r="L668" s="86">
        <v>0</v>
      </c>
      <c r="M668" s="86">
        <v>0</v>
      </c>
      <c r="N668" s="86">
        <v>0</v>
      </c>
      <c r="O668" s="86">
        <v>0</v>
      </c>
      <c r="P668" s="86">
        <v>0</v>
      </c>
      <c r="Q668" s="86">
        <v>0</v>
      </c>
      <c r="R668" s="86">
        <v>0</v>
      </c>
      <c r="S668" s="86">
        <v>0</v>
      </c>
      <c r="T668" s="86">
        <v>0</v>
      </c>
      <c r="U668" s="86">
        <v>0</v>
      </c>
      <c r="V668" s="86">
        <v>0</v>
      </c>
      <c r="W668" s="86">
        <v>0</v>
      </c>
      <c r="X668" s="168" t="s">
        <v>153</v>
      </c>
      <c r="Y668" s="170"/>
    </row>
    <row r="669" spans="2:25" s="197" customFormat="1" x14ac:dyDescent="0.2">
      <c r="B669" s="86" t="s">
        <v>1101</v>
      </c>
      <c r="C669" s="86" t="s">
        <v>439</v>
      </c>
      <c r="D669" s="86" t="s">
        <v>1</v>
      </c>
      <c r="E669" s="86">
        <v>662</v>
      </c>
      <c r="F669" s="86">
        <v>0</v>
      </c>
      <c r="G669" s="86">
        <v>6.5654300000000001</v>
      </c>
      <c r="H669" s="86">
        <v>10.023</v>
      </c>
      <c r="I669" s="86">
        <v>4.2000000000000003E-2</v>
      </c>
      <c r="J669" s="86">
        <v>1.8220000000000001</v>
      </c>
      <c r="K669" s="86">
        <v>1</v>
      </c>
      <c r="L669" s="86">
        <v>374</v>
      </c>
      <c r="M669" s="86">
        <v>374</v>
      </c>
      <c r="N669" s="275">
        <v>3.3837300000000002E-5</v>
      </c>
      <c r="O669" s="275">
        <v>3.3837300000000002E-5</v>
      </c>
      <c r="P669" s="86">
        <v>3</v>
      </c>
      <c r="Q669" s="86">
        <v>16291</v>
      </c>
      <c r="R669" s="86">
        <v>16291</v>
      </c>
      <c r="S669" s="275">
        <v>3.9989500000000001E-5</v>
      </c>
      <c r="T669" s="275">
        <v>3.9989500000000001E-5</v>
      </c>
      <c r="U669" s="86">
        <v>0</v>
      </c>
      <c r="V669" s="86">
        <v>0</v>
      </c>
      <c r="W669" s="86">
        <v>0</v>
      </c>
      <c r="X669" s="168" t="s">
        <v>153</v>
      </c>
      <c r="Y669" s="170"/>
    </row>
    <row r="670" spans="2:25" s="197" customFormat="1" x14ac:dyDescent="0.2">
      <c r="B670" s="86" t="s">
        <v>1102</v>
      </c>
      <c r="C670" s="86" t="s">
        <v>439</v>
      </c>
      <c r="D670" s="86" t="s">
        <v>1</v>
      </c>
      <c r="E670" s="86">
        <v>343</v>
      </c>
      <c r="F670" s="86">
        <v>0</v>
      </c>
      <c r="G670" s="86">
        <v>7.7696699999999996</v>
      </c>
      <c r="H670" s="86">
        <v>3.74</v>
      </c>
      <c r="I670" s="86">
        <v>0</v>
      </c>
      <c r="J670" s="86">
        <v>0</v>
      </c>
      <c r="K670" s="86">
        <v>0</v>
      </c>
      <c r="L670" s="86">
        <v>0</v>
      </c>
      <c r="M670" s="86">
        <v>0</v>
      </c>
      <c r="N670" s="86">
        <v>0</v>
      </c>
      <c r="O670" s="86">
        <v>0</v>
      </c>
      <c r="P670" s="86">
        <v>0</v>
      </c>
      <c r="Q670" s="86">
        <v>0</v>
      </c>
      <c r="R670" s="86">
        <v>0</v>
      </c>
      <c r="S670" s="86">
        <v>0</v>
      </c>
      <c r="T670" s="86">
        <v>0</v>
      </c>
      <c r="U670" s="86">
        <v>0</v>
      </c>
      <c r="V670" s="86">
        <v>0</v>
      </c>
      <c r="W670" s="86">
        <v>0</v>
      </c>
      <c r="X670" s="168" t="s">
        <v>153</v>
      </c>
      <c r="Y670" s="170"/>
    </row>
    <row r="671" spans="2:25" s="197" customFormat="1" x14ac:dyDescent="0.2">
      <c r="B671" s="86" t="s">
        <v>1103</v>
      </c>
      <c r="C671" s="86" t="s">
        <v>439</v>
      </c>
      <c r="D671" s="86" t="s">
        <v>2</v>
      </c>
      <c r="E671" s="86">
        <v>153</v>
      </c>
      <c r="F671" s="86">
        <v>1.4411099999999999</v>
      </c>
      <c r="G671" s="86">
        <v>0.87456999999999996</v>
      </c>
      <c r="H671" s="86">
        <v>2.742</v>
      </c>
      <c r="I671" s="86">
        <v>1.7000000000000001E-2</v>
      </c>
      <c r="J671" s="86">
        <v>0</v>
      </c>
      <c r="K671" s="86">
        <v>0</v>
      </c>
      <c r="L671" s="86">
        <v>132</v>
      </c>
      <c r="M671" s="86">
        <v>132</v>
      </c>
      <c r="N671" s="275">
        <v>3.0761200000000002E-6</v>
      </c>
      <c r="O671" s="275">
        <v>3.0761200000000002E-6</v>
      </c>
      <c r="P671" s="86">
        <v>0</v>
      </c>
      <c r="Q671" s="86">
        <v>0</v>
      </c>
      <c r="R671" s="86">
        <v>0</v>
      </c>
      <c r="S671" s="86">
        <v>0</v>
      </c>
      <c r="T671" s="86">
        <v>0</v>
      </c>
      <c r="U671" s="86">
        <v>0</v>
      </c>
      <c r="V671" s="86">
        <v>0</v>
      </c>
      <c r="W671" s="86">
        <v>0</v>
      </c>
      <c r="X671" s="168" t="s">
        <v>153</v>
      </c>
      <c r="Y671" s="170"/>
    </row>
    <row r="672" spans="2:25" s="197" customFormat="1" x14ac:dyDescent="0.2">
      <c r="B672" s="86" t="s">
        <v>1104</v>
      </c>
      <c r="C672" s="86" t="s">
        <v>439</v>
      </c>
      <c r="D672" s="86" t="s">
        <v>2</v>
      </c>
      <c r="E672" s="86">
        <v>1</v>
      </c>
      <c r="F672" s="86">
        <v>1.2E-4</v>
      </c>
      <c r="G672" s="86">
        <v>5.3719999999999997E-2</v>
      </c>
      <c r="H672" s="86">
        <v>1.8049999999999999</v>
      </c>
      <c r="I672" s="86">
        <v>0</v>
      </c>
      <c r="J672" s="86">
        <v>0</v>
      </c>
      <c r="K672" s="86">
        <v>0</v>
      </c>
      <c r="L672" s="86">
        <v>0</v>
      </c>
      <c r="M672" s="86">
        <v>0</v>
      </c>
      <c r="N672" s="86">
        <v>0</v>
      </c>
      <c r="O672" s="86">
        <v>0</v>
      </c>
      <c r="P672" s="86">
        <v>0</v>
      </c>
      <c r="Q672" s="86">
        <v>0</v>
      </c>
      <c r="R672" s="86">
        <v>0</v>
      </c>
      <c r="S672" s="86">
        <v>0</v>
      </c>
      <c r="T672" s="86">
        <v>0</v>
      </c>
      <c r="U672" s="86">
        <v>0</v>
      </c>
      <c r="V672" s="86">
        <v>0</v>
      </c>
      <c r="W672" s="86">
        <v>0</v>
      </c>
      <c r="X672" s="168" t="s">
        <v>153</v>
      </c>
      <c r="Y672" s="170"/>
    </row>
    <row r="673" spans="2:25" s="197" customFormat="1" x14ac:dyDescent="0.2">
      <c r="B673" s="86" t="s">
        <v>1105</v>
      </c>
      <c r="C673" s="86" t="s">
        <v>439</v>
      </c>
      <c r="D673" s="86" t="s">
        <v>2</v>
      </c>
      <c r="E673" s="86">
        <v>1</v>
      </c>
      <c r="F673" s="86">
        <v>0</v>
      </c>
      <c r="G673" s="86">
        <v>1.7390699999999999</v>
      </c>
      <c r="H673" s="86">
        <v>3.6040000000000001</v>
      </c>
      <c r="I673" s="86">
        <v>0</v>
      </c>
      <c r="J673" s="86">
        <v>0</v>
      </c>
      <c r="K673" s="86">
        <v>0</v>
      </c>
      <c r="L673" s="86">
        <v>0</v>
      </c>
      <c r="M673" s="86">
        <v>0</v>
      </c>
      <c r="N673" s="86">
        <v>0</v>
      </c>
      <c r="O673" s="86">
        <v>0</v>
      </c>
      <c r="P673" s="86">
        <v>0</v>
      </c>
      <c r="Q673" s="86">
        <v>0</v>
      </c>
      <c r="R673" s="86">
        <v>0</v>
      </c>
      <c r="S673" s="86">
        <v>0</v>
      </c>
      <c r="T673" s="86">
        <v>0</v>
      </c>
      <c r="U673" s="86">
        <v>0</v>
      </c>
      <c r="V673" s="86">
        <v>0</v>
      </c>
      <c r="W673" s="86">
        <v>0</v>
      </c>
      <c r="X673" s="168" t="s">
        <v>153</v>
      </c>
      <c r="Y673" s="170"/>
    </row>
    <row r="674" spans="2:25" s="197" customFormat="1" x14ac:dyDescent="0.2">
      <c r="B674" s="86" t="s">
        <v>1106</v>
      </c>
      <c r="C674" s="86" t="s">
        <v>439</v>
      </c>
      <c r="D674" s="86" t="s">
        <v>1</v>
      </c>
      <c r="E674" s="86">
        <v>0</v>
      </c>
      <c r="F674" s="86">
        <v>0</v>
      </c>
      <c r="G674" s="86">
        <v>0</v>
      </c>
      <c r="H674" s="86">
        <v>0</v>
      </c>
      <c r="I674" s="86">
        <v>0</v>
      </c>
      <c r="J674" s="86">
        <v>0</v>
      </c>
      <c r="K674" s="86">
        <v>0</v>
      </c>
      <c r="L674" s="86">
        <v>0</v>
      </c>
      <c r="M674" s="86">
        <v>0</v>
      </c>
      <c r="N674" s="86">
        <v>0</v>
      </c>
      <c r="O674" s="86">
        <v>0</v>
      </c>
      <c r="P674" s="86">
        <v>0</v>
      </c>
      <c r="Q674" s="86">
        <v>0</v>
      </c>
      <c r="R674" s="86">
        <v>0</v>
      </c>
      <c r="S674" s="86">
        <v>0</v>
      </c>
      <c r="T674" s="86">
        <v>0</v>
      </c>
      <c r="U674" s="86">
        <v>0</v>
      </c>
      <c r="V674" s="86">
        <v>0</v>
      </c>
      <c r="W674" s="86">
        <v>0</v>
      </c>
      <c r="X674" s="168" t="s">
        <v>153</v>
      </c>
      <c r="Y674" s="170"/>
    </row>
    <row r="675" spans="2:25" s="197" customFormat="1" x14ac:dyDescent="0.2">
      <c r="B675" s="86" t="s">
        <v>1107</v>
      </c>
      <c r="C675" s="86" t="s">
        <v>439</v>
      </c>
      <c r="D675" s="86" t="s">
        <v>1</v>
      </c>
      <c r="E675" s="86">
        <v>476</v>
      </c>
      <c r="F675" s="86">
        <v>0</v>
      </c>
      <c r="G675" s="86">
        <v>6.8370300000000004</v>
      </c>
      <c r="H675" s="86">
        <v>4.0940000000000003</v>
      </c>
      <c r="I675" s="86">
        <v>0</v>
      </c>
      <c r="J675" s="86">
        <v>6.3E-2</v>
      </c>
      <c r="K675" s="86">
        <v>0</v>
      </c>
      <c r="L675" s="86">
        <v>0</v>
      </c>
      <c r="M675" s="86">
        <v>0</v>
      </c>
      <c r="N675" s="86">
        <v>0</v>
      </c>
      <c r="O675" s="86">
        <v>0</v>
      </c>
      <c r="P675" s="86">
        <v>1</v>
      </c>
      <c r="Q675" s="86">
        <v>987</v>
      </c>
      <c r="R675" s="86">
        <v>987</v>
      </c>
      <c r="S675" s="275">
        <v>9.2283600000000002E-6</v>
      </c>
      <c r="T675" s="275">
        <v>9.2283600000000002E-6</v>
      </c>
      <c r="U675" s="86">
        <v>0</v>
      </c>
      <c r="V675" s="86">
        <v>0</v>
      </c>
      <c r="W675" s="86">
        <v>0</v>
      </c>
      <c r="X675" s="168" t="s">
        <v>153</v>
      </c>
      <c r="Y675" s="170"/>
    </row>
    <row r="676" spans="2:25" s="197" customFormat="1" x14ac:dyDescent="0.2">
      <c r="B676" s="86" t="s">
        <v>1108</v>
      </c>
      <c r="C676" s="86" t="s">
        <v>439</v>
      </c>
      <c r="D676" s="86" t="s">
        <v>1</v>
      </c>
      <c r="E676" s="86">
        <v>1</v>
      </c>
      <c r="F676" s="86">
        <v>0</v>
      </c>
      <c r="G676" s="86">
        <v>4.0793299999999997</v>
      </c>
      <c r="H676" s="86">
        <v>4.0279999999999996</v>
      </c>
      <c r="I676" s="86">
        <v>0</v>
      </c>
      <c r="J676" s="86">
        <v>4.76</v>
      </c>
      <c r="K676" s="86">
        <v>0</v>
      </c>
      <c r="L676" s="86">
        <v>0</v>
      </c>
      <c r="M676" s="86">
        <v>0</v>
      </c>
      <c r="N676" s="86">
        <v>0</v>
      </c>
      <c r="O676" s="86">
        <v>0</v>
      </c>
      <c r="P676" s="86">
        <v>1</v>
      </c>
      <c r="Q676" s="86">
        <v>160</v>
      </c>
      <c r="R676" s="86">
        <v>160</v>
      </c>
      <c r="S676" s="275">
        <v>6.1522400000000004E-6</v>
      </c>
      <c r="T676" s="275">
        <v>6.1522400000000004E-6</v>
      </c>
      <c r="U676" s="86">
        <v>0</v>
      </c>
      <c r="V676" s="86">
        <v>0</v>
      </c>
      <c r="W676" s="86">
        <v>0</v>
      </c>
      <c r="X676" s="168" t="s">
        <v>449</v>
      </c>
      <c r="Y676" s="170"/>
    </row>
    <row r="677" spans="2:25" s="197" customFormat="1" x14ac:dyDescent="0.2">
      <c r="B677" s="86" t="s">
        <v>1109</v>
      </c>
      <c r="C677" s="86" t="s">
        <v>439</v>
      </c>
      <c r="D677" s="86" t="s">
        <v>2</v>
      </c>
      <c r="E677" s="86">
        <v>1</v>
      </c>
      <c r="F677" s="86">
        <v>0</v>
      </c>
      <c r="G677" s="86">
        <v>1.73495</v>
      </c>
      <c r="H677" s="86">
        <v>3.1219999999999999</v>
      </c>
      <c r="I677" s="86">
        <v>0</v>
      </c>
      <c r="J677" s="86">
        <v>0</v>
      </c>
      <c r="K677" s="86">
        <v>0</v>
      </c>
      <c r="L677" s="86">
        <v>0</v>
      </c>
      <c r="M677" s="86">
        <v>0</v>
      </c>
      <c r="N677" s="86">
        <v>0</v>
      </c>
      <c r="O677" s="86">
        <v>0</v>
      </c>
      <c r="P677" s="86">
        <v>0</v>
      </c>
      <c r="Q677" s="86">
        <v>0</v>
      </c>
      <c r="R677" s="86">
        <v>0</v>
      </c>
      <c r="S677" s="86">
        <v>0</v>
      </c>
      <c r="T677" s="86">
        <v>0</v>
      </c>
      <c r="U677" s="86">
        <v>0</v>
      </c>
      <c r="V677" s="86">
        <v>0</v>
      </c>
      <c r="W677" s="86">
        <v>0</v>
      </c>
      <c r="X677" s="168" t="s">
        <v>153</v>
      </c>
      <c r="Y677" s="170"/>
    </row>
    <row r="678" spans="2:25" s="197" customFormat="1" x14ac:dyDescent="0.2">
      <c r="B678" s="86" t="s">
        <v>1110</v>
      </c>
      <c r="C678" s="86" t="s">
        <v>439</v>
      </c>
      <c r="D678" s="86" t="s">
        <v>2</v>
      </c>
      <c r="E678" s="86">
        <v>138</v>
      </c>
      <c r="F678" s="86">
        <v>2.5709</v>
      </c>
      <c r="G678" s="86">
        <v>5.8919300000000003</v>
      </c>
      <c r="H678" s="86">
        <v>5.5469999999999997</v>
      </c>
      <c r="I678" s="86">
        <v>4.4999999999999998E-2</v>
      </c>
      <c r="J678" s="86">
        <v>0</v>
      </c>
      <c r="K678" s="86">
        <v>0</v>
      </c>
      <c r="L678" s="86">
        <v>152</v>
      </c>
      <c r="M678" s="86">
        <v>152</v>
      </c>
      <c r="N678" s="275">
        <v>3.0761200000000002E-6</v>
      </c>
      <c r="O678" s="275">
        <v>3.0761200000000002E-6</v>
      </c>
      <c r="P678" s="86">
        <v>0</v>
      </c>
      <c r="Q678" s="86">
        <v>0</v>
      </c>
      <c r="R678" s="86">
        <v>0</v>
      </c>
      <c r="S678" s="86">
        <v>0</v>
      </c>
      <c r="T678" s="86">
        <v>0</v>
      </c>
      <c r="U678" s="86">
        <v>0</v>
      </c>
      <c r="V678" s="86">
        <v>0</v>
      </c>
      <c r="W678" s="86">
        <v>0</v>
      </c>
      <c r="X678" s="168" t="s">
        <v>153</v>
      </c>
      <c r="Y678" s="170"/>
    </row>
    <row r="679" spans="2:25" s="197" customFormat="1" x14ac:dyDescent="0.2">
      <c r="B679" s="86" t="s">
        <v>1111</v>
      </c>
      <c r="C679" s="86" t="s">
        <v>439</v>
      </c>
      <c r="D679" s="86" t="s">
        <v>2</v>
      </c>
      <c r="E679" s="86">
        <v>0</v>
      </c>
      <c r="F679" s="86">
        <v>0</v>
      </c>
      <c r="G679" s="86">
        <v>6.8135000000000003</v>
      </c>
      <c r="H679" s="86">
        <v>0</v>
      </c>
      <c r="I679" s="86">
        <v>0</v>
      </c>
      <c r="J679" s="86">
        <v>0</v>
      </c>
      <c r="K679" s="86">
        <v>0</v>
      </c>
      <c r="L679" s="86">
        <v>0</v>
      </c>
      <c r="M679" s="86">
        <v>0</v>
      </c>
      <c r="N679" s="86">
        <v>0</v>
      </c>
      <c r="O679" s="86">
        <v>0</v>
      </c>
      <c r="P679" s="86">
        <v>0</v>
      </c>
      <c r="Q679" s="86">
        <v>0</v>
      </c>
      <c r="R679" s="86">
        <v>0</v>
      </c>
      <c r="S679" s="86">
        <v>0</v>
      </c>
      <c r="T679" s="86">
        <v>0</v>
      </c>
      <c r="U679" s="86">
        <v>0</v>
      </c>
      <c r="V679" s="86">
        <v>0</v>
      </c>
      <c r="W679" s="86">
        <v>0</v>
      </c>
      <c r="X679" s="168" t="s">
        <v>153</v>
      </c>
      <c r="Y679" s="170"/>
    </row>
    <row r="680" spans="2:25" s="197" customFormat="1" x14ac:dyDescent="0.2">
      <c r="B680" s="86" t="s">
        <v>1112</v>
      </c>
      <c r="C680" s="86" t="s">
        <v>439</v>
      </c>
      <c r="D680" s="86" t="s">
        <v>2</v>
      </c>
      <c r="E680" s="86">
        <v>0</v>
      </c>
      <c r="F680" s="86">
        <v>0</v>
      </c>
      <c r="G680" s="86">
        <v>0.45989000000000002</v>
      </c>
      <c r="H680" s="86">
        <v>0</v>
      </c>
      <c r="I680" s="86">
        <v>0</v>
      </c>
      <c r="J680" s="86">
        <v>0</v>
      </c>
      <c r="K680" s="86">
        <v>0</v>
      </c>
      <c r="L680" s="86">
        <v>0</v>
      </c>
      <c r="M680" s="86">
        <v>0</v>
      </c>
      <c r="N680" s="86">
        <v>0</v>
      </c>
      <c r="O680" s="86">
        <v>0</v>
      </c>
      <c r="P680" s="86">
        <v>0</v>
      </c>
      <c r="Q680" s="86">
        <v>0</v>
      </c>
      <c r="R680" s="86">
        <v>0</v>
      </c>
      <c r="S680" s="86">
        <v>0</v>
      </c>
      <c r="T680" s="86">
        <v>0</v>
      </c>
      <c r="U680" s="86">
        <v>0</v>
      </c>
      <c r="V680" s="86">
        <v>0</v>
      </c>
      <c r="W680" s="86">
        <v>0</v>
      </c>
      <c r="X680" s="168" t="s">
        <v>153</v>
      </c>
      <c r="Y680" s="170"/>
    </row>
    <row r="681" spans="2:25" s="197" customFormat="1" x14ac:dyDescent="0.2">
      <c r="B681" s="86" t="s">
        <v>1113</v>
      </c>
      <c r="C681" s="86" t="s">
        <v>439</v>
      </c>
      <c r="D681" s="86" t="s">
        <v>2</v>
      </c>
      <c r="E681" s="86">
        <v>11</v>
      </c>
      <c r="F681" s="86">
        <v>0</v>
      </c>
      <c r="G681" s="86">
        <v>0.78158000000000005</v>
      </c>
      <c r="H681" s="86">
        <v>1.1279999999999999</v>
      </c>
      <c r="I681" s="86">
        <v>0</v>
      </c>
      <c r="J681" s="86">
        <v>0</v>
      </c>
      <c r="K681" s="86">
        <v>0</v>
      </c>
      <c r="L681" s="86">
        <v>0</v>
      </c>
      <c r="M681" s="86">
        <v>0</v>
      </c>
      <c r="N681" s="86">
        <v>0</v>
      </c>
      <c r="O681" s="86">
        <v>0</v>
      </c>
      <c r="P681" s="86">
        <v>0</v>
      </c>
      <c r="Q681" s="86">
        <v>0</v>
      </c>
      <c r="R681" s="86">
        <v>0</v>
      </c>
      <c r="S681" s="86">
        <v>0</v>
      </c>
      <c r="T681" s="86">
        <v>0</v>
      </c>
      <c r="U681" s="86">
        <v>0</v>
      </c>
      <c r="V681" s="86">
        <v>0</v>
      </c>
      <c r="W681" s="86">
        <v>0</v>
      </c>
      <c r="X681" s="168" t="s">
        <v>153</v>
      </c>
      <c r="Y681" s="170"/>
    </row>
    <row r="682" spans="2:25" s="197" customFormat="1" x14ac:dyDescent="0.2">
      <c r="B682" s="86" t="s">
        <v>1114</v>
      </c>
      <c r="C682" s="86" t="s">
        <v>439</v>
      </c>
      <c r="D682" s="86" t="s">
        <v>2</v>
      </c>
      <c r="E682" s="86">
        <v>464</v>
      </c>
      <c r="F682" s="86">
        <v>0</v>
      </c>
      <c r="G682" s="86">
        <v>8.0471199999999996</v>
      </c>
      <c r="H682" s="86">
        <v>6.7210000000000001</v>
      </c>
      <c r="I682" s="86">
        <v>0</v>
      </c>
      <c r="J682" s="86">
        <v>0.80100000000000005</v>
      </c>
      <c r="K682" s="86">
        <v>0</v>
      </c>
      <c r="L682" s="86">
        <v>0</v>
      </c>
      <c r="M682" s="86">
        <v>0</v>
      </c>
      <c r="N682" s="86">
        <v>0</v>
      </c>
      <c r="O682" s="86">
        <v>0</v>
      </c>
      <c r="P682" s="86">
        <v>5</v>
      </c>
      <c r="Q682" s="86">
        <v>7489</v>
      </c>
      <c r="R682" s="86">
        <v>7489</v>
      </c>
      <c r="S682" s="275">
        <v>7.0750699999999993E-5</v>
      </c>
      <c r="T682" s="275">
        <v>7.0750699999999993E-5</v>
      </c>
      <c r="U682" s="86">
        <v>0</v>
      </c>
      <c r="V682" s="86">
        <v>0</v>
      </c>
      <c r="W682" s="86">
        <v>0</v>
      </c>
      <c r="X682" s="168" t="s">
        <v>153</v>
      </c>
      <c r="Y682" s="170"/>
    </row>
    <row r="683" spans="2:25" s="197" customFormat="1" x14ac:dyDescent="0.2">
      <c r="B683" s="86" t="s">
        <v>1115</v>
      </c>
      <c r="C683" s="86" t="s">
        <v>439</v>
      </c>
      <c r="D683" s="86" t="s">
        <v>1</v>
      </c>
      <c r="E683" s="86">
        <v>1</v>
      </c>
      <c r="F683" s="86">
        <v>0</v>
      </c>
      <c r="G683" s="86">
        <v>1.4104300000000001</v>
      </c>
      <c r="H683" s="86">
        <v>0</v>
      </c>
      <c r="I683" s="86">
        <v>0</v>
      </c>
      <c r="J683" s="86">
        <v>0</v>
      </c>
      <c r="K683" s="86">
        <v>0</v>
      </c>
      <c r="L683" s="86">
        <v>0</v>
      </c>
      <c r="M683" s="86">
        <v>0</v>
      </c>
      <c r="N683" s="86">
        <v>0</v>
      </c>
      <c r="O683" s="86">
        <v>0</v>
      </c>
      <c r="P683" s="86">
        <v>0</v>
      </c>
      <c r="Q683" s="86">
        <v>0</v>
      </c>
      <c r="R683" s="86">
        <v>0</v>
      </c>
      <c r="S683" s="86">
        <v>0</v>
      </c>
      <c r="T683" s="86">
        <v>0</v>
      </c>
      <c r="U683" s="86">
        <v>0</v>
      </c>
      <c r="V683" s="86">
        <v>0</v>
      </c>
      <c r="W683" s="86">
        <v>0</v>
      </c>
      <c r="X683" s="168" t="s">
        <v>153</v>
      </c>
      <c r="Y683" s="170"/>
    </row>
    <row r="684" spans="2:25" s="197" customFormat="1" x14ac:dyDescent="0.2">
      <c r="B684" s="86" t="s">
        <v>1116</v>
      </c>
      <c r="C684" s="86" t="s">
        <v>439</v>
      </c>
      <c r="D684" s="86" t="s">
        <v>1</v>
      </c>
      <c r="E684" s="86">
        <v>1</v>
      </c>
      <c r="F684" s="86">
        <v>0</v>
      </c>
      <c r="G684" s="86">
        <v>1.41568</v>
      </c>
      <c r="H684" s="86">
        <v>2.2250000000000001</v>
      </c>
      <c r="I684" s="86">
        <v>0</v>
      </c>
      <c r="J684" s="86">
        <v>6.4249999999999998</v>
      </c>
      <c r="K684" s="86">
        <v>0</v>
      </c>
      <c r="L684" s="86">
        <v>0</v>
      </c>
      <c r="M684" s="86">
        <v>0</v>
      </c>
      <c r="N684" s="86">
        <v>0</v>
      </c>
      <c r="O684" s="86">
        <v>0</v>
      </c>
      <c r="P684" s="86">
        <v>1</v>
      </c>
      <c r="Q684" s="86">
        <v>391</v>
      </c>
      <c r="R684" s="86">
        <v>391</v>
      </c>
      <c r="S684" s="275">
        <v>3.0761200000000002E-6</v>
      </c>
      <c r="T684" s="275">
        <v>3.0761200000000002E-6</v>
      </c>
      <c r="U684" s="86">
        <v>0</v>
      </c>
      <c r="V684" s="86">
        <v>0</v>
      </c>
      <c r="W684" s="86">
        <v>0</v>
      </c>
      <c r="X684" s="168" t="s">
        <v>153</v>
      </c>
      <c r="Y684" s="170"/>
    </row>
    <row r="685" spans="2:25" s="197" customFormat="1" x14ac:dyDescent="0.2">
      <c r="B685" s="86" t="s">
        <v>1117</v>
      </c>
      <c r="C685" s="86" t="s">
        <v>439</v>
      </c>
      <c r="D685" s="86" t="s">
        <v>1</v>
      </c>
      <c r="E685" s="86">
        <v>1</v>
      </c>
      <c r="F685" s="86">
        <v>0</v>
      </c>
      <c r="G685" s="86">
        <v>1.4119600000000001</v>
      </c>
      <c r="H685" s="86">
        <v>1.5009999999999999</v>
      </c>
      <c r="I685" s="86">
        <v>0</v>
      </c>
      <c r="J685" s="86">
        <v>0</v>
      </c>
      <c r="K685" s="86">
        <v>0</v>
      </c>
      <c r="L685" s="86">
        <v>0</v>
      </c>
      <c r="M685" s="86">
        <v>0</v>
      </c>
      <c r="N685" s="86">
        <v>0</v>
      </c>
      <c r="O685" s="86">
        <v>0</v>
      </c>
      <c r="P685" s="86">
        <v>0</v>
      </c>
      <c r="Q685" s="86">
        <v>0</v>
      </c>
      <c r="R685" s="86">
        <v>0</v>
      </c>
      <c r="S685" s="86">
        <v>0</v>
      </c>
      <c r="T685" s="86">
        <v>0</v>
      </c>
      <c r="U685" s="86">
        <v>0</v>
      </c>
      <c r="V685" s="86">
        <v>0</v>
      </c>
      <c r="W685" s="86">
        <v>0</v>
      </c>
      <c r="X685" s="168" t="s">
        <v>153</v>
      </c>
      <c r="Y685" s="170"/>
    </row>
    <row r="686" spans="2:25" s="197" customFormat="1" x14ac:dyDescent="0.2">
      <c r="B686" s="86" t="s">
        <v>1118</v>
      </c>
      <c r="C686" s="86" t="s">
        <v>439</v>
      </c>
      <c r="D686" s="86" t="s">
        <v>2</v>
      </c>
      <c r="E686" s="86">
        <v>1</v>
      </c>
      <c r="F686" s="86">
        <v>0.1229</v>
      </c>
      <c r="G686" s="86">
        <v>0.13342000000000001</v>
      </c>
      <c r="H686" s="86">
        <v>3.887</v>
      </c>
      <c r="I686" s="86">
        <v>0</v>
      </c>
      <c r="J686" s="86">
        <v>0</v>
      </c>
      <c r="K686" s="86">
        <v>0</v>
      </c>
      <c r="L686" s="86">
        <v>0</v>
      </c>
      <c r="M686" s="86">
        <v>0</v>
      </c>
      <c r="N686" s="86">
        <v>0</v>
      </c>
      <c r="O686" s="86">
        <v>0</v>
      </c>
      <c r="P686" s="86">
        <v>0</v>
      </c>
      <c r="Q686" s="86">
        <v>0</v>
      </c>
      <c r="R686" s="86">
        <v>0</v>
      </c>
      <c r="S686" s="86">
        <v>0</v>
      </c>
      <c r="T686" s="86">
        <v>0</v>
      </c>
      <c r="U686" s="86">
        <v>0</v>
      </c>
      <c r="V686" s="86">
        <v>0</v>
      </c>
      <c r="W686" s="86">
        <v>0</v>
      </c>
      <c r="X686" s="168" t="s">
        <v>153</v>
      </c>
      <c r="Y686" s="170"/>
    </row>
    <row r="687" spans="2:25" s="197" customFormat="1" x14ac:dyDescent="0.2">
      <c r="B687" s="86" t="s">
        <v>1119</v>
      </c>
      <c r="C687" s="86" t="s">
        <v>439</v>
      </c>
      <c r="D687" s="86" t="s">
        <v>2</v>
      </c>
      <c r="E687" s="86">
        <v>1</v>
      </c>
      <c r="F687" s="86">
        <v>0.12261</v>
      </c>
      <c r="G687" s="86">
        <v>0.13597999999999999</v>
      </c>
      <c r="H687" s="86">
        <v>7.1260000000000003</v>
      </c>
      <c r="I687" s="86">
        <v>0</v>
      </c>
      <c r="J687" s="86">
        <v>0</v>
      </c>
      <c r="K687" s="86">
        <v>0</v>
      </c>
      <c r="L687" s="86">
        <v>0</v>
      </c>
      <c r="M687" s="86">
        <v>0</v>
      </c>
      <c r="N687" s="86">
        <v>0</v>
      </c>
      <c r="O687" s="86">
        <v>0</v>
      </c>
      <c r="P687" s="86">
        <v>0</v>
      </c>
      <c r="Q687" s="86">
        <v>0</v>
      </c>
      <c r="R687" s="86">
        <v>0</v>
      </c>
      <c r="S687" s="86">
        <v>0</v>
      </c>
      <c r="T687" s="86">
        <v>0</v>
      </c>
      <c r="U687" s="86">
        <v>0</v>
      </c>
      <c r="V687" s="86">
        <v>0</v>
      </c>
      <c r="W687" s="86">
        <v>0</v>
      </c>
      <c r="X687" s="168" t="s">
        <v>153</v>
      </c>
      <c r="Y687" s="170"/>
    </row>
    <row r="688" spans="2:25" s="197" customFormat="1" x14ac:dyDescent="0.2">
      <c r="B688" s="86"/>
      <c r="C688" s="86"/>
      <c r="D688" s="86"/>
      <c r="E688" s="86"/>
      <c r="F688" s="86"/>
      <c r="G688" s="86"/>
      <c r="H688" s="86"/>
      <c r="I688" s="86"/>
      <c r="J688" s="86"/>
      <c r="K688" s="86"/>
      <c r="L688" s="86"/>
      <c r="M688" s="86"/>
      <c r="N688" s="86"/>
      <c r="O688" s="86"/>
      <c r="P688" s="86"/>
      <c r="Q688" s="86"/>
      <c r="R688" s="86"/>
      <c r="S688" s="86"/>
      <c r="T688" s="86"/>
      <c r="U688" s="86"/>
      <c r="V688" s="86"/>
      <c r="W688" s="86"/>
      <c r="X688" s="168"/>
      <c r="Y688" s="170"/>
    </row>
    <row r="689" spans="2:25" s="197" customFormat="1" x14ac:dyDescent="0.2">
      <c r="B689" s="86"/>
      <c r="C689" s="86"/>
      <c r="D689" s="86"/>
      <c r="E689" s="86"/>
      <c r="F689" s="86"/>
      <c r="G689" s="86"/>
      <c r="H689" s="86"/>
      <c r="I689" s="86"/>
      <c r="J689" s="86"/>
      <c r="K689" s="86"/>
      <c r="L689" s="86"/>
      <c r="M689" s="86"/>
      <c r="N689" s="86"/>
      <c r="O689" s="86"/>
      <c r="P689" s="86"/>
      <c r="Q689" s="86"/>
      <c r="R689" s="86"/>
      <c r="S689" s="86"/>
      <c r="T689" s="86"/>
      <c r="U689" s="86"/>
      <c r="V689" s="86"/>
      <c r="W689" s="86"/>
      <c r="X689" s="168"/>
      <c r="Y689" s="170"/>
    </row>
    <row r="690" spans="2:25" s="197" customFormat="1" x14ac:dyDescent="0.2">
      <c r="B690" s="86"/>
      <c r="C690" s="86"/>
      <c r="D690" s="86"/>
      <c r="E690" s="86"/>
      <c r="F690" s="86"/>
      <c r="G690" s="86"/>
      <c r="H690" s="86"/>
      <c r="I690" s="86"/>
      <c r="J690" s="86"/>
      <c r="K690" s="86"/>
      <c r="L690" s="86"/>
      <c r="M690" s="86"/>
      <c r="N690" s="86"/>
      <c r="O690" s="86"/>
      <c r="P690" s="86"/>
      <c r="Q690" s="86"/>
      <c r="R690" s="86"/>
      <c r="S690" s="86"/>
      <c r="T690" s="86"/>
      <c r="U690" s="86"/>
      <c r="V690" s="86"/>
      <c r="W690" s="86"/>
      <c r="X690" s="168"/>
      <c r="Y690" s="170"/>
    </row>
    <row r="691" spans="2:25" s="197" customFormat="1" x14ac:dyDescent="0.2">
      <c r="B691" s="86"/>
      <c r="C691" s="86"/>
      <c r="D691" s="86"/>
      <c r="E691" s="86"/>
      <c r="F691" s="86"/>
      <c r="G691" s="86"/>
      <c r="H691" s="86"/>
      <c r="I691" s="86"/>
      <c r="J691" s="86"/>
      <c r="K691" s="86"/>
      <c r="L691" s="86"/>
      <c r="M691" s="86"/>
      <c r="N691" s="86"/>
      <c r="O691" s="86"/>
      <c r="P691" s="86"/>
      <c r="Q691" s="86"/>
      <c r="R691" s="86"/>
      <c r="S691" s="86"/>
      <c r="T691" s="86"/>
      <c r="U691" s="86"/>
      <c r="V691" s="86"/>
      <c r="W691" s="86"/>
      <c r="X691" s="168"/>
      <c r="Y691" s="170"/>
    </row>
    <row r="692" spans="2:25" s="197" customFormat="1" x14ac:dyDescent="0.2">
      <c r="B692" s="86"/>
      <c r="C692" s="86"/>
      <c r="D692" s="86"/>
      <c r="E692" s="86"/>
      <c r="F692" s="86"/>
      <c r="G692" s="86"/>
      <c r="H692" s="86"/>
      <c r="I692" s="86"/>
      <c r="J692" s="86"/>
      <c r="K692" s="86"/>
      <c r="L692" s="86"/>
      <c r="M692" s="86"/>
      <c r="N692" s="86"/>
      <c r="O692" s="86"/>
      <c r="P692" s="86"/>
      <c r="Q692" s="86"/>
      <c r="R692" s="86"/>
      <c r="S692" s="86"/>
      <c r="T692" s="86"/>
      <c r="U692" s="86"/>
      <c r="V692" s="86"/>
      <c r="W692" s="86"/>
      <c r="X692" s="168"/>
      <c r="Y692" s="170"/>
    </row>
    <row r="693" spans="2:25" s="197" customFormat="1" x14ac:dyDescent="0.2">
      <c r="B693" s="86"/>
      <c r="C693" s="86"/>
      <c r="D693" s="86"/>
      <c r="E693" s="86"/>
      <c r="F693" s="86"/>
      <c r="G693" s="86"/>
      <c r="H693" s="86"/>
      <c r="I693" s="86"/>
      <c r="J693" s="86"/>
      <c r="K693" s="86"/>
      <c r="L693" s="86"/>
      <c r="M693" s="86"/>
      <c r="N693" s="86"/>
      <c r="O693" s="86"/>
      <c r="P693" s="86"/>
      <c r="Q693" s="86"/>
      <c r="R693" s="86"/>
      <c r="S693" s="86"/>
      <c r="T693" s="86"/>
      <c r="U693" s="86"/>
      <c r="V693" s="86"/>
      <c r="W693" s="86"/>
      <c r="X693" s="168"/>
      <c r="Y693" s="170"/>
    </row>
    <row r="694" spans="2:25" s="197" customFormat="1" x14ac:dyDescent="0.2">
      <c r="B694" s="86"/>
      <c r="C694" s="86"/>
      <c r="D694" s="86"/>
      <c r="E694" s="86"/>
      <c r="F694" s="86"/>
      <c r="G694" s="86"/>
      <c r="H694" s="86"/>
      <c r="I694" s="86"/>
      <c r="J694" s="86"/>
      <c r="K694" s="86"/>
      <c r="L694" s="86"/>
      <c r="M694" s="86"/>
      <c r="N694" s="86"/>
      <c r="O694" s="86"/>
      <c r="P694" s="86"/>
      <c r="Q694" s="86"/>
      <c r="R694" s="86"/>
      <c r="S694" s="86"/>
      <c r="T694" s="86"/>
      <c r="U694" s="86"/>
      <c r="V694" s="86"/>
      <c r="W694" s="86"/>
      <c r="X694" s="168"/>
      <c r="Y694" s="170"/>
    </row>
    <row r="695" spans="2:25" s="197" customFormat="1" x14ac:dyDescent="0.2">
      <c r="B695" s="86"/>
      <c r="C695" s="86"/>
      <c r="D695" s="86"/>
      <c r="E695" s="86"/>
      <c r="F695" s="86"/>
      <c r="G695" s="86"/>
      <c r="H695" s="86"/>
      <c r="I695" s="86"/>
      <c r="J695" s="86"/>
      <c r="K695" s="86"/>
      <c r="L695" s="86"/>
      <c r="M695" s="86"/>
      <c r="N695" s="86"/>
      <c r="O695" s="86"/>
      <c r="P695" s="86"/>
      <c r="Q695" s="86"/>
      <c r="R695" s="86"/>
      <c r="S695" s="86"/>
      <c r="T695" s="86"/>
      <c r="U695" s="86"/>
      <c r="V695" s="86"/>
      <c r="W695" s="86"/>
      <c r="X695" s="168"/>
      <c r="Y695" s="170"/>
    </row>
    <row r="696" spans="2:25" s="197" customFormat="1" x14ac:dyDescent="0.2">
      <c r="B696" s="86"/>
      <c r="C696" s="86"/>
      <c r="D696" s="86"/>
      <c r="E696" s="86"/>
      <c r="F696" s="86"/>
      <c r="G696" s="86"/>
      <c r="H696" s="86"/>
      <c r="I696" s="86"/>
      <c r="J696" s="86"/>
      <c r="K696" s="86"/>
      <c r="L696" s="86"/>
      <c r="M696" s="86"/>
      <c r="N696" s="86"/>
      <c r="O696" s="86"/>
      <c r="P696" s="86"/>
      <c r="Q696" s="86"/>
      <c r="R696" s="86"/>
      <c r="S696" s="86"/>
      <c r="T696" s="86"/>
      <c r="U696" s="86"/>
      <c r="V696" s="86"/>
      <c r="W696" s="86"/>
      <c r="X696" s="168"/>
      <c r="Y696" s="170"/>
    </row>
    <row r="697" spans="2:25" s="197" customFormat="1" x14ac:dyDescent="0.2">
      <c r="B697" s="86"/>
      <c r="C697" s="86"/>
      <c r="D697" s="86"/>
      <c r="E697" s="86"/>
      <c r="F697" s="86"/>
      <c r="G697" s="86"/>
      <c r="H697" s="86"/>
      <c r="I697" s="86"/>
      <c r="J697" s="86"/>
      <c r="K697" s="86"/>
      <c r="L697" s="86"/>
      <c r="M697" s="86"/>
      <c r="N697" s="86"/>
      <c r="O697" s="86"/>
      <c r="P697" s="86"/>
      <c r="Q697" s="86"/>
      <c r="R697" s="86"/>
      <c r="S697" s="86"/>
      <c r="T697" s="86"/>
      <c r="U697" s="86"/>
      <c r="V697" s="86"/>
      <c r="W697" s="86"/>
      <c r="X697" s="168"/>
      <c r="Y697" s="170"/>
    </row>
    <row r="698" spans="2:25" s="197" customFormat="1" x14ac:dyDescent="0.2">
      <c r="B698" s="86"/>
      <c r="C698" s="86"/>
      <c r="D698" s="86"/>
      <c r="E698" s="86"/>
      <c r="F698" s="86"/>
      <c r="G698" s="86"/>
      <c r="H698" s="86"/>
      <c r="I698" s="86"/>
      <c r="J698" s="86"/>
      <c r="K698" s="86"/>
      <c r="L698" s="86"/>
      <c r="M698" s="86"/>
      <c r="N698" s="86"/>
      <c r="O698" s="86"/>
      <c r="P698" s="86"/>
      <c r="Q698" s="86"/>
      <c r="R698" s="86"/>
      <c r="S698" s="86"/>
      <c r="T698" s="86"/>
      <c r="U698" s="86"/>
      <c r="V698" s="86"/>
      <c r="W698" s="86"/>
      <c r="X698" s="168"/>
      <c r="Y698" s="170"/>
    </row>
    <row r="699" spans="2:25" s="197" customFormat="1" x14ac:dyDescent="0.2">
      <c r="B699" s="86"/>
      <c r="C699" s="86"/>
      <c r="D699" s="86"/>
      <c r="E699" s="86"/>
      <c r="F699" s="86"/>
      <c r="G699" s="86"/>
      <c r="H699" s="86"/>
      <c r="I699" s="86"/>
      <c r="J699" s="86"/>
      <c r="K699" s="86"/>
      <c r="L699" s="86"/>
      <c r="M699" s="86"/>
      <c r="N699" s="86"/>
      <c r="O699" s="86"/>
      <c r="P699" s="86"/>
      <c r="Q699" s="86"/>
      <c r="R699" s="86"/>
      <c r="S699" s="86"/>
      <c r="T699" s="86"/>
      <c r="U699" s="86"/>
      <c r="V699" s="86"/>
      <c r="W699" s="86"/>
      <c r="X699" s="168"/>
      <c r="Y699" s="170"/>
    </row>
    <row r="700" spans="2:25" s="197" customFormat="1" x14ac:dyDescent="0.2">
      <c r="B700" s="86"/>
      <c r="C700" s="86"/>
      <c r="D700" s="86"/>
      <c r="E700" s="86"/>
      <c r="F700" s="86"/>
      <c r="G700" s="86"/>
      <c r="H700" s="86"/>
      <c r="I700" s="86"/>
      <c r="J700" s="86"/>
      <c r="K700" s="86"/>
      <c r="L700" s="86"/>
      <c r="M700" s="86"/>
      <c r="N700" s="86"/>
      <c r="O700" s="86"/>
      <c r="P700" s="86"/>
      <c r="Q700" s="86"/>
      <c r="R700" s="86"/>
      <c r="S700" s="86"/>
      <c r="T700" s="86"/>
      <c r="U700" s="86"/>
      <c r="V700" s="86"/>
      <c r="W700" s="86"/>
      <c r="X700" s="168"/>
      <c r="Y700" s="170"/>
    </row>
    <row r="701" spans="2:25" s="197" customFormat="1" x14ac:dyDescent="0.2">
      <c r="B701" s="86"/>
      <c r="C701" s="86"/>
      <c r="D701" s="86"/>
      <c r="E701" s="86"/>
      <c r="F701" s="86"/>
      <c r="G701" s="86"/>
      <c r="H701" s="86"/>
      <c r="I701" s="86"/>
      <c r="J701" s="86"/>
      <c r="K701" s="86"/>
      <c r="L701" s="86"/>
      <c r="M701" s="86"/>
      <c r="N701" s="86"/>
      <c r="O701" s="86"/>
      <c r="P701" s="86"/>
      <c r="Q701" s="86"/>
      <c r="R701" s="86"/>
      <c r="S701" s="86"/>
      <c r="T701" s="86"/>
      <c r="U701" s="86"/>
      <c r="V701" s="86"/>
      <c r="W701" s="86"/>
      <c r="X701" s="168"/>
      <c r="Y701" s="170"/>
    </row>
    <row r="702" spans="2:25" s="197" customFormat="1" x14ac:dyDescent="0.2">
      <c r="B702" s="86"/>
      <c r="C702" s="86"/>
      <c r="D702" s="86"/>
      <c r="E702" s="86"/>
      <c r="F702" s="86"/>
      <c r="G702" s="86"/>
      <c r="H702" s="86"/>
      <c r="I702" s="86"/>
      <c r="J702" s="86"/>
      <c r="K702" s="86"/>
      <c r="L702" s="86"/>
      <c r="M702" s="86"/>
      <c r="N702" s="86"/>
      <c r="O702" s="86"/>
      <c r="P702" s="86"/>
      <c r="Q702" s="86"/>
      <c r="R702" s="86"/>
      <c r="S702" s="86"/>
      <c r="T702" s="86"/>
      <c r="U702" s="86"/>
      <c r="V702" s="86"/>
      <c r="W702" s="86"/>
      <c r="X702" s="168"/>
      <c r="Y702" s="170"/>
    </row>
    <row r="703" spans="2:25" s="197" customFormat="1" x14ac:dyDescent="0.2">
      <c r="B703" s="86"/>
      <c r="C703" s="86"/>
      <c r="D703" s="86"/>
      <c r="E703" s="86"/>
      <c r="F703" s="86"/>
      <c r="G703" s="86"/>
      <c r="H703" s="86"/>
      <c r="I703" s="86"/>
      <c r="J703" s="86"/>
      <c r="K703" s="86"/>
      <c r="L703" s="86"/>
      <c r="M703" s="86"/>
      <c r="N703" s="86"/>
      <c r="O703" s="86"/>
      <c r="P703" s="86"/>
      <c r="Q703" s="86"/>
      <c r="R703" s="86"/>
      <c r="S703" s="86"/>
      <c r="T703" s="86"/>
      <c r="U703" s="86"/>
      <c r="V703" s="86"/>
      <c r="W703" s="86"/>
      <c r="X703" s="168"/>
      <c r="Y703" s="170"/>
    </row>
    <row r="704" spans="2:25" s="197" customFormat="1" x14ac:dyDescent="0.2">
      <c r="B704" s="86"/>
      <c r="C704" s="86"/>
      <c r="D704" s="86"/>
      <c r="E704" s="86"/>
      <c r="F704" s="86"/>
      <c r="G704" s="86"/>
      <c r="H704" s="86"/>
      <c r="I704" s="86"/>
      <c r="J704" s="86"/>
      <c r="K704" s="86"/>
      <c r="L704" s="86"/>
      <c r="M704" s="86"/>
      <c r="N704" s="86"/>
      <c r="O704" s="86"/>
      <c r="P704" s="86"/>
      <c r="Q704" s="86"/>
      <c r="R704" s="86"/>
      <c r="S704" s="86"/>
      <c r="T704" s="86"/>
      <c r="U704" s="86"/>
      <c r="V704" s="86"/>
      <c r="W704" s="86"/>
      <c r="X704" s="168"/>
      <c r="Y704" s="170"/>
    </row>
    <row r="705" spans="2:25" s="197" customFormat="1" x14ac:dyDescent="0.2">
      <c r="B705" s="86"/>
      <c r="C705" s="86"/>
      <c r="D705" s="86"/>
      <c r="E705" s="86"/>
      <c r="F705" s="86"/>
      <c r="G705" s="86"/>
      <c r="H705" s="86"/>
      <c r="I705" s="86"/>
      <c r="J705" s="86"/>
      <c r="K705" s="86"/>
      <c r="L705" s="86"/>
      <c r="M705" s="86"/>
      <c r="N705" s="86"/>
      <c r="O705" s="86"/>
      <c r="P705" s="86"/>
      <c r="Q705" s="86"/>
      <c r="R705" s="86"/>
      <c r="S705" s="86"/>
      <c r="T705" s="86"/>
      <c r="U705" s="86"/>
      <c r="V705" s="86"/>
      <c r="W705" s="86"/>
      <c r="X705" s="168"/>
      <c r="Y705" s="170"/>
    </row>
    <row r="706" spans="2:25" s="197" customFormat="1" x14ac:dyDescent="0.2">
      <c r="B706" s="86"/>
      <c r="C706" s="86"/>
      <c r="D706" s="86"/>
      <c r="E706" s="86"/>
      <c r="F706" s="86"/>
      <c r="G706" s="86"/>
      <c r="H706" s="86"/>
      <c r="I706" s="86"/>
      <c r="J706" s="86"/>
      <c r="K706" s="86"/>
      <c r="L706" s="86"/>
      <c r="M706" s="86"/>
      <c r="N706" s="86"/>
      <c r="O706" s="86"/>
      <c r="P706" s="86"/>
      <c r="Q706" s="86"/>
      <c r="R706" s="86"/>
      <c r="S706" s="86"/>
      <c r="T706" s="86"/>
      <c r="U706" s="86"/>
      <c r="V706" s="86"/>
      <c r="W706" s="86"/>
      <c r="X706" s="168"/>
      <c r="Y706" s="170"/>
    </row>
    <row r="707" spans="2:25" s="197" customFormat="1" x14ac:dyDescent="0.2">
      <c r="B707" s="86"/>
      <c r="C707" s="86"/>
      <c r="D707" s="86"/>
      <c r="E707" s="86"/>
      <c r="F707" s="86"/>
      <c r="G707" s="86"/>
      <c r="H707" s="86"/>
      <c r="I707" s="86"/>
      <c r="J707" s="86"/>
      <c r="K707" s="86"/>
      <c r="L707" s="86"/>
      <c r="M707" s="86"/>
      <c r="N707" s="86"/>
      <c r="O707" s="86"/>
      <c r="P707" s="86"/>
      <c r="Q707" s="86"/>
      <c r="R707" s="86"/>
      <c r="S707" s="86"/>
      <c r="T707" s="86"/>
      <c r="U707" s="86"/>
      <c r="V707" s="86"/>
      <c r="W707" s="86"/>
      <c r="X707" s="168"/>
      <c r="Y707" s="170"/>
    </row>
    <row r="708" spans="2:25" s="197" customFormat="1" x14ac:dyDescent="0.2">
      <c r="B708" s="86"/>
      <c r="C708" s="86"/>
      <c r="D708" s="86"/>
      <c r="E708" s="86"/>
      <c r="F708" s="86"/>
      <c r="G708" s="86"/>
      <c r="H708" s="86"/>
      <c r="I708" s="86"/>
      <c r="J708" s="86"/>
      <c r="K708" s="86"/>
      <c r="L708" s="86"/>
      <c r="M708" s="86"/>
      <c r="N708" s="86"/>
      <c r="O708" s="86"/>
      <c r="P708" s="86"/>
      <c r="Q708" s="86"/>
      <c r="R708" s="86"/>
      <c r="S708" s="86"/>
      <c r="T708" s="86"/>
      <c r="U708" s="86"/>
      <c r="V708" s="86"/>
      <c r="W708" s="86"/>
      <c r="X708" s="168"/>
      <c r="Y708" s="170"/>
    </row>
    <row r="709" spans="2:25" s="197" customFormat="1" x14ac:dyDescent="0.2">
      <c r="B709" s="86"/>
      <c r="C709" s="86"/>
      <c r="D709" s="86"/>
      <c r="E709" s="86"/>
      <c r="F709" s="86"/>
      <c r="G709" s="86"/>
      <c r="H709" s="86"/>
      <c r="I709" s="86"/>
      <c r="J709" s="86"/>
      <c r="K709" s="86"/>
      <c r="L709" s="86"/>
      <c r="M709" s="86"/>
      <c r="N709" s="86"/>
      <c r="O709" s="86"/>
      <c r="P709" s="86"/>
      <c r="Q709" s="86"/>
      <c r="R709" s="86"/>
      <c r="S709" s="86"/>
      <c r="T709" s="86"/>
      <c r="U709" s="86"/>
      <c r="V709" s="86"/>
      <c r="W709" s="86"/>
      <c r="X709" s="168"/>
      <c r="Y709" s="170"/>
    </row>
    <row r="710" spans="2:25" s="197" customFormat="1" x14ac:dyDescent="0.2">
      <c r="B710" s="86"/>
      <c r="C710" s="86"/>
      <c r="D710" s="86"/>
      <c r="E710" s="86"/>
      <c r="F710" s="86"/>
      <c r="G710" s="86"/>
      <c r="H710" s="86"/>
      <c r="I710" s="86"/>
      <c r="J710" s="86"/>
      <c r="K710" s="86"/>
      <c r="L710" s="86"/>
      <c r="M710" s="86"/>
      <c r="N710" s="86"/>
      <c r="O710" s="86"/>
      <c r="P710" s="86"/>
      <c r="Q710" s="86"/>
      <c r="R710" s="86"/>
      <c r="S710" s="86"/>
      <c r="T710" s="86"/>
      <c r="U710" s="86"/>
      <c r="V710" s="86"/>
      <c r="W710" s="86"/>
      <c r="X710" s="168"/>
      <c r="Y710" s="170"/>
    </row>
    <row r="711" spans="2:25" s="197" customFormat="1" x14ac:dyDescent="0.2">
      <c r="B711" s="86"/>
      <c r="C711" s="86"/>
      <c r="D711" s="86"/>
      <c r="E711" s="86"/>
      <c r="F711" s="86"/>
      <c r="G711" s="86"/>
      <c r="H711" s="86"/>
      <c r="I711" s="86"/>
      <c r="J711" s="86"/>
      <c r="K711" s="86"/>
      <c r="L711" s="86"/>
      <c r="M711" s="86"/>
      <c r="N711" s="86"/>
      <c r="O711" s="86"/>
      <c r="P711" s="86"/>
      <c r="Q711" s="86"/>
      <c r="R711" s="86"/>
      <c r="S711" s="86"/>
      <c r="T711" s="86"/>
      <c r="U711" s="86"/>
      <c r="V711" s="86"/>
      <c r="W711" s="86"/>
      <c r="X711" s="168"/>
      <c r="Y711" s="170"/>
    </row>
    <row r="712" spans="2:25" s="197" customFormat="1" x14ac:dyDescent="0.2">
      <c r="B712" s="86"/>
      <c r="C712" s="86"/>
      <c r="D712" s="86"/>
      <c r="E712" s="86"/>
      <c r="F712" s="86"/>
      <c r="G712" s="86"/>
      <c r="H712" s="86"/>
      <c r="I712" s="86"/>
      <c r="J712" s="86"/>
      <c r="K712" s="86"/>
      <c r="L712" s="86"/>
      <c r="M712" s="86"/>
      <c r="N712" s="86"/>
      <c r="O712" s="86"/>
      <c r="P712" s="86"/>
      <c r="Q712" s="86"/>
      <c r="R712" s="86"/>
      <c r="S712" s="86"/>
      <c r="T712" s="86"/>
      <c r="U712" s="86"/>
      <c r="V712" s="86"/>
      <c r="W712" s="86"/>
      <c r="X712" s="168"/>
      <c r="Y712" s="170"/>
    </row>
    <row r="713" spans="2:25" s="197" customFormat="1" x14ac:dyDescent="0.2">
      <c r="B713" s="86"/>
      <c r="C713" s="86"/>
      <c r="D713" s="86"/>
      <c r="E713" s="86"/>
      <c r="F713" s="86"/>
      <c r="G713" s="86"/>
      <c r="H713" s="86"/>
      <c r="I713" s="86"/>
      <c r="J713" s="86"/>
      <c r="K713" s="86"/>
      <c r="L713" s="86"/>
      <c r="M713" s="86"/>
      <c r="N713" s="86"/>
      <c r="O713" s="86"/>
      <c r="P713" s="86"/>
      <c r="Q713" s="86"/>
      <c r="R713" s="86"/>
      <c r="S713" s="86"/>
      <c r="T713" s="86"/>
      <c r="U713" s="86"/>
      <c r="V713" s="86"/>
      <c r="W713" s="86"/>
      <c r="X713" s="168"/>
      <c r="Y713" s="170"/>
    </row>
    <row r="714" spans="2:25" s="197" customFormat="1" x14ac:dyDescent="0.2">
      <c r="B714" s="86"/>
      <c r="C714" s="86"/>
      <c r="D714" s="86"/>
      <c r="E714" s="86"/>
      <c r="F714" s="86"/>
      <c r="G714" s="86"/>
      <c r="H714" s="86"/>
      <c r="I714" s="86"/>
      <c r="J714" s="86"/>
      <c r="K714" s="86"/>
      <c r="L714" s="86"/>
      <c r="M714" s="86"/>
      <c r="N714" s="86"/>
      <c r="O714" s="86"/>
      <c r="P714" s="86"/>
      <c r="Q714" s="86"/>
      <c r="R714" s="86"/>
      <c r="S714" s="86"/>
      <c r="T714" s="86"/>
      <c r="U714" s="86"/>
      <c r="V714" s="86"/>
      <c r="W714" s="86"/>
      <c r="X714" s="168"/>
      <c r="Y714" s="170"/>
    </row>
    <row r="715" spans="2:25" s="197" customFormat="1" x14ac:dyDescent="0.2">
      <c r="B715" s="86"/>
      <c r="C715" s="86"/>
      <c r="D715" s="86"/>
      <c r="E715" s="86"/>
      <c r="F715" s="86"/>
      <c r="G715" s="86"/>
      <c r="H715" s="86"/>
      <c r="I715" s="86"/>
      <c r="J715" s="86"/>
      <c r="K715" s="86"/>
      <c r="L715" s="86"/>
      <c r="M715" s="86"/>
      <c r="N715" s="86"/>
      <c r="O715" s="86"/>
      <c r="P715" s="86"/>
      <c r="Q715" s="86"/>
      <c r="R715" s="86"/>
      <c r="S715" s="86"/>
      <c r="T715" s="86"/>
      <c r="U715" s="86"/>
      <c r="V715" s="86"/>
      <c r="W715" s="86"/>
      <c r="X715" s="168"/>
      <c r="Y715" s="170"/>
    </row>
    <row r="716" spans="2:25" s="197" customFormat="1" x14ac:dyDescent="0.2">
      <c r="B716" s="86"/>
      <c r="C716" s="86"/>
      <c r="D716" s="86"/>
      <c r="E716" s="86"/>
      <c r="F716" s="86"/>
      <c r="G716" s="86"/>
      <c r="H716" s="86"/>
      <c r="I716" s="86"/>
      <c r="J716" s="86"/>
      <c r="K716" s="86"/>
      <c r="L716" s="86"/>
      <c r="M716" s="86"/>
      <c r="N716" s="86"/>
      <c r="O716" s="86"/>
      <c r="P716" s="86"/>
      <c r="Q716" s="86"/>
      <c r="R716" s="86"/>
      <c r="S716" s="86"/>
      <c r="T716" s="86"/>
      <c r="U716" s="86"/>
      <c r="V716" s="86"/>
      <c r="W716" s="86"/>
      <c r="X716" s="168"/>
      <c r="Y716" s="170"/>
    </row>
    <row r="717" spans="2:25" s="197" customFormat="1" x14ac:dyDescent="0.2">
      <c r="B717" s="86"/>
      <c r="C717" s="86"/>
      <c r="D717" s="86"/>
      <c r="E717" s="86"/>
      <c r="F717" s="86"/>
      <c r="G717" s="86"/>
      <c r="H717" s="86"/>
      <c r="I717" s="86"/>
      <c r="J717" s="86"/>
      <c r="K717" s="86"/>
      <c r="L717" s="86"/>
      <c r="M717" s="86"/>
      <c r="N717" s="86"/>
      <c r="O717" s="86"/>
      <c r="P717" s="86"/>
      <c r="Q717" s="86"/>
      <c r="R717" s="86"/>
      <c r="S717" s="86"/>
      <c r="T717" s="86"/>
      <c r="U717" s="86"/>
      <c r="V717" s="86"/>
      <c r="W717" s="86"/>
      <c r="X717" s="168"/>
      <c r="Y717" s="170"/>
    </row>
    <row r="718" spans="2:25" s="197" customFormat="1" x14ac:dyDescent="0.2">
      <c r="B718" s="86"/>
      <c r="C718" s="86"/>
      <c r="D718" s="86"/>
      <c r="E718" s="86"/>
      <c r="F718" s="86"/>
      <c r="G718" s="86"/>
      <c r="H718" s="86"/>
      <c r="I718" s="86"/>
      <c r="J718" s="86"/>
      <c r="K718" s="86"/>
      <c r="L718" s="86"/>
      <c r="M718" s="86"/>
      <c r="N718" s="86"/>
      <c r="O718" s="86"/>
      <c r="P718" s="86"/>
      <c r="Q718" s="86"/>
      <c r="R718" s="86"/>
      <c r="S718" s="86"/>
      <c r="T718" s="86"/>
      <c r="U718" s="86"/>
      <c r="V718" s="86"/>
      <c r="W718" s="86"/>
      <c r="X718" s="168"/>
      <c r="Y718" s="170"/>
    </row>
    <row r="719" spans="2:25" s="197" customFormat="1" x14ac:dyDescent="0.2">
      <c r="B719" s="86"/>
      <c r="C719" s="86"/>
      <c r="D719" s="86"/>
      <c r="E719" s="86"/>
      <c r="F719" s="86"/>
      <c r="G719" s="86"/>
      <c r="H719" s="86"/>
      <c r="I719" s="86"/>
      <c r="J719" s="86"/>
      <c r="K719" s="86"/>
      <c r="L719" s="86"/>
      <c r="M719" s="86"/>
      <c r="N719" s="86"/>
      <c r="O719" s="86"/>
      <c r="P719" s="86"/>
      <c r="Q719" s="86"/>
      <c r="R719" s="86"/>
      <c r="S719" s="86"/>
      <c r="T719" s="86"/>
      <c r="U719" s="86"/>
      <c r="V719" s="86"/>
      <c r="W719" s="86"/>
      <c r="X719" s="168"/>
      <c r="Y719" s="170"/>
    </row>
    <row r="720" spans="2:25" s="197" customFormat="1" x14ac:dyDescent="0.2">
      <c r="B720" s="86"/>
      <c r="C720" s="86"/>
      <c r="D720" s="86"/>
      <c r="E720" s="86"/>
      <c r="F720" s="86"/>
      <c r="G720" s="86"/>
      <c r="H720" s="86"/>
      <c r="I720" s="86"/>
      <c r="J720" s="86"/>
      <c r="K720" s="86"/>
      <c r="L720" s="86"/>
      <c r="M720" s="86"/>
      <c r="N720" s="86"/>
      <c r="O720" s="86"/>
      <c r="P720" s="86"/>
      <c r="Q720" s="86"/>
      <c r="R720" s="86"/>
      <c r="S720" s="86"/>
      <c r="T720" s="86"/>
      <c r="U720" s="86"/>
      <c r="V720" s="86"/>
      <c r="W720" s="86"/>
      <c r="X720" s="168"/>
      <c r="Y720" s="170"/>
    </row>
    <row r="721" spans="2:25" s="197" customFormat="1" x14ac:dyDescent="0.2">
      <c r="B721" s="86"/>
      <c r="C721" s="86"/>
      <c r="D721" s="86"/>
      <c r="E721" s="86"/>
      <c r="F721" s="86"/>
      <c r="G721" s="86"/>
      <c r="H721" s="86"/>
      <c r="I721" s="86"/>
      <c r="J721" s="86"/>
      <c r="K721" s="86"/>
      <c r="L721" s="86"/>
      <c r="M721" s="86"/>
      <c r="N721" s="86"/>
      <c r="O721" s="86"/>
      <c r="P721" s="86"/>
      <c r="Q721" s="86"/>
      <c r="R721" s="86"/>
      <c r="S721" s="86"/>
      <c r="T721" s="86"/>
      <c r="U721" s="86"/>
      <c r="V721" s="86"/>
      <c r="W721" s="86"/>
      <c r="X721" s="168"/>
      <c r="Y721" s="170"/>
    </row>
    <row r="722" spans="2:25" s="197" customFormat="1" x14ac:dyDescent="0.2">
      <c r="B722" s="86"/>
      <c r="C722" s="86"/>
      <c r="D722" s="86"/>
      <c r="E722" s="86"/>
      <c r="F722" s="86"/>
      <c r="G722" s="86"/>
      <c r="H722" s="86"/>
      <c r="I722" s="86"/>
      <c r="J722" s="86"/>
      <c r="K722" s="86"/>
      <c r="L722" s="86"/>
      <c r="M722" s="86"/>
      <c r="N722" s="86"/>
      <c r="O722" s="86"/>
      <c r="P722" s="86"/>
      <c r="Q722" s="86"/>
      <c r="R722" s="86"/>
      <c r="S722" s="86"/>
      <c r="T722" s="86"/>
      <c r="U722" s="86"/>
      <c r="V722" s="86"/>
      <c r="W722" s="86"/>
      <c r="X722" s="168"/>
      <c r="Y722" s="170"/>
    </row>
    <row r="723" spans="2:25" s="197" customFormat="1" x14ac:dyDescent="0.2">
      <c r="B723" s="86"/>
      <c r="C723" s="86"/>
      <c r="D723" s="86"/>
      <c r="E723" s="86"/>
      <c r="F723" s="86"/>
      <c r="G723" s="86"/>
      <c r="H723" s="86"/>
      <c r="I723" s="86"/>
      <c r="J723" s="86"/>
      <c r="K723" s="86"/>
      <c r="L723" s="86"/>
      <c r="M723" s="86"/>
      <c r="N723" s="86"/>
      <c r="O723" s="86"/>
      <c r="P723" s="86"/>
      <c r="Q723" s="86"/>
      <c r="R723" s="86"/>
      <c r="S723" s="86"/>
      <c r="T723" s="86"/>
      <c r="U723" s="86"/>
      <c r="V723" s="86"/>
      <c r="W723" s="86"/>
      <c r="X723" s="168"/>
      <c r="Y723" s="170"/>
    </row>
    <row r="724" spans="2:25" s="197" customFormat="1" x14ac:dyDescent="0.2">
      <c r="B724" s="86"/>
      <c r="C724" s="86"/>
      <c r="D724" s="86"/>
      <c r="E724" s="86"/>
      <c r="F724" s="86"/>
      <c r="G724" s="86"/>
      <c r="H724" s="86"/>
      <c r="I724" s="86"/>
      <c r="J724" s="86"/>
      <c r="K724" s="86"/>
      <c r="L724" s="86"/>
      <c r="M724" s="86"/>
      <c r="N724" s="86"/>
      <c r="O724" s="86"/>
      <c r="P724" s="86"/>
      <c r="Q724" s="86"/>
      <c r="R724" s="86"/>
      <c r="S724" s="86"/>
      <c r="T724" s="86"/>
      <c r="U724" s="86"/>
      <c r="V724" s="86"/>
      <c r="W724" s="86"/>
      <c r="X724" s="168"/>
      <c r="Y724" s="170"/>
    </row>
    <row r="725" spans="2:25" s="197" customFormat="1" x14ac:dyDescent="0.2">
      <c r="B725" s="86"/>
      <c r="C725" s="86"/>
      <c r="D725" s="86"/>
      <c r="E725" s="86"/>
      <c r="F725" s="86"/>
      <c r="G725" s="86"/>
      <c r="H725" s="86"/>
      <c r="I725" s="86"/>
      <c r="J725" s="86"/>
      <c r="K725" s="86"/>
      <c r="L725" s="86"/>
      <c r="M725" s="86"/>
      <c r="N725" s="86"/>
      <c r="O725" s="86"/>
      <c r="P725" s="86"/>
      <c r="Q725" s="86"/>
      <c r="R725" s="86"/>
      <c r="S725" s="86"/>
      <c r="T725" s="86"/>
      <c r="U725" s="86"/>
      <c r="V725" s="86"/>
      <c r="W725" s="86"/>
      <c r="X725" s="168"/>
      <c r="Y725" s="170"/>
    </row>
    <row r="726" spans="2:25" s="197" customFormat="1" x14ac:dyDescent="0.2">
      <c r="B726" s="86"/>
      <c r="C726" s="86"/>
      <c r="D726" s="86"/>
      <c r="E726" s="86"/>
      <c r="F726" s="86"/>
      <c r="G726" s="86"/>
      <c r="H726" s="86"/>
      <c r="I726" s="86"/>
      <c r="J726" s="86"/>
      <c r="K726" s="86"/>
      <c r="L726" s="86"/>
      <c r="M726" s="86"/>
      <c r="N726" s="86"/>
      <c r="O726" s="86"/>
      <c r="P726" s="86"/>
      <c r="Q726" s="86"/>
      <c r="R726" s="86"/>
      <c r="S726" s="86"/>
      <c r="T726" s="86"/>
      <c r="U726" s="86"/>
      <c r="V726" s="86"/>
      <c r="W726" s="86"/>
      <c r="X726" s="168"/>
      <c r="Y726" s="170"/>
    </row>
    <row r="727" spans="2:25" s="197" customFormat="1" x14ac:dyDescent="0.2">
      <c r="B727" s="86"/>
      <c r="C727" s="86"/>
      <c r="D727" s="86"/>
      <c r="E727" s="86"/>
      <c r="F727" s="86"/>
      <c r="G727" s="86"/>
      <c r="H727" s="86"/>
      <c r="I727" s="86"/>
      <c r="J727" s="86"/>
      <c r="K727" s="86"/>
      <c r="L727" s="86"/>
      <c r="M727" s="86"/>
      <c r="N727" s="86"/>
      <c r="O727" s="86"/>
      <c r="P727" s="86"/>
      <c r="Q727" s="86"/>
      <c r="R727" s="86"/>
      <c r="S727" s="86"/>
      <c r="T727" s="86"/>
      <c r="U727" s="86"/>
      <c r="V727" s="86"/>
      <c r="W727" s="86"/>
      <c r="X727" s="168"/>
      <c r="Y727" s="170"/>
    </row>
    <row r="728" spans="2:25" s="197" customFormat="1" x14ac:dyDescent="0.2">
      <c r="B728" s="86"/>
      <c r="C728" s="86"/>
      <c r="D728" s="86"/>
      <c r="E728" s="86"/>
      <c r="F728" s="86"/>
      <c r="G728" s="86"/>
      <c r="H728" s="86"/>
      <c r="I728" s="86"/>
      <c r="J728" s="86"/>
      <c r="K728" s="86"/>
      <c r="L728" s="86"/>
      <c r="M728" s="86"/>
      <c r="N728" s="86"/>
      <c r="O728" s="86"/>
      <c r="P728" s="86"/>
      <c r="Q728" s="86"/>
      <c r="R728" s="86"/>
      <c r="S728" s="86"/>
      <c r="T728" s="86"/>
      <c r="U728" s="86"/>
      <c r="V728" s="86"/>
      <c r="W728" s="86"/>
      <c r="X728" s="168"/>
      <c r="Y728" s="170"/>
    </row>
    <row r="729" spans="2:25" s="197" customFormat="1" x14ac:dyDescent="0.2">
      <c r="B729" s="86"/>
      <c r="C729" s="86"/>
      <c r="D729" s="86"/>
      <c r="E729" s="86"/>
      <c r="F729" s="86"/>
      <c r="G729" s="86"/>
      <c r="H729" s="86"/>
      <c r="I729" s="86"/>
      <c r="J729" s="86"/>
      <c r="K729" s="86"/>
      <c r="L729" s="86"/>
      <c r="M729" s="86"/>
      <c r="N729" s="86"/>
      <c r="O729" s="86"/>
      <c r="P729" s="86"/>
      <c r="Q729" s="86"/>
      <c r="R729" s="86"/>
      <c r="S729" s="86"/>
      <c r="T729" s="86"/>
      <c r="U729" s="86"/>
      <c r="V729" s="86"/>
      <c r="W729" s="86"/>
      <c r="X729" s="168"/>
      <c r="Y729" s="170"/>
    </row>
    <row r="730" spans="2:25" s="197" customFormat="1" x14ac:dyDescent="0.2">
      <c r="B730" s="86"/>
      <c r="C730" s="86"/>
      <c r="D730" s="86"/>
      <c r="E730" s="86"/>
      <c r="F730" s="86"/>
      <c r="G730" s="86"/>
      <c r="H730" s="86"/>
      <c r="I730" s="86"/>
      <c r="J730" s="86"/>
      <c r="K730" s="86"/>
      <c r="L730" s="86"/>
      <c r="M730" s="86"/>
      <c r="N730" s="86"/>
      <c r="O730" s="86"/>
      <c r="P730" s="86"/>
      <c r="Q730" s="86"/>
      <c r="R730" s="86"/>
      <c r="S730" s="86"/>
      <c r="T730" s="86"/>
      <c r="U730" s="86"/>
      <c r="V730" s="86"/>
      <c r="W730" s="86"/>
      <c r="X730" s="168"/>
      <c r="Y730" s="170"/>
    </row>
    <row r="731" spans="2:25" s="197" customFormat="1" x14ac:dyDescent="0.2">
      <c r="B731" s="86"/>
      <c r="C731" s="86"/>
      <c r="D731" s="86"/>
      <c r="E731" s="86"/>
      <c r="F731" s="86"/>
      <c r="G731" s="86"/>
      <c r="H731" s="86"/>
      <c r="I731" s="86"/>
      <c r="J731" s="86"/>
      <c r="K731" s="86"/>
      <c r="L731" s="86"/>
      <c r="M731" s="86"/>
      <c r="N731" s="86"/>
      <c r="O731" s="86"/>
      <c r="P731" s="86"/>
      <c r="Q731" s="86"/>
      <c r="R731" s="86"/>
      <c r="S731" s="86"/>
      <c r="T731" s="86"/>
      <c r="U731" s="86"/>
      <c r="V731" s="86"/>
      <c r="W731" s="86"/>
      <c r="X731" s="168"/>
      <c r="Y731" s="170"/>
    </row>
    <row r="732" spans="2:25" s="197" customFormat="1" x14ac:dyDescent="0.2">
      <c r="B732" s="86"/>
      <c r="C732" s="86"/>
      <c r="D732" s="86"/>
      <c r="E732" s="86"/>
      <c r="F732" s="86"/>
      <c r="G732" s="86"/>
      <c r="H732" s="86"/>
      <c r="I732" s="86"/>
      <c r="J732" s="86"/>
      <c r="K732" s="86"/>
      <c r="L732" s="86"/>
      <c r="M732" s="86"/>
      <c r="N732" s="86"/>
      <c r="O732" s="86"/>
      <c r="P732" s="86"/>
      <c r="Q732" s="86"/>
      <c r="R732" s="86"/>
      <c r="S732" s="86"/>
      <c r="T732" s="86"/>
      <c r="U732" s="86"/>
      <c r="V732" s="86"/>
      <c r="W732" s="86"/>
      <c r="X732" s="168"/>
      <c r="Y732" s="170"/>
    </row>
    <row r="733" spans="2:25" s="197" customFormat="1" x14ac:dyDescent="0.2">
      <c r="B733" s="86"/>
      <c r="C733" s="86"/>
      <c r="D733" s="86"/>
      <c r="E733" s="86"/>
      <c r="F733" s="86"/>
      <c r="G733" s="86"/>
      <c r="H733" s="86"/>
      <c r="I733" s="86"/>
      <c r="J733" s="86"/>
      <c r="K733" s="86"/>
      <c r="L733" s="86"/>
      <c r="M733" s="86"/>
      <c r="N733" s="86"/>
      <c r="O733" s="86"/>
      <c r="P733" s="86"/>
      <c r="Q733" s="86"/>
      <c r="R733" s="86"/>
      <c r="S733" s="86"/>
      <c r="T733" s="86"/>
      <c r="U733" s="86"/>
      <c r="V733" s="86"/>
      <c r="W733" s="86"/>
      <c r="X733" s="168"/>
      <c r="Y733" s="170"/>
    </row>
    <row r="734" spans="2:25" s="197" customFormat="1" x14ac:dyDescent="0.2">
      <c r="B734" s="86"/>
      <c r="C734" s="86"/>
      <c r="D734" s="86"/>
      <c r="E734" s="86"/>
      <c r="F734" s="86"/>
      <c r="G734" s="86"/>
      <c r="H734" s="86"/>
      <c r="I734" s="86"/>
      <c r="J734" s="86"/>
      <c r="K734" s="86"/>
      <c r="L734" s="86"/>
      <c r="M734" s="86"/>
      <c r="N734" s="86"/>
      <c r="O734" s="86"/>
      <c r="P734" s="86"/>
      <c r="Q734" s="86"/>
      <c r="R734" s="86"/>
      <c r="S734" s="86"/>
      <c r="T734" s="86"/>
      <c r="U734" s="86"/>
      <c r="V734" s="86"/>
      <c r="W734" s="86"/>
      <c r="X734" s="168"/>
      <c r="Y734" s="170"/>
    </row>
    <row r="735" spans="2:25" s="197" customFormat="1" x14ac:dyDescent="0.2">
      <c r="B735" s="86"/>
      <c r="C735" s="86"/>
      <c r="D735" s="86"/>
      <c r="E735" s="86"/>
      <c r="F735" s="86"/>
      <c r="G735" s="86"/>
      <c r="H735" s="86"/>
      <c r="I735" s="86"/>
      <c r="J735" s="86"/>
      <c r="K735" s="86"/>
      <c r="L735" s="86"/>
      <c r="M735" s="86"/>
      <c r="N735" s="86"/>
      <c r="O735" s="86"/>
      <c r="P735" s="86"/>
      <c r="Q735" s="86"/>
      <c r="R735" s="86"/>
      <c r="S735" s="86"/>
      <c r="T735" s="86"/>
      <c r="U735" s="86"/>
      <c r="V735" s="86"/>
      <c r="W735" s="86"/>
      <c r="X735" s="168"/>
      <c r="Y735" s="170"/>
    </row>
    <row r="736" spans="2:25" s="197" customFormat="1" x14ac:dyDescent="0.2">
      <c r="B736" s="86"/>
      <c r="C736" s="86"/>
      <c r="D736" s="86"/>
      <c r="E736" s="86"/>
      <c r="F736" s="86"/>
      <c r="G736" s="86"/>
      <c r="H736" s="86"/>
      <c r="I736" s="86"/>
      <c r="J736" s="86"/>
      <c r="K736" s="86"/>
      <c r="L736" s="86"/>
      <c r="M736" s="86"/>
      <c r="N736" s="86"/>
      <c r="O736" s="86"/>
      <c r="P736" s="86"/>
      <c r="Q736" s="86"/>
      <c r="R736" s="86"/>
      <c r="S736" s="86"/>
      <c r="T736" s="86"/>
      <c r="U736" s="86"/>
      <c r="V736" s="86"/>
      <c r="W736" s="86"/>
      <c r="X736" s="168"/>
      <c r="Y736" s="170"/>
    </row>
    <row r="737" spans="2:25" s="197" customFormat="1" x14ac:dyDescent="0.2">
      <c r="B737" s="86"/>
      <c r="C737" s="86"/>
      <c r="D737" s="86"/>
      <c r="E737" s="86"/>
      <c r="F737" s="86"/>
      <c r="G737" s="86"/>
      <c r="H737" s="86"/>
      <c r="I737" s="86"/>
      <c r="J737" s="86"/>
      <c r="K737" s="86"/>
      <c r="L737" s="86"/>
      <c r="M737" s="86"/>
      <c r="N737" s="86"/>
      <c r="O737" s="86"/>
      <c r="P737" s="86"/>
      <c r="Q737" s="86"/>
      <c r="R737" s="86"/>
      <c r="S737" s="86"/>
      <c r="T737" s="86"/>
      <c r="U737" s="86"/>
      <c r="V737" s="86"/>
      <c r="W737" s="86"/>
      <c r="X737" s="168"/>
      <c r="Y737" s="170"/>
    </row>
    <row r="738" spans="2:25" s="197" customFormat="1" x14ac:dyDescent="0.2">
      <c r="B738" s="86"/>
      <c r="C738" s="86"/>
      <c r="D738" s="86"/>
      <c r="E738" s="86"/>
      <c r="F738" s="86"/>
      <c r="G738" s="86"/>
      <c r="H738" s="86"/>
      <c r="I738" s="86"/>
      <c r="J738" s="86"/>
      <c r="K738" s="86"/>
      <c r="L738" s="86"/>
      <c r="M738" s="86"/>
      <c r="N738" s="86"/>
      <c r="O738" s="86"/>
      <c r="P738" s="86"/>
      <c r="Q738" s="86"/>
      <c r="R738" s="86"/>
      <c r="S738" s="86"/>
      <c r="T738" s="86"/>
      <c r="U738" s="86"/>
      <c r="V738" s="86"/>
      <c r="W738" s="86"/>
      <c r="X738" s="168"/>
      <c r="Y738" s="170"/>
    </row>
    <row r="739" spans="2:25" s="197" customFormat="1" x14ac:dyDescent="0.2">
      <c r="B739" s="86"/>
      <c r="C739" s="86"/>
      <c r="D739" s="86"/>
      <c r="E739" s="86"/>
      <c r="F739" s="86"/>
      <c r="G739" s="86"/>
      <c r="H739" s="86"/>
      <c r="I739" s="86"/>
      <c r="J739" s="86"/>
      <c r="K739" s="86"/>
      <c r="L739" s="86"/>
      <c r="M739" s="86"/>
      <c r="N739" s="86"/>
      <c r="O739" s="86"/>
      <c r="P739" s="86"/>
      <c r="Q739" s="86"/>
      <c r="R739" s="86"/>
      <c r="S739" s="86"/>
      <c r="T739" s="86"/>
      <c r="U739" s="86"/>
      <c r="V739" s="86"/>
      <c r="W739" s="86"/>
      <c r="X739" s="168"/>
      <c r="Y739" s="170"/>
    </row>
    <row r="740" spans="2:25" s="197" customFormat="1" x14ac:dyDescent="0.2">
      <c r="B740" s="86"/>
      <c r="C740" s="86"/>
      <c r="D740" s="86"/>
      <c r="E740" s="86"/>
      <c r="F740" s="86"/>
      <c r="G740" s="86"/>
      <c r="H740" s="86"/>
      <c r="I740" s="86"/>
      <c r="J740" s="86"/>
      <c r="K740" s="86"/>
      <c r="L740" s="86"/>
      <c r="M740" s="86"/>
      <c r="N740" s="86"/>
      <c r="O740" s="86"/>
      <c r="P740" s="86"/>
      <c r="Q740" s="86"/>
      <c r="R740" s="86"/>
      <c r="S740" s="86"/>
      <c r="T740" s="86"/>
      <c r="U740" s="86"/>
      <c r="V740" s="86"/>
      <c r="W740" s="86"/>
      <c r="X740" s="168"/>
      <c r="Y740" s="170"/>
    </row>
    <row r="741" spans="2:25" s="197" customFormat="1" x14ac:dyDescent="0.2">
      <c r="B741" s="86"/>
      <c r="C741" s="86"/>
      <c r="D741" s="86"/>
      <c r="E741" s="86"/>
      <c r="F741" s="86"/>
      <c r="G741" s="86"/>
      <c r="H741" s="86"/>
      <c r="I741" s="86"/>
      <c r="J741" s="86"/>
      <c r="K741" s="86"/>
      <c r="L741" s="86"/>
      <c r="M741" s="86"/>
      <c r="N741" s="86"/>
      <c r="O741" s="86"/>
      <c r="P741" s="86"/>
      <c r="Q741" s="86"/>
      <c r="R741" s="86"/>
      <c r="S741" s="86"/>
      <c r="T741" s="86"/>
      <c r="U741" s="86"/>
      <c r="V741" s="86"/>
      <c r="W741" s="86"/>
      <c r="X741" s="168"/>
      <c r="Y741" s="170"/>
    </row>
    <row r="742" spans="2:25" s="197" customFormat="1" x14ac:dyDescent="0.2">
      <c r="B742" s="86"/>
      <c r="C742" s="86"/>
      <c r="D742" s="86"/>
      <c r="E742" s="86"/>
      <c r="F742" s="86"/>
      <c r="G742" s="86"/>
      <c r="H742" s="86"/>
      <c r="I742" s="86"/>
      <c r="J742" s="86"/>
      <c r="K742" s="86"/>
      <c r="L742" s="86"/>
      <c r="M742" s="86"/>
      <c r="N742" s="86"/>
      <c r="O742" s="86"/>
      <c r="P742" s="86"/>
      <c r="Q742" s="86"/>
      <c r="R742" s="86"/>
      <c r="S742" s="86"/>
      <c r="T742" s="86"/>
      <c r="U742" s="86"/>
      <c r="V742" s="86"/>
      <c r="W742" s="86"/>
      <c r="X742" s="168"/>
      <c r="Y742" s="170"/>
    </row>
    <row r="743" spans="2:25" s="197" customFormat="1" x14ac:dyDescent="0.2">
      <c r="B743" s="86"/>
      <c r="C743" s="86"/>
      <c r="D743" s="86"/>
      <c r="E743" s="86"/>
      <c r="F743" s="86"/>
      <c r="G743" s="86"/>
      <c r="H743" s="86"/>
      <c r="I743" s="86"/>
      <c r="J743" s="86"/>
      <c r="K743" s="86"/>
      <c r="L743" s="86"/>
      <c r="M743" s="86"/>
      <c r="N743" s="86"/>
      <c r="O743" s="86"/>
      <c r="P743" s="86"/>
      <c r="Q743" s="86"/>
      <c r="R743" s="86"/>
      <c r="S743" s="86"/>
      <c r="T743" s="86"/>
      <c r="U743" s="86"/>
      <c r="V743" s="86"/>
      <c r="W743" s="86"/>
      <c r="X743" s="168"/>
      <c r="Y743" s="170"/>
    </row>
    <row r="744" spans="2:25" s="197" customFormat="1" x14ac:dyDescent="0.2">
      <c r="B744" s="86"/>
      <c r="C744" s="86"/>
      <c r="D744" s="86"/>
      <c r="E744" s="86"/>
      <c r="F744" s="86"/>
      <c r="G744" s="86"/>
      <c r="H744" s="86"/>
      <c r="I744" s="86"/>
      <c r="J744" s="86"/>
      <c r="K744" s="86"/>
      <c r="L744" s="86"/>
      <c r="M744" s="86"/>
      <c r="N744" s="86"/>
      <c r="O744" s="86"/>
      <c r="P744" s="86"/>
      <c r="Q744" s="86"/>
      <c r="R744" s="86"/>
      <c r="S744" s="86"/>
      <c r="T744" s="86"/>
      <c r="U744" s="86"/>
      <c r="V744" s="86"/>
      <c r="W744" s="86"/>
      <c r="X744" s="168"/>
      <c r="Y744" s="170"/>
    </row>
    <row r="745" spans="2:25" s="197" customFormat="1" x14ac:dyDescent="0.2">
      <c r="B745" s="86"/>
      <c r="C745" s="86"/>
      <c r="D745" s="86"/>
      <c r="E745" s="86"/>
      <c r="F745" s="86"/>
      <c r="G745" s="86"/>
      <c r="H745" s="86"/>
      <c r="I745" s="86"/>
      <c r="J745" s="86"/>
      <c r="K745" s="86"/>
      <c r="L745" s="86"/>
      <c r="M745" s="86"/>
      <c r="N745" s="86"/>
      <c r="O745" s="86"/>
      <c r="P745" s="86"/>
      <c r="Q745" s="86"/>
      <c r="R745" s="86"/>
      <c r="S745" s="86"/>
      <c r="T745" s="86"/>
      <c r="U745" s="86"/>
      <c r="V745" s="86"/>
      <c r="W745" s="86"/>
      <c r="X745" s="168"/>
      <c r="Y745" s="170"/>
    </row>
    <row r="746" spans="2:25" s="197" customFormat="1" x14ac:dyDescent="0.2">
      <c r="B746" s="86"/>
      <c r="C746" s="86"/>
      <c r="D746" s="86"/>
      <c r="E746" s="86"/>
      <c r="F746" s="86"/>
      <c r="G746" s="86"/>
      <c r="H746" s="86"/>
      <c r="I746" s="86"/>
      <c r="J746" s="86"/>
      <c r="K746" s="86"/>
      <c r="L746" s="86"/>
      <c r="M746" s="86"/>
      <c r="N746" s="86"/>
      <c r="O746" s="86"/>
      <c r="P746" s="86"/>
      <c r="Q746" s="86"/>
      <c r="R746" s="86"/>
      <c r="S746" s="86"/>
      <c r="T746" s="86"/>
      <c r="U746" s="86"/>
      <c r="V746" s="86"/>
      <c r="W746" s="86"/>
      <c r="X746" s="168"/>
      <c r="Y746" s="170"/>
    </row>
    <row r="747" spans="2:25" s="197" customFormat="1" x14ac:dyDescent="0.2">
      <c r="B747" s="86"/>
      <c r="C747" s="86"/>
      <c r="D747" s="86"/>
      <c r="E747" s="86"/>
      <c r="F747" s="86"/>
      <c r="G747" s="86"/>
      <c r="H747" s="86"/>
      <c r="I747" s="86"/>
      <c r="J747" s="86"/>
      <c r="K747" s="86"/>
      <c r="L747" s="86"/>
      <c r="M747" s="86"/>
      <c r="N747" s="86"/>
      <c r="O747" s="86"/>
      <c r="P747" s="86"/>
      <c r="Q747" s="86"/>
      <c r="R747" s="86"/>
      <c r="S747" s="86"/>
      <c r="T747" s="86"/>
      <c r="U747" s="86"/>
      <c r="V747" s="86"/>
      <c r="W747" s="86"/>
      <c r="X747" s="168"/>
      <c r="Y747" s="170"/>
    </row>
    <row r="748" spans="2:25" s="197" customFormat="1" x14ac:dyDescent="0.2">
      <c r="B748" s="86"/>
      <c r="C748" s="86"/>
      <c r="D748" s="86"/>
      <c r="E748" s="86"/>
      <c r="F748" s="86"/>
      <c r="G748" s="86"/>
      <c r="H748" s="86"/>
      <c r="I748" s="86"/>
      <c r="J748" s="86"/>
      <c r="K748" s="86"/>
      <c r="L748" s="86"/>
      <c r="M748" s="86"/>
      <c r="N748" s="86"/>
      <c r="O748" s="86"/>
      <c r="P748" s="86"/>
      <c r="Q748" s="86"/>
      <c r="R748" s="86"/>
      <c r="S748" s="86"/>
      <c r="T748" s="86"/>
      <c r="U748" s="86"/>
      <c r="V748" s="86"/>
      <c r="W748" s="86"/>
      <c r="X748" s="168"/>
      <c r="Y748" s="170"/>
    </row>
    <row r="749" spans="2:25" s="197" customFormat="1" x14ac:dyDescent="0.2">
      <c r="B749" s="86"/>
      <c r="C749" s="86"/>
      <c r="D749" s="86"/>
      <c r="E749" s="86"/>
      <c r="F749" s="86"/>
      <c r="G749" s="86"/>
      <c r="H749" s="86"/>
      <c r="I749" s="86"/>
      <c r="J749" s="86"/>
      <c r="K749" s="86"/>
      <c r="L749" s="86"/>
      <c r="M749" s="86"/>
      <c r="N749" s="86"/>
      <c r="O749" s="86"/>
      <c r="P749" s="86"/>
      <c r="Q749" s="86"/>
      <c r="R749" s="86"/>
      <c r="S749" s="86"/>
      <c r="T749" s="86"/>
      <c r="U749" s="86"/>
      <c r="V749" s="86"/>
      <c r="W749" s="86"/>
      <c r="X749" s="168"/>
      <c r="Y749" s="170"/>
    </row>
    <row r="750" spans="2:25" s="197" customFormat="1" x14ac:dyDescent="0.2">
      <c r="B750" s="86"/>
      <c r="C750" s="86"/>
      <c r="D750" s="86"/>
      <c r="E750" s="86"/>
      <c r="F750" s="86"/>
      <c r="G750" s="86"/>
      <c r="H750" s="86"/>
      <c r="I750" s="86"/>
      <c r="J750" s="86"/>
      <c r="K750" s="86"/>
      <c r="L750" s="86"/>
      <c r="M750" s="86"/>
      <c r="N750" s="86"/>
      <c r="O750" s="86"/>
      <c r="P750" s="86"/>
      <c r="Q750" s="86"/>
      <c r="R750" s="86"/>
      <c r="S750" s="86"/>
      <c r="T750" s="86"/>
      <c r="U750" s="86"/>
      <c r="V750" s="86"/>
      <c r="W750" s="86"/>
      <c r="X750" s="168"/>
      <c r="Y750" s="170"/>
    </row>
    <row r="751" spans="2:25" s="197" customFormat="1" x14ac:dyDescent="0.2">
      <c r="B751" s="86"/>
      <c r="C751" s="86"/>
      <c r="D751" s="86"/>
      <c r="E751" s="86"/>
      <c r="F751" s="86"/>
      <c r="G751" s="86"/>
      <c r="H751" s="86"/>
      <c r="I751" s="86"/>
      <c r="J751" s="86"/>
      <c r="K751" s="86"/>
      <c r="L751" s="86"/>
      <c r="M751" s="86"/>
      <c r="N751" s="86"/>
      <c r="O751" s="86"/>
      <c r="P751" s="86"/>
      <c r="Q751" s="86"/>
      <c r="R751" s="86"/>
      <c r="S751" s="86"/>
      <c r="T751" s="86"/>
      <c r="U751" s="86"/>
      <c r="V751" s="86"/>
      <c r="W751" s="86"/>
      <c r="X751" s="168"/>
      <c r="Y751" s="170"/>
    </row>
    <row r="752" spans="2:25" s="197" customFormat="1" x14ac:dyDescent="0.2">
      <c r="B752" s="86"/>
      <c r="C752" s="86"/>
      <c r="D752" s="86"/>
      <c r="E752" s="86"/>
      <c r="F752" s="86"/>
      <c r="G752" s="86"/>
      <c r="H752" s="86"/>
      <c r="I752" s="86"/>
      <c r="J752" s="86"/>
      <c r="K752" s="86"/>
      <c r="L752" s="86"/>
      <c r="M752" s="86"/>
      <c r="N752" s="86"/>
      <c r="O752" s="86"/>
      <c r="P752" s="86"/>
      <c r="Q752" s="86"/>
      <c r="R752" s="86"/>
      <c r="S752" s="86"/>
      <c r="T752" s="86"/>
      <c r="U752" s="86"/>
      <c r="V752" s="86"/>
      <c r="W752" s="86"/>
      <c r="X752" s="168"/>
      <c r="Y752" s="170"/>
    </row>
    <row r="753" spans="2:26" s="197" customFormat="1" x14ac:dyDescent="0.2">
      <c r="B753" s="86"/>
      <c r="C753" s="86"/>
      <c r="D753" s="86"/>
      <c r="E753" s="86"/>
      <c r="F753" s="86"/>
      <c r="G753" s="86"/>
      <c r="H753" s="86"/>
      <c r="I753" s="86"/>
      <c r="J753" s="86"/>
      <c r="K753" s="86"/>
      <c r="L753" s="86"/>
      <c r="M753" s="86"/>
      <c r="N753" s="86"/>
      <c r="O753" s="86"/>
      <c r="P753" s="86"/>
      <c r="Q753" s="86"/>
      <c r="R753" s="86"/>
      <c r="S753" s="86"/>
      <c r="T753" s="86"/>
      <c r="U753" s="86"/>
      <c r="V753" s="86"/>
      <c r="W753" s="86"/>
      <c r="X753" s="168"/>
      <c r="Y753" s="170"/>
    </row>
    <row r="754" spans="2:26" x14ac:dyDescent="0.2">
      <c r="B754" s="86"/>
      <c r="C754" s="86"/>
      <c r="D754" s="86"/>
      <c r="E754" s="86"/>
      <c r="F754" s="86"/>
      <c r="G754" s="86"/>
      <c r="H754" s="86"/>
      <c r="I754" s="86"/>
      <c r="J754" s="86"/>
      <c r="K754" s="86"/>
      <c r="L754" s="86"/>
      <c r="M754" s="86"/>
      <c r="N754" s="86"/>
      <c r="O754" s="86"/>
      <c r="P754" s="86"/>
      <c r="Q754" s="86"/>
      <c r="R754" s="86"/>
      <c r="S754" s="86"/>
      <c r="T754" s="86"/>
      <c r="U754" s="86"/>
      <c r="V754" s="86"/>
      <c r="W754" s="86"/>
      <c r="X754" s="168"/>
      <c r="Y754" s="170"/>
    </row>
    <row r="755" spans="2:26" x14ac:dyDescent="0.2">
      <c r="B755" s="86"/>
      <c r="C755" s="86"/>
      <c r="D755" s="86"/>
      <c r="E755" s="86"/>
      <c r="F755" s="86"/>
      <c r="G755" s="86"/>
      <c r="H755" s="86"/>
      <c r="I755" s="86"/>
      <c r="J755" s="86"/>
      <c r="K755" s="86"/>
      <c r="L755" s="86"/>
      <c r="M755" s="86"/>
      <c r="N755" s="86"/>
      <c r="O755" s="86"/>
      <c r="P755" s="86"/>
      <c r="Q755" s="86"/>
      <c r="R755" s="86"/>
      <c r="S755" s="86"/>
      <c r="T755" s="86"/>
      <c r="U755" s="86"/>
      <c r="V755" s="86"/>
      <c r="W755" s="86"/>
      <c r="X755" s="168"/>
      <c r="Y755" s="170"/>
    </row>
    <row r="756" spans="2:26" x14ac:dyDescent="0.2">
      <c r="B756" s="86"/>
      <c r="C756" s="86"/>
      <c r="D756" s="86"/>
      <c r="E756" s="86"/>
      <c r="F756" s="86"/>
      <c r="G756" s="86"/>
      <c r="H756" s="86"/>
      <c r="I756" s="86"/>
      <c r="J756" s="86"/>
      <c r="K756" s="86"/>
      <c r="L756" s="86"/>
      <c r="M756" s="86"/>
      <c r="N756" s="86"/>
      <c r="O756" s="86"/>
      <c r="P756" s="86"/>
      <c r="Q756" s="86"/>
      <c r="R756" s="86"/>
      <c r="S756" s="86"/>
      <c r="T756" s="86"/>
      <c r="U756" s="86"/>
      <c r="V756" s="86"/>
      <c r="W756" s="86"/>
      <c r="X756" s="168"/>
      <c r="Y756" s="170"/>
    </row>
    <row r="757" spans="2:26" x14ac:dyDescent="0.2">
      <c r="B757" s="86"/>
      <c r="C757" s="86"/>
      <c r="D757" s="86"/>
      <c r="E757" s="86"/>
      <c r="F757" s="86"/>
      <c r="G757" s="86"/>
      <c r="H757" s="86"/>
      <c r="I757" s="86"/>
      <c r="J757" s="86"/>
      <c r="K757" s="86"/>
      <c r="L757" s="86"/>
      <c r="M757" s="86"/>
      <c r="N757" s="86"/>
      <c r="O757" s="86"/>
      <c r="P757" s="86"/>
      <c r="Q757" s="86"/>
      <c r="R757" s="86"/>
      <c r="S757" s="86"/>
      <c r="T757" s="86"/>
      <c r="U757" s="86"/>
      <c r="V757" s="86"/>
      <c r="W757" s="86"/>
      <c r="X757" s="168"/>
      <c r="Y757" s="170"/>
    </row>
    <row r="758" spans="2:26" x14ac:dyDescent="0.2">
      <c r="B758" s="86"/>
      <c r="C758" s="86"/>
      <c r="D758" s="86"/>
      <c r="E758" s="86"/>
      <c r="F758" s="86"/>
      <c r="G758" s="86"/>
      <c r="H758" s="86"/>
      <c r="I758" s="86"/>
      <c r="J758" s="86"/>
      <c r="K758" s="86"/>
      <c r="L758" s="86"/>
      <c r="M758" s="86"/>
      <c r="N758" s="86"/>
      <c r="O758" s="86"/>
      <c r="P758" s="86"/>
      <c r="Q758" s="86"/>
      <c r="R758" s="86"/>
      <c r="S758" s="86"/>
      <c r="T758" s="86"/>
      <c r="U758" s="86"/>
      <c r="V758" s="86"/>
      <c r="W758" s="86"/>
      <c r="X758" s="168"/>
      <c r="Y758" s="170"/>
    </row>
    <row r="759" spans="2:26" x14ac:dyDescent="0.2">
      <c r="B759" s="86"/>
      <c r="C759" s="86"/>
      <c r="D759" s="86"/>
      <c r="E759" s="86"/>
      <c r="F759" s="86"/>
      <c r="G759" s="86"/>
      <c r="H759" s="86"/>
      <c r="I759" s="86"/>
      <c r="J759" s="86"/>
      <c r="K759" s="86"/>
      <c r="L759" s="86"/>
      <c r="M759" s="86"/>
      <c r="N759" s="86"/>
      <c r="O759" s="86"/>
      <c r="P759" s="86"/>
      <c r="Q759" s="86"/>
      <c r="R759" s="86"/>
      <c r="S759" s="86"/>
      <c r="T759" s="86"/>
      <c r="U759" s="86"/>
      <c r="V759" s="86"/>
      <c r="W759" s="86"/>
      <c r="X759" s="168"/>
      <c r="Y759" s="170"/>
    </row>
    <row r="760" spans="2:26" x14ac:dyDescent="0.2">
      <c r="B760" s="86"/>
      <c r="C760" s="86"/>
      <c r="D760" s="86"/>
      <c r="E760" s="86"/>
      <c r="F760" s="86"/>
      <c r="G760" s="86"/>
      <c r="H760" s="86"/>
      <c r="I760" s="86"/>
      <c r="J760" s="86"/>
      <c r="K760" s="86"/>
      <c r="L760" s="86"/>
      <c r="M760" s="86"/>
      <c r="N760" s="86"/>
      <c r="O760" s="86"/>
      <c r="P760" s="86"/>
      <c r="Q760" s="86"/>
      <c r="R760" s="86"/>
      <c r="S760" s="86"/>
      <c r="T760" s="86"/>
      <c r="U760" s="86"/>
      <c r="V760" s="86"/>
      <c r="W760" s="86"/>
      <c r="X760" s="168"/>
      <c r="Y760" s="170"/>
    </row>
    <row r="761" spans="2:26" x14ac:dyDescent="0.2">
      <c r="B761" s="86"/>
      <c r="C761" s="86"/>
      <c r="D761" s="86"/>
      <c r="E761" s="86"/>
      <c r="F761" s="86"/>
      <c r="G761" s="86"/>
      <c r="H761" s="86"/>
      <c r="I761" s="86"/>
      <c r="J761" s="86"/>
      <c r="K761" s="86"/>
      <c r="L761" s="86"/>
      <c r="M761" s="86"/>
      <c r="N761" s="86"/>
      <c r="O761" s="86"/>
      <c r="P761" s="86"/>
      <c r="Q761" s="86"/>
      <c r="R761" s="86"/>
      <c r="S761" s="86"/>
      <c r="T761" s="86"/>
      <c r="U761" s="86"/>
      <c r="V761" s="86"/>
      <c r="W761" s="86"/>
      <c r="X761" s="168"/>
      <c r="Y761" s="170"/>
    </row>
    <row r="762" spans="2:26" x14ac:dyDescent="0.2">
      <c r="B762" s="86"/>
      <c r="C762" s="86"/>
      <c r="D762" s="86"/>
      <c r="E762" s="86"/>
      <c r="F762" s="86"/>
      <c r="G762" s="86"/>
      <c r="H762" s="86"/>
      <c r="I762" s="86"/>
      <c r="J762" s="86"/>
      <c r="K762" s="86"/>
      <c r="L762" s="86"/>
      <c r="M762" s="86"/>
      <c r="N762" s="86"/>
      <c r="O762" s="86"/>
      <c r="P762" s="86"/>
      <c r="Q762" s="86"/>
      <c r="R762" s="86"/>
      <c r="S762" s="86"/>
      <c r="T762" s="86"/>
      <c r="U762" s="86"/>
      <c r="V762" s="86"/>
      <c r="W762" s="86"/>
      <c r="X762" s="168"/>
      <c r="Y762" s="170"/>
    </row>
    <row r="763" spans="2:26" x14ac:dyDescent="0.2">
      <c r="C763" s="197"/>
      <c r="D763" s="197"/>
      <c r="E763" s="197"/>
      <c r="F763" s="197"/>
      <c r="G763" s="197"/>
      <c r="H763" s="197"/>
      <c r="I763" s="197"/>
      <c r="J763" s="197"/>
      <c r="K763" s="197"/>
      <c r="L763" s="197"/>
      <c r="M763" s="197"/>
      <c r="N763" s="197"/>
      <c r="O763" s="197"/>
      <c r="P763" s="197"/>
      <c r="Q763" s="197"/>
      <c r="S763" s="197"/>
      <c r="U763" s="197"/>
      <c r="V763" s="197"/>
      <c r="W763" s="197"/>
      <c r="X763" s="197"/>
      <c r="Y763" s="197"/>
      <c r="Z763" s="197"/>
    </row>
    <row r="764" spans="2:26" x14ac:dyDescent="0.2">
      <c r="B764" s="200" t="s">
        <v>240</v>
      </c>
      <c r="C764" s="188"/>
      <c r="D764" s="188"/>
      <c r="E764" s="188"/>
      <c r="F764" s="188"/>
      <c r="G764" s="188"/>
      <c r="H764" s="189"/>
    </row>
    <row r="765" spans="2:26" x14ac:dyDescent="0.2">
      <c r="B765" s="199" t="s">
        <v>241</v>
      </c>
      <c r="C765" s="190"/>
      <c r="D765" s="190"/>
      <c r="E765" s="190"/>
      <c r="F765" s="190"/>
      <c r="G765" s="190"/>
      <c r="H765" s="187"/>
    </row>
  </sheetData>
  <phoneticPr fontId="33" type="noConversion"/>
  <dataValidations count="2">
    <dataValidation type="list" allowBlank="1" showInputMessage="1" showErrorMessage="1" sqref="D8:D762">
      <formula1>"CBD, Urban, Rural short, Rural long"</formula1>
    </dataValidation>
    <dataValidation type="list" allowBlank="1" showInputMessage="1" showErrorMessage="1" sqref="X8:X762">
      <formula1>"Yes, No"</formula1>
    </dataValidation>
  </dataValidations>
  <pageMargins left="0.75" right="0.75" top="1" bottom="1" header="0.5" footer="0.5"/>
  <pageSetup paperSize="9" scale="1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showGridLines="0" view="pageBreakPreview" zoomScaleNormal="100" zoomScaleSheetLayoutView="100" workbookViewId="0">
      <selection activeCell="G27" sqref="G27"/>
    </sheetView>
  </sheetViews>
  <sheetFormatPr defaultColWidth="8.85546875" defaultRowHeight="12.75" x14ac:dyDescent="0.2"/>
  <cols>
    <col min="1" max="1" width="11.5703125" style="171" customWidth="1"/>
    <col min="2" max="2" width="38" style="171" customWidth="1"/>
    <col min="3" max="3" width="15.28515625" style="171" customWidth="1"/>
    <col min="4" max="4" width="16.42578125" style="171" customWidth="1"/>
    <col min="5" max="5" width="16.140625" style="171" customWidth="1"/>
    <col min="6" max="6" width="18.5703125" style="171" customWidth="1"/>
    <col min="7" max="7" width="15.7109375" style="171" customWidth="1"/>
    <col min="8" max="8" width="2.140625" style="171" customWidth="1"/>
    <col min="9" max="9" width="8.85546875" style="171"/>
    <col min="10" max="10" width="10.7109375" style="171" customWidth="1"/>
    <col min="11" max="256" width="8.85546875" style="171"/>
    <col min="257" max="257" width="11.5703125" style="171" customWidth="1"/>
    <col min="258" max="258" width="38" style="171" customWidth="1"/>
    <col min="259" max="259" width="15.28515625" style="171" customWidth="1"/>
    <col min="260" max="260" width="16.42578125" style="171" customWidth="1"/>
    <col min="261" max="261" width="16.140625" style="171" customWidth="1"/>
    <col min="262" max="262" width="18.5703125" style="171" customWidth="1"/>
    <col min="263" max="263" width="15.7109375" style="171" customWidth="1"/>
    <col min="264" max="264" width="2.140625" style="171" customWidth="1"/>
    <col min="265" max="265" width="8.85546875" style="171"/>
    <col min="266" max="266" width="10.7109375" style="171" customWidth="1"/>
    <col min="267" max="512" width="8.85546875" style="171"/>
    <col min="513" max="513" width="11.5703125" style="171" customWidth="1"/>
    <col min="514" max="514" width="38" style="171" customWidth="1"/>
    <col min="515" max="515" width="15.28515625" style="171" customWidth="1"/>
    <col min="516" max="516" width="16.42578125" style="171" customWidth="1"/>
    <col min="517" max="517" width="16.140625" style="171" customWidth="1"/>
    <col min="518" max="518" width="18.5703125" style="171" customWidth="1"/>
    <col min="519" max="519" width="15.7109375" style="171" customWidth="1"/>
    <col min="520" max="520" width="2.140625" style="171" customWidth="1"/>
    <col min="521" max="521" width="8.85546875" style="171"/>
    <col min="522" max="522" width="10.7109375" style="171" customWidth="1"/>
    <col min="523" max="768" width="8.85546875" style="171"/>
    <col min="769" max="769" width="11.5703125" style="171" customWidth="1"/>
    <col min="770" max="770" width="38" style="171" customWidth="1"/>
    <col min="771" max="771" width="15.28515625" style="171" customWidth="1"/>
    <col min="772" max="772" width="16.42578125" style="171" customWidth="1"/>
    <col min="773" max="773" width="16.140625" style="171" customWidth="1"/>
    <col min="774" max="774" width="18.5703125" style="171" customWidth="1"/>
    <col min="775" max="775" width="15.7109375" style="171" customWidth="1"/>
    <col min="776" max="776" width="2.140625" style="171" customWidth="1"/>
    <col min="777" max="777" width="8.85546875" style="171"/>
    <col min="778" max="778" width="10.7109375" style="171" customWidth="1"/>
    <col min="779" max="1024" width="8.85546875" style="171"/>
    <col min="1025" max="1025" width="11.5703125" style="171" customWidth="1"/>
    <col min="1026" max="1026" width="38" style="171" customWidth="1"/>
    <col min="1027" max="1027" width="15.28515625" style="171" customWidth="1"/>
    <col min="1028" max="1028" width="16.42578125" style="171" customWidth="1"/>
    <col min="1029" max="1029" width="16.140625" style="171" customWidth="1"/>
    <col min="1030" max="1030" width="18.5703125" style="171" customWidth="1"/>
    <col min="1031" max="1031" width="15.7109375" style="171" customWidth="1"/>
    <col min="1032" max="1032" width="2.140625" style="171" customWidth="1"/>
    <col min="1033" max="1033" width="8.85546875" style="171"/>
    <col min="1034" max="1034" width="10.7109375" style="171" customWidth="1"/>
    <col min="1035" max="1280" width="8.85546875" style="171"/>
    <col min="1281" max="1281" width="11.5703125" style="171" customWidth="1"/>
    <col min="1282" max="1282" width="38" style="171" customWidth="1"/>
    <col min="1283" max="1283" width="15.28515625" style="171" customWidth="1"/>
    <col min="1284" max="1284" width="16.42578125" style="171" customWidth="1"/>
    <col min="1285" max="1285" width="16.140625" style="171" customWidth="1"/>
    <col min="1286" max="1286" width="18.5703125" style="171" customWidth="1"/>
    <col min="1287" max="1287" width="15.7109375" style="171" customWidth="1"/>
    <col min="1288" max="1288" width="2.140625" style="171" customWidth="1"/>
    <col min="1289" max="1289" width="8.85546875" style="171"/>
    <col min="1290" max="1290" width="10.7109375" style="171" customWidth="1"/>
    <col min="1291" max="1536" width="8.85546875" style="171"/>
    <col min="1537" max="1537" width="11.5703125" style="171" customWidth="1"/>
    <col min="1538" max="1538" width="38" style="171" customWidth="1"/>
    <col min="1539" max="1539" width="15.28515625" style="171" customWidth="1"/>
    <col min="1540" max="1540" width="16.42578125" style="171" customWidth="1"/>
    <col min="1541" max="1541" width="16.140625" style="171" customWidth="1"/>
    <col min="1542" max="1542" width="18.5703125" style="171" customWidth="1"/>
    <col min="1543" max="1543" width="15.7109375" style="171" customWidth="1"/>
    <col min="1544" max="1544" width="2.140625" style="171" customWidth="1"/>
    <col min="1545" max="1545" width="8.85546875" style="171"/>
    <col min="1546" max="1546" width="10.7109375" style="171" customWidth="1"/>
    <col min="1547" max="1792" width="8.85546875" style="171"/>
    <col min="1793" max="1793" width="11.5703125" style="171" customWidth="1"/>
    <col min="1794" max="1794" width="38" style="171" customWidth="1"/>
    <col min="1795" max="1795" width="15.28515625" style="171" customWidth="1"/>
    <col min="1796" max="1796" width="16.42578125" style="171" customWidth="1"/>
    <col min="1797" max="1797" width="16.140625" style="171" customWidth="1"/>
    <col min="1798" max="1798" width="18.5703125" style="171" customWidth="1"/>
    <col min="1799" max="1799" width="15.7109375" style="171" customWidth="1"/>
    <col min="1800" max="1800" width="2.140625" style="171" customWidth="1"/>
    <col min="1801" max="1801" width="8.85546875" style="171"/>
    <col min="1802" max="1802" width="10.7109375" style="171" customWidth="1"/>
    <col min="1803" max="2048" width="8.85546875" style="171"/>
    <col min="2049" max="2049" width="11.5703125" style="171" customWidth="1"/>
    <col min="2050" max="2050" width="38" style="171" customWidth="1"/>
    <col min="2051" max="2051" width="15.28515625" style="171" customWidth="1"/>
    <col min="2052" max="2052" width="16.42578125" style="171" customWidth="1"/>
    <col min="2053" max="2053" width="16.140625" style="171" customWidth="1"/>
    <col min="2054" max="2054" width="18.5703125" style="171" customWidth="1"/>
    <col min="2055" max="2055" width="15.7109375" style="171" customWidth="1"/>
    <col min="2056" max="2056" width="2.140625" style="171" customWidth="1"/>
    <col min="2057" max="2057" width="8.85546875" style="171"/>
    <col min="2058" max="2058" width="10.7109375" style="171" customWidth="1"/>
    <col min="2059" max="2304" width="8.85546875" style="171"/>
    <col min="2305" max="2305" width="11.5703125" style="171" customWidth="1"/>
    <col min="2306" max="2306" width="38" style="171" customWidth="1"/>
    <col min="2307" max="2307" width="15.28515625" style="171" customWidth="1"/>
    <col min="2308" max="2308" width="16.42578125" style="171" customWidth="1"/>
    <col min="2309" max="2309" width="16.140625" style="171" customWidth="1"/>
    <col min="2310" max="2310" width="18.5703125" style="171" customWidth="1"/>
    <col min="2311" max="2311" width="15.7109375" style="171" customWidth="1"/>
    <col min="2312" max="2312" width="2.140625" style="171" customWidth="1"/>
    <col min="2313" max="2313" width="8.85546875" style="171"/>
    <col min="2314" max="2314" width="10.7109375" style="171" customWidth="1"/>
    <col min="2315" max="2560" width="8.85546875" style="171"/>
    <col min="2561" max="2561" width="11.5703125" style="171" customWidth="1"/>
    <col min="2562" max="2562" width="38" style="171" customWidth="1"/>
    <col min="2563" max="2563" width="15.28515625" style="171" customWidth="1"/>
    <col min="2564" max="2564" width="16.42578125" style="171" customWidth="1"/>
    <col min="2565" max="2565" width="16.140625" style="171" customWidth="1"/>
    <col min="2566" max="2566" width="18.5703125" style="171" customWidth="1"/>
    <col min="2567" max="2567" width="15.7109375" style="171" customWidth="1"/>
    <col min="2568" max="2568" width="2.140625" style="171" customWidth="1"/>
    <col min="2569" max="2569" width="8.85546875" style="171"/>
    <col min="2570" max="2570" width="10.7109375" style="171" customWidth="1"/>
    <col min="2571" max="2816" width="8.85546875" style="171"/>
    <col min="2817" max="2817" width="11.5703125" style="171" customWidth="1"/>
    <col min="2818" max="2818" width="38" style="171" customWidth="1"/>
    <col min="2819" max="2819" width="15.28515625" style="171" customWidth="1"/>
    <col min="2820" max="2820" width="16.42578125" style="171" customWidth="1"/>
    <col min="2821" max="2821" width="16.140625" style="171" customWidth="1"/>
    <col min="2822" max="2822" width="18.5703125" style="171" customWidth="1"/>
    <col min="2823" max="2823" width="15.7109375" style="171" customWidth="1"/>
    <col min="2824" max="2824" width="2.140625" style="171" customWidth="1"/>
    <col min="2825" max="2825" width="8.85546875" style="171"/>
    <col min="2826" max="2826" width="10.7109375" style="171" customWidth="1"/>
    <col min="2827" max="3072" width="8.85546875" style="171"/>
    <col min="3073" max="3073" width="11.5703125" style="171" customWidth="1"/>
    <col min="3074" max="3074" width="38" style="171" customWidth="1"/>
    <col min="3075" max="3075" width="15.28515625" style="171" customWidth="1"/>
    <col min="3076" max="3076" width="16.42578125" style="171" customWidth="1"/>
    <col min="3077" max="3077" width="16.140625" style="171" customWidth="1"/>
    <col min="3078" max="3078" width="18.5703125" style="171" customWidth="1"/>
    <col min="3079" max="3079" width="15.7109375" style="171" customWidth="1"/>
    <col min="3080" max="3080" width="2.140625" style="171" customWidth="1"/>
    <col min="3081" max="3081" width="8.85546875" style="171"/>
    <col min="3082" max="3082" width="10.7109375" style="171" customWidth="1"/>
    <col min="3083" max="3328" width="8.85546875" style="171"/>
    <col min="3329" max="3329" width="11.5703125" style="171" customWidth="1"/>
    <col min="3330" max="3330" width="38" style="171" customWidth="1"/>
    <col min="3331" max="3331" width="15.28515625" style="171" customWidth="1"/>
    <col min="3332" max="3332" width="16.42578125" style="171" customWidth="1"/>
    <col min="3333" max="3333" width="16.140625" style="171" customWidth="1"/>
    <col min="3334" max="3334" width="18.5703125" style="171" customWidth="1"/>
    <col min="3335" max="3335" width="15.7109375" style="171" customWidth="1"/>
    <col min="3336" max="3336" width="2.140625" style="171" customWidth="1"/>
    <col min="3337" max="3337" width="8.85546875" style="171"/>
    <col min="3338" max="3338" width="10.7109375" style="171" customWidth="1"/>
    <col min="3339" max="3584" width="8.85546875" style="171"/>
    <col min="3585" max="3585" width="11.5703125" style="171" customWidth="1"/>
    <col min="3586" max="3586" width="38" style="171" customWidth="1"/>
    <col min="3587" max="3587" width="15.28515625" style="171" customWidth="1"/>
    <col min="3588" max="3588" width="16.42578125" style="171" customWidth="1"/>
    <col min="3589" max="3589" width="16.140625" style="171" customWidth="1"/>
    <col min="3590" max="3590" width="18.5703125" style="171" customWidth="1"/>
    <col min="3591" max="3591" width="15.7109375" style="171" customWidth="1"/>
    <col min="3592" max="3592" width="2.140625" style="171" customWidth="1"/>
    <col min="3593" max="3593" width="8.85546875" style="171"/>
    <col min="3594" max="3594" width="10.7109375" style="171" customWidth="1"/>
    <col min="3595" max="3840" width="8.85546875" style="171"/>
    <col min="3841" max="3841" width="11.5703125" style="171" customWidth="1"/>
    <col min="3842" max="3842" width="38" style="171" customWidth="1"/>
    <col min="3843" max="3843" width="15.28515625" style="171" customWidth="1"/>
    <col min="3844" max="3844" width="16.42578125" style="171" customWidth="1"/>
    <col min="3845" max="3845" width="16.140625" style="171" customWidth="1"/>
    <col min="3846" max="3846" width="18.5703125" style="171" customWidth="1"/>
    <col min="3847" max="3847" width="15.7109375" style="171" customWidth="1"/>
    <col min="3848" max="3848" width="2.140625" style="171" customWidth="1"/>
    <col min="3849" max="3849" width="8.85546875" style="171"/>
    <col min="3850" max="3850" width="10.7109375" style="171" customWidth="1"/>
    <col min="3851" max="4096" width="8.85546875" style="171"/>
    <col min="4097" max="4097" width="11.5703125" style="171" customWidth="1"/>
    <col min="4098" max="4098" width="38" style="171" customWidth="1"/>
    <col min="4099" max="4099" width="15.28515625" style="171" customWidth="1"/>
    <col min="4100" max="4100" width="16.42578125" style="171" customWidth="1"/>
    <col min="4101" max="4101" width="16.140625" style="171" customWidth="1"/>
    <col min="4102" max="4102" width="18.5703125" style="171" customWidth="1"/>
    <col min="4103" max="4103" width="15.7109375" style="171" customWidth="1"/>
    <col min="4104" max="4104" width="2.140625" style="171" customWidth="1"/>
    <col min="4105" max="4105" width="8.85546875" style="171"/>
    <col min="4106" max="4106" width="10.7109375" style="171" customWidth="1"/>
    <col min="4107" max="4352" width="8.85546875" style="171"/>
    <col min="4353" max="4353" width="11.5703125" style="171" customWidth="1"/>
    <col min="4354" max="4354" width="38" style="171" customWidth="1"/>
    <col min="4355" max="4355" width="15.28515625" style="171" customWidth="1"/>
    <col min="4356" max="4356" width="16.42578125" style="171" customWidth="1"/>
    <col min="4357" max="4357" width="16.140625" style="171" customWidth="1"/>
    <col min="4358" max="4358" width="18.5703125" style="171" customWidth="1"/>
    <col min="4359" max="4359" width="15.7109375" style="171" customWidth="1"/>
    <col min="4360" max="4360" width="2.140625" style="171" customWidth="1"/>
    <col min="4361" max="4361" width="8.85546875" style="171"/>
    <col min="4362" max="4362" width="10.7109375" style="171" customWidth="1"/>
    <col min="4363" max="4608" width="8.85546875" style="171"/>
    <col min="4609" max="4609" width="11.5703125" style="171" customWidth="1"/>
    <col min="4610" max="4610" width="38" style="171" customWidth="1"/>
    <col min="4611" max="4611" width="15.28515625" style="171" customWidth="1"/>
    <col min="4612" max="4612" width="16.42578125" style="171" customWidth="1"/>
    <col min="4613" max="4613" width="16.140625" style="171" customWidth="1"/>
    <col min="4614" max="4614" width="18.5703125" style="171" customWidth="1"/>
    <col min="4615" max="4615" width="15.7109375" style="171" customWidth="1"/>
    <col min="4616" max="4616" width="2.140625" style="171" customWidth="1"/>
    <col min="4617" max="4617" width="8.85546875" style="171"/>
    <col min="4618" max="4618" width="10.7109375" style="171" customWidth="1"/>
    <col min="4619" max="4864" width="8.85546875" style="171"/>
    <col min="4865" max="4865" width="11.5703125" style="171" customWidth="1"/>
    <col min="4866" max="4866" width="38" style="171" customWidth="1"/>
    <col min="4867" max="4867" width="15.28515625" style="171" customWidth="1"/>
    <col min="4868" max="4868" width="16.42578125" style="171" customWidth="1"/>
    <col min="4869" max="4869" width="16.140625" style="171" customWidth="1"/>
    <col min="4870" max="4870" width="18.5703125" style="171" customWidth="1"/>
    <col min="4871" max="4871" width="15.7109375" style="171" customWidth="1"/>
    <col min="4872" max="4872" width="2.140625" style="171" customWidth="1"/>
    <col min="4873" max="4873" width="8.85546875" style="171"/>
    <col min="4874" max="4874" width="10.7109375" style="171" customWidth="1"/>
    <col min="4875" max="5120" width="8.85546875" style="171"/>
    <col min="5121" max="5121" width="11.5703125" style="171" customWidth="1"/>
    <col min="5122" max="5122" width="38" style="171" customWidth="1"/>
    <col min="5123" max="5123" width="15.28515625" style="171" customWidth="1"/>
    <col min="5124" max="5124" width="16.42578125" style="171" customWidth="1"/>
    <col min="5125" max="5125" width="16.140625" style="171" customWidth="1"/>
    <col min="5126" max="5126" width="18.5703125" style="171" customWidth="1"/>
    <col min="5127" max="5127" width="15.7109375" style="171" customWidth="1"/>
    <col min="5128" max="5128" width="2.140625" style="171" customWidth="1"/>
    <col min="5129" max="5129" width="8.85546875" style="171"/>
    <col min="5130" max="5130" width="10.7109375" style="171" customWidth="1"/>
    <col min="5131" max="5376" width="8.85546875" style="171"/>
    <col min="5377" max="5377" width="11.5703125" style="171" customWidth="1"/>
    <col min="5378" max="5378" width="38" style="171" customWidth="1"/>
    <col min="5379" max="5379" width="15.28515625" style="171" customWidth="1"/>
    <col min="5380" max="5380" width="16.42578125" style="171" customWidth="1"/>
    <col min="5381" max="5381" width="16.140625" style="171" customWidth="1"/>
    <col min="5382" max="5382" width="18.5703125" style="171" customWidth="1"/>
    <col min="5383" max="5383" width="15.7109375" style="171" customWidth="1"/>
    <col min="5384" max="5384" width="2.140625" style="171" customWidth="1"/>
    <col min="5385" max="5385" width="8.85546875" style="171"/>
    <col min="5386" max="5386" width="10.7109375" style="171" customWidth="1"/>
    <col min="5387" max="5632" width="8.85546875" style="171"/>
    <col min="5633" max="5633" width="11.5703125" style="171" customWidth="1"/>
    <col min="5634" max="5634" width="38" style="171" customWidth="1"/>
    <col min="5635" max="5635" width="15.28515625" style="171" customWidth="1"/>
    <col min="5636" max="5636" width="16.42578125" style="171" customWidth="1"/>
    <col min="5637" max="5637" width="16.140625" style="171" customWidth="1"/>
    <col min="5638" max="5638" width="18.5703125" style="171" customWidth="1"/>
    <col min="5639" max="5639" width="15.7109375" style="171" customWidth="1"/>
    <col min="5640" max="5640" width="2.140625" style="171" customWidth="1"/>
    <col min="5641" max="5641" width="8.85546875" style="171"/>
    <col min="5642" max="5642" width="10.7109375" style="171" customWidth="1"/>
    <col min="5643" max="5888" width="8.85546875" style="171"/>
    <col min="5889" max="5889" width="11.5703125" style="171" customWidth="1"/>
    <col min="5890" max="5890" width="38" style="171" customWidth="1"/>
    <col min="5891" max="5891" width="15.28515625" style="171" customWidth="1"/>
    <col min="5892" max="5892" width="16.42578125" style="171" customWidth="1"/>
    <col min="5893" max="5893" width="16.140625" style="171" customWidth="1"/>
    <col min="5894" max="5894" width="18.5703125" style="171" customWidth="1"/>
    <col min="5895" max="5895" width="15.7109375" style="171" customWidth="1"/>
    <col min="5896" max="5896" width="2.140625" style="171" customWidth="1"/>
    <col min="5897" max="5897" width="8.85546875" style="171"/>
    <col min="5898" max="5898" width="10.7109375" style="171" customWidth="1"/>
    <col min="5899" max="6144" width="8.85546875" style="171"/>
    <col min="6145" max="6145" width="11.5703125" style="171" customWidth="1"/>
    <col min="6146" max="6146" width="38" style="171" customWidth="1"/>
    <col min="6147" max="6147" width="15.28515625" style="171" customWidth="1"/>
    <col min="6148" max="6148" width="16.42578125" style="171" customWidth="1"/>
    <col min="6149" max="6149" width="16.140625" style="171" customWidth="1"/>
    <col min="6150" max="6150" width="18.5703125" style="171" customWidth="1"/>
    <col min="6151" max="6151" width="15.7109375" style="171" customWidth="1"/>
    <col min="6152" max="6152" width="2.140625" style="171" customWidth="1"/>
    <col min="6153" max="6153" width="8.85546875" style="171"/>
    <col min="6154" max="6154" width="10.7109375" style="171" customWidth="1"/>
    <col min="6155" max="6400" width="8.85546875" style="171"/>
    <col min="6401" max="6401" width="11.5703125" style="171" customWidth="1"/>
    <col min="6402" max="6402" width="38" style="171" customWidth="1"/>
    <col min="6403" max="6403" width="15.28515625" style="171" customWidth="1"/>
    <col min="6404" max="6404" width="16.42578125" style="171" customWidth="1"/>
    <col min="6405" max="6405" width="16.140625" style="171" customWidth="1"/>
    <col min="6406" max="6406" width="18.5703125" style="171" customWidth="1"/>
    <col min="6407" max="6407" width="15.7109375" style="171" customWidth="1"/>
    <col min="6408" max="6408" width="2.140625" style="171" customWidth="1"/>
    <col min="6409" max="6409" width="8.85546875" style="171"/>
    <col min="6410" max="6410" width="10.7109375" style="171" customWidth="1"/>
    <col min="6411" max="6656" width="8.85546875" style="171"/>
    <col min="6657" max="6657" width="11.5703125" style="171" customWidth="1"/>
    <col min="6658" max="6658" width="38" style="171" customWidth="1"/>
    <col min="6659" max="6659" width="15.28515625" style="171" customWidth="1"/>
    <col min="6660" max="6660" width="16.42578125" style="171" customWidth="1"/>
    <col min="6661" max="6661" width="16.140625" style="171" customWidth="1"/>
    <col min="6662" max="6662" width="18.5703125" style="171" customWidth="1"/>
    <col min="6663" max="6663" width="15.7109375" style="171" customWidth="1"/>
    <col min="6664" max="6664" width="2.140625" style="171" customWidth="1"/>
    <col min="6665" max="6665" width="8.85546875" style="171"/>
    <col min="6666" max="6666" width="10.7109375" style="171" customWidth="1"/>
    <col min="6667" max="6912" width="8.85546875" style="171"/>
    <col min="6913" max="6913" width="11.5703125" style="171" customWidth="1"/>
    <col min="6914" max="6914" width="38" style="171" customWidth="1"/>
    <col min="6915" max="6915" width="15.28515625" style="171" customWidth="1"/>
    <col min="6916" max="6916" width="16.42578125" style="171" customWidth="1"/>
    <col min="6917" max="6917" width="16.140625" style="171" customWidth="1"/>
    <col min="6918" max="6918" width="18.5703125" style="171" customWidth="1"/>
    <col min="6919" max="6919" width="15.7109375" style="171" customWidth="1"/>
    <col min="6920" max="6920" width="2.140625" style="171" customWidth="1"/>
    <col min="6921" max="6921" width="8.85546875" style="171"/>
    <col min="6922" max="6922" width="10.7109375" style="171" customWidth="1"/>
    <col min="6923" max="7168" width="8.85546875" style="171"/>
    <col min="7169" max="7169" width="11.5703125" style="171" customWidth="1"/>
    <col min="7170" max="7170" width="38" style="171" customWidth="1"/>
    <col min="7171" max="7171" width="15.28515625" style="171" customWidth="1"/>
    <col min="7172" max="7172" width="16.42578125" style="171" customWidth="1"/>
    <col min="7173" max="7173" width="16.140625" style="171" customWidth="1"/>
    <col min="7174" max="7174" width="18.5703125" style="171" customWidth="1"/>
    <col min="7175" max="7175" width="15.7109375" style="171" customWidth="1"/>
    <col min="7176" max="7176" width="2.140625" style="171" customWidth="1"/>
    <col min="7177" max="7177" width="8.85546875" style="171"/>
    <col min="7178" max="7178" width="10.7109375" style="171" customWidth="1"/>
    <col min="7179" max="7424" width="8.85546875" style="171"/>
    <col min="7425" max="7425" width="11.5703125" style="171" customWidth="1"/>
    <col min="7426" max="7426" width="38" style="171" customWidth="1"/>
    <col min="7427" max="7427" width="15.28515625" style="171" customWidth="1"/>
    <col min="7428" max="7428" width="16.42578125" style="171" customWidth="1"/>
    <col min="7429" max="7429" width="16.140625" style="171" customWidth="1"/>
    <col min="7430" max="7430" width="18.5703125" style="171" customWidth="1"/>
    <col min="7431" max="7431" width="15.7109375" style="171" customWidth="1"/>
    <col min="7432" max="7432" width="2.140625" style="171" customWidth="1"/>
    <col min="7433" max="7433" width="8.85546875" style="171"/>
    <col min="7434" max="7434" width="10.7109375" style="171" customWidth="1"/>
    <col min="7435" max="7680" width="8.85546875" style="171"/>
    <col min="7681" max="7681" width="11.5703125" style="171" customWidth="1"/>
    <col min="7682" max="7682" width="38" style="171" customWidth="1"/>
    <col min="7683" max="7683" width="15.28515625" style="171" customWidth="1"/>
    <col min="7684" max="7684" width="16.42578125" style="171" customWidth="1"/>
    <col min="7685" max="7685" width="16.140625" style="171" customWidth="1"/>
    <col min="7686" max="7686" width="18.5703125" style="171" customWidth="1"/>
    <col min="7687" max="7687" width="15.7109375" style="171" customWidth="1"/>
    <col min="7688" max="7688" width="2.140625" style="171" customWidth="1"/>
    <col min="7689" max="7689" width="8.85546875" style="171"/>
    <col min="7690" max="7690" width="10.7109375" style="171" customWidth="1"/>
    <col min="7691" max="7936" width="8.85546875" style="171"/>
    <col min="7937" max="7937" width="11.5703125" style="171" customWidth="1"/>
    <col min="7938" max="7938" width="38" style="171" customWidth="1"/>
    <col min="7939" max="7939" width="15.28515625" style="171" customWidth="1"/>
    <col min="7940" max="7940" width="16.42578125" style="171" customWidth="1"/>
    <col min="7941" max="7941" width="16.140625" style="171" customWidth="1"/>
    <col min="7942" max="7942" width="18.5703125" style="171" customWidth="1"/>
    <col min="7943" max="7943" width="15.7109375" style="171" customWidth="1"/>
    <col min="7944" max="7944" width="2.140625" style="171" customWidth="1"/>
    <col min="7945" max="7945" width="8.85546875" style="171"/>
    <col min="7946" max="7946" width="10.7109375" style="171" customWidth="1"/>
    <col min="7947" max="8192" width="8.85546875" style="171"/>
    <col min="8193" max="8193" width="11.5703125" style="171" customWidth="1"/>
    <col min="8194" max="8194" width="38" style="171" customWidth="1"/>
    <col min="8195" max="8195" width="15.28515625" style="171" customWidth="1"/>
    <col min="8196" max="8196" width="16.42578125" style="171" customWidth="1"/>
    <col min="8197" max="8197" width="16.140625" style="171" customWidth="1"/>
    <col min="8198" max="8198" width="18.5703125" style="171" customWidth="1"/>
    <col min="8199" max="8199" width="15.7109375" style="171" customWidth="1"/>
    <col min="8200" max="8200" width="2.140625" style="171" customWidth="1"/>
    <col min="8201" max="8201" width="8.85546875" style="171"/>
    <col min="8202" max="8202" width="10.7109375" style="171" customWidth="1"/>
    <col min="8203" max="8448" width="8.85546875" style="171"/>
    <col min="8449" max="8449" width="11.5703125" style="171" customWidth="1"/>
    <col min="8450" max="8450" width="38" style="171" customWidth="1"/>
    <col min="8451" max="8451" width="15.28515625" style="171" customWidth="1"/>
    <col min="8452" max="8452" width="16.42578125" style="171" customWidth="1"/>
    <col min="8453" max="8453" width="16.140625" style="171" customWidth="1"/>
    <col min="8454" max="8454" width="18.5703125" style="171" customWidth="1"/>
    <col min="8455" max="8455" width="15.7109375" style="171" customWidth="1"/>
    <col min="8456" max="8456" width="2.140625" style="171" customWidth="1"/>
    <col min="8457" max="8457" width="8.85546875" style="171"/>
    <col min="8458" max="8458" width="10.7109375" style="171" customWidth="1"/>
    <col min="8459" max="8704" width="8.85546875" style="171"/>
    <col min="8705" max="8705" width="11.5703125" style="171" customWidth="1"/>
    <col min="8706" max="8706" width="38" style="171" customWidth="1"/>
    <col min="8707" max="8707" width="15.28515625" style="171" customWidth="1"/>
    <col min="8708" max="8708" width="16.42578125" style="171" customWidth="1"/>
    <col min="8709" max="8709" width="16.140625" style="171" customWidth="1"/>
    <col min="8710" max="8710" width="18.5703125" style="171" customWidth="1"/>
    <col min="8711" max="8711" width="15.7109375" style="171" customWidth="1"/>
    <col min="8712" max="8712" width="2.140625" style="171" customWidth="1"/>
    <col min="8713" max="8713" width="8.85546875" style="171"/>
    <col min="8714" max="8714" width="10.7109375" style="171" customWidth="1"/>
    <col min="8715" max="8960" width="8.85546875" style="171"/>
    <col min="8961" max="8961" width="11.5703125" style="171" customWidth="1"/>
    <col min="8962" max="8962" width="38" style="171" customWidth="1"/>
    <col min="8963" max="8963" width="15.28515625" style="171" customWidth="1"/>
    <col min="8964" max="8964" width="16.42578125" style="171" customWidth="1"/>
    <col min="8965" max="8965" width="16.140625" style="171" customWidth="1"/>
    <col min="8966" max="8966" width="18.5703125" style="171" customWidth="1"/>
    <col min="8967" max="8967" width="15.7109375" style="171" customWidth="1"/>
    <col min="8968" max="8968" width="2.140625" style="171" customWidth="1"/>
    <col min="8969" max="8969" width="8.85546875" style="171"/>
    <col min="8970" max="8970" width="10.7109375" style="171" customWidth="1"/>
    <col min="8971" max="9216" width="8.85546875" style="171"/>
    <col min="9217" max="9217" width="11.5703125" style="171" customWidth="1"/>
    <col min="9218" max="9218" width="38" style="171" customWidth="1"/>
    <col min="9219" max="9219" width="15.28515625" style="171" customWidth="1"/>
    <col min="9220" max="9220" width="16.42578125" style="171" customWidth="1"/>
    <col min="9221" max="9221" width="16.140625" style="171" customWidth="1"/>
    <col min="9222" max="9222" width="18.5703125" style="171" customWidth="1"/>
    <col min="9223" max="9223" width="15.7109375" style="171" customWidth="1"/>
    <col min="9224" max="9224" width="2.140625" style="171" customWidth="1"/>
    <col min="9225" max="9225" width="8.85546875" style="171"/>
    <col min="9226" max="9226" width="10.7109375" style="171" customWidth="1"/>
    <col min="9227" max="9472" width="8.85546875" style="171"/>
    <col min="9473" max="9473" width="11.5703125" style="171" customWidth="1"/>
    <col min="9474" max="9474" width="38" style="171" customWidth="1"/>
    <col min="9475" max="9475" width="15.28515625" style="171" customWidth="1"/>
    <col min="9476" max="9476" width="16.42578125" style="171" customWidth="1"/>
    <col min="9477" max="9477" width="16.140625" style="171" customWidth="1"/>
    <col min="9478" max="9478" width="18.5703125" style="171" customWidth="1"/>
    <col min="9479" max="9479" width="15.7109375" style="171" customWidth="1"/>
    <col min="9480" max="9480" width="2.140625" style="171" customWidth="1"/>
    <col min="9481" max="9481" width="8.85546875" style="171"/>
    <col min="9482" max="9482" width="10.7109375" style="171" customWidth="1"/>
    <col min="9483" max="9728" width="8.85546875" style="171"/>
    <col min="9729" max="9729" width="11.5703125" style="171" customWidth="1"/>
    <col min="9730" max="9730" width="38" style="171" customWidth="1"/>
    <col min="9731" max="9731" width="15.28515625" style="171" customWidth="1"/>
    <col min="9732" max="9732" width="16.42578125" style="171" customWidth="1"/>
    <col min="9733" max="9733" width="16.140625" style="171" customWidth="1"/>
    <col min="9734" max="9734" width="18.5703125" style="171" customWidth="1"/>
    <col min="9735" max="9735" width="15.7109375" style="171" customWidth="1"/>
    <col min="9736" max="9736" width="2.140625" style="171" customWidth="1"/>
    <col min="9737" max="9737" width="8.85546875" style="171"/>
    <col min="9738" max="9738" width="10.7109375" style="171" customWidth="1"/>
    <col min="9739" max="9984" width="8.85546875" style="171"/>
    <col min="9985" max="9985" width="11.5703125" style="171" customWidth="1"/>
    <col min="9986" max="9986" width="38" style="171" customWidth="1"/>
    <col min="9987" max="9987" width="15.28515625" style="171" customWidth="1"/>
    <col min="9988" max="9988" width="16.42578125" style="171" customWidth="1"/>
    <col min="9989" max="9989" width="16.140625" style="171" customWidth="1"/>
    <col min="9990" max="9990" width="18.5703125" style="171" customWidth="1"/>
    <col min="9991" max="9991" width="15.7109375" style="171" customWidth="1"/>
    <col min="9992" max="9992" width="2.140625" style="171" customWidth="1"/>
    <col min="9993" max="9993" width="8.85546875" style="171"/>
    <col min="9994" max="9994" width="10.7109375" style="171" customWidth="1"/>
    <col min="9995" max="10240" width="8.85546875" style="171"/>
    <col min="10241" max="10241" width="11.5703125" style="171" customWidth="1"/>
    <col min="10242" max="10242" width="38" style="171" customWidth="1"/>
    <col min="10243" max="10243" width="15.28515625" style="171" customWidth="1"/>
    <col min="10244" max="10244" width="16.42578125" style="171" customWidth="1"/>
    <col min="10245" max="10245" width="16.140625" style="171" customWidth="1"/>
    <col min="10246" max="10246" width="18.5703125" style="171" customWidth="1"/>
    <col min="10247" max="10247" width="15.7109375" style="171" customWidth="1"/>
    <col min="10248" max="10248" width="2.140625" style="171" customWidth="1"/>
    <col min="10249" max="10249" width="8.85546875" style="171"/>
    <col min="10250" max="10250" width="10.7109375" style="171" customWidth="1"/>
    <col min="10251" max="10496" width="8.85546875" style="171"/>
    <col min="10497" max="10497" width="11.5703125" style="171" customWidth="1"/>
    <col min="10498" max="10498" width="38" style="171" customWidth="1"/>
    <col min="10499" max="10499" width="15.28515625" style="171" customWidth="1"/>
    <col min="10500" max="10500" width="16.42578125" style="171" customWidth="1"/>
    <col min="10501" max="10501" width="16.140625" style="171" customWidth="1"/>
    <col min="10502" max="10502" width="18.5703125" style="171" customWidth="1"/>
    <col min="10503" max="10503" width="15.7109375" style="171" customWidth="1"/>
    <col min="10504" max="10504" width="2.140625" style="171" customWidth="1"/>
    <col min="10505" max="10505" width="8.85546875" style="171"/>
    <col min="10506" max="10506" width="10.7109375" style="171" customWidth="1"/>
    <col min="10507" max="10752" width="8.85546875" style="171"/>
    <col min="10753" max="10753" width="11.5703125" style="171" customWidth="1"/>
    <col min="10754" max="10754" width="38" style="171" customWidth="1"/>
    <col min="10755" max="10755" width="15.28515625" style="171" customWidth="1"/>
    <col min="10756" max="10756" width="16.42578125" style="171" customWidth="1"/>
    <col min="10757" max="10757" width="16.140625" style="171" customWidth="1"/>
    <col min="10758" max="10758" width="18.5703125" style="171" customWidth="1"/>
    <col min="10759" max="10759" width="15.7109375" style="171" customWidth="1"/>
    <col min="10760" max="10760" width="2.140625" style="171" customWidth="1"/>
    <col min="10761" max="10761" width="8.85546875" style="171"/>
    <col min="10762" max="10762" width="10.7109375" style="171" customWidth="1"/>
    <col min="10763" max="11008" width="8.85546875" style="171"/>
    <col min="11009" max="11009" width="11.5703125" style="171" customWidth="1"/>
    <col min="11010" max="11010" width="38" style="171" customWidth="1"/>
    <col min="11011" max="11011" width="15.28515625" style="171" customWidth="1"/>
    <col min="11012" max="11012" width="16.42578125" style="171" customWidth="1"/>
    <col min="11013" max="11013" width="16.140625" style="171" customWidth="1"/>
    <col min="11014" max="11014" width="18.5703125" style="171" customWidth="1"/>
    <col min="11015" max="11015" width="15.7109375" style="171" customWidth="1"/>
    <col min="11016" max="11016" width="2.140625" style="171" customWidth="1"/>
    <col min="11017" max="11017" width="8.85546875" style="171"/>
    <col min="11018" max="11018" width="10.7109375" style="171" customWidth="1"/>
    <col min="11019" max="11264" width="8.85546875" style="171"/>
    <col min="11265" max="11265" width="11.5703125" style="171" customWidth="1"/>
    <col min="11266" max="11266" width="38" style="171" customWidth="1"/>
    <col min="11267" max="11267" width="15.28515625" style="171" customWidth="1"/>
    <col min="11268" max="11268" width="16.42578125" style="171" customWidth="1"/>
    <col min="11269" max="11269" width="16.140625" style="171" customWidth="1"/>
    <col min="11270" max="11270" width="18.5703125" style="171" customWidth="1"/>
    <col min="11271" max="11271" width="15.7109375" style="171" customWidth="1"/>
    <col min="11272" max="11272" width="2.140625" style="171" customWidth="1"/>
    <col min="11273" max="11273" width="8.85546875" style="171"/>
    <col min="11274" max="11274" width="10.7109375" style="171" customWidth="1"/>
    <col min="11275" max="11520" width="8.85546875" style="171"/>
    <col min="11521" max="11521" width="11.5703125" style="171" customWidth="1"/>
    <col min="11522" max="11522" width="38" style="171" customWidth="1"/>
    <col min="11523" max="11523" width="15.28515625" style="171" customWidth="1"/>
    <col min="11524" max="11524" width="16.42578125" style="171" customWidth="1"/>
    <col min="11525" max="11525" width="16.140625" style="171" customWidth="1"/>
    <col min="11526" max="11526" width="18.5703125" style="171" customWidth="1"/>
    <col min="11527" max="11527" width="15.7109375" style="171" customWidth="1"/>
    <col min="11528" max="11528" width="2.140625" style="171" customWidth="1"/>
    <col min="11529" max="11529" width="8.85546875" style="171"/>
    <col min="11530" max="11530" width="10.7109375" style="171" customWidth="1"/>
    <col min="11531" max="11776" width="8.85546875" style="171"/>
    <col min="11777" max="11777" width="11.5703125" style="171" customWidth="1"/>
    <col min="11778" max="11778" width="38" style="171" customWidth="1"/>
    <col min="11779" max="11779" width="15.28515625" style="171" customWidth="1"/>
    <col min="11780" max="11780" width="16.42578125" style="171" customWidth="1"/>
    <col min="11781" max="11781" width="16.140625" style="171" customWidth="1"/>
    <col min="11782" max="11782" width="18.5703125" style="171" customWidth="1"/>
    <col min="11783" max="11783" width="15.7109375" style="171" customWidth="1"/>
    <col min="11784" max="11784" width="2.140625" style="171" customWidth="1"/>
    <col min="11785" max="11785" width="8.85546875" style="171"/>
    <col min="11786" max="11786" width="10.7109375" style="171" customWidth="1"/>
    <col min="11787" max="12032" width="8.85546875" style="171"/>
    <col min="12033" max="12033" width="11.5703125" style="171" customWidth="1"/>
    <col min="12034" max="12034" width="38" style="171" customWidth="1"/>
    <col min="12035" max="12035" width="15.28515625" style="171" customWidth="1"/>
    <col min="12036" max="12036" width="16.42578125" style="171" customWidth="1"/>
    <col min="12037" max="12037" width="16.140625" style="171" customWidth="1"/>
    <col min="12038" max="12038" width="18.5703125" style="171" customWidth="1"/>
    <col min="12039" max="12039" width="15.7109375" style="171" customWidth="1"/>
    <col min="12040" max="12040" width="2.140625" style="171" customWidth="1"/>
    <col min="12041" max="12041" width="8.85546875" style="171"/>
    <col min="12042" max="12042" width="10.7109375" style="171" customWidth="1"/>
    <col min="12043" max="12288" width="8.85546875" style="171"/>
    <col min="12289" max="12289" width="11.5703125" style="171" customWidth="1"/>
    <col min="12290" max="12290" width="38" style="171" customWidth="1"/>
    <col min="12291" max="12291" width="15.28515625" style="171" customWidth="1"/>
    <col min="12292" max="12292" width="16.42578125" style="171" customWidth="1"/>
    <col min="12293" max="12293" width="16.140625" style="171" customWidth="1"/>
    <col min="12294" max="12294" width="18.5703125" style="171" customWidth="1"/>
    <col min="12295" max="12295" width="15.7109375" style="171" customWidth="1"/>
    <col min="12296" max="12296" width="2.140625" style="171" customWidth="1"/>
    <col min="12297" max="12297" width="8.85546875" style="171"/>
    <col min="12298" max="12298" width="10.7109375" style="171" customWidth="1"/>
    <col min="12299" max="12544" width="8.85546875" style="171"/>
    <col min="12545" max="12545" width="11.5703125" style="171" customWidth="1"/>
    <col min="12546" max="12546" width="38" style="171" customWidth="1"/>
    <col min="12547" max="12547" width="15.28515625" style="171" customWidth="1"/>
    <col min="12548" max="12548" width="16.42578125" style="171" customWidth="1"/>
    <col min="12549" max="12549" width="16.140625" style="171" customWidth="1"/>
    <col min="12550" max="12550" width="18.5703125" style="171" customWidth="1"/>
    <col min="12551" max="12551" width="15.7109375" style="171" customWidth="1"/>
    <col min="12552" max="12552" width="2.140625" style="171" customWidth="1"/>
    <col min="12553" max="12553" width="8.85546875" style="171"/>
    <col min="12554" max="12554" width="10.7109375" style="171" customWidth="1"/>
    <col min="12555" max="12800" width="8.85546875" style="171"/>
    <col min="12801" max="12801" width="11.5703125" style="171" customWidth="1"/>
    <col min="12802" max="12802" width="38" style="171" customWidth="1"/>
    <col min="12803" max="12803" width="15.28515625" style="171" customWidth="1"/>
    <col min="12804" max="12804" width="16.42578125" style="171" customWidth="1"/>
    <col min="12805" max="12805" width="16.140625" style="171" customWidth="1"/>
    <col min="12806" max="12806" width="18.5703125" style="171" customWidth="1"/>
    <col min="12807" max="12807" width="15.7109375" style="171" customWidth="1"/>
    <col min="12808" max="12808" width="2.140625" style="171" customWidth="1"/>
    <col min="12809" max="12809" width="8.85546875" style="171"/>
    <col min="12810" max="12810" width="10.7109375" style="171" customWidth="1"/>
    <col min="12811" max="13056" width="8.85546875" style="171"/>
    <col min="13057" max="13057" width="11.5703125" style="171" customWidth="1"/>
    <col min="13058" max="13058" width="38" style="171" customWidth="1"/>
    <col min="13059" max="13059" width="15.28515625" style="171" customWidth="1"/>
    <col min="13060" max="13060" width="16.42578125" style="171" customWidth="1"/>
    <col min="13061" max="13061" width="16.140625" style="171" customWidth="1"/>
    <col min="13062" max="13062" width="18.5703125" style="171" customWidth="1"/>
    <col min="13063" max="13063" width="15.7109375" style="171" customWidth="1"/>
    <col min="13064" max="13064" width="2.140625" style="171" customWidth="1"/>
    <col min="13065" max="13065" width="8.85546875" style="171"/>
    <col min="13066" max="13066" width="10.7109375" style="171" customWidth="1"/>
    <col min="13067" max="13312" width="8.85546875" style="171"/>
    <col min="13313" max="13313" width="11.5703125" style="171" customWidth="1"/>
    <col min="13314" max="13314" width="38" style="171" customWidth="1"/>
    <col min="13315" max="13315" width="15.28515625" style="171" customWidth="1"/>
    <col min="13316" max="13316" width="16.42578125" style="171" customWidth="1"/>
    <col min="13317" max="13317" width="16.140625" style="171" customWidth="1"/>
    <col min="13318" max="13318" width="18.5703125" style="171" customWidth="1"/>
    <col min="13319" max="13319" width="15.7109375" style="171" customWidth="1"/>
    <col min="13320" max="13320" width="2.140625" style="171" customWidth="1"/>
    <col min="13321" max="13321" width="8.85546875" style="171"/>
    <col min="13322" max="13322" width="10.7109375" style="171" customWidth="1"/>
    <col min="13323" max="13568" width="8.85546875" style="171"/>
    <col min="13569" max="13569" width="11.5703125" style="171" customWidth="1"/>
    <col min="13570" max="13570" width="38" style="171" customWidth="1"/>
    <col min="13571" max="13571" width="15.28515625" style="171" customWidth="1"/>
    <col min="13572" max="13572" width="16.42578125" style="171" customWidth="1"/>
    <col min="13573" max="13573" width="16.140625" style="171" customWidth="1"/>
    <col min="13574" max="13574" width="18.5703125" style="171" customWidth="1"/>
    <col min="13575" max="13575" width="15.7109375" style="171" customWidth="1"/>
    <col min="13576" max="13576" width="2.140625" style="171" customWidth="1"/>
    <col min="13577" max="13577" width="8.85546875" style="171"/>
    <col min="13578" max="13578" width="10.7109375" style="171" customWidth="1"/>
    <col min="13579" max="13824" width="8.85546875" style="171"/>
    <col min="13825" max="13825" width="11.5703125" style="171" customWidth="1"/>
    <col min="13826" max="13826" width="38" style="171" customWidth="1"/>
    <col min="13827" max="13827" width="15.28515625" style="171" customWidth="1"/>
    <col min="13828" max="13828" width="16.42578125" style="171" customWidth="1"/>
    <col min="13829" max="13829" width="16.140625" style="171" customWidth="1"/>
    <col min="13830" max="13830" width="18.5703125" style="171" customWidth="1"/>
    <col min="13831" max="13831" width="15.7109375" style="171" customWidth="1"/>
    <col min="13832" max="13832" width="2.140625" style="171" customWidth="1"/>
    <col min="13833" max="13833" width="8.85546875" style="171"/>
    <col min="13834" max="13834" width="10.7109375" style="171" customWidth="1"/>
    <col min="13835" max="14080" width="8.85546875" style="171"/>
    <col min="14081" max="14081" width="11.5703125" style="171" customWidth="1"/>
    <col min="14082" max="14082" width="38" style="171" customWidth="1"/>
    <col min="14083" max="14083" width="15.28515625" style="171" customWidth="1"/>
    <col min="14084" max="14084" width="16.42578125" style="171" customWidth="1"/>
    <col min="14085" max="14085" width="16.140625" style="171" customWidth="1"/>
    <col min="14086" max="14086" width="18.5703125" style="171" customWidth="1"/>
    <col min="14087" max="14087" width="15.7109375" style="171" customWidth="1"/>
    <col min="14088" max="14088" width="2.140625" style="171" customWidth="1"/>
    <col min="14089" max="14089" width="8.85546875" style="171"/>
    <col min="14090" max="14090" width="10.7109375" style="171" customWidth="1"/>
    <col min="14091" max="14336" width="8.85546875" style="171"/>
    <col min="14337" max="14337" width="11.5703125" style="171" customWidth="1"/>
    <col min="14338" max="14338" width="38" style="171" customWidth="1"/>
    <col min="14339" max="14339" width="15.28515625" style="171" customWidth="1"/>
    <col min="14340" max="14340" width="16.42578125" style="171" customWidth="1"/>
    <col min="14341" max="14341" width="16.140625" style="171" customWidth="1"/>
    <col min="14342" max="14342" width="18.5703125" style="171" customWidth="1"/>
    <col min="14343" max="14343" width="15.7109375" style="171" customWidth="1"/>
    <col min="14344" max="14344" width="2.140625" style="171" customWidth="1"/>
    <col min="14345" max="14345" width="8.85546875" style="171"/>
    <col min="14346" max="14346" width="10.7109375" style="171" customWidth="1"/>
    <col min="14347" max="14592" width="8.85546875" style="171"/>
    <col min="14593" max="14593" width="11.5703125" style="171" customWidth="1"/>
    <col min="14594" max="14594" width="38" style="171" customWidth="1"/>
    <col min="14595" max="14595" width="15.28515625" style="171" customWidth="1"/>
    <col min="14596" max="14596" width="16.42578125" style="171" customWidth="1"/>
    <col min="14597" max="14597" width="16.140625" style="171" customWidth="1"/>
    <col min="14598" max="14598" width="18.5703125" style="171" customWidth="1"/>
    <col min="14599" max="14599" width="15.7109375" style="171" customWidth="1"/>
    <col min="14600" max="14600" width="2.140625" style="171" customWidth="1"/>
    <col min="14601" max="14601" width="8.85546875" style="171"/>
    <col min="14602" max="14602" width="10.7109375" style="171" customWidth="1"/>
    <col min="14603" max="14848" width="8.85546875" style="171"/>
    <col min="14849" max="14849" width="11.5703125" style="171" customWidth="1"/>
    <col min="14850" max="14850" width="38" style="171" customWidth="1"/>
    <col min="14851" max="14851" width="15.28515625" style="171" customWidth="1"/>
    <col min="14852" max="14852" width="16.42578125" style="171" customWidth="1"/>
    <col min="14853" max="14853" width="16.140625" style="171" customWidth="1"/>
    <col min="14854" max="14854" width="18.5703125" style="171" customWidth="1"/>
    <col min="14855" max="14855" width="15.7109375" style="171" customWidth="1"/>
    <col min="14856" max="14856" width="2.140625" style="171" customWidth="1"/>
    <col min="14857" max="14857" width="8.85546875" style="171"/>
    <col min="14858" max="14858" width="10.7109375" style="171" customWidth="1"/>
    <col min="14859" max="15104" width="8.85546875" style="171"/>
    <col min="15105" max="15105" width="11.5703125" style="171" customWidth="1"/>
    <col min="15106" max="15106" width="38" style="171" customWidth="1"/>
    <col min="15107" max="15107" width="15.28515625" style="171" customWidth="1"/>
    <col min="15108" max="15108" width="16.42578125" style="171" customWidth="1"/>
    <col min="15109" max="15109" width="16.140625" style="171" customWidth="1"/>
    <col min="15110" max="15110" width="18.5703125" style="171" customWidth="1"/>
    <col min="15111" max="15111" width="15.7109375" style="171" customWidth="1"/>
    <col min="15112" max="15112" width="2.140625" style="171" customWidth="1"/>
    <col min="15113" max="15113" width="8.85546875" style="171"/>
    <col min="15114" max="15114" width="10.7109375" style="171" customWidth="1"/>
    <col min="15115" max="15360" width="8.85546875" style="171"/>
    <col min="15361" max="15361" width="11.5703125" style="171" customWidth="1"/>
    <col min="15362" max="15362" width="38" style="171" customWidth="1"/>
    <col min="15363" max="15363" width="15.28515625" style="171" customWidth="1"/>
    <col min="15364" max="15364" width="16.42578125" style="171" customWidth="1"/>
    <col min="15365" max="15365" width="16.140625" style="171" customWidth="1"/>
    <col min="15366" max="15366" width="18.5703125" style="171" customWidth="1"/>
    <col min="15367" max="15367" width="15.7109375" style="171" customWidth="1"/>
    <col min="15368" max="15368" width="2.140625" style="171" customWidth="1"/>
    <col min="15369" max="15369" width="8.85546875" style="171"/>
    <col min="15370" max="15370" width="10.7109375" style="171" customWidth="1"/>
    <col min="15371" max="15616" width="8.85546875" style="171"/>
    <col min="15617" max="15617" width="11.5703125" style="171" customWidth="1"/>
    <col min="15618" max="15618" width="38" style="171" customWidth="1"/>
    <col min="15619" max="15619" width="15.28515625" style="171" customWidth="1"/>
    <col min="15620" max="15620" width="16.42578125" style="171" customWidth="1"/>
    <col min="15621" max="15621" width="16.140625" style="171" customWidth="1"/>
    <col min="15622" max="15622" width="18.5703125" style="171" customWidth="1"/>
    <col min="15623" max="15623" width="15.7109375" style="171" customWidth="1"/>
    <col min="15624" max="15624" width="2.140625" style="171" customWidth="1"/>
    <col min="15625" max="15625" width="8.85546875" style="171"/>
    <col min="15626" max="15626" width="10.7109375" style="171" customWidth="1"/>
    <col min="15627" max="15872" width="8.85546875" style="171"/>
    <col min="15873" max="15873" width="11.5703125" style="171" customWidth="1"/>
    <col min="15874" max="15874" width="38" style="171" customWidth="1"/>
    <col min="15875" max="15875" width="15.28515625" style="171" customWidth="1"/>
    <col min="15876" max="15876" width="16.42578125" style="171" customWidth="1"/>
    <col min="15877" max="15877" width="16.140625" style="171" customWidth="1"/>
    <col min="15878" max="15878" width="18.5703125" style="171" customWidth="1"/>
    <col min="15879" max="15879" width="15.7109375" style="171" customWidth="1"/>
    <col min="15880" max="15880" width="2.140625" style="171" customWidth="1"/>
    <col min="15881" max="15881" width="8.85546875" style="171"/>
    <col min="15882" max="15882" width="10.7109375" style="171" customWidth="1"/>
    <col min="15883" max="16128" width="8.85546875" style="171"/>
    <col min="16129" max="16129" width="11.5703125" style="171" customWidth="1"/>
    <col min="16130" max="16130" width="38" style="171" customWidth="1"/>
    <col min="16131" max="16131" width="15.28515625" style="171" customWidth="1"/>
    <col min="16132" max="16132" width="16.42578125" style="171" customWidth="1"/>
    <col min="16133" max="16133" width="16.140625" style="171" customWidth="1"/>
    <col min="16134" max="16134" width="18.5703125" style="171" customWidth="1"/>
    <col min="16135" max="16135" width="15.7109375" style="171" customWidth="1"/>
    <col min="16136" max="16136" width="2.140625" style="171" customWidth="1"/>
    <col min="16137" max="16137" width="8.85546875" style="171"/>
    <col min="16138" max="16138" width="10.7109375" style="171" customWidth="1"/>
    <col min="16139" max="16384" width="8.85546875" style="171"/>
  </cols>
  <sheetData>
    <row r="1" spans="2:10" ht="20.25" x14ac:dyDescent="0.3">
      <c r="B1" s="65" t="str">
        <f>Cover!C22</f>
        <v>CitiPower Pty Ltd</v>
      </c>
    </row>
    <row r="2" spans="2:10" ht="20.25" x14ac:dyDescent="0.3">
      <c r="B2" s="65" t="s">
        <v>192</v>
      </c>
    </row>
    <row r="3" spans="2:10" ht="20.25" x14ac:dyDescent="0.3">
      <c r="B3" s="42">
        <f>Cover!C26</f>
        <v>2015</v>
      </c>
    </row>
    <row r="4" spans="2:10" x14ac:dyDescent="0.2">
      <c r="H4" s="391"/>
      <c r="I4" s="391"/>
      <c r="J4" s="391"/>
    </row>
    <row r="5" spans="2:10" x14ac:dyDescent="0.2">
      <c r="B5" s="172"/>
      <c r="C5" s="173"/>
      <c r="D5" s="173"/>
      <c r="E5" s="173"/>
      <c r="F5" s="173"/>
      <c r="G5" s="173"/>
    </row>
    <row r="6" spans="2:10" ht="47.1" customHeight="1" x14ac:dyDescent="0.2">
      <c r="B6" s="392" t="s">
        <v>435</v>
      </c>
      <c r="C6" s="393"/>
      <c r="D6" s="393"/>
      <c r="E6" s="393"/>
      <c r="F6" s="173"/>
      <c r="G6" s="173"/>
    </row>
    <row r="7" spans="2:10" x14ac:dyDescent="0.2">
      <c r="B7" s="172"/>
      <c r="C7" s="173"/>
      <c r="D7" s="173"/>
      <c r="E7" s="173"/>
      <c r="F7" s="173"/>
      <c r="G7" s="173"/>
    </row>
    <row r="8" spans="2:10" ht="15.6" customHeight="1" x14ac:dyDescent="0.2">
      <c r="B8" s="394" t="s">
        <v>187</v>
      </c>
      <c r="C8" s="395"/>
    </row>
    <row r="10" spans="2:10" ht="25.5" customHeight="1" x14ac:dyDescent="0.2">
      <c r="B10" s="174"/>
      <c r="C10" s="396" t="s">
        <v>7</v>
      </c>
      <c r="D10" s="397"/>
      <c r="E10" s="397"/>
      <c r="F10" s="397"/>
      <c r="G10" s="398"/>
    </row>
    <row r="11" spans="2:10" ht="12.75" customHeight="1" x14ac:dyDescent="0.2">
      <c r="B11" s="175"/>
      <c r="C11" s="166" t="s">
        <v>1</v>
      </c>
      <c r="D11" s="166" t="s">
        <v>2</v>
      </c>
      <c r="E11" s="166" t="s">
        <v>8</v>
      </c>
      <c r="F11" s="166" t="s">
        <v>9</v>
      </c>
      <c r="G11" s="176" t="s">
        <v>10</v>
      </c>
    </row>
    <row r="12" spans="2:10" ht="15" x14ac:dyDescent="0.2">
      <c r="B12" s="177" t="s">
        <v>243</v>
      </c>
      <c r="C12" s="178">
        <v>6.5</v>
      </c>
      <c r="D12" s="178">
        <v>15.94</v>
      </c>
      <c r="E12" s="178"/>
      <c r="F12" s="178"/>
      <c r="G12" s="178">
        <v>14.23</v>
      </c>
    </row>
    <row r="13" spans="2:10" ht="15" x14ac:dyDescent="0.2">
      <c r="B13" s="177" t="s">
        <v>244</v>
      </c>
      <c r="C13" s="178">
        <v>0.02</v>
      </c>
      <c r="D13" s="178">
        <v>0.06</v>
      </c>
      <c r="E13" s="178"/>
      <c r="F13" s="178"/>
      <c r="G13" s="178">
        <v>0.05</v>
      </c>
    </row>
  </sheetData>
  <mergeCells count="4">
    <mergeCell ref="H4:J4"/>
    <mergeCell ref="B6:E6"/>
    <mergeCell ref="B8:C8"/>
    <mergeCell ref="C10:G10"/>
  </mergeCells>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D16" sqref="D16"/>
    </sheetView>
  </sheetViews>
  <sheetFormatPr defaultRowHeight="12.75" x14ac:dyDescent="0.2"/>
  <cols>
    <col min="1" max="1" width="9.140625" style="197"/>
    <col min="2" max="3" width="35.7109375" style="197" customWidth="1"/>
    <col min="4" max="4" width="50.7109375" style="197" customWidth="1"/>
    <col min="5" max="16384" width="9.140625" style="197"/>
  </cols>
  <sheetData>
    <row r="2" spans="2:4" x14ac:dyDescent="0.2">
      <c r="B2" s="245" t="s">
        <v>412</v>
      </c>
    </row>
    <row r="3" spans="2:4" ht="13.5" thickBot="1" x14ac:dyDescent="0.25"/>
    <row r="4" spans="2:4" x14ac:dyDescent="0.2">
      <c r="B4" s="404" t="s">
        <v>413</v>
      </c>
      <c r="C4" s="405"/>
      <c r="D4" s="406" t="s">
        <v>414</v>
      </c>
    </row>
    <row r="5" spans="2:4" ht="13.5" thickBot="1" x14ac:dyDescent="0.25">
      <c r="B5" s="408" t="s">
        <v>415</v>
      </c>
      <c r="C5" s="409"/>
      <c r="D5" s="407"/>
    </row>
    <row r="6" spans="2:4" ht="13.5" thickBot="1" x14ac:dyDescent="0.25">
      <c r="B6" s="399" t="s">
        <v>417</v>
      </c>
      <c r="C6" s="400"/>
      <c r="D6" s="246"/>
    </row>
    <row r="7" spans="2:4" ht="26.25" thickBot="1" x14ac:dyDescent="0.25">
      <c r="B7" s="247" t="s">
        <v>418</v>
      </c>
      <c r="C7" s="248" t="s">
        <v>419</v>
      </c>
      <c r="D7" s="248" t="s">
        <v>420</v>
      </c>
    </row>
    <row r="8" spans="2:4" ht="26.25" thickBot="1" x14ac:dyDescent="0.25">
      <c r="B8" s="247" t="s">
        <v>421</v>
      </c>
      <c r="C8" s="248" t="s">
        <v>416</v>
      </c>
      <c r="D8" s="248" t="s">
        <v>422</v>
      </c>
    </row>
    <row r="9" spans="2:4" ht="26.25" thickBot="1" x14ac:dyDescent="0.25">
      <c r="B9" s="247" t="s">
        <v>423</v>
      </c>
      <c r="C9" s="248" t="s">
        <v>424</v>
      </c>
      <c r="D9" s="248" t="s">
        <v>420</v>
      </c>
    </row>
    <row r="10" spans="2:4" ht="25.5" x14ac:dyDescent="0.2">
      <c r="B10" s="401" t="s">
        <v>425</v>
      </c>
      <c r="C10" s="401" t="s">
        <v>416</v>
      </c>
      <c r="D10" s="249" t="s">
        <v>426</v>
      </c>
    </row>
    <row r="11" spans="2:4" ht="25.5" x14ac:dyDescent="0.2">
      <c r="B11" s="402"/>
      <c r="C11" s="402"/>
      <c r="D11" s="249" t="s">
        <v>427</v>
      </c>
    </row>
    <row r="12" spans="2:4" ht="13.5" thickBot="1" x14ac:dyDescent="0.25">
      <c r="B12" s="403"/>
      <c r="C12" s="403"/>
      <c r="D12" s="250" t="s">
        <v>428</v>
      </c>
    </row>
    <row r="13" spans="2:4" ht="26.25" thickBot="1" x14ac:dyDescent="0.25">
      <c r="B13" s="247" t="s">
        <v>429</v>
      </c>
      <c r="C13" s="248" t="s">
        <v>416</v>
      </c>
      <c r="D13" s="248" t="s">
        <v>430</v>
      </c>
    </row>
  </sheetData>
  <mergeCells count="6">
    <mergeCell ref="B6:C6"/>
    <mergeCell ref="B10:B12"/>
    <mergeCell ref="C10:C12"/>
    <mergeCell ref="B4:C4"/>
    <mergeCell ref="D4:D5"/>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Contents</vt:lpstr>
      <vt:lpstr>Definitions</vt:lpstr>
      <vt:lpstr>1a. STPIS Reliability</vt:lpstr>
      <vt:lpstr>1b. STPIS Customer Service</vt:lpstr>
      <vt:lpstr>1c. STPIS Daily Performance</vt:lpstr>
      <vt:lpstr>1e. STPIS Exclusions</vt:lpstr>
      <vt:lpstr>1f. STPIS GSL</vt:lpstr>
      <vt:lpstr>2. Customer Service</vt:lpstr>
      <vt:lpstr>4a. Network perf - Feeders </vt:lpstr>
      <vt:lpstr>4c. Network perf - reliability </vt:lpstr>
      <vt:lpstr>Amendments</vt:lpstr>
      <vt:lpstr>'1a. STPIS Reliability'!Print_Area</vt:lpstr>
      <vt:lpstr>'1b. STPIS Customer Service'!Print_Area</vt:lpstr>
      <vt:lpstr>'1c. STPIS Daily Performance'!Print_Area</vt:lpstr>
      <vt:lpstr>'1e. STPIS Exclusions'!Print_Area</vt:lpstr>
      <vt:lpstr>'1f. STPIS GSL'!Print_Area</vt:lpstr>
      <vt:lpstr>'2. Customer Service'!Print_Area</vt:lpstr>
      <vt:lpstr>'4a. Network perf - Feeders '!Print_Area</vt:lpstr>
      <vt:lpstr>'4c. Network perf - reliability '!Print_Area</vt:lpstr>
      <vt:lpstr>Contents!Print_Area</vt:lpstr>
      <vt:lpstr>Cover!Print_Area</vt:lpstr>
      <vt:lpstr>Definitions!Print_Area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dc:description>Ready to publish</dc:description>
  <cp:lastModifiedBy>Bryant, Anita</cp:lastModifiedBy>
  <cp:lastPrinted>2013-12-11T02:22:24Z</cp:lastPrinted>
  <dcterms:created xsi:type="dcterms:W3CDTF">2011-05-25T23:37:43Z</dcterms:created>
  <dcterms:modified xsi:type="dcterms:W3CDTF">2016-04-28T00:50:15Z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131726  Citipower 2014-15 - RIN development - Final RIN - Annual - non financial information.XLSX</vt:lpwstr>
  </property>
</Properties>
</file>