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ya\Work Folders\Desktop\DESKTOP FILES\14 September 2018\Powercor\"/>
    </mc:Choice>
  </mc:AlternateContent>
  <bookViews>
    <workbookView xWindow="-15" yWindow="-15" windowWidth="25230" windowHeight="6075" tabRatio="724" activeTab="3"/>
  </bookViews>
  <sheets>
    <sheet name="Cover" sheetId="6" r:id="rId1"/>
    <sheet name="1. Contents" sheetId="1" r:id="rId2"/>
    <sheet name="2. Revenue" sheetId="3" r:id="rId3"/>
    <sheet name="3. Opex" sheetId="18" r:id="rId4"/>
    <sheet name="4. Assets (RAB)" sheetId="21" r:id="rId5"/>
    <sheet name="5. Operational data" sheetId="8" r:id="rId6"/>
    <sheet name="6. Physical Assets" sheetId="10" r:id="rId7"/>
    <sheet name="7. Quality of services" sheetId="9" r:id="rId8"/>
    <sheet name="8. Operating environment" sheetId="15" r:id="rId9"/>
  </sheets>
  <definedNames>
    <definedName name="_ftn1" localSheetId="5">'5. Operational data'!$B$83</definedName>
    <definedName name="_ftnref1" localSheetId="5">'5. Operational data'!$B$78</definedName>
  </definedNames>
  <calcPr calcId="162913"/>
</workbook>
</file>

<file path=xl/calcChain.xml><?xml version="1.0" encoding="utf-8"?>
<calcChain xmlns="http://schemas.openxmlformats.org/spreadsheetml/2006/main">
  <c r="K132" i="21" l="1"/>
  <c r="J132" i="21"/>
  <c r="I132" i="21"/>
  <c r="H132" i="21"/>
  <c r="G132" i="21"/>
  <c r="F132" i="21"/>
  <c r="E132" i="21"/>
  <c r="D132" i="21"/>
  <c r="AC131" i="21"/>
  <c r="AB131" i="21"/>
  <c r="AA131" i="21"/>
  <c r="Z131" i="21"/>
  <c r="Y131" i="21"/>
  <c r="X131" i="21"/>
  <c r="W131" i="21"/>
  <c r="V131" i="21"/>
  <c r="K130" i="21"/>
  <c r="J130" i="21"/>
  <c r="I130" i="21"/>
  <c r="H130" i="21"/>
  <c r="G130" i="21"/>
  <c r="F130" i="21"/>
  <c r="E130" i="21"/>
  <c r="D130" i="21"/>
  <c r="K129" i="21"/>
  <c r="J129" i="21"/>
  <c r="I129" i="21"/>
  <c r="H129" i="21"/>
  <c r="G129" i="21"/>
  <c r="F129" i="21"/>
  <c r="E129" i="21"/>
  <c r="D129" i="21"/>
  <c r="K128" i="21"/>
  <c r="J128" i="21"/>
  <c r="I128" i="21"/>
  <c r="H128" i="21"/>
  <c r="G128" i="21"/>
  <c r="F128" i="21"/>
  <c r="E128" i="21"/>
  <c r="D128" i="21"/>
  <c r="K127" i="21"/>
  <c r="J127" i="21"/>
  <c r="I127" i="21"/>
  <c r="H127" i="21"/>
  <c r="G127" i="21"/>
  <c r="F127" i="21"/>
  <c r="E127" i="21"/>
  <c r="D127" i="21"/>
  <c r="K126" i="21"/>
  <c r="J126" i="21"/>
  <c r="I126" i="21"/>
  <c r="H126" i="21"/>
  <c r="G126" i="21"/>
  <c r="F126" i="21"/>
  <c r="E126" i="21"/>
  <c r="D126" i="21"/>
  <c r="K125" i="21"/>
  <c r="J125" i="21"/>
  <c r="I125" i="21"/>
  <c r="H125" i="21"/>
  <c r="G125" i="21"/>
  <c r="F125" i="21"/>
  <c r="E125" i="21"/>
  <c r="D125" i="21"/>
  <c r="K124" i="21"/>
  <c r="J124" i="21"/>
  <c r="I124" i="21"/>
  <c r="H124" i="21"/>
  <c r="G124" i="21"/>
  <c r="F124" i="21"/>
  <c r="E124" i="21"/>
  <c r="D124" i="21"/>
  <c r="K121" i="21"/>
  <c r="J121" i="21"/>
  <c r="I121" i="21"/>
  <c r="H121" i="21"/>
  <c r="G121" i="21"/>
  <c r="F121" i="21"/>
  <c r="E121" i="21"/>
  <c r="D121" i="21"/>
  <c r="K120" i="21"/>
  <c r="J120" i="21"/>
  <c r="I120" i="21"/>
  <c r="H120" i="21"/>
  <c r="G120" i="21"/>
  <c r="F120" i="21"/>
  <c r="E120" i="21"/>
  <c r="D120" i="21"/>
  <c r="K119" i="21"/>
  <c r="J119" i="21"/>
  <c r="I119" i="21"/>
  <c r="H119" i="21"/>
  <c r="G119" i="21"/>
  <c r="F119" i="21"/>
  <c r="E119" i="21"/>
  <c r="D119" i="21"/>
  <c r="K118" i="21"/>
  <c r="J118" i="21"/>
  <c r="I118" i="21"/>
  <c r="H118" i="21"/>
  <c r="G118" i="21"/>
  <c r="F118" i="21"/>
  <c r="E118" i="21"/>
  <c r="D118" i="21"/>
  <c r="K117" i="21"/>
  <c r="J117" i="21"/>
  <c r="I117" i="21"/>
  <c r="H117" i="21"/>
  <c r="G117" i="21"/>
  <c r="F117" i="21"/>
  <c r="E117" i="21"/>
  <c r="D117" i="21"/>
  <c r="K116" i="21"/>
  <c r="J116" i="21"/>
  <c r="I116" i="21"/>
  <c r="H116" i="21"/>
  <c r="G116" i="21"/>
  <c r="F116" i="21"/>
  <c r="E116" i="21"/>
  <c r="D116" i="21"/>
  <c r="K115" i="21"/>
  <c r="J115" i="21"/>
  <c r="I115" i="21"/>
  <c r="H115" i="21"/>
  <c r="G115" i="21"/>
  <c r="F115" i="21"/>
  <c r="E115" i="21"/>
  <c r="D115" i="21"/>
  <c r="K114" i="21"/>
  <c r="J114" i="21"/>
  <c r="I114" i="21"/>
  <c r="H114" i="21"/>
  <c r="G114" i="21"/>
  <c r="F114" i="21"/>
  <c r="E114" i="21"/>
  <c r="D114" i="21"/>
  <c r="K113" i="21"/>
  <c r="J113" i="21"/>
  <c r="I113" i="21"/>
  <c r="H113" i="21"/>
  <c r="G113" i="21"/>
  <c r="F113" i="21"/>
  <c r="E113" i="21"/>
  <c r="D113" i="21"/>
  <c r="K109" i="21"/>
  <c r="J109" i="21"/>
  <c r="I109" i="21"/>
  <c r="H109" i="21"/>
  <c r="G109" i="21"/>
  <c r="F109" i="21"/>
  <c r="E109" i="21"/>
  <c r="D109" i="21"/>
  <c r="AC106" i="21"/>
  <c r="AB106" i="21"/>
  <c r="AA106" i="21"/>
  <c r="Z106" i="21"/>
  <c r="Y106" i="21"/>
  <c r="X106" i="21"/>
  <c r="W106" i="21"/>
  <c r="V106" i="21"/>
  <c r="AC104" i="21"/>
  <c r="AB104" i="21"/>
  <c r="AA104" i="21"/>
  <c r="Z104" i="21"/>
  <c r="Y104" i="21"/>
  <c r="X104" i="21"/>
  <c r="W104" i="21"/>
  <c r="V104" i="21"/>
  <c r="K104" i="21"/>
  <c r="J104" i="21"/>
  <c r="I104" i="21"/>
  <c r="H104" i="21"/>
  <c r="G104" i="21"/>
  <c r="F104" i="21"/>
  <c r="E104" i="21"/>
  <c r="D104" i="21"/>
  <c r="AC102" i="21"/>
  <c r="AB102" i="21"/>
  <c r="AA102" i="21"/>
  <c r="Z102" i="21"/>
  <c r="Y102" i="21"/>
  <c r="X102" i="21"/>
  <c r="W102" i="21"/>
  <c r="V102" i="21"/>
  <c r="AC101" i="21"/>
  <c r="AB101" i="21"/>
  <c r="AA101" i="21"/>
  <c r="Z101" i="21"/>
  <c r="Y101" i="21"/>
  <c r="X101" i="21"/>
  <c r="W101" i="21"/>
  <c r="V101" i="21"/>
  <c r="AC100" i="21"/>
  <c r="AB100" i="21"/>
  <c r="AA100" i="21"/>
  <c r="Z100" i="21"/>
  <c r="Y100" i="21"/>
  <c r="X100" i="21"/>
  <c r="W100" i="21"/>
  <c r="V100" i="21"/>
  <c r="AC99" i="21"/>
  <c r="AB99" i="21"/>
  <c r="AA99" i="21"/>
  <c r="Z99" i="21"/>
  <c r="Y99" i="21"/>
  <c r="X99" i="21"/>
  <c r="W99" i="21"/>
  <c r="V99" i="21"/>
  <c r="AC98" i="21"/>
  <c r="AB98" i="21"/>
  <c r="AA98" i="21"/>
  <c r="Z98" i="21"/>
  <c r="Y98" i="21"/>
  <c r="X98" i="21"/>
  <c r="W98" i="21"/>
  <c r="V98" i="21"/>
  <c r="AC97" i="21"/>
  <c r="AB97" i="21"/>
  <c r="AA97" i="21"/>
  <c r="Z97" i="21"/>
  <c r="Y97" i="21"/>
  <c r="X97" i="21"/>
  <c r="W97" i="21"/>
  <c r="V97" i="21"/>
  <c r="T91" i="21"/>
  <c r="S91" i="21"/>
  <c r="R91" i="21"/>
  <c r="Q91" i="21"/>
  <c r="Q94" i="21" s="1"/>
  <c r="Q106" i="21" s="1"/>
  <c r="P91" i="21"/>
  <c r="P94" i="21" s="1"/>
  <c r="P106" i="21" s="1"/>
  <c r="O91" i="21"/>
  <c r="O94" i="21" s="1"/>
  <c r="O106" i="21" s="1"/>
  <c r="N91" i="21"/>
  <c r="N94" i="21" s="1"/>
  <c r="N106" i="21" s="1"/>
  <c r="M91" i="21"/>
  <c r="M94" i="21" s="1"/>
  <c r="M106" i="21" s="1"/>
  <c r="K91" i="21"/>
  <c r="J91" i="21"/>
  <c r="I91" i="21"/>
  <c r="H91" i="21"/>
  <c r="H94" i="21" s="1"/>
  <c r="H106" i="21" s="1"/>
  <c r="G91" i="21"/>
  <c r="G94" i="21" s="1"/>
  <c r="G106" i="21" s="1"/>
  <c r="F91" i="21"/>
  <c r="F94" i="21" s="1"/>
  <c r="F106" i="21" s="1"/>
  <c r="E91" i="21"/>
  <c r="E94" i="21" s="1"/>
  <c r="E106" i="21" s="1"/>
  <c r="D91" i="21"/>
  <c r="D94" i="21" s="1"/>
  <c r="D106" i="21" s="1"/>
  <c r="AC83" i="21"/>
  <c r="AC86" i="21" s="1"/>
  <c r="AB83" i="21"/>
  <c r="AB86" i="21" s="1"/>
  <c r="AB105" i="21" s="1"/>
  <c r="AA83" i="21"/>
  <c r="AA86" i="21" s="1"/>
  <c r="AA14" i="21" s="1"/>
  <c r="Z83" i="21"/>
  <c r="Z86" i="21" s="1"/>
  <c r="Y83" i="21"/>
  <c r="Y86" i="21" s="1"/>
  <c r="X83" i="21"/>
  <c r="X86" i="21" s="1"/>
  <c r="X105" i="21" s="1"/>
  <c r="W83" i="21"/>
  <c r="W86" i="21" s="1"/>
  <c r="W14" i="21" s="1"/>
  <c r="V83" i="21"/>
  <c r="V86" i="21" s="1"/>
  <c r="T83" i="21"/>
  <c r="S83" i="21"/>
  <c r="R83" i="21"/>
  <c r="Q83" i="21"/>
  <c r="Q86" i="21" s="1"/>
  <c r="P83" i="21"/>
  <c r="P86" i="21" s="1"/>
  <c r="P105" i="21" s="1"/>
  <c r="O83" i="21"/>
  <c r="O86" i="21" s="1"/>
  <c r="O105" i="21" s="1"/>
  <c r="N83" i="21"/>
  <c r="N86" i="21" s="1"/>
  <c r="N105" i="21" s="1"/>
  <c r="M83" i="21"/>
  <c r="M86" i="21" s="1"/>
  <c r="M105" i="21" s="1"/>
  <c r="K83" i="21"/>
  <c r="J83" i="21"/>
  <c r="I83" i="21"/>
  <c r="H83" i="21"/>
  <c r="H86" i="21" s="1"/>
  <c r="G83" i="21"/>
  <c r="G86" i="21" s="1"/>
  <c r="G105" i="21" s="1"/>
  <c r="F83" i="21"/>
  <c r="F86" i="21" s="1"/>
  <c r="F105" i="21" s="1"/>
  <c r="E83" i="21"/>
  <c r="E86" i="21" s="1"/>
  <c r="E105" i="21" s="1"/>
  <c r="D83" i="21"/>
  <c r="D86" i="21" s="1"/>
  <c r="D105" i="21" s="1"/>
  <c r="N78" i="21"/>
  <c r="N104" i="21" s="1"/>
  <c r="T75" i="21"/>
  <c r="S75" i="21"/>
  <c r="R75" i="21"/>
  <c r="Q75" i="21"/>
  <c r="Q78" i="21" s="1"/>
  <c r="Q104" i="21" s="1"/>
  <c r="P75" i="21"/>
  <c r="P78" i="21" s="1"/>
  <c r="P104" i="21" s="1"/>
  <c r="O75" i="21"/>
  <c r="O78" i="21" s="1"/>
  <c r="O104" i="21" s="1"/>
  <c r="N75" i="21"/>
  <c r="M75" i="21"/>
  <c r="M78" i="21" s="1"/>
  <c r="M104" i="21" s="1"/>
  <c r="T61" i="21"/>
  <c r="S61" i="21"/>
  <c r="R61" i="21"/>
  <c r="Q61" i="21"/>
  <c r="P61" i="21"/>
  <c r="P64" i="21" s="1"/>
  <c r="P102" i="21" s="1"/>
  <c r="O61" i="21"/>
  <c r="O64" i="21" s="1"/>
  <c r="O102" i="21" s="1"/>
  <c r="N61" i="21"/>
  <c r="N64" i="21" s="1"/>
  <c r="N102" i="21" s="1"/>
  <c r="M61" i="21"/>
  <c r="K61" i="21"/>
  <c r="K64" i="21" s="1"/>
  <c r="K102" i="21" s="1"/>
  <c r="J61" i="21"/>
  <c r="J64" i="21" s="1"/>
  <c r="J102" i="21" s="1"/>
  <c r="I61" i="21"/>
  <c r="I64" i="21" s="1"/>
  <c r="I102" i="21" s="1"/>
  <c r="H61" i="21"/>
  <c r="H64" i="21" s="1"/>
  <c r="H102" i="21" s="1"/>
  <c r="G61" i="21"/>
  <c r="G64" i="21" s="1"/>
  <c r="G102" i="21" s="1"/>
  <c r="F61" i="21"/>
  <c r="F64" i="21" s="1"/>
  <c r="F102" i="21" s="1"/>
  <c r="E61" i="21"/>
  <c r="E64" i="21" s="1"/>
  <c r="E102" i="21" s="1"/>
  <c r="D61" i="21"/>
  <c r="T53" i="21"/>
  <c r="S53" i="21"/>
  <c r="R53" i="21"/>
  <c r="Q53" i="21"/>
  <c r="Q56" i="21" s="1"/>
  <c r="P53" i="21"/>
  <c r="P56" i="21" s="1"/>
  <c r="P101" i="21" s="1"/>
  <c r="O53" i="21"/>
  <c r="O56" i="21" s="1"/>
  <c r="O101" i="21" s="1"/>
  <c r="N53" i="21"/>
  <c r="N56" i="21" s="1"/>
  <c r="N101" i="21" s="1"/>
  <c r="M53" i="21"/>
  <c r="M56" i="21" s="1"/>
  <c r="M101" i="21" s="1"/>
  <c r="K53" i="21"/>
  <c r="K56" i="21" s="1"/>
  <c r="K101" i="21" s="1"/>
  <c r="J53" i="21"/>
  <c r="J56" i="21" s="1"/>
  <c r="J101" i="21" s="1"/>
  <c r="I53" i="21"/>
  <c r="I56" i="21" s="1"/>
  <c r="I101" i="21" s="1"/>
  <c r="H53" i="21"/>
  <c r="H56" i="21" s="1"/>
  <c r="H101" i="21" s="1"/>
  <c r="G53" i="21"/>
  <c r="G56" i="21" s="1"/>
  <c r="G101" i="21" s="1"/>
  <c r="F53" i="21"/>
  <c r="F56" i="21" s="1"/>
  <c r="F101" i="21" s="1"/>
  <c r="E53" i="21"/>
  <c r="E56" i="21" s="1"/>
  <c r="E101" i="21" s="1"/>
  <c r="D53" i="21"/>
  <c r="D56" i="21" s="1"/>
  <c r="D101" i="21" s="1"/>
  <c r="T45" i="21"/>
  <c r="S45" i="21"/>
  <c r="R45" i="21"/>
  <c r="Q45" i="21"/>
  <c r="Q48" i="21" s="1"/>
  <c r="P45" i="21"/>
  <c r="P48" i="21" s="1"/>
  <c r="P100" i="21" s="1"/>
  <c r="O45" i="21"/>
  <c r="N45" i="21"/>
  <c r="N48" i="21" s="1"/>
  <c r="N100" i="21" s="1"/>
  <c r="M45" i="21"/>
  <c r="M48" i="21" s="1"/>
  <c r="M100" i="21" s="1"/>
  <c r="K45" i="21"/>
  <c r="K48" i="21" s="1"/>
  <c r="K100" i="21" s="1"/>
  <c r="J45" i="21"/>
  <c r="I45" i="21"/>
  <c r="I48" i="21" s="1"/>
  <c r="I100" i="21" s="1"/>
  <c r="H45" i="21"/>
  <c r="H48" i="21" s="1"/>
  <c r="H100" i="21" s="1"/>
  <c r="G45" i="21"/>
  <c r="G48" i="21" s="1"/>
  <c r="G100" i="21" s="1"/>
  <c r="F45" i="21"/>
  <c r="E45" i="21"/>
  <c r="E48" i="21" s="1"/>
  <c r="E100" i="21" s="1"/>
  <c r="D45" i="21"/>
  <c r="D48" i="21" s="1"/>
  <c r="D100" i="21" s="1"/>
  <c r="T37" i="21"/>
  <c r="S37" i="21"/>
  <c r="R37" i="21"/>
  <c r="Q37" i="21"/>
  <c r="Q40" i="21" s="1"/>
  <c r="Q99" i="21" s="1"/>
  <c r="P37" i="21"/>
  <c r="P40" i="21" s="1"/>
  <c r="P99" i="21" s="1"/>
  <c r="O37" i="21"/>
  <c r="O40" i="21" s="1"/>
  <c r="O99" i="21" s="1"/>
  <c r="N37" i="21"/>
  <c r="M37" i="21"/>
  <c r="M40" i="21" s="1"/>
  <c r="M99" i="21" s="1"/>
  <c r="K37" i="21"/>
  <c r="K40" i="21" s="1"/>
  <c r="K99" i="21" s="1"/>
  <c r="J37" i="21"/>
  <c r="J40" i="21" s="1"/>
  <c r="J99" i="21" s="1"/>
  <c r="I37" i="21"/>
  <c r="I40" i="21" s="1"/>
  <c r="I99" i="21" s="1"/>
  <c r="H37" i="21"/>
  <c r="H40" i="21" s="1"/>
  <c r="H99" i="21" s="1"/>
  <c r="G37" i="21"/>
  <c r="G40" i="21" s="1"/>
  <c r="G99" i="21" s="1"/>
  <c r="F37" i="21"/>
  <c r="F40" i="21" s="1"/>
  <c r="F99" i="21" s="1"/>
  <c r="E37" i="21"/>
  <c r="D37" i="21"/>
  <c r="D40" i="21" s="1"/>
  <c r="D99" i="21" s="1"/>
  <c r="T29" i="21"/>
  <c r="S29" i="21"/>
  <c r="R29" i="21"/>
  <c r="Q29" i="21"/>
  <c r="Q32" i="21" s="1"/>
  <c r="Q98" i="21" s="1"/>
  <c r="P29" i="21"/>
  <c r="P32" i="21" s="1"/>
  <c r="P98" i="21" s="1"/>
  <c r="O29" i="21"/>
  <c r="O32" i="21" s="1"/>
  <c r="O98" i="21" s="1"/>
  <c r="N29" i="21"/>
  <c r="N32" i="21" s="1"/>
  <c r="N98" i="21" s="1"/>
  <c r="M29" i="21"/>
  <c r="M32" i="21" s="1"/>
  <c r="M98" i="21" s="1"/>
  <c r="K29" i="21"/>
  <c r="K32" i="21" s="1"/>
  <c r="K98" i="21" s="1"/>
  <c r="J29" i="21"/>
  <c r="J32" i="21" s="1"/>
  <c r="J98" i="21" s="1"/>
  <c r="I29" i="21"/>
  <c r="I32" i="21" s="1"/>
  <c r="I98" i="21" s="1"/>
  <c r="H29" i="21"/>
  <c r="H32" i="21" s="1"/>
  <c r="H98" i="21" s="1"/>
  <c r="G29" i="21"/>
  <c r="G32" i="21" s="1"/>
  <c r="G98" i="21" s="1"/>
  <c r="F29" i="21"/>
  <c r="F32" i="21" s="1"/>
  <c r="E29" i="21"/>
  <c r="E32" i="21" s="1"/>
  <c r="D29" i="21"/>
  <c r="D32" i="21" s="1"/>
  <c r="D98" i="21" s="1"/>
  <c r="T21" i="21"/>
  <c r="S21" i="21"/>
  <c r="R21" i="21"/>
  <c r="Q21" i="21"/>
  <c r="Q24" i="21" s="1"/>
  <c r="P21" i="21"/>
  <c r="P24" i="21" s="1"/>
  <c r="O21" i="21"/>
  <c r="O24" i="21" s="1"/>
  <c r="O97" i="21" s="1"/>
  <c r="N21" i="21"/>
  <c r="N24" i="21" s="1"/>
  <c r="N97" i="21" s="1"/>
  <c r="M21" i="21"/>
  <c r="M24" i="21" s="1"/>
  <c r="K21" i="21"/>
  <c r="K24" i="21" s="1"/>
  <c r="J21" i="21"/>
  <c r="J24" i="21" s="1"/>
  <c r="J97" i="21" s="1"/>
  <c r="I21" i="21"/>
  <c r="I24" i="21" s="1"/>
  <c r="H21" i="21"/>
  <c r="H24" i="21" s="1"/>
  <c r="G21" i="21"/>
  <c r="G24" i="21" s="1"/>
  <c r="F21" i="21"/>
  <c r="F24" i="21" s="1"/>
  <c r="F97" i="21" s="1"/>
  <c r="E21" i="21"/>
  <c r="E24" i="21" s="1"/>
  <c r="E97" i="21" s="1"/>
  <c r="D21" i="21"/>
  <c r="D24" i="21" s="1"/>
  <c r="AB14" i="21"/>
  <c r="AC13" i="21"/>
  <c r="AB13" i="21"/>
  <c r="AA13" i="21"/>
  <c r="Z13" i="21"/>
  <c r="Y13" i="21"/>
  <c r="X13" i="21"/>
  <c r="W13" i="21"/>
  <c r="V13" i="21"/>
  <c r="T13" i="21"/>
  <c r="S13" i="21"/>
  <c r="R13" i="21"/>
  <c r="Q13" i="21"/>
  <c r="P13" i="21"/>
  <c r="O13" i="21"/>
  <c r="N13" i="21"/>
  <c r="M13" i="21"/>
  <c r="K13" i="21"/>
  <c r="J13" i="21"/>
  <c r="I13" i="21"/>
  <c r="H13" i="21"/>
  <c r="G13" i="21"/>
  <c r="F13" i="21"/>
  <c r="E13" i="21"/>
  <c r="D13" i="21"/>
  <c r="AC12" i="21"/>
  <c r="AB12" i="21"/>
  <c r="AA12" i="21"/>
  <c r="Z12" i="21"/>
  <c r="Y12" i="21"/>
  <c r="X12" i="21"/>
  <c r="W12" i="21"/>
  <c r="V12" i="21"/>
  <c r="T12" i="21"/>
  <c r="S12" i="21"/>
  <c r="R12" i="21"/>
  <c r="Q12" i="21"/>
  <c r="P12" i="21"/>
  <c r="O12" i="21"/>
  <c r="N12" i="21"/>
  <c r="M12" i="21"/>
  <c r="K12" i="21"/>
  <c r="J12" i="21"/>
  <c r="I12" i="21"/>
  <c r="H12" i="21"/>
  <c r="G12" i="21"/>
  <c r="F12" i="21"/>
  <c r="E12" i="21"/>
  <c r="D12" i="21"/>
  <c r="AC10" i="21"/>
  <c r="AB10" i="21"/>
  <c r="AA10" i="21"/>
  <c r="Z10" i="21"/>
  <c r="Y10" i="21"/>
  <c r="X10" i="21"/>
  <c r="W10" i="21"/>
  <c r="V10" i="21"/>
  <c r="T10" i="21"/>
  <c r="S10" i="21"/>
  <c r="R10" i="21"/>
  <c r="Q10" i="21"/>
  <c r="P10" i="21"/>
  <c r="O10" i="21"/>
  <c r="N10" i="21"/>
  <c r="M10" i="21"/>
  <c r="K10" i="21"/>
  <c r="J10" i="21"/>
  <c r="I10" i="21"/>
  <c r="H10" i="21"/>
  <c r="G10" i="21"/>
  <c r="F10" i="21"/>
  <c r="E10" i="21"/>
  <c r="D10" i="21"/>
  <c r="AC9" i="21"/>
  <c r="AB9" i="21"/>
  <c r="AA9" i="21"/>
  <c r="Z9" i="21"/>
  <c r="Y9" i="21"/>
  <c r="X9" i="21"/>
  <c r="W9" i="21"/>
  <c r="V9" i="21"/>
  <c r="T9" i="21"/>
  <c r="S9" i="21"/>
  <c r="R9" i="21"/>
  <c r="Q9" i="21"/>
  <c r="P9" i="21"/>
  <c r="O9" i="21"/>
  <c r="N9" i="21"/>
  <c r="M9" i="21"/>
  <c r="K9" i="21"/>
  <c r="J9" i="21"/>
  <c r="I9" i="21"/>
  <c r="H9" i="21"/>
  <c r="G9" i="21"/>
  <c r="F9" i="21"/>
  <c r="E9" i="21"/>
  <c r="D9" i="21"/>
  <c r="AC8" i="21"/>
  <c r="AB8" i="21"/>
  <c r="AA8" i="21"/>
  <c r="Z8" i="21"/>
  <c r="Y8" i="21"/>
  <c r="X8" i="21"/>
  <c r="W8" i="21"/>
  <c r="V8" i="21"/>
  <c r="Q8" i="21"/>
  <c r="P8" i="21"/>
  <c r="O8" i="21"/>
  <c r="N8" i="21"/>
  <c r="M8" i="21"/>
  <c r="H8" i="21"/>
  <c r="G8" i="21"/>
  <c r="F8" i="21"/>
  <c r="E8" i="21"/>
  <c r="D8" i="21"/>
  <c r="P11" i="21" l="1"/>
  <c r="X11" i="21"/>
  <c r="AB11" i="21"/>
  <c r="X14" i="21"/>
  <c r="E11" i="21"/>
  <c r="N11" i="21"/>
  <c r="W11" i="21"/>
  <c r="R11" i="21"/>
  <c r="K11" i="21"/>
  <c r="T11" i="21"/>
  <c r="AA11" i="21"/>
  <c r="AC11" i="21"/>
  <c r="N40" i="21"/>
  <c r="N99" i="21" s="1"/>
  <c r="J11" i="21"/>
  <c r="S11" i="21"/>
  <c r="G11" i="21"/>
  <c r="V11" i="21"/>
  <c r="Z11" i="21"/>
  <c r="W105" i="21"/>
  <c r="Y11" i="21"/>
  <c r="F11" i="21"/>
  <c r="O11" i="21"/>
  <c r="E40" i="21"/>
  <c r="E99" i="21" s="1"/>
  <c r="D11" i="21"/>
  <c r="M11" i="21"/>
  <c r="Q11" i="21"/>
  <c r="R72" i="21"/>
  <c r="R78" i="21" s="1"/>
  <c r="S72" i="21" s="1"/>
  <c r="H97" i="21"/>
  <c r="H14" i="21"/>
  <c r="R18" i="21"/>
  <c r="Q97" i="21"/>
  <c r="Y105" i="21"/>
  <c r="Y14" i="21"/>
  <c r="AC105" i="21"/>
  <c r="AC14" i="21"/>
  <c r="E98" i="21"/>
  <c r="E14" i="21"/>
  <c r="H105" i="21"/>
  <c r="I80" i="21"/>
  <c r="R80" i="21"/>
  <c r="Q105" i="21"/>
  <c r="V14" i="21"/>
  <c r="V105" i="21"/>
  <c r="Z14" i="21"/>
  <c r="Z105" i="21"/>
  <c r="D97" i="21"/>
  <c r="M97" i="21"/>
  <c r="G97" i="21"/>
  <c r="G14" i="21"/>
  <c r="K97" i="21"/>
  <c r="P97" i="21"/>
  <c r="P14" i="21"/>
  <c r="S78" i="21"/>
  <c r="T72" i="21" s="1"/>
  <c r="J48" i="21"/>
  <c r="J100" i="21" s="1"/>
  <c r="M64" i="21"/>
  <c r="M102" i="21" s="1"/>
  <c r="H11" i="21"/>
  <c r="R26" i="21"/>
  <c r="R50" i="21"/>
  <c r="Q101" i="21"/>
  <c r="I88" i="21"/>
  <c r="F98" i="21"/>
  <c r="I11" i="21"/>
  <c r="R34" i="21"/>
  <c r="Q100" i="21"/>
  <c r="R42" i="21"/>
  <c r="F48" i="21"/>
  <c r="F100" i="21" s="1"/>
  <c r="O48" i="21"/>
  <c r="Q64" i="21"/>
  <c r="Q14" i="21" s="1"/>
  <c r="R88" i="21"/>
  <c r="I97" i="21"/>
  <c r="AA105" i="21"/>
  <c r="D64" i="21"/>
  <c r="D102" i="21" s="1"/>
  <c r="N14" i="21" l="1"/>
  <c r="R104" i="21"/>
  <c r="M14" i="21"/>
  <c r="R32" i="21"/>
  <c r="S26" i="21" s="1"/>
  <c r="F14" i="21"/>
  <c r="R94" i="21"/>
  <c r="S88" i="21" s="1"/>
  <c r="R24" i="21"/>
  <c r="R97" i="21"/>
  <c r="Q102" i="21"/>
  <c r="R58" i="21"/>
  <c r="R8" i="21" s="1"/>
  <c r="D14" i="21"/>
  <c r="R86" i="21"/>
  <c r="S80" i="21" s="1"/>
  <c r="T78" i="21"/>
  <c r="T104" i="21" s="1"/>
  <c r="R48" i="21"/>
  <c r="S42" i="21" s="1"/>
  <c r="I94" i="21"/>
  <c r="J88" i="21" s="1"/>
  <c r="S104" i="21"/>
  <c r="O100" i="21"/>
  <c r="O14" i="21"/>
  <c r="R40" i="21"/>
  <c r="S34" i="21" s="1"/>
  <c r="R56" i="21"/>
  <c r="S50" i="21" s="1"/>
  <c r="I86" i="21"/>
  <c r="I8" i="21"/>
  <c r="R106" i="21" l="1"/>
  <c r="R99" i="21"/>
  <c r="R101" i="21"/>
  <c r="J80" i="21"/>
  <c r="I14" i="21"/>
  <c r="J94" i="21"/>
  <c r="K88" i="21" s="1"/>
  <c r="I106" i="21"/>
  <c r="S56" i="21"/>
  <c r="T50" i="21" s="1"/>
  <c r="R100" i="21"/>
  <c r="R105" i="21"/>
  <c r="R64" i="21"/>
  <c r="S58" i="21" s="1"/>
  <c r="S18" i="21"/>
  <c r="R98" i="21"/>
  <c r="I105" i="21"/>
  <c r="S40" i="21"/>
  <c r="T34" i="21" s="1"/>
  <c r="S48" i="21"/>
  <c r="T42" i="21" s="1"/>
  <c r="S86" i="21"/>
  <c r="T80" i="21" s="1"/>
  <c r="S94" i="21"/>
  <c r="T88" i="21" s="1"/>
  <c r="S32" i="21"/>
  <c r="T26" i="21" s="1"/>
  <c r="S99" i="21" l="1"/>
  <c r="R102" i="21"/>
  <c r="S101" i="21"/>
  <c r="R14" i="21"/>
  <c r="T32" i="21"/>
  <c r="T98" i="21" s="1"/>
  <c r="T86" i="21"/>
  <c r="T105" i="21" s="1"/>
  <c r="S24" i="21"/>
  <c r="S97" i="21" s="1"/>
  <c r="S8" i="21"/>
  <c r="K94" i="21"/>
  <c r="K106" i="21" s="1"/>
  <c r="T94" i="21"/>
  <c r="T106" i="21" s="1"/>
  <c r="T48" i="21"/>
  <c r="T100" i="21" s="1"/>
  <c r="J106" i="21"/>
  <c r="S106" i="21"/>
  <c r="S100" i="21"/>
  <c r="S64" i="21"/>
  <c r="T58" i="21" s="1"/>
  <c r="T56" i="21"/>
  <c r="T101" i="21" s="1"/>
  <c r="S98" i="21"/>
  <c r="S105" i="21"/>
  <c r="T40" i="21"/>
  <c r="T99" i="21" s="1"/>
  <c r="J86" i="21"/>
  <c r="J105" i="21" s="1"/>
  <c r="J8" i="21"/>
  <c r="S102" i="21" l="1"/>
  <c r="K80" i="21"/>
  <c r="J14" i="21"/>
  <c r="T64" i="21"/>
  <c r="T102" i="21" s="1"/>
  <c r="T18" i="21"/>
  <c r="S14" i="21"/>
  <c r="T8" i="21" l="1"/>
  <c r="T24" i="21"/>
  <c r="T14" i="21" s="1"/>
  <c r="K86" i="21"/>
  <c r="K14" i="21" s="1"/>
  <c r="K8" i="21"/>
  <c r="T97" i="21" l="1"/>
  <c r="K105" i="21"/>
  <c r="D237" i="18" l="1"/>
  <c r="E232" i="18" s="1"/>
  <c r="E237" i="18" s="1"/>
  <c r="F232" i="18" s="1"/>
  <c r="F237" i="18" s="1"/>
  <c r="G232" i="18" s="1"/>
  <c r="G237" i="18" s="1"/>
  <c r="H232" i="18" s="1"/>
  <c r="H237" i="18" s="1"/>
  <c r="I232" i="18" s="1"/>
  <c r="I237" i="18" s="1"/>
  <c r="J232" i="18" s="1"/>
  <c r="J237" i="18" s="1"/>
  <c r="K232" i="18" s="1"/>
  <c r="K237" i="18" s="1"/>
  <c r="D221" i="18"/>
  <c r="E216" i="18" s="1"/>
  <c r="E221" i="18" s="1"/>
  <c r="F216" i="18" s="1"/>
  <c r="F221" i="18" s="1"/>
  <c r="G216" i="18" s="1"/>
  <c r="G221" i="18" s="1"/>
  <c r="H216" i="18" s="1"/>
  <c r="H221" i="18" s="1"/>
  <c r="I216" i="18" s="1"/>
  <c r="I221" i="18" s="1"/>
  <c r="J216" i="18" s="1"/>
  <c r="J221" i="18" s="1"/>
  <c r="K216" i="18" s="1"/>
  <c r="K221" i="18" s="1"/>
  <c r="D205" i="18"/>
  <c r="E200" i="18" s="1"/>
  <c r="E205" i="18" s="1"/>
  <c r="F200" i="18" s="1"/>
  <c r="F205" i="18" s="1"/>
  <c r="G200" i="18" s="1"/>
  <c r="G205" i="18" s="1"/>
  <c r="H200" i="18" s="1"/>
  <c r="H205" i="18" s="1"/>
  <c r="I200" i="18" s="1"/>
  <c r="I205" i="18" s="1"/>
  <c r="J200" i="18" s="1"/>
  <c r="J205" i="18" s="1"/>
  <c r="K200" i="18" s="1"/>
  <c r="K205" i="18" s="1"/>
  <c r="D196" i="18"/>
  <c r="E191" i="18" s="1"/>
  <c r="E196" i="18" s="1"/>
  <c r="F191" i="18" s="1"/>
  <c r="F196" i="18" s="1"/>
  <c r="G191" i="18" s="1"/>
  <c r="G196" i="18" s="1"/>
  <c r="H191" i="18" s="1"/>
  <c r="H196" i="18" s="1"/>
  <c r="I191" i="18" s="1"/>
  <c r="I196" i="18" s="1"/>
  <c r="J191" i="18" s="1"/>
  <c r="J196" i="18" s="1"/>
  <c r="K191" i="18" s="1"/>
  <c r="K196" i="18" s="1"/>
  <c r="D189" i="18"/>
  <c r="E184" i="18" s="1"/>
  <c r="E189" i="18" s="1"/>
  <c r="F184" i="18" s="1"/>
  <c r="F189" i="18" s="1"/>
  <c r="G184" i="18" s="1"/>
  <c r="G189" i="18" s="1"/>
  <c r="H184" i="18" s="1"/>
  <c r="H189" i="18" s="1"/>
  <c r="I184" i="18" s="1"/>
  <c r="I189" i="18" s="1"/>
  <c r="J184" i="18" s="1"/>
  <c r="J189" i="18" s="1"/>
  <c r="K184" i="18" s="1"/>
  <c r="K189" i="18" s="1"/>
  <c r="E173" i="18"/>
  <c r="F168" i="18" s="1"/>
  <c r="F173" i="18" s="1"/>
  <c r="G168" i="18" s="1"/>
  <c r="G173" i="18" s="1"/>
  <c r="H168" i="18" s="1"/>
  <c r="H173" i="18" s="1"/>
  <c r="I168" i="18" s="1"/>
  <c r="I173" i="18" s="1"/>
  <c r="J168" i="18" s="1"/>
  <c r="J173" i="18" s="1"/>
  <c r="K168" i="18" s="1"/>
  <c r="K173" i="18" s="1"/>
  <c r="E157" i="18"/>
  <c r="F152" i="18" s="1"/>
  <c r="F157" i="18" s="1"/>
  <c r="G152" i="18" s="1"/>
  <c r="G157" i="18" s="1"/>
  <c r="H152" i="18" s="1"/>
  <c r="H157" i="18" s="1"/>
  <c r="I152" i="18" s="1"/>
  <c r="I157" i="18" s="1"/>
  <c r="J152" i="18" s="1"/>
  <c r="J157" i="18" s="1"/>
  <c r="K152" i="18" s="1"/>
  <c r="K157" i="18" s="1"/>
  <c r="D141" i="18"/>
  <c r="E136" i="18" s="1"/>
  <c r="E141" i="18" s="1"/>
  <c r="F136" i="18" s="1"/>
  <c r="F141" i="18" s="1"/>
  <c r="G136" i="18" s="1"/>
  <c r="G141" i="18" s="1"/>
  <c r="H136" i="18" s="1"/>
  <c r="H141" i="18" s="1"/>
  <c r="I136" i="18" s="1"/>
  <c r="I141" i="18" s="1"/>
  <c r="J136" i="18" s="1"/>
  <c r="J141" i="18" s="1"/>
  <c r="K136" i="18" s="1"/>
  <c r="K141" i="18" s="1"/>
  <c r="Z96" i="18"/>
  <c r="Y96" i="18"/>
  <c r="X96" i="18"/>
  <c r="W96" i="18"/>
  <c r="V96" i="18"/>
  <c r="Q96" i="18"/>
  <c r="P96" i="18"/>
  <c r="O96" i="18"/>
  <c r="N96" i="18"/>
  <c r="M96" i="18"/>
  <c r="H96" i="18"/>
  <c r="G96" i="18"/>
  <c r="F96" i="18"/>
  <c r="E96" i="18"/>
  <c r="D96" i="18"/>
  <c r="T65" i="18"/>
  <c r="S65" i="18"/>
  <c r="R65" i="18"/>
  <c r="T64" i="18"/>
  <c r="S64" i="18"/>
  <c r="R64" i="18"/>
  <c r="AC63" i="18"/>
  <c r="AB63" i="18"/>
  <c r="AA63" i="18"/>
  <c r="K62" i="18"/>
  <c r="J62" i="18"/>
  <c r="I62" i="18"/>
  <c r="K61" i="18"/>
  <c r="J61" i="18"/>
  <c r="I61" i="18"/>
  <c r="K60" i="18"/>
  <c r="J60" i="18"/>
  <c r="I60" i="18"/>
  <c r="K59" i="18"/>
  <c r="J59" i="18"/>
  <c r="I59" i="18"/>
  <c r="K58" i="18"/>
  <c r="J58" i="18"/>
  <c r="I58" i="18"/>
  <c r="T56" i="18"/>
  <c r="S56" i="18"/>
  <c r="R56" i="18"/>
  <c r="T55" i="18"/>
  <c r="S55" i="18"/>
  <c r="R55" i="18"/>
  <c r="AC54" i="18"/>
  <c r="AB54" i="18"/>
  <c r="AA54" i="18"/>
  <c r="K53" i="18"/>
  <c r="J53" i="18"/>
  <c r="I53" i="18"/>
  <c r="K52" i="18"/>
  <c r="J52" i="18"/>
  <c r="I52" i="18"/>
  <c r="K50" i="18"/>
  <c r="J50" i="18"/>
  <c r="I50" i="18"/>
  <c r="K49" i="18"/>
  <c r="J49" i="18"/>
  <c r="I49" i="18"/>
  <c r="K47" i="18"/>
  <c r="K44" i="18"/>
  <c r="J44" i="18"/>
  <c r="I44" i="18"/>
  <c r="K43" i="18"/>
  <c r="J43" i="18"/>
  <c r="I43" i="18"/>
  <c r="K42" i="18"/>
  <c r="J42" i="18"/>
  <c r="I42" i="18"/>
  <c r="K40" i="18"/>
  <c r="J40" i="18"/>
  <c r="I40" i="18"/>
  <c r="AC36" i="18"/>
  <c r="AC110" i="18" s="1"/>
  <c r="AB36" i="18"/>
  <c r="AB110" i="18" s="1"/>
  <c r="AA36" i="18"/>
  <c r="AA110" i="18" s="1"/>
  <c r="T36" i="18"/>
  <c r="S36" i="18"/>
  <c r="R36" i="18"/>
  <c r="K36" i="18"/>
  <c r="J36" i="18"/>
  <c r="I36" i="18"/>
  <c r="H36" i="18"/>
  <c r="G36" i="18"/>
  <c r="F36" i="18"/>
  <c r="E36" i="18"/>
  <c r="D36" i="18"/>
  <c r="Q33" i="18"/>
  <c r="P33" i="18"/>
  <c r="O33" i="18"/>
  <c r="N33" i="18"/>
  <c r="M33" i="18"/>
  <c r="Q32" i="18"/>
  <c r="P32" i="18"/>
  <c r="O32" i="18"/>
  <c r="N32" i="18"/>
  <c r="M32" i="18"/>
  <c r="Z31" i="18"/>
  <c r="Y31" i="18"/>
  <c r="X31" i="18"/>
  <c r="W31" i="18"/>
  <c r="V31" i="18"/>
  <c r="Z22" i="18"/>
  <c r="Y22" i="18"/>
  <c r="X22" i="18"/>
  <c r="W22" i="18"/>
  <c r="V22" i="18"/>
  <c r="V36" i="18" l="1"/>
  <c r="V110" i="18" s="1"/>
  <c r="Z36" i="18"/>
  <c r="Z110" i="18" s="1"/>
  <c r="O36" i="18"/>
  <c r="W36" i="18"/>
  <c r="W110" i="18" s="1"/>
  <c r="Y36" i="18"/>
  <c r="Y110" i="18" s="1"/>
  <c r="AA68" i="18"/>
  <c r="X36" i="18"/>
  <c r="X110" i="18" s="1"/>
  <c r="M36" i="18"/>
  <c r="Q36" i="18"/>
  <c r="T68" i="18"/>
  <c r="N36" i="18"/>
  <c r="J68" i="18"/>
  <c r="AB68" i="18"/>
  <c r="P36" i="18"/>
  <c r="I68" i="18"/>
  <c r="K68" i="18"/>
  <c r="AC68" i="18"/>
  <c r="S68" i="18"/>
  <c r="R68" i="18"/>
  <c r="E29" i="3" l="1"/>
  <c r="F29" i="3"/>
  <c r="G29" i="3"/>
  <c r="H29" i="3"/>
  <c r="I29" i="3"/>
  <c r="J29" i="3"/>
  <c r="K29" i="3"/>
  <c r="D29" i="3"/>
  <c r="E54" i="8"/>
  <c r="F54" i="8"/>
  <c r="G54" i="8"/>
  <c r="H54" i="8"/>
  <c r="I54" i="8"/>
  <c r="J54" i="8"/>
  <c r="K54" i="8"/>
  <c r="D54" i="8"/>
  <c r="E47" i="8"/>
  <c r="F47" i="8"/>
  <c r="G47" i="8"/>
  <c r="H47" i="8"/>
  <c r="I47" i="8"/>
  <c r="J47" i="8"/>
  <c r="K47" i="8"/>
  <c r="D47" i="8"/>
  <c r="N20" i="3"/>
  <c r="O20" i="3"/>
  <c r="P20" i="3"/>
  <c r="Q20" i="3"/>
  <c r="R20" i="3"/>
  <c r="S20" i="3"/>
  <c r="M20" i="3"/>
  <c r="E35" i="3"/>
  <c r="F35" i="3"/>
  <c r="G35" i="3"/>
  <c r="H35" i="3"/>
  <c r="I35" i="3"/>
  <c r="J35" i="3"/>
  <c r="K35" i="3"/>
  <c r="J20" i="3"/>
  <c r="I20" i="3"/>
  <c r="H20" i="3"/>
  <c r="G20" i="3"/>
  <c r="F20" i="3"/>
  <c r="E20" i="3"/>
  <c r="K20" i="3"/>
  <c r="D20" i="3"/>
  <c r="E20" i="9"/>
  <c r="F20" i="9"/>
  <c r="G20" i="9"/>
  <c r="H20" i="9"/>
  <c r="I20" i="9"/>
  <c r="J20" i="9"/>
  <c r="K20" i="9"/>
  <c r="D20" i="9"/>
  <c r="E28" i="10"/>
  <c r="F28" i="10"/>
  <c r="G28" i="10"/>
  <c r="H28" i="10"/>
  <c r="I28" i="10"/>
  <c r="J28" i="10"/>
  <c r="K28" i="10"/>
  <c r="D28" i="10"/>
  <c r="E17" i="10"/>
  <c r="F17" i="10"/>
  <c r="G17" i="10"/>
  <c r="H17" i="10"/>
  <c r="I17" i="10"/>
  <c r="J17" i="10"/>
  <c r="K17" i="10"/>
  <c r="D17" i="10"/>
  <c r="D35" i="3"/>
</calcChain>
</file>

<file path=xl/sharedStrings.xml><?xml version="1.0" encoding="utf-8"?>
<sst xmlns="http://schemas.openxmlformats.org/spreadsheetml/2006/main" count="1670" uniqueCount="896">
  <si>
    <t>Network services</t>
  </si>
  <si>
    <t>Standard control services</t>
  </si>
  <si>
    <t>Variable</t>
  </si>
  <si>
    <t>Unit</t>
  </si>
  <si>
    <t>Business address</t>
  </si>
  <si>
    <t xml:space="preserve">Revenue from Fixed Customer Charges </t>
  </si>
  <si>
    <t>Revenue from Energy Delivery charges where time of use is not a determinant</t>
  </si>
  <si>
    <t xml:space="preserve">Revenue from On–Peak Energy Delivery charges </t>
  </si>
  <si>
    <t>Revenue from Shoulder period Energy Delivery Charges</t>
  </si>
  <si>
    <t xml:space="preserve">Revenue from Off–Peak Energy Delivery charges </t>
  </si>
  <si>
    <t>Revenue from Contracted Maximum Demand charges</t>
  </si>
  <si>
    <t>Revenue from Measured Maximum Demand charges</t>
  </si>
  <si>
    <t>Revenue from other Sources</t>
  </si>
  <si>
    <t>Revenue from Other Customers</t>
  </si>
  <si>
    <t>Total revenue by chargeable quantity</t>
  </si>
  <si>
    <t xml:space="preserve">Total opex </t>
  </si>
  <si>
    <t>Total energy delivered</t>
  </si>
  <si>
    <t>Energy Delivery where time of use is not a determinant</t>
  </si>
  <si>
    <t xml:space="preserve">Energy Delivery at Shoulder times </t>
  </si>
  <si>
    <t xml:space="preserve">Energy into DNSP network  at Shoulder times </t>
  </si>
  <si>
    <t>Other Customer Class Energy Deliveries</t>
  </si>
  <si>
    <t>Unmetered Customer Numbers</t>
  </si>
  <si>
    <t>Other Customer Numbers</t>
  </si>
  <si>
    <t>5.2 Customer numbers</t>
  </si>
  <si>
    <t>Summated Chargeable Contracted Maximum Demand</t>
  </si>
  <si>
    <t xml:space="preserve">Summated Chargeable Measured Maximum Demand </t>
  </si>
  <si>
    <t>Total overhead circuit km</t>
  </si>
  <si>
    <t>Total underground circuit km</t>
  </si>
  <si>
    <t>Energy Not Supplied - Total</t>
  </si>
  <si>
    <t>Energy Not Supplied (planned)</t>
  </si>
  <si>
    <t>Energy Not Supplied (unplanned)</t>
  </si>
  <si>
    <t>Distribution substations including transformers</t>
  </si>
  <si>
    <t xml:space="preserve">Easements </t>
  </si>
  <si>
    <t>For total asset base:</t>
  </si>
  <si>
    <t>Opening value</t>
  </si>
  <si>
    <t>Inflation addition</t>
  </si>
  <si>
    <t>Straight line depreciation</t>
  </si>
  <si>
    <t>Regulatory depreciation</t>
  </si>
  <si>
    <t>Actual additions (recognised in RAB)</t>
  </si>
  <si>
    <t xml:space="preserve">Disposals </t>
  </si>
  <si>
    <t>Closing value for asset value</t>
  </si>
  <si>
    <t>Closing value for overhead distribution asset value</t>
  </si>
  <si>
    <t>Closing value for underground asset value</t>
  </si>
  <si>
    <t>For distribution substations and transformers:</t>
  </si>
  <si>
    <t>Closing value for distribution substations and transformers asset value</t>
  </si>
  <si>
    <t>For easements:</t>
  </si>
  <si>
    <t>Closing value for easements asset value</t>
  </si>
  <si>
    <t>For “other” asset items with long lives:</t>
  </si>
  <si>
    <t>Closing value for “other” asset (long life) value</t>
  </si>
  <si>
    <t>For “other” asset items with short lives:</t>
  </si>
  <si>
    <t>Closing value for “other” asset (short life) value</t>
  </si>
  <si>
    <t>Capital Contributions</t>
  </si>
  <si>
    <t>“Other” assets with long lives</t>
  </si>
  <si>
    <t>“Other” assets with short lives</t>
  </si>
  <si>
    <t>Units</t>
  </si>
  <si>
    <t>GWh</t>
  </si>
  <si>
    <t>MVA</t>
  </si>
  <si>
    <t>number</t>
  </si>
  <si>
    <t>km</t>
  </si>
  <si>
    <t>Customers on CBD network</t>
  </si>
  <si>
    <t>Customers on Urban network</t>
  </si>
  <si>
    <t>Customers on Short rural network</t>
  </si>
  <si>
    <t>Customers on Long rural network</t>
  </si>
  <si>
    <t>years</t>
  </si>
  <si>
    <t>5.3 System demand</t>
  </si>
  <si>
    <t xml:space="preserve">MW </t>
  </si>
  <si>
    <t xml:space="preserve"> MVA</t>
  </si>
  <si>
    <t>%</t>
  </si>
  <si>
    <t>Variable_Code</t>
  </si>
  <si>
    <t>2. Revenue worksheet</t>
  </si>
  <si>
    <t>Scope of services</t>
  </si>
  <si>
    <t>3. Opex worksheet</t>
  </si>
  <si>
    <t>5. Operational data worksheet</t>
  </si>
  <si>
    <t>7. Quality of services worksheet</t>
  </si>
  <si>
    <t>Alternative control services</t>
  </si>
  <si>
    <t>Overhead SWER</t>
  </si>
  <si>
    <t>Overhead low voltage distribution</t>
  </si>
  <si>
    <t>Underground low voltage distribution</t>
  </si>
  <si>
    <t>4. Assets (RAB) worksheet</t>
  </si>
  <si>
    <t>Contents</t>
  </si>
  <si>
    <t>DNSP – trading name:</t>
  </si>
  <si>
    <t xml:space="preserve">DNSP – Australian business number: </t>
  </si>
  <si>
    <t>Address</t>
  </si>
  <si>
    <t>Suburb</t>
  </si>
  <si>
    <t>State</t>
  </si>
  <si>
    <t>Postcode</t>
  </si>
  <si>
    <t>Contact name/s</t>
  </si>
  <si>
    <t>Contact phone/s</t>
  </si>
  <si>
    <t>Contact email address/s</t>
  </si>
  <si>
    <t>EBSS</t>
  </si>
  <si>
    <t>STPIS</t>
  </si>
  <si>
    <t>Other</t>
  </si>
  <si>
    <t>Total revenue by customer class</t>
  </si>
  <si>
    <t>Total revenue of incentive schemes</t>
  </si>
  <si>
    <t>Factor</t>
  </si>
  <si>
    <t>Meters</t>
  </si>
  <si>
    <t>For meters:</t>
  </si>
  <si>
    <t>Closing value for meters asset value</t>
  </si>
  <si>
    <t>Number</t>
  </si>
  <si>
    <t>Public lighting luminaires</t>
  </si>
  <si>
    <t>Public lighting poles</t>
  </si>
  <si>
    <t>Opex for metering</t>
  </si>
  <si>
    <t>Opex for connection services</t>
  </si>
  <si>
    <t>Opex for public lighting</t>
  </si>
  <si>
    <t>Opex for amounts payable for easement levy or similar direct charges on DNSP</t>
  </si>
  <si>
    <t>DREV0101</t>
  </si>
  <si>
    <t>DREV0102</t>
  </si>
  <si>
    <t>DREV0103</t>
  </si>
  <si>
    <t>DREV0104</t>
  </si>
  <si>
    <t>DREV0105</t>
  </si>
  <si>
    <t>DREV0106</t>
  </si>
  <si>
    <t>DREV0107</t>
  </si>
  <si>
    <t>DREV0108</t>
  </si>
  <si>
    <t>DREV0109</t>
  </si>
  <si>
    <t>DREV0201</t>
  </si>
  <si>
    <t>DREV01</t>
  </si>
  <si>
    <t>DREV0202</t>
  </si>
  <si>
    <t>DREV0203</t>
  </si>
  <si>
    <t>DREV0204</t>
  </si>
  <si>
    <t>DREV0205</t>
  </si>
  <si>
    <t>DREV0206</t>
  </si>
  <si>
    <t>DREV02</t>
  </si>
  <si>
    <t>DREV0301</t>
  </si>
  <si>
    <t>DREV0302</t>
  </si>
  <si>
    <t>DREV0303</t>
  </si>
  <si>
    <t>DREV03</t>
  </si>
  <si>
    <t>DOPEX0101</t>
  </si>
  <si>
    <t>DOPEX0102</t>
  </si>
  <si>
    <t>DOPEX0103</t>
  </si>
  <si>
    <t>DOPEX01</t>
  </si>
  <si>
    <t>DOPEX0201</t>
  </si>
  <si>
    <t>DOPEX0202</t>
  </si>
  <si>
    <t>DOPEX0203</t>
  </si>
  <si>
    <t>DOPEX0204</t>
  </si>
  <si>
    <t>DOPEX0205</t>
  </si>
  <si>
    <t>DOPED01</t>
  </si>
  <si>
    <t>DOPED0201</t>
  </si>
  <si>
    <t>DOPED0202</t>
  </si>
  <si>
    <t>DOPED0203</t>
  </si>
  <si>
    <t>DOPED0204</t>
  </si>
  <si>
    <t>DOPED0205</t>
  </si>
  <si>
    <t>DOPED0301</t>
  </si>
  <si>
    <t>DOPED0302</t>
  </si>
  <si>
    <t>DOPED0303</t>
  </si>
  <si>
    <t>DOPED0401</t>
  </si>
  <si>
    <t>DOPED0402</t>
  </si>
  <si>
    <t>DOPED0403</t>
  </si>
  <si>
    <t>DOPED0501</t>
  </si>
  <si>
    <t>DOPED0502</t>
  </si>
  <si>
    <t>DOPED0503</t>
  </si>
  <si>
    <t>DOPED0504</t>
  </si>
  <si>
    <t>DOPED0505</t>
  </si>
  <si>
    <t>DOPCN0101</t>
  </si>
  <si>
    <t>DOPCN0102</t>
  </si>
  <si>
    <t>DOPCN0103</t>
  </si>
  <si>
    <t>DOPCN0104</t>
  </si>
  <si>
    <t>DOPCN0105</t>
  </si>
  <si>
    <t>DOPCN0106</t>
  </si>
  <si>
    <t>DOPCN01</t>
  </si>
  <si>
    <t>DOPCN0201</t>
  </si>
  <si>
    <t>DOPCN0202</t>
  </si>
  <si>
    <t>DOPCN0203</t>
  </si>
  <si>
    <t>DOPCN0204</t>
  </si>
  <si>
    <t>DOPCN02</t>
  </si>
  <si>
    <t>DPA0101</t>
  </si>
  <si>
    <t>DPA0102</t>
  </si>
  <si>
    <t>DPA0103</t>
  </si>
  <si>
    <t>DPA0104</t>
  </si>
  <si>
    <t>DPA0105</t>
  </si>
  <si>
    <t>DPA0106</t>
  </si>
  <si>
    <t>DPA0107</t>
  </si>
  <si>
    <t>DPA0108</t>
  </si>
  <si>
    <t>DPA01</t>
  </si>
  <si>
    <t>DPA0201</t>
  </si>
  <si>
    <t>DPA0202</t>
  </si>
  <si>
    <t>DPA0203</t>
  </si>
  <si>
    <t>DPA0204</t>
  </si>
  <si>
    <t>DPA0205</t>
  </si>
  <si>
    <t>DPA0206</t>
  </si>
  <si>
    <t>DPA0207</t>
  </si>
  <si>
    <t>DPA02</t>
  </si>
  <si>
    <t>DPA0301</t>
  </si>
  <si>
    <t>DPA0302</t>
  </si>
  <si>
    <t>DPA0303</t>
  </si>
  <si>
    <t>DPA0304</t>
  </si>
  <si>
    <t>DPA0305</t>
  </si>
  <si>
    <t>DPA0306</t>
  </si>
  <si>
    <t>DPA0307</t>
  </si>
  <si>
    <t>DPA0308</t>
  </si>
  <si>
    <t>DPA0401</t>
  </si>
  <si>
    <t>DPA0402</t>
  </si>
  <si>
    <t>DPA0403</t>
  </si>
  <si>
    <t>DPA0404</t>
  </si>
  <si>
    <t>DPA0405</t>
  </si>
  <si>
    <t>DPA0406</t>
  </si>
  <si>
    <t>DPA0407</t>
  </si>
  <si>
    <t>DPA0501</t>
  </si>
  <si>
    <t>DPA0502</t>
  </si>
  <si>
    <t>DPA0601</t>
  </si>
  <si>
    <t>DPA0602</t>
  </si>
  <si>
    <t>DPA0603</t>
  </si>
  <si>
    <t>DPA0604</t>
  </si>
  <si>
    <t>DPA0701</t>
  </si>
  <si>
    <t>DPA0702</t>
  </si>
  <si>
    <t>DQS02</t>
  </si>
  <si>
    <t>DQS03</t>
  </si>
  <si>
    <t>Customer density</t>
  </si>
  <si>
    <t>Energy density</t>
  </si>
  <si>
    <t>Demand density</t>
  </si>
  <si>
    <t>MWh/customer</t>
  </si>
  <si>
    <t>Customer / km</t>
  </si>
  <si>
    <t>kVA / customer</t>
  </si>
  <si>
    <t>Rural proportion</t>
  </si>
  <si>
    <t>Standard vehicle access</t>
  </si>
  <si>
    <t>Circuit length</t>
  </si>
  <si>
    <t>DPA0503</t>
  </si>
  <si>
    <t>Distribution transformer capacity owned by utility</t>
  </si>
  <si>
    <t>Distribution transformer capacity owned by High Voltage Customers</t>
  </si>
  <si>
    <t>Circuit Capacity MVA</t>
  </si>
  <si>
    <t>DQS0101</t>
  </si>
  <si>
    <t>DQS0102</t>
  </si>
  <si>
    <t>DQS0103</t>
  </si>
  <si>
    <t>DQS0104</t>
  </si>
  <si>
    <t>DQS0201</t>
  </si>
  <si>
    <t>DQS0202</t>
  </si>
  <si>
    <t>Post code</t>
  </si>
  <si>
    <t>Opex for network services</t>
  </si>
  <si>
    <t>Overhead 11 kV</t>
  </si>
  <si>
    <t>Overhead 22 kV</t>
  </si>
  <si>
    <t>Overhead 33 kV</t>
  </si>
  <si>
    <t>Overhead 66 kV</t>
  </si>
  <si>
    <t>Overhead 132 kV</t>
  </si>
  <si>
    <t>Underground 11 kV</t>
  </si>
  <si>
    <t>Underground 22 kV</t>
  </si>
  <si>
    <t>Underground 33 kV</t>
  </si>
  <si>
    <t>Underground 66 kV</t>
  </si>
  <si>
    <t>Underground 132 kV</t>
  </si>
  <si>
    <t>DOPEX0101A</t>
  </si>
  <si>
    <t>DOPEX0102A</t>
  </si>
  <si>
    <t>DOPEX0103A</t>
  </si>
  <si>
    <t>Bushfire risk</t>
  </si>
  <si>
    <t>Regulatory year</t>
  </si>
  <si>
    <t>DQS04</t>
  </si>
  <si>
    <t>DQS0105</t>
  </si>
  <si>
    <t>DQS0106</t>
  </si>
  <si>
    <t>DQS0107</t>
  </si>
  <si>
    <t>DQS0108</t>
  </si>
  <si>
    <t>DOPED0404</t>
  </si>
  <si>
    <t xml:space="preserve">Revenue from residential Customers </t>
  </si>
  <si>
    <t>Average overall network power factor conversion between MVA and MW</t>
  </si>
  <si>
    <t>Average power factor conversion for 11 kV lines</t>
  </si>
  <si>
    <t>Average power factor conversion for  low voltage distribution lines</t>
  </si>
  <si>
    <t>Average power factor conversion for  SWER lines</t>
  </si>
  <si>
    <t>Average power factor conversion for 33 kV lines</t>
  </si>
  <si>
    <t>Average power factor conversion for 22 kV lines</t>
  </si>
  <si>
    <t>Average power factor conversion for 66 kV lines</t>
  </si>
  <si>
    <t>Average power factor conversion for 132 kV lines</t>
  </si>
  <si>
    <t>Residential customers energy deliveries</t>
  </si>
  <si>
    <t>Residential customer numbers</t>
  </si>
  <si>
    <t>Low voltage demand tariff customer numbers</t>
  </si>
  <si>
    <t>High voltage demand tariff customer numbers</t>
  </si>
  <si>
    <t>Opex for high voltage customers</t>
  </si>
  <si>
    <t>Other assets with long lives (please specify)</t>
  </si>
  <si>
    <t>Other assets with short lives (please specify)</t>
  </si>
  <si>
    <t>Total customer numbers</t>
  </si>
  <si>
    <t>Revenue from unmetered supplies</t>
  </si>
  <si>
    <t>Zone substations</t>
  </si>
  <si>
    <t>Zone substations and transformers</t>
  </si>
  <si>
    <t>Closing value for zone substations and transformers</t>
  </si>
  <si>
    <r>
      <t>Non-residential l</t>
    </r>
    <r>
      <rPr>
        <sz val="11"/>
        <rFont val="Calibri"/>
        <family val="2"/>
      </rPr>
      <t>ow voltage demand tariff customers energy deliveries</t>
    </r>
  </si>
  <si>
    <r>
      <t>Non-residential h</t>
    </r>
    <r>
      <rPr>
        <sz val="11"/>
        <rFont val="Calibri"/>
        <family val="2"/>
      </rPr>
      <t>igh voltage demand tariff customers energy deliveries</t>
    </r>
  </si>
  <si>
    <t>6.2 Transformer Capacities Variables</t>
  </si>
  <si>
    <t>6.3 Public lighting</t>
  </si>
  <si>
    <t>Cold spare capacity included in DPA0501</t>
  </si>
  <si>
    <t xml:space="preserve">Total zone substation transformer  capacity </t>
  </si>
  <si>
    <t>DPA0605</t>
  </si>
  <si>
    <t>Cold spare capacity of zone substation transformers included in DPA0604</t>
  </si>
  <si>
    <t>Overall utilisation</t>
  </si>
  <si>
    <t>DRAB0101</t>
  </si>
  <si>
    <t>DRAB0102</t>
  </si>
  <si>
    <t>DRAB0103</t>
  </si>
  <si>
    <t>DRAB0104</t>
  </si>
  <si>
    <t>DRAB0105</t>
  </si>
  <si>
    <t>DRAB0106</t>
  </si>
  <si>
    <t>DRAB0107</t>
  </si>
  <si>
    <t>DRAB0201</t>
  </si>
  <si>
    <t>DRAB0202</t>
  </si>
  <si>
    <t>DRAB0203</t>
  </si>
  <si>
    <t>DRAB0204</t>
  </si>
  <si>
    <t>DRAB0205</t>
  </si>
  <si>
    <t>DRAB0206</t>
  </si>
  <si>
    <t>DRAB0207</t>
  </si>
  <si>
    <t>DRAB0301</t>
  </si>
  <si>
    <t>DRAB0302</t>
  </si>
  <si>
    <t>DRAB0303</t>
  </si>
  <si>
    <t>DRAB0304</t>
  </si>
  <si>
    <t>DRAB0305</t>
  </si>
  <si>
    <t>DRAB0306</t>
  </si>
  <si>
    <t>DRAB0307</t>
  </si>
  <si>
    <t>DRAB0401</t>
  </si>
  <si>
    <t>DRAB0402</t>
  </si>
  <si>
    <t>DRAB0403</t>
  </si>
  <si>
    <t>DRAB0404</t>
  </si>
  <si>
    <t>DRAB0405</t>
  </si>
  <si>
    <t>DRAB0406</t>
  </si>
  <si>
    <t>DRAB0407</t>
  </si>
  <si>
    <t>DRAB0501</t>
  </si>
  <si>
    <t>DRAB0502</t>
  </si>
  <si>
    <t>DRAB0503</t>
  </si>
  <si>
    <t>DRAB0504</t>
  </si>
  <si>
    <t>DRAB0505</t>
  </si>
  <si>
    <t>DRAB0506</t>
  </si>
  <si>
    <t>DRAB0507</t>
  </si>
  <si>
    <t>DRAB0601</t>
  </si>
  <si>
    <t>DRAB0602</t>
  </si>
  <si>
    <t>DRAB0603</t>
  </si>
  <si>
    <t>DRAB0604</t>
  </si>
  <si>
    <t>DRAB0605</t>
  </si>
  <si>
    <t>DRAB0606</t>
  </si>
  <si>
    <t>DRAB0607</t>
  </si>
  <si>
    <t>DRAB0701</t>
  </si>
  <si>
    <t>DRAB0702</t>
  </si>
  <si>
    <t>DRAB0703</t>
  </si>
  <si>
    <t>DRAB0704</t>
  </si>
  <si>
    <t>DRAB0705</t>
  </si>
  <si>
    <t>DRAB0706</t>
  </si>
  <si>
    <t>DRAB0707</t>
  </si>
  <si>
    <t>DRAB0801</t>
  </si>
  <si>
    <t>DRAB0802</t>
  </si>
  <si>
    <t>DRAB0805</t>
  </si>
  <si>
    <t>DRAB0901</t>
  </si>
  <si>
    <t>DRAB0902</t>
  </si>
  <si>
    <t>DRAB0905</t>
  </si>
  <si>
    <t>DRAB0906</t>
  </si>
  <si>
    <t>DRAB0907</t>
  </si>
  <si>
    <t>DRAB1001</t>
  </si>
  <si>
    <t>DRAB1002</t>
  </si>
  <si>
    <t>DRAB1003</t>
  </si>
  <si>
    <t>DRAB1004</t>
  </si>
  <si>
    <t>DRAB1005</t>
  </si>
  <si>
    <t>DRAB1006</t>
  </si>
  <si>
    <t>DRAB1007</t>
  </si>
  <si>
    <t>DRAB1101</t>
  </si>
  <si>
    <t>DRAB1102</t>
  </si>
  <si>
    <t>DRAB1103</t>
  </si>
  <si>
    <t>DRAB1104</t>
  </si>
  <si>
    <t>DRAB1105</t>
  </si>
  <si>
    <t>DRAB1106</t>
  </si>
  <si>
    <t>DRAB1107</t>
  </si>
  <si>
    <t>DRAB1201</t>
  </si>
  <si>
    <t>DRAB1202</t>
  </si>
  <si>
    <t>DRAB1203</t>
  </si>
  <si>
    <t>DRAB1204</t>
  </si>
  <si>
    <t>DRAB1205</t>
  </si>
  <si>
    <t>DRAB1206</t>
  </si>
  <si>
    <t>DRAB1207</t>
  </si>
  <si>
    <t>DRAB1401</t>
  </si>
  <si>
    <t>DRAB1402</t>
  </si>
  <si>
    <t>DRAB1403</t>
  </si>
  <si>
    <t>DRAB1404</t>
  </si>
  <si>
    <t>DRAB1405</t>
  </si>
  <si>
    <t>DRAB1406</t>
  </si>
  <si>
    <t>DRAB1407</t>
  </si>
  <si>
    <t>DRAB1408</t>
  </si>
  <si>
    <t>DRAB1409</t>
  </si>
  <si>
    <t>DOPEX0201A</t>
  </si>
  <si>
    <t>DOPEX0202A</t>
  </si>
  <si>
    <t>DOPEX0203A</t>
  </si>
  <si>
    <t>DOPEX0204A</t>
  </si>
  <si>
    <t>DOPEX0205A</t>
  </si>
  <si>
    <t>DOEF0101</t>
  </si>
  <si>
    <t>DOEF0102</t>
  </si>
  <si>
    <t>DOEF0103</t>
  </si>
  <si>
    <t>DOEF0201</t>
  </si>
  <si>
    <t>DOEF0202</t>
  </si>
  <si>
    <t>DOEF0203</t>
  </si>
  <si>
    <t>DOEF0204</t>
  </si>
  <si>
    <t>DOEF0205</t>
  </si>
  <si>
    <t>DOEF0206</t>
  </si>
  <si>
    <t>DOEF0207</t>
  </si>
  <si>
    <t>DOEF0208</t>
  </si>
  <si>
    <t>DOEF0301</t>
  </si>
  <si>
    <t>Non–coincident Summated Raw System Annual Maximum Demand</t>
  </si>
  <si>
    <t>Non–coincident Summated Weather Adjusted System Annual Maximum Demand 10% POE</t>
  </si>
  <si>
    <t>Non–coincident Summated Weather Adjusted System Annual Maximum Demand 50% POE</t>
  </si>
  <si>
    <t>Coincident Raw System Annual Maximum Demand</t>
  </si>
  <si>
    <t>Coincident Weather Adjusted System Annual Maximum Demand 10% POE</t>
  </si>
  <si>
    <t>Coincident Weather Adjusted System Annual Maximum Demand 50% POE</t>
  </si>
  <si>
    <t>DOPSD0101</t>
  </si>
  <si>
    <t>DOPSD0102</t>
  </si>
  <si>
    <t>DOPSD0103</t>
  </si>
  <si>
    <t>DOPSD0104</t>
  </si>
  <si>
    <t>DOPSD0105</t>
  </si>
  <si>
    <t>DOPSD0106</t>
  </si>
  <si>
    <t>DOPSD0201</t>
  </si>
  <si>
    <t>DOPSD0107</t>
  </si>
  <si>
    <t>DOPSD0108</t>
  </si>
  <si>
    <t>DOPSD0109</t>
  </si>
  <si>
    <t>DOPSD0110</t>
  </si>
  <si>
    <t>DOPSD0111</t>
  </si>
  <si>
    <t>DOPSD0112</t>
  </si>
  <si>
    <t>DOPSD0202</t>
  </si>
  <si>
    <t>DOPSD0203</t>
  </si>
  <si>
    <t>DOPSD0204</t>
  </si>
  <si>
    <t>DOPSD0205</t>
  </si>
  <si>
    <t>DOPSD0206</t>
  </si>
  <si>
    <t>DOPSD0207</t>
  </si>
  <si>
    <t>DOPSD0208</t>
  </si>
  <si>
    <t>DOPSD0209</t>
  </si>
  <si>
    <t>DOPSD0210</t>
  </si>
  <si>
    <t>DOPSD0211</t>
  </si>
  <si>
    <t>DOPSD0212</t>
  </si>
  <si>
    <t>DOPSD0301</t>
  </si>
  <si>
    <t>DOPSD0302</t>
  </si>
  <si>
    <t>DOPSD0303</t>
  </si>
  <si>
    <t>DOPSD0304</t>
  </si>
  <si>
    <t>DOPSD0305</t>
  </si>
  <si>
    <t>DOPSD0306</t>
  </si>
  <si>
    <t>DOPSD0307</t>
  </si>
  <si>
    <t>DOPSD0308</t>
  </si>
  <si>
    <t>DOPSD0401</t>
  </si>
  <si>
    <t>DOPSD0402</t>
  </si>
  <si>
    <t>DOPSD0403</t>
  </si>
  <si>
    <t>DOPSD0404</t>
  </si>
  <si>
    <t>System losses</t>
  </si>
  <si>
    <t>DRAB0903</t>
  </si>
  <si>
    <t>DRAB0904</t>
  </si>
  <si>
    <t>DRAB1501</t>
  </si>
  <si>
    <t>DRAB1502</t>
  </si>
  <si>
    <t>DRAB1503</t>
  </si>
  <si>
    <t>DRAB1504</t>
  </si>
  <si>
    <t>DRAB1505</t>
  </si>
  <si>
    <t>DRAB1506</t>
  </si>
  <si>
    <t>DRAB1507</t>
  </si>
  <si>
    <t>DRAB1508</t>
  </si>
  <si>
    <t>DRAB1509</t>
  </si>
  <si>
    <t>DRAB1208</t>
  </si>
  <si>
    <t>DRAB1209</t>
  </si>
  <si>
    <t>DRAB1210</t>
  </si>
  <si>
    <t>DRAB13</t>
  </si>
  <si>
    <t>DREV0110</t>
  </si>
  <si>
    <t>DREV0111</t>
  </si>
  <si>
    <t>DREV0112</t>
  </si>
  <si>
    <t>Revenue from metering charges</t>
  </si>
  <si>
    <t>Revenue from connection charges</t>
  </si>
  <si>
    <t>Revenue from public lighting charges</t>
  </si>
  <si>
    <t>Opex for transmission connection point planning</t>
  </si>
  <si>
    <t>DOPED0304</t>
  </si>
  <si>
    <t>Energy received from TNSP and other DNSPs not included in the above categories</t>
  </si>
  <si>
    <t>For overhead network assets less than 33kV:</t>
  </si>
  <si>
    <t>For underground network assets less than 33kV:</t>
  </si>
  <si>
    <t>For overhead network assets 33kV and above:</t>
  </si>
  <si>
    <t>Closing value for overhead asset 33kV and above value</t>
  </si>
  <si>
    <t>For underground network assets 33kV and above:</t>
  </si>
  <si>
    <t>Overhead assets 33kV and above (wires and towers / poles etc)</t>
  </si>
  <si>
    <t>Underground assets 33kV and above (cables, ducts etc)</t>
  </si>
  <si>
    <t>Overhead network assets less than 33kV (wires and poles)</t>
  </si>
  <si>
    <t>Underground network assets less than 33kV (cables)</t>
  </si>
  <si>
    <t xml:space="preserve">Overhead network assets 33kV and above (wires and towers / poles etc) </t>
  </si>
  <si>
    <t>Underground network assets 33kV and above (cables, ducts etc)</t>
  </si>
  <si>
    <t>Closing value for underground asset 33kV and above value</t>
  </si>
  <si>
    <t>Underground network assets 33kV and above(cables, ducts etc)</t>
  </si>
  <si>
    <t>Energy Delivery to unmetered supplies</t>
  </si>
  <si>
    <t>DOEF04001</t>
  </si>
  <si>
    <t>End user costs (not standard control services)</t>
  </si>
  <si>
    <t>Postal address (if different to business address)</t>
  </si>
  <si>
    <t>Whole of network unplanned SAIDI</t>
  </si>
  <si>
    <t>Whole of network unplanned SAIFI</t>
  </si>
  <si>
    <t>Urban and CBD vegetation maintenance spans</t>
  </si>
  <si>
    <t>Rural vegetation maintenance spans</t>
  </si>
  <si>
    <t>Total vegetation maintenance spans</t>
  </si>
  <si>
    <t>Total number of spans</t>
  </si>
  <si>
    <t>Average urban and CBD vegetation maintenance span cycle</t>
  </si>
  <si>
    <t>Average rural vegetation maintenance span cycle</t>
  </si>
  <si>
    <t>Average number of trees per urban and CBD vegetation maintenance span</t>
  </si>
  <si>
    <t>Average number of trees per rural vegetation maintenance span</t>
  </si>
  <si>
    <t>Tropical proportion</t>
  </si>
  <si>
    <t>DOEF0209</t>
  </si>
  <si>
    <t>DOEF0210</t>
  </si>
  <si>
    <t>DOEF0211</t>
  </si>
  <si>
    <t>DOEF0212</t>
  </si>
  <si>
    <t>Average number of defects per urban and CBD vegetation maintenance span</t>
  </si>
  <si>
    <t>Average number of defects per rural vegetation maintenance span</t>
  </si>
  <si>
    <t>DOEF0213</t>
  </si>
  <si>
    <t>DOEF0214</t>
  </si>
  <si>
    <t>For each provision report:</t>
  </si>
  <si>
    <t>DOPEX0401</t>
  </si>
  <si>
    <t>Opex component</t>
  </si>
  <si>
    <t>Capex component</t>
  </si>
  <si>
    <t>The carrying amount at the beginning of the period</t>
  </si>
  <si>
    <t>Increases to the provision</t>
  </si>
  <si>
    <t>Amounts used (that is, incurred and charged against the provision) during the period</t>
  </si>
  <si>
    <t>Unused amounts reversed during the period</t>
  </si>
  <si>
    <t>The increase during the period in the discounted amount arising from the passage of time and the effect of any change in the discount rate.</t>
  </si>
  <si>
    <t>The carrying amount at the end of the period</t>
  </si>
  <si>
    <t>Energy Delivery at On-peak times</t>
  </si>
  <si>
    <t>Energy Delivery at Off-peak times</t>
  </si>
  <si>
    <t>Energy into DNSP network  at On-peak times</t>
  </si>
  <si>
    <t>Energy into DNSP network  at Off-peak times</t>
  </si>
  <si>
    <t>Table 2.1 Revenue grouping by chargeable quantity</t>
  </si>
  <si>
    <t>Table 2.2 Revenue grouping by Customer type or class</t>
  </si>
  <si>
    <t>Table 2.3 Revenue (penalties) allowed (deducted) through incentive schemes</t>
  </si>
  <si>
    <t>Table 3.1 Opex categories</t>
  </si>
  <si>
    <t>Table 3.1.1 Current opex categories  and cost allocations</t>
  </si>
  <si>
    <t>Table 3.1.2 Historical opex categories and cost allocations</t>
  </si>
  <si>
    <t>DOPEX01A</t>
  </si>
  <si>
    <t>Table 3.2 Opex consistency</t>
  </si>
  <si>
    <t>Table 3.2.1  Opex consistency - current cost allocation approach</t>
  </si>
  <si>
    <t>Table 3.2.2  Opex consistency - historical cost allocation approaches</t>
  </si>
  <si>
    <t>Table 3.4 Opex for high voltage customers</t>
  </si>
  <si>
    <t>Table 4.1 Regulatory Asset Base Values</t>
  </si>
  <si>
    <t>Table 4.2 Asset value roll forward</t>
  </si>
  <si>
    <t>Table 4.3 Total disaggregated RAB asset values</t>
  </si>
  <si>
    <t xml:space="preserve">Table 4.4 Asset lives  </t>
  </si>
  <si>
    <t>Table 4.4.1 Asset Lives – estimated service life of new assets</t>
  </si>
  <si>
    <t>Table 4.4.2 Asset Lives – estimated residual service life</t>
  </si>
  <si>
    <t>Table 5.1 Energy delivery</t>
  </si>
  <si>
    <t>Table 5.1.1 Energy grouping - delivery by chargeable quantity</t>
  </si>
  <si>
    <t>Table 5.1.2 Energy - received from TNSP and other DNSPs by time of receipt</t>
  </si>
  <si>
    <t>Table 5.1.3 Energy - received into DNSP system from embedded generation by time of receipt</t>
  </si>
  <si>
    <t>Table 5.1.4 Energy grouping  - customer type or class</t>
  </si>
  <si>
    <t>Table 5.2.2 Distribution customer numbers by location on the network</t>
  </si>
  <si>
    <t>Table 5.2.1 Distribution customer numbers by customer type or class</t>
  </si>
  <si>
    <t>Table 5.3.1 Annual system maximum demand characteristics at the zone substation level – MW measure</t>
  </si>
  <si>
    <t>Table 5.3.3 Annual system maximum demand characteristics at the zone substation level – MVA measure</t>
  </si>
  <si>
    <t>Table 5.3.5 Power factor conversion between MVA and MW</t>
  </si>
  <si>
    <t>Table 5.3.6 Demand supplied (for customers charged on this basis) – MW measure</t>
  </si>
  <si>
    <t>Table 5.3.7 Demand supplied (for customers charged on this basis) – MVA measure</t>
  </si>
  <si>
    <t>Table 6.1.1 Overhead network length of circuit at each voltage</t>
  </si>
  <si>
    <t>Table 6.1 Network Capacities Variables</t>
  </si>
  <si>
    <t>Table 6.1.2 Underground network circuit length at each voltage</t>
  </si>
  <si>
    <t>Table 6.1.3 Estimated overhead network weighted average MVA capacity by voltage class</t>
  </si>
  <si>
    <t>Table 6.1.4 Estimated underground network weighted average MVA capacity by voltage class</t>
  </si>
  <si>
    <t>Table 6.2.1 Distribution transformer total installed capacity</t>
  </si>
  <si>
    <t>Table 6.2.2 Zone substation transformer capacity</t>
  </si>
  <si>
    <t>Table 7.1 Reliability</t>
  </si>
  <si>
    <t>Table 7.1.1 Inclusive of MEDs</t>
  </si>
  <si>
    <t>Table 7.2 Energy not supplied</t>
  </si>
  <si>
    <t>Table 7.3 System losses</t>
  </si>
  <si>
    <t>Table 7.4 Capacity utilisation</t>
  </si>
  <si>
    <t>Table 8.1 Density factors</t>
  </si>
  <si>
    <t>Table 8.2 Terrain factors</t>
  </si>
  <si>
    <t>Table 8.3 Service area factors</t>
  </si>
  <si>
    <t>Table 8.4 Weather stations</t>
  </si>
  <si>
    <t>minutes/customer</t>
  </si>
  <si>
    <t>interruptions/customer</t>
  </si>
  <si>
    <t>Total installed capacity for first step transformation where there are two steps to reach distribution voltage</t>
  </si>
  <si>
    <t>Total installed capacity for second step transformation where there are two steps to reach distribution voltage</t>
  </si>
  <si>
    <t>Total zone substation transformer capacity where there is only a single step transformation to reach distribution voltage</t>
  </si>
  <si>
    <t>Energy into DNSP network  at On-peak times from non-residential embedded generation</t>
  </si>
  <si>
    <t>Energy into DNSP network  at Shoulder times from non-residential embedded generation</t>
  </si>
  <si>
    <t>Energy into DNSP network  at Off-peak times from non-residential embedded generation</t>
  </si>
  <si>
    <t>Energy received from embedded generation not included in above categories from non-residential embedded generation</t>
  </si>
  <si>
    <t>Energy into DNSP network  at On-peak times from residential embedded generation</t>
  </si>
  <si>
    <t>Energy into DNSP network  at Shoulder times from residential embedded generation</t>
  </si>
  <si>
    <t>Energy into DNSP network  at Off-peak times from residential embedded generation</t>
  </si>
  <si>
    <t>Energy received from embedded generation not included in above categories from residential embedded generation</t>
  </si>
  <si>
    <t>DOPED0405</t>
  </si>
  <si>
    <t>DOPED0406</t>
  </si>
  <si>
    <t>DOPED0407</t>
  </si>
  <si>
    <t>DOPED0408</t>
  </si>
  <si>
    <t>Number of spans</t>
  </si>
  <si>
    <t>$'000</t>
  </si>
  <si>
    <t>Years</t>
  </si>
  <si>
    <t>Trees</t>
  </si>
  <si>
    <t>Defects</t>
  </si>
  <si>
    <t>Overhead distribution assets less than 33kV (wires and poles)</t>
  </si>
  <si>
    <t>Underground distribution assets less than 33kV (cables, ducts etc)</t>
  </si>
  <si>
    <t xml:space="preserve">Estimated Value of Capital Contributions or Contributed Assets </t>
  </si>
  <si>
    <t>DREV0113</t>
  </si>
  <si>
    <t>Revenue from controlled load customer charges</t>
  </si>
  <si>
    <t>DOPED0206</t>
  </si>
  <si>
    <t>Controlled load energy deliveries</t>
  </si>
  <si>
    <t>DRAB0806</t>
  </si>
  <si>
    <t>DRAB0807</t>
  </si>
  <si>
    <t>Table 3.3 Provisions</t>
  </si>
  <si>
    <t>Non-residential customers not on demand tariffs energy deliveries</t>
  </si>
  <si>
    <t>Non-coincident Summated Raw System Annual Maximum Demand</t>
  </si>
  <si>
    <t>Non-coincident Summated Weather Adjusted System Annual Maximum Demand 10% POE</t>
  </si>
  <si>
    <t>Non-coincident Summated Weather Adjusted System Annual Maximum Demand 50% POE</t>
  </si>
  <si>
    <t xml:space="preserve">Revenue from non-residential customers not on demand tariffs </t>
  </si>
  <si>
    <t xml:space="preserve">Revenue from non-residential low voltage demand tariff customers </t>
  </si>
  <si>
    <t xml:space="preserve">Revenue from non-residential high voltage demand tariff customers </t>
  </si>
  <si>
    <t>Non-residential customers not on demand tariff customer numbers</t>
  </si>
  <si>
    <t>Economic benchmarking data template</t>
  </si>
  <si>
    <t>Table 5.3.4 Annual system maximum demand characteristics at the transmission connection point – MVA measure</t>
  </si>
  <si>
    <t>Table 5.3.2 Annual system maximum demand characteristics at the transmission connection point – MW measure</t>
  </si>
  <si>
    <t>Whole of network unplanned SAIDI excluding excluded outages</t>
  </si>
  <si>
    <t>Whole of network unplanned SAIFI excluding excluded outages</t>
  </si>
  <si>
    <t>DOEF04002</t>
  </si>
  <si>
    <t>DOPEX0206</t>
  </si>
  <si>
    <t>DOPEX0206A</t>
  </si>
  <si>
    <t>6. Physical Assets worksheet</t>
  </si>
  <si>
    <t>8. Operating environment factors worksheet</t>
  </si>
  <si>
    <t>Route Line length</t>
  </si>
  <si>
    <t>DPA0208</t>
  </si>
  <si>
    <t>Underground SWER</t>
  </si>
  <si>
    <t>MILDURA</t>
  </si>
  <si>
    <t>WALPEUP</t>
  </si>
  <si>
    <t>HOPETOUN</t>
  </si>
  <si>
    <t>SWAN HILL</t>
  </si>
  <si>
    <t>NHILL</t>
  </si>
  <si>
    <t>LONGERENONG</t>
  </si>
  <si>
    <t>KANAGULK</t>
  </si>
  <si>
    <t>EDENHOPE</t>
  </si>
  <si>
    <t>HORSHAM</t>
  </si>
  <si>
    <t>EVERSLEY</t>
  </si>
  <si>
    <t>GRAMPIANS</t>
  </si>
  <si>
    <t>STAWELL</t>
  </si>
  <si>
    <t>KYABRAM</t>
  </si>
  <si>
    <t>CHARLTON</t>
  </si>
  <si>
    <t>BENDIGO</t>
  </si>
  <si>
    <t>SHEPPARTON</t>
  </si>
  <si>
    <t>LAVERTON</t>
  </si>
  <si>
    <t>AVALON</t>
  </si>
  <si>
    <t>SHE OAKS</t>
  </si>
  <si>
    <t>BREAKWATER</t>
  </si>
  <si>
    <t>REDESDALE</t>
  </si>
  <si>
    <t>BALLARAT</t>
  </si>
  <si>
    <t>WESTMERE</t>
  </si>
  <si>
    <t>CAPE OTWAY</t>
  </si>
  <si>
    <t>COLAC</t>
  </si>
  <si>
    <t>PORTLAND</t>
  </si>
  <si>
    <t>HAMILTON</t>
  </si>
  <si>
    <t>PORT FAIRY</t>
  </si>
  <si>
    <t>MORTLAKE</t>
  </si>
  <si>
    <t>AIREYS INLET</t>
  </si>
  <si>
    <t>CASTERTON</t>
  </si>
  <si>
    <t>NELSON</t>
  </si>
  <si>
    <t xml:space="preserve">WARRNAMBOOL </t>
  </si>
  <si>
    <t>DARTMOOR</t>
  </si>
  <si>
    <t>DOEF04003</t>
  </si>
  <si>
    <t>DOEF04004</t>
  </si>
  <si>
    <t>DOEF04005</t>
  </si>
  <si>
    <t>DOEF04006</t>
  </si>
  <si>
    <t>DOEF04007</t>
  </si>
  <si>
    <t>DOEF04008</t>
  </si>
  <si>
    <t>DOEF04009</t>
  </si>
  <si>
    <t>DOEF04010</t>
  </si>
  <si>
    <t>DOEF04011</t>
  </si>
  <si>
    <t>DOEF04012</t>
  </si>
  <si>
    <t>DOEF04013</t>
  </si>
  <si>
    <t>DOEF04014</t>
  </si>
  <si>
    <t>DOEF04015</t>
  </si>
  <si>
    <t>DOEF04016</t>
  </si>
  <si>
    <t>DOEF04017</t>
  </si>
  <si>
    <t>DOEF04018</t>
  </si>
  <si>
    <t>DOEF04019</t>
  </si>
  <si>
    <t>DOEF04020</t>
  </si>
  <si>
    <t>DOEF04021</t>
  </si>
  <si>
    <t>DOEF04022</t>
  </si>
  <si>
    <t>DOEF04023</t>
  </si>
  <si>
    <t>DOEF04024</t>
  </si>
  <si>
    <t>DOEF04025</t>
  </si>
  <si>
    <t>DOEF04026</t>
  </si>
  <si>
    <t>DOEF04027</t>
  </si>
  <si>
    <t>DOEF04028</t>
  </si>
  <si>
    <t>DOEF04029</t>
  </si>
  <si>
    <t>DOEF04030</t>
  </si>
  <si>
    <t>DOEF04031</t>
  </si>
  <si>
    <t>DOEF04032</t>
  </si>
  <si>
    <t>DOEF04033</t>
  </si>
  <si>
    <t>DOEF04034</t>
  </si>
  <si>
    <t>Powercor Australia Ltd</t>
  </si>
  <si>
    <t>ACN 064 651 109</t>
  </si>
  <si>
    <t>40 Market Street</t>
  </si>
  <si>
    <t>Melbourne</t>
  </si>
  <si>
    <t>VIC</t>
  </si>
  <si>
    <t>Locked Bag 14090</t>
  </si>
  <si>
    <t>DPA0408</t>
  </si>
  <si>
    <t>Revised Table 7.1.2 Exclusive of MEDs based on new definition 9.36mins</t>
  </si>
  <si>
    <t>;</t>
  </si>
  <si>
    <t>Hannah Williams</t>
  </si>
  <si>
    <t>9683 4088</t>
  </si>
  <si>
    <t>hwilliams@powercor.com.au</t>
  </si>
  <si>
    <t>Materiality</t>
  </si>
  <si>
    <t>Yes</t>
  </si>
  <si>
    <t>AMI</t>
  </si>
  <si>
    <t>Network Operating costs</t>
  </si>
  <si>
    <t>Meter data services</t>
  </si>
  <si>
    <t>Billing &amp; Revenue Collection</t>
  </si>
  <si>
    <t>DOPEX0104</t>
  </si>
  <si>
    <t>Advertising/ Marketing</t>
  </si>
  <si>
    <t>DOPEX0105</t>
  </si>
  <si>
    <t>Customer Service</t>
  </si>
  <si>
    <t>DOPEX0106</t>
  </si>
  <si>
    <t>Energy Planning</t>
  </si>
  <si>
    <t>DOPEX0107</t>
  </si>
  <si>
    <t>Regulatory</t>
  </si>
  <si>
    <t>DOPEX0108</t>
  </si>
  <si>
    <t>Regulatory Reset</t>
  </si>
  <si>
    <t>DOPEX0109</t>
  </si>
  <si>
    <t>IT</t>
  </si>
  <si>
    <t>DOPEX0110</t>
  </si>
  <si>
    <t>Licence Fee</t>
  </si>
  <si>
    <t>DOPEX0111</t>
  </si>
  <si>
    <t>GSL payments</t>
  </si>
  <si>
    <t>DOPEX0112</t>
  </si>
  <si>
    <t>Non-network alternatives costs</t>
  </si>
  <si>
    <t>DOPEX0113</t>
  </si>
  <si>
    <t>Debt raising costs</t>
  </si>
  <si>
    <t>DOPEX0114</t>
  </si>
  <si>
    <t>DOPEX0115</t>
  </si>
  <si>
    <t>DOPEX0116</t>
  </si>
  <si>
    <t>Public Lighting</t>
  </si>
  <si>
    <t>DOPEX0117</t>
  </si>
  <si>
    <t>Alternative control -other</t>
  </si>
  <si>
    <t>MAINTENANCE</t>
  </si>
  <si>
    <t>DOPEX0118</t>
  </si>
  <si>
    <t>Routine</t>
  </si>
  <si>
    <t>DOPEX0119</t>
  </si>
  <si>
    <t>Condition based</t>
  </si>
  <si>
    <t>DOPEX0120</t>
  </si>
  <si>
    <t>Emergency</t>
  </si>
  <si>
    <t>DOPEX0121</t>
  </si>
  <si>
    <t>SCADA/Network Control</t>
  </si>
  <si>
    <t>DOPEX0122</t>
  </si>
  <si>
    <t>Other - Standard Control Services (a)</t>
  </si>
  <si>
    <t>DOPEX0123</t>
  </si>
  <si>
    <t>DOPEX0124</t>
  </si>
  <si>
    <t>DOPEX0125</t>
  </si>
  <si>
    <t>DOPEX0126</t>
  </si>
  <si>
    <t>Negotiated services</t>
  </si>
  <si>
    <t>DOPEX0127</t>
  </si>
  <si>
    <t>Unregulated services</t>
  </si>
  <si>
    <t>DOPEX0104A</t>
  </si>
  <si>
    <t>DOPEX0105A</t>
  </si>
  <si>
    <t>DOPEX0106A</t>
  </si>
  <si>
    <t>DOPEX0107A</t>
  </si>
  <si>
    <t>DOPEX0108A</t>
  </si>
  <si>
    <t>DOPEX0109A</t>
  </si>
  <si>
    <t>DOPEX0110A</t>
  </si>
  <si>
    <t>DOPEX0111A</t>
  </si>
  <si>
    <t>DOPEX0112A</t>
  </si>
  <si>
    <t>DOPEX0113A</t>
  </si>
  <si>
    <t>DOPEX0114A</t>
  </si>
  <si>
    <t>DOPEX0115A</t>
  </si>
  <si>
    <t>DOPEX0116A</t>
  </si>
  <si>
    <t>DOPEX0117A</t>
  </si>
  <si>
    <t>DOPEX0118A</t>
  </si>
  <si>
    <t>DOPEX0119A</t>
  </si>
  <si>
    <t>DOPEX0120A</t>
  </si>
  <si>
    <t>DOPEX0121A</t>
  </si>
  <si>
    <t>DOPEX0122A</t>
  </si>
  <si>
    <t>DOPEX0123A</t>
  </si>
  <si>
    <t>DOPEX0124A</t>
  </si>
  <si>
    <t>DOPEX0125A</t>
  </si>
  <si>
    <t>DOPEX0126A</t>
  </si>
  <si>
    <t>DOPEX0127A</t>
  </si>
  <si>
    <t>DOPEX0101B</t>
  </si>
  <si>
    <t>DOPEX0102B</t>
  </si>
  <si>
    <t>DOPEX0103B</t>
  </si>
  <si>
    <t>DOPEX0104B</t>
  </si>
  <si>
    <t>DOPEX0105B</t>
  </si>
  <si>
    <t>DOPEX0106B</t>
  </si>
  <si>
    <t>DOPEX0107B</t>
  </si>
  <si>
    <t>DOPEX0108B</t>
  </si>
  <si>
    <t>Goodwill Amortisation</t>
  </si>
  <si>
    <t>DOPEX0109B</t>
  </si>
  <si>
    <t>DOPEX0110B</t>
  </si>
  <si>
    <t>Metering RBPC</t>
  </si>
  <si>
    <t>DOPEX0111B</t>
  </si>
  <si>
    <t>DOPEX0112B</t>
  </si>
  <si>
    <t>Excluded Services &amp; Other Activities</t>
  </si>
  <si>
    <t>DOPEX0113B</t>
  </si>
  <si>
    <t>Subtransmission</t>
  </si>
  <si>
    <t>DOPEX0114B</t>
  </si>
  <si>
    <t>CBD</t>
  </si>
  <si>
    <t>DOPEX0115B</t>
  </si>
  <si>
    <t>Urban</t>
  </si>
  <si>
    <t>DOPEX0116B</t>
  </si>
  <si>
    <t>Rural short</t>
  </si>
  <si>
    <t>DOPEX0117B</t>
  </si>
  <si>
    <t>Rural long</t>
  </si>
  <si>
    <t>DOPEX0118B</t>
  </si>
  <si>
    <t>Non standard metering</t>
  </si>
  <si>
    <t>DOPEX0119B</t>
  </si>
  <si>
    <t>Standard metering</t>
  </si>
  <si>
    <t>DOPEX0120B</t>
  </si>
  <si>
    <t>Metering excluded services</t>
  </si>
  <si>
    <t>DOPEX0121B</t>
  </si>
  <si>
    <t>DOPEX0122B</t>
  </si>
  <si>
    <t>Public lighting</t>
  </si>
  <si>
    <t>DOPEX0123B</t>
  </si>
  <si>
    <t>SCADA/Network control</t>
  </si>
  <si>
    <t>DOPEX0124B</t>
  </si>
  <si>
    <t>DOPEX01B</t>
  </si>
  <si>
    <t>Provision for Accident Compensation</t>
  </si>
  <si>
    <t>DOPEX0301A</t>
  </si>
  <si>
    <t>DOPEX0302A</t>
  </si>
  <si>
    <t>DOPEX0303A</t>
  </si>
  <si>
    <t>DOPEX0304A</t>
  </si>
  <si>
    <t>DOPEX0305A</t>
  </si>
  <si>
    <t>DOPEX0306A</t>
  </si>
  <si>
    <t>DOPEX0307A</t>
  </si>
  <si>
    <t>DOPEX0308A</t>
  </si>
  <si>
    <t>DOPEX0309A</t>
  </si>
  <si>
    <t>DOPEX0310A</t>
  </si>
  <si>
    <t>DOPEX0311A</t>
  </si>
  <si>
    <t>DOPEX0312A</t>
  </si>
  <si>
    <t>Provision for Uninsured Losses</t>
  </si>
  <si>
    <t>DOPEX0301B</t>
  </si>
  <si>
    <t>DOPEX0302B</t>
  </si>
  <si>
    <t>DOPEX0303B</t>
  </si>
  <si>
    <t>DOPEX0304B</t>
  </si>
  <si>
    <t>DOPEX0305B</t>
  </si>
  <si>
    <t>DOPEX0306B</t>
  </si>
  <si>
    <t>DOPEX0307B</t>
  </si>
  <si>
    <t>DOPEX0308B</t>
  </si>
  <si>
    <t>DOPEX0309B</t>
  </si>
  <si>
    <t>DOPEX0310B</t>
  </si>
  <si>
    <t>DOPEX0311B</t>
  </si>
  <si>
    <t>DOPEX0312B</t>
  </si>
  <si>
    <t>Provision for Customer Refunds</t>
  </si>
  <si>
    <t>DOPEX0301C</t>
  </si>
  <si>
    <t>DOPEX0302C</t>
  </si>
  <si>
    <t>DOPEX0303C</t>
  </si>
  <si>
    <t>DOPEX0304C</t>
  </si>
  <si>
    <t>DOPEX0305C</t>
  </si>
  <si>
    <t>DOPEX0306C</t>
  </si>
  <si>
    <t>DOPEX0307C</t>
  </si>
  <si>
    <t>DOPEX0308C</t>
  </si>
  <si>
    <t>DOPEX0309C</t>
  </si>
  <si>
    <t>DOPEX0310C</t>
  </si>
  <si>
    <t>DOPEX0311C</t>
  </si>
  <si>
    <t>DOPEX0312C</t>
  </si>
  <si>
    <t>Provision for Stock Write Down</t>
  </si>
  <si>
    <t>DOPEX0301D</t>
  </si>
  <si>
    <t>DOPEX0302D</t>
  </si>
  <si>
    <t>DOPEX0303D</t>
  </si>
  <si>
    <t>DOPEX0304D</t>
  </si>
  <si>
    <t>DOPEX0305D</t>
  </si>
  <si>
    <t>DOPEX0306D</t>
  </si>
  <si>
    <t>DOPEX0307D</t>
  </si>
  <si>
    <t>DOPEX0308D</t>
  </si>
  <si>
    <t>DOPEX0309D</t>
  </si>
  <si>
    <t>DOPEX0310D</t>
  </si>
  <si>
    <t>DOPEX0311D</t>
  </si>
  <si>
    <t>DOPEX0312D</t>
  </si>
  <si>
    <t>Provision for Employee Entitlements</t>
  </si>
  <si>
    <t>DOPEX0301E</t>
  </si>
  <si>
    <t>DOPEX0302E</t>
  </si>
  <si>
    <t>DOPEX0303E</t>
  </si>
  <si>
    <t>DOPEX0304E</t>
  </si>
  <si>
    <t>DOPEX0305E</t>
  </si>
  <si>
    <t>DOPEX0306E</t>
  </si>
  <si>
    <t>DOPEX0307E</t>
  </si>
  <si>
    <t>DOPEX0308E</t>
  </si>
  <si>
    <t>DOPEX0309E</t>
  </si>
  <si>
    <t>DOPEX0310E</t>
  </si>
  <si>
    <t>DOPEX0311E</t>
  </si>
  <si>
    <t>DOPEX0312E</t>
  </si>
  <si>
    <t>Provision for Doubtful Debt</t>
  </si>
  <si>
    <t>DOPEX0301F</t>
  </si>
  <si>
    <t>DOPEX0302F</t>
  </si>
  <si>
    <t>DOPEX0303F</t>
  </si>
  <si>
    <t>DOPEX0304F</t>
  </si>
  <si>
    <t>DOPEX0305F</t>
  </si>
  <si>
    <t>DOPEX0306F</t>
  </si>
  <si>
    <t>DOPEX0307F</t>
  </si>
  <si>
    <t>DOPEX0308F</t>
  </si>
  <si>
    <t>DOPEX0309F</t>
  </si>
  <si>
    <t>DOPEX0310F</t>
  </si>
  <si>
    <t>DOPEX0311F</t>
  </si>
  <si>
    <t>DOPEX0312F</t>
  </si>
  <si>
    <t>Provision for Restorations (Vegetation Management)</t>
  </si>
  <si>
    <t>DOPEX0301G</t>
  </si>
  <si>
    <t>DOPEX0302G</t>
  </si>
  <si>
    <t>DOPEX0303G</t>
  </si>
  <si>
    <t>DOPEX0304G</t>
  </si>
  <si>
    <t>DOPEX0305G</t>
  </si>
  <si>
    <t>DOPEX0306G</t>
  </si>
  <si>
    <t>DOPEX0307G</t>
  </si>
  <si>
    <t>DOPEX0308G</t>
  </si>
  <si>
    <t>DOPEX0309G</t>
  </si>
  <si>
    <t>DOPEX0310G</t>
  </si>
  <si>
    <t>DOPEX0311G</t>
  </si>
  <si>
    <t>DOPEX0312G</t>
  </si>
  <si>
    <t>Provision for Redundancies</t>
  </si>
  <si>
    <t>DOPEX0301H</t>
  </si>
  <si>
    <t>DOPEX0302H</t>
  </si>
  <si>
    <t>DOPEX0303H</t>
  </si>
  <si>
    <t>DOPEX0304H</t>
  </si>
  <si>
    <t>DOPEX0305H</t>
  </si>
  <si>
    <t>DOPEX0306H</t>
  </si>
  <si>
    <t>DOPEX0307H</t>
  </si>
  <si>
    <t>DOPEX0308H</t>
  </si>
  <si>
    <t>DOPEX0309H</t>
  </si>
  <si>
    <t>DOPEX0310H</t>
  </si>
  <si>
    <t>DOPEX0311H</t>
  </si>
  <si>
    <t>DOPEX0312H</t>
  </si>
  <si>
    <r>
      <t xml:space="preserve">Other underground voltages - </t>
    </r>
    <r>
      <rPr>
        <sz val="11"/>
        <rFont val="Calibri"/>
        <family val="2"/>
      </rPr>
      <t>22kV Subtransmission</t>
    </r>
  </si>
  <si>
    <r>
      <t xml:space="preserve">Other overhead voltages - </t>
    </r>
    <r>
      <rPr>
        <sz val="11"/>
        <rFont val="Calibri"/>
        <family val="2"/>
      </rPr>
      <t>22kV Subtransmission</t>
    </r>
  </si>
  <si>
    <r>
      <t>Other underground voltages</t>
    </r>
    <r>
      <rPr>
        <sz val="11"/>
        <rFont val="Calibri"/>
        <family val="2"/>
      </rPr>
      <t xml:space="preserve"> - 22kV Subtransmission</t>
    </r>
  </si>
  <si>
    <r>
      <t xml:space="preserve">Other overhead voltages - </t>
    </r>
    <r>
      <rPr>
        <sz val="11"/>
        <rFont val="Calibri"/>
        <family val="2"/>
      </rPr>
      <t>22kV subtransmission</t>
    </r>
  </si>
  <si>
    <t>$'0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</si>
</sst>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.000"/>
    <numFmt numFmtId="167" formatCode="#,##0.0"/>
    <numFmt numFmtId="168" formatCode="0.0"/>
    <numFmt numFmtId="169" formatCode="_-* #,##0_-;\-* #,##0_-;_-* &quot;-&quot;??_-;_-@_-"/>
    <numFmt numFmtId="170" formatCode="0.000"/>
    <numFmt numFmtId="171" formatCode="_-[$€-2]* #,##0.00_-;\-[$€-2]* #,##0.00_-;_-[$€-2]* &quot;-&quot;??_-"/>
    <numFmt numFmtId="172" formatCode="General_)"/>
    <numFmt numFmtId="173" formatCode="0_)"/>
    <numFmt numFmtId="174" formatCode="_(* #,##0_);_(* \(#,##0\);_(* &quot;-&quot;??_);_(@_)"/>
    <numFmt numFmtId="175" formatCode="#,##0_ ;\-#,##0\ "/>
    <numFmt numFmtId="176" formatCode="0_ ;\-0\ "/>
    <numFmt numFmtId="177" formatCode="_(* #,##0.00_);_(* \(#,##0.00\);_(* &quot;-&quot;_);_(@_)"/>
    <numFmt numFmtId="178" formatCode="#,##0.00000"/>
    <numFmt numFmtId="179" formatCode="#,##0.000000"/>
    <numFmt numFmtId="180" formatCode="0.0000"/>
    <numFmt numFmtId="181" formatCode="#,##0.0000"/>
    <numFmt numFmtId="182" formatCode="0.0000%"/>
    <numFmt numFmtId="183" formatCode="_-* #,##0.0_-;\-* #,##0.0_-;_-* &quot;-&quot;??_-;_-@_-"/>
    <numFmt numFmtId="184" formatCode="_(* #,##0.000_);_(* \(#,##0.000\);_(* &quot;-&quot;_);_(@_)"/>
    <numFmt numFmtId="185" formatCode="_-* #,##0.00000_-;\-* #,##0.00000_-;_-* &quot;-&quot;??_-;_-@_-"/>
  </numFmts>
  <fonts count="5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sz val="8"/>
      <name val="Calibri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color indexed="8"/>
      <name val="Arial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B05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indexed="17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8"/>
      <color rgb="FF0070C0"/>
      <name val="Arial"/>
      <family val="2"/>
    </font>
    <font>
      <sz val="11"/>
      <color rgb="FF008000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</font>
    <font>
      <b/>
      <sz val="12"/>
      <name val="Calibri"/>
      <family val="2"/>
    </font>
    <font>
      <sz val="11"/>
      <color theme="3" tint="0.39997558519241921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9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theme="1"/>
        <bgColor indexed="64"/>
      </patternFill>
    </fill>
    <fill>
      <patternFill patternType="gray125">
        <fgColor theme="3" tint="0.39994506668294322"/>
        <bgColor indexed="26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0">
    <xf numFmtId="0" fontId="0" fillId="0" borderId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20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164" fontId="10" fillId="26" borderId="0" applyNumberFormat="0" applyFont="0" applyBorder="0" applyAlignment="0">
      <alignment horizontal="right"/>
    </xf>
    <xf numFmtId="164" fontId="7" fillId="26" borderId="0" applyNumberFormat="0" applyFont="0" applyBorder="0" applyAlignment="0">
      <alignment horizontal="right"/>
    </xf>
    <xf numFmtId="165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171" fontId="21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64" fontId="7" fillId="31" borderId="0" applyFont="0" applyBorder="0" applyAlignment="0">
      <alignment horizontal="right"/>
      <protection locked="0"/>
    </xf>
    <xf numFmtId="0" fontId="7" fillId="0" borderId="0"/>
    <xf numFmtId="0" fontId="7" fillId="0" borderId="0"/>
    <xf numFmtId="0" fontId="1" fillId="0" borderId="0"/>
    <xf numFmtId="0" fontId="1" fillId="0" borderId="0"/>
    <xf numFmtId="0" fontId="7" fillId="32" borderId="0"/>
    <xf numFmtId="0" fontId="1" fillId="0" borderId="0"/>
    <xf numFmtId="0" fontId="2" fillId="0" borderId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2" fillId="0" borderId="1"/>
    <xf numFmtId="172" fontId="36" fillId="0" borderId="1"/>
    <xf numFmtId="4" fontId="23" fillId="4" borderId="2" applyNumberFormat="0" applyProtection="0">
      <alignment vertical="center"/>
    </xf>
    <xf numFmtId="4" fontId="24" fillId="33" borderId="2" applyNumberFormat="0" applyProtection="0">
      <alignment vertical="center"/>
    </xf>
    <xf numFmtId="4" fontId="23" fillId="33" borderId="2" applyNumberFormat="0" applyProtection="0">
      <alignment horizontal="left" vertical="center" indent="1"/>
    </xf>
    <xf numFmtId="0" fontId="25" fillId="4" borderId="3" applyNumberFormat="0" applyProtection="0">
      <alignment horizontal="left" vertical="top" indent="1"/>
    </xf>
    <xf numFmtId="4" fontId="23" fillId="19" borderId="2" applyNumberFormat="0" applyProtection="0">
      <alignment horizontal="left" vertical="center" indent="1"/>
    </xf>
    <xf numFmtId="4" fontId="23" fillId="5" borderId="2" applyNumberFormat="0" applyProtection="0">
      <alignment horizontal="right" vertical="center"/>
    </xf>
    <xf numFmtId="4" fontId="23" fillId="34" borderId="2" applyNumberFormat="0" applyProtection="0">
      <alignment horizontal="right" vertical="center"/>
    </xf>
    <xf numFmtId="4" fontId="23" fillId="22" borderId="4" applyNumberFormat="0" applyProtection="0">
      <alignment horizontal="right" vertical="center"/>
    </xf>
    <xf numFmtId="4" fontId="23" fillId="7" borderId="2" applyNumberFormat="0" applyProtection="0">
      <alignment horizontal="right" vertical="center"/>
    </xf>
    <xf numFmtId="4" fontId="23" fillId="35" borderId="2" applyNumberFormat="0" applyProtection="0">
      <alignment horizontal="right" vertical="center"/>
    </xf>
    <xf numFmtId="4" fontId="23" fillId="6" borderId="2" applyNumberFormat="0" applyProtection="0">
      <alignment horizontal="right" vertical="center"/>
    </xf>
    <xf numFmtId="4" fontId="23" fillId="36" borderId="2" applyNumberFormat="0" applyProtection="0">
      <alignment horizontal="right" vertical="center"/>
    </xf>
    <xf numFmtId="4" fontId="23" fillId="37" borderId="2" applyNumberFormat="0" applyProtection="0">
      <alignment horizontal="right" vertical="center"/>
    </xf>
    <xf numFmtId="4" fontId="23" fillId="38" borderId="2" applyNumberFormat="0" applyProtection="0">
      <alignment horizontal="right" vertical="center"/>
    </xf>
    <xf numFmtId="4" fontId="23" fillId="39" borderId="4" applyNumberFormat="0" applyProtection="0">
      <alignment horizontal="left" vertical="center" indent="1"/>
    </xf>
    <xf numFmtId="4" fontId="7" fillId="17" borderId="4" applyNumberFormat="0" applyProtection="0">
      <alignment horizontal="left" vertical="center" indent="1"/>
    </xf>
    <xf numFmtId="4" fontId="7" fillId="17" borderId="4" applyNumberFormat="0" applyProtection="0">
      <alignment horizontal="left" vertical="center" indent="1"/>
    </xf>
    <xf numFmtId="4" fontId="23" fillId="40" borderId="2" applyNumberFormat="0" applyProtection="0">
      <alignment horizontal="right" vertical="center"/>
    </xf>
    <xf numFmtId="4" fontId="23" fillId="41" borderId="4" applyNumberFormat="0" applyProtection="0">
      <alignment horizontal="left" vertical="center" indent="1"/>
    </xf>
    <xf numFmtId="4" fontId="23" fillId="40" borderId="4" applyNumberFormat="0" applyProtection="0">
      <alignment horizontal="left" vertical="center" indent="1"/>
    </xf>
    <xf numFmtId="0" fontId="23" fillId="42" borderId="2" applyNumberFormat="0" applyProtection="0">
      <alignment horizontal="left" vertical="center" indent="1"/>
    </xf>
    <xf numFmtId="0" fontId="23" fillId="17" borderId="3" applyNumberFormat="0" applyProtection="0">
      <alignment horizontal="left" vertical="top" indent="1"/>
    </xf>
    <xf numFmtId="0" fontId="23" fillId="43" borderId="2" applyNumberFormat="0" applyProtection="0">
      <alignment horizontal="left" vertical="center" indent="1"/>
    </xf>
    <xf numFmtId="0" fontId="23" fillId="40" borderId="3" applyNumberFormat="0" applyProtection="0">
      <alignment horizontal="left" vertical="top" indent="1"/>
    </xf>
    <xf numFmtId="0" fontId="23" fillId="2" borderId="2" applyNumberFormat="0" applyProtection="0">
      <alignment horizontal="left" vertical="center" indent="1"/>
    </xf>
    <xf numFmtId="0" fontId="23" fillId="2" borderId="3" applyNumberFormat="0" applyProtection="0">
      <alignment horizontal="left" vertical="top" indent="1"/>
    </xf>
    <xf numFmtId="0" fontId="23" fillId="41" borderId="2" applyNumberFormat="0" applyProtection="0">
      <alignment horizontal="left" vertical="center" indent="1"/>
    </xf>
    <xf numFmtId="0" fontId="23" fillId="41" borderId="3" applyNumberFormat="0" applyProtection="0">
      <alignment horizontal="left" vertical="top" indent="1"/>
    </xf>
    <xf numFmtId="0" fontId="23" fillId="27" borderId="5" applyNumberFormat="0">
      <protection locked="0"/>
    </xf>
    <xf numFmtId="0" fontId="26" fillId="17" borderId="6" applyBorder="0"/>
    <xf numFmtId="4" fontId="27" fillId="3" borderId="3" applyNumberFormat="0" applyProtection="0">
      <alignment vertical="center"/>
    </xf>
    <xf numFmtId="4" fontId="24" fillId="44" borderId="7" applyNumberFormat="0" applyProtection="0">
      <alignment vertical="center"/>
    </xf>
    <xf numFmtId="4" fontId="27" fillId="42" borderId="3" applyNumberFormat="0" applyProtection="0">
      <alignment horizontal="left" vertical="center" indent="1"/>
    </xf>
    <xf numFmtId="0" fontId="27" fillId="3" borderId="3" applyNumberFormat="0" applyProtection="0">
      <alignment horizontal="left" vertical="top" indent="1"/>
    </xf>
    <xf numFmtId="4" fontId="23" fillId="0" borderId="2" applyNumberFormat="0" applyProtection="0">
      <alignment horizontal="right" vertical="center"/>
    </xf>
    <xf numFmtId="4" fontId="24" fillId="32" borderId="2" applyNumberFormat="0" applyProtection="0">
      <alignment horizontal="right" vertical="center"/>
    </xf>
    <xf numFmtId="4" fontId="23" fillId="19" borderId="2" applyNumberFormat="0" applyProtection="0">
      <alignment horizontal="left" vertical="center" indent="1"/>
    </xf>
    <xf numFmtId="0" fontId="27" fillId="40" borderId="3" applyNumberFormat="0" applyProtection="0">
      <alignment horizontal="left" vertical="top" indent="1"/>
    </xf>
    <xf numFmtId="4" fontId="28" fillId="45" borderId="4" applyNumberFormat="0" applyProtection="0">
      <alignment horizontal="left" vertical="center" indent="1"/>
    </xf>
    <xf numFmtId="0" fontId="23" fillId="46" borderId="7"/>
    <xf numFmtId="4" fontId="29" fillId="27" borderId="2" applyNumberFormat="0" applyProtection="0">
      <alignment horizontal="right" vertical="center"/>
    </xf>
    <xf numFmtId="0" fontId="30" fillId="0" borderId="0" applyNumberFormat="0" applyFill="0" applyBorder="0" applyAlignment="0" applyProtection="0"/>
    <xf numFmtId="173" fontId="31" fillId="0" borderId="8">
      <alignment horizontal="justify" vertical="top" wrapText="1"/>
    </xf>
    <xf numFmtId="14" fontId="1" fillId="0" borderId="9"/>
    <xf numFmtId="2" fontId="12" fillId="0" borderId="0" applyBorder="0"/>
  </cellStyleXfs>
  <cellXfs count="254">
    <xf numFmtId="0" fontId="0" fillId="0" borderId="0" xfId="0"/>
    <xf numFmtId="0" fontId="3" fillId="0" borderId="0" xfId="0" applyFont="1"/>
    <xf numFmtId="0" fontId="0" fillId="0" borderId="0" xfId="0" applyFont="1"/>
    <xf numFmtId="0" fontId="0" fillId="32" borderId="0" xfId="0" applyFill="1"/>
    <xf numFmtId="0" fontId="41" fillId="32" borderId="0" xfId="30" applyFill="1"/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Alignment="1">
      <alignment horizontal="left" vertical="top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166" fontId="0" fillId="0" borderId="0" xfId="0" applyNumberFormat="1"/>
    <xf numFmtId="0" fontId="0" fillId="0" borderId="0" xfId="0" applyBorder="1"/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Fill="1"/>
    <xf numFmtId="0" fontId="7" fillId="32" borderId="0" xfId="36"/>
    <xf numFmtId="0" fontId="7" fillId="32" borderId="0" xfId="36" applyAlignment="1"/>
    <xf numFmtId="0" fontId="8" fillId="0" borderId="0" xfId="36" applyFont="1" applyFill="1"/>
    <xf numFmtId="0" fontId="11" fillId="0" borderId="7" xfId="36" applyFont="1" applyFill="1" applyBorder="1"/>
    <xf numFmtId="0" fontId="11" fillId="0" borderId="0" xfId="36" applyFont="1" applyFill="1"/>
    <xf numFmtId="0" fontId="10" fillId="0" borderId="10" xfId="0" applyFont="1" applyFill="1" applyBorder="1" applyAlignment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0" xfId="0" applyFont="1" applyFill="1" applyBorder="1"/>
    <xf numFmtId="0" fontId="10" fillId="0" borderId="12" xfId="0" applyFont="1" applyFill="1" applyBorder="1" applyProtection="1">
      <protection locked="0"/>
    </xf>
    <xf numFmtId="0" fontId="10" fillId="0" borderId="12" xfId="0" applyFont="1" applyFill="1" applyBorder="1"/>
    <xf numFmtId="0" fontId="10" fillId="0" borderId="12" xfId="0" applyFont="1" applyFill="1" applyBorder="1" applyAlignment="1" applyProtection="1">
      <protection locked="0"/>
    </xf>
    <xf numFmtId="0" fontId="10" fillId="0" borderId="13" xfId="0" applyFont="1" applyFill="1" applyBorder="1" applyAlignment="1"/>
    <xf numFmtId="0" fontId="10" fillId="0" borderId="13" xfId="0" applyFont="1" applyFill="1" applyBorder="1"/>
    <xf numFmtId="0" fontId="10" fillId="0" borderId="14" xfId="0" applyFont="1" applyFill="1" applyBorder="1"/>
    <xf numFmtId="0" fontId="7" fillId="0" borderId="0" xfId="36" applyFont="1" applyFill="1"/>
    <xf numFmtId="0" fontId="11" fillId="0" borderId="15" xfId="36" applyFont="1" applyFill="1" applyBorder="1"/>
    <xf numFmtId="0" fontId="10" fillId="0" borderId="16" xfId="0" applyFont="1" applyFill="1" applyBorder="1" applyAlignment="1">
      <alignment horizontal="left" indent="1"/>
    </xf>
    <xf numFmtId="0" fontId="9" fillId="0" borderId="1" xfId="0" applyFont="1" applyFill="1" applyBorder="1" applyAlignment="1">
      <alignment horizontal="left" indent="1"/>
    </xf>
    <xf numFmtId="0" fontId="10" fillId="0" borderId="0" xfId="0" applyFont="1" applyFill="1" applyBorder="1" applyAlignment="1">
      <alignment horizontal="right" indent="1"/>
    </xf>
    <xf numFmtId="0" fontId="10" fillId="0" borderId="1" xfId="0" applyFont="1" applyFill="1" applyBorder="1" applyAlignment="1">
      <alignment horizontal="left" indent="1"/>
    </xf>
    <xf numFmtId="0" fontId="10" fillId="0" borderId="17" xfId="0" applyFont="1" applyFill="1" applyBorder="1" applyAlignment="1">
      <alignment horizontal="left" inden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Border="1"/>
    <xf numFmtId="0" fontId="15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166" fontId="0" fillId="0" borderId="0" xfId="0" applyNumberFormat="1" applyBorder="1"/>
    <xf numFmtId="0" fontId="0" fillId="0" borderId="0" xfId="0" applyFill="1"/>
    <xf numFmtId="0" fontId="0" fillId="0" borderId="7" xfId="0" applyFill="1" applyBorder="1"/>
    <xf numFmtId="0" fontId="17" fillId="44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166" fontId="0" fillId="0" borderId="0" xfId="0" applyNumberFormat="1" applyFill="1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vertical="top"/>
    </xf>
    <xf numFmtId="0" fontId="11" fillId="44" borderId="18" xfId="36" applyFont="1" applyFill="1" applyBorder="1" applyAlignment="1"/>
    <xf numFmtId="0" fontId="7" fillId="44" borderId="18" xfId="36" applyFont="1" applyFill="1" applyBorder="1" applyAlignment="1"/>
    <xf numFmtId="0" fontId="7" fillId="44" borderId="19" xfId="36" applyFont="1" applyFill="1" applyBorder="1" applyAlignment="1"/>
    <xf numFmtId="0" fontId="10" fillId="44" borderId="18" xfId="0" applyFont="1" applyFill="1" applyBorder="1" applyAlignment="1" applyProtection="1">
      <alignment horizontal="left"/>
      <protection locked="0"/>
    </xf>
    <xf numFmtId="0" fontId="10" fillId="44" borderId="19" xfId="0" applyFont="1" applyFill="1" applyBorder="1" applyAlignment="1" applyProtection="1">
      <alignment horizontal="left"/>
      <protection locked="0"/>
    </xf>
    <xf numFmtId="0" fontId="10" fillId="44" borderId="20" xfId="0" applyFont="1" applyFill="1" applyBorder="1" applyAlignment="1" applyProtection="1">
      <alignment horizontal="left"/>
      <protection locked="0"/>
    </xf>
    <xf numFmtId="0" fontId="10" fillId="44" borderId="21" xfId="0" applyFont="1" applyFill="1" applyBorder="1" applyAlignment="1" applyProtection="1">
      <alignment horizontal="left"/>
      <protection locked="0"/>
    </xf>
    <xf numFmtId="0" fontId="10" fillId="44" borderId="8" xfId="0" applyFont="1" applyFill="1" applyBorder="1" applyAlignment="1" applyProtection="1">
      <alignment horizontal="left"/>
      <protection locked="0"/>
    </xf>
    <xf numFmtId="0" fontId="10" fillId="44" borderId="22" xfId="0" applyFont="1" applyFill="1" applyBorder="1" applyAlignment="1" applyProtection="1">
      <alignment horizontal="left"/>
      <protection locked="0"/>
    </xf>
    <xf numFmtId="0" fontId="10" fillId="44" borderId="23" xfId="0" applyFont="1" applyFill="1" applyBorder="1" applyAlignment="1" applyProtection="1">
      <alignment horizontal="left"/>
      <protection locked="0"/>
    </xf>
    <xf numFmtId="0" fontId="10" fillId="44" borderId="18" xfId="0" applyFont="1" applyFill="1" applyBorder="1" applyAlignment="1" applyProtection="1">
      <protection locked="0"/>
    </xf>
    <xf numFmtId="0" fontId="12" fillId="44" borderId="18" xfId="0" applyFont="1" applyFill="1" applyBorder="1" applyAlignment="1"/>
    <xf numFmtId="0" fontId="12" fillId="44" borderId="19" xfId="0" applyFont="1" applyFill="1" applyBorder="1" applyAlignment="1"/>
    <xf numFmtId="0" fontId="10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18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quotePrefix="1"/>
    <xf numFmtId="0" fontId="7" fillId="44" borderId="8" xfId="0" applyFont="1" applyFill="1" applyBorder="1" applyAlignment="1" applyProtection="1">
      <alignment horizontal="left"/>
      <protection locked="0"/>
    </xf>
    <xf numFmtId="0" fontId="7" fillId="44" borderId="15" xfId="0" applyFont="1" applyFill="1" applyBorder="1" applyAlignment="1" applyProtection="1">
      <protection locked="0"/>
    </xf>
    <xf numFmtId="0" fontId="7" fillId="44" borderId="15" xfId="0" applyFont="1" applyFill="1" applyBorder="1" applyAlignment="1" applyProtection="1">
      <alignment horizontal="left"/>
      <protection locked="0"/>
    </xf>
    <xf numFmtId="0" fontId="41" fillId="44" borderId="15" xfId="30" applyFill="1" applyBorder="1" applyAlignment="1" applyProtection="1">
      <alignment horizontal="left"/>
      <protection locked="0"/>
    </xf>
    <xf numFmtId="0" fontId="7" fillId="44" borderId="24" xfId="0" applyFont="1" applyFill="1" applyBorder="1" applyAlignment="1" applyProtection="1">
      <alignment horizontal="left"/>
      <protection locked="0"/>
    </xf>
    <xf numFmtId="0" fontId="7" fillId="44" borderId="25" xfId="0" applyFont="1" applyFill="1" applyBorder="1" applyAlignment="1" applyProtection="1">
      <alignment horizontal="left"/>
      <protection locked="0"/>
    </xf>
    <xf numFmtId="0" fontId="11" fillId="44" borderId="15" xfId="36" applyFont="1" applyFill="1" applyBorder="1"/>
    <xf numFmtId="0" fontId="17" fillId="44" borderId="7" xfId="0" applyFont="1" applyFill="1" applyBorder="1"/>
    <xf numFmtId="0" fontId="32" fillId="47" borderId="0" xfId="0" applyFont="1" applyFill="1" applyAlignment="1">
      <alignment horizontal="left" vertical="center"/>
    </xf>
    <xf numFmtId="170" fontId="0" fillId="0" borderId="0" xfId="0" applyNumberFormat="1"/>
    <xf numFmtId="166" fontId="33" fillId="44" borderId="7" xfId="0" applyNumberFormat="1" applyFont="1" applyFill="1" applyBorder="1"/>
    <xf numFmtId="166" fontId="34" fillId="44" borderId="7" xfId="0" applyNumberFormat="1" applyFont="1" applyFill="1" applyBorder="1"/>
    <xf numFmtId="0" fontId="34" fillId="44" borderId="7" xfId="0" applyFont="1" applyFill="1" applyBorder="1"/>
    <xf numFmtId="0" fontId="33" fillId="44" borderId="7" xfId="0" applyFont="1" applyFill="1" applyBorder="1"/>
    <xf numFmtId="176" fontId="35" fillId="44" borderId="7" xfId="0" applyNumberFormat="1" applyFont="1" applyFill="1" applyBorder="1"/>
    <xf numFmtId="41" fontId="35" fillId="44" borderId="7" xfId="0" applyNumberFormat="1" applyFont="1" applyFill="1" applyBorder="1"/>
    <xf numFmtId="3" fontId="33" fillId="44" borderId="7" xfId="0" applyNumberFormat="1" applyFont="1" applyFill="1" applyBorder="1"/>
    <xf numFmtId="1" fontId="0" fillId="0" borderId="0" xfId="0" applyNumberFormat="1"/>
    <xf numFmtId="3" fontId="34" fillId="44" borderId="7" xfId="0" applyNumberFormat="1" applyFont="1" applyFill="1" applyBorder="1"/>
    <xf numFmtId="0" fontId="17" fillId="44" borderId="19" xfId="0" applyFont="1" applyFill="1" applyBorder="1"/>
    <xf numFmtId="167" fontId="35" fillId="33" borderId="7" xfId="37" applyNumberFormat="1" applyFont="1" applyFill="1" applyBorder="1"/>
    <xf numFmtId="3" fontId="37" fillId="44" borderId="7" xfId="38" applyNumberFormat="1" applyFont="1" applyFill="1" applyBorder="1"/>
    <xf numFmtId="174" fontId="34" fillId="44" borderId="7" xfId="21" applyNumberFormat="1" applyFont="1" applyFill="1" applyBorder="1"/>
    <xf numFmtId="1" fontId="34" fillId="44" borderId="7" xfId="0" applyNumberFormat="1" applyFont="1" applyFill="1" applyBorder="1"/>
    <xf numFmtId="169" fontId="37" fillId="44" borderId="7" xfId="21" applyNumberFormat="1" applyFont="1" applyFill="1" applyBorder="1"/>
    <xf numFmtId="170" fontId="34" fillId="44" borderId="7" xfId="0" applyNumberFormat="1" applyFont="1" applyFill="1" applyBorder="1"/>
    <xf numFmtId="9" fontId="34" fillId="44" borderId="7" xfId="39" applyFont="1" applyFill="1" applyBorder="1"/>
    <xf numFmtId="174" fontId="33" fillId="44" borderId="7" xfId="21" applyNumberFormat="1" applyFont="1" applyFill="1" applyBorder="1"/>
    <xf numFmtId="169" fontId="35" fillId="44" borderId="7" xfId="21" applyNumberFormat="1" applyFont="1" applyFill="1" applyBorder="1"/>
    <xf numFmtId="169" fontId="37" fillId="44" borderId="7" xfId="21" applyNumberFormat="1" applyFont="1" applyFill="1" applyBorder="1" applyAlignment="1">
      <alignment wrapText="1"/>
    </xf>
    <xf numFmtId="0" fontId="38" fillId="0" borderId="0" xfId="0" applyFont="1"/>
    <xf numFmtId="0" fontId="37" fillId="44" borderId="7" xfId="0" applyFont="1" applyFill="1" applyBorder="1"/>
    <xf numFmtId="0" fontId="17" fillId="44" borderId="7" xfId="0" applyFont="1" applyFill="1" applyBorder="1" applyAlignment="1">
      <alignment horizontal="right"/>
    </xf>
    <xf numFmtId="43" fontId="0" fillId="0" borderId="0" xfId="0" applyNumberFormat="1"/>
    <xf numFmtId="0" fontId="12" fillId="0" borderId="0" xfId="0" applyFont="1" applyFill="1" applyAlignment="1">
      <alignment horizontal="left" vertical="center" wrapText="1"/>
    </xf>
    <xf numFmtId="0" fontId="39" fillId="32" borderId="7" xfId="0" applyFont="1" applyFill="1" applyBorder="1" applyAlignment="1">
      <alignment horizontal="center"/>
    </xf>
    <xf numFmtId="43" fontId="17" fillId="0" borderId="0" xfId="0" applyNumberFormat="1" applyFont="1"/>
    <xf numFmtId="0" fontId="12" fillId="44" borderId="0" xfId="0" applyFont="1" applyFill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>
      <alignment horizontal="center"/>
    </xf>
    <xf numFmtId="0" fontId="40" fillId="0" borderId="0" xfId="0" applyFont="1" applyFill="1" applyAlignment="1">
      <alignment horizontal="center" vertical="center" wrapText="1"/>
    </xf>
    <xf numFmtId="0" fontId="39" fillId="32" borderId="0" xfId="0" applyFont="1" applyFill="1" applyAlignment="1">
      <alignment horizontal="left" vertical="center" wrapText="1"/>
    </xf>
    <xf numFmtId="164" fontId="17" fillId="0" borderId="0" xfId="0" applyNumberFormat="1" applyFont="1"/>
    <xf numFmtId="0" fontId="12" fillId="48" borderId="7" xfId="0" applyFont="1" applyFill="1" applyBorder="1" applyAlignment="1">
      <alignment horizontal="left"/>
    </xf>
    <xf numFmtId="0" fontId="39" fillId="32" borderId="7" xfId="0" applyFont="1" applyFill="1" applyBorder="1" applyAlignment="1">
      <alignment horizontal="left"/>
    </xf>
    <xf numFmtId="168" fontId="17" fillId="44" borderId="7" xfId="0" applyNumberFormat="1" applyFont="1" applyFill="1" applyBorder="1"/>
    <xf numFmtId="0" fontId="17" fillId="44" borderId="7" xfId="0" applyFont="1" applyFill="1" applyBorder="1"/>
    <xf numFmtId="2" fontId="0" fillId="0" borderId="0" xfId="0" applyNumberFormat="1"/>
    <xf numFmtId="0" fontId="17" fillId="49" borderId="7" xfId="0" applyFont="1" applyFill="1" applyBorder="1"/>
    <xf numFmtId="0" fontId="42" fillId="44" borderId="7" xfId="0" applyFont="1" applyFill="1" applyBorder="1"/>
    <xf numFmtId="0" fontId="43" fillId="0" borderId="0" xfId="0" applyFont="1"/>
    <xf numFmtId="166" fontId="43" fillId="0" borderId="0" xfId="0" applyNumberFormat="1" applyFont="1"/>
    <xf numFmtId="166" fontId="44" fillId="0" borderId="0" xfId="0" applyNumberFormat="1" applyFont="1" applyAlignment="1">
      <alignment horizontal="right" vertical="center" wrapText="1"/>
    </xf>
    <xf numFmtId="166" fontId="44" fillId="0" borderId="0" xfId="0" applyNumberFormat="1" applyFont="1" applyBorder="1"/>
    <xf numFmtId="2" fontId="0" fillId="0" borderId="0" xfId="0" applyNumberFormat="1" applyBorder="1"/>
    <xf numFmtId="166" fontId="44" fillId="44" borderId="7" xfId="0" applyNumberFormat="1" applyFont="1" applyFill="1" applyBorder="1"/>
    <xf numFmtId="178" fontId="44" fillId="0" borderId="0" xfId="0" applyNumberFormat="1" applyFont="1"/>
    <xf numFmtId="166" fontId="44" fillId="0" borderId="0" xfId="0" applyNumberFormat="1" applyFont="1"/>
    <xf numFmtId="0" fontId="44" fillId="0" borderId="0" xfId="0" applyFont="1"/>
    <xf numFmtId="179" fontId="44" fillId="0" borderId="0" xfId="0" applyNumberFormat="1" applyFont="1"/>
    <xf numFmtId="0" fontId="44" fillId="0" borderId="0" xfId="0" applyFont="1" applyAlignment="1">
      <alignment horizontal="center" vertical="center" wrapText="1"/>
    </xf>
    <xf numFmtId="180" fontId="44" fillId="0" borderId="0" xfId="0" applyNumberFormat="1" applyFont="1" applyAlignment="1">
      <alignment horizontal="center" vertical="center" wrapText="1"/>
    </xf>
    <xf numFmtId="178" fontId="44" fillId="0" borderId="0" xfId="0" applyNumberFormat="1" applyFont="1" applyBorder="1"/>
    <xf numFmtId="166" fontId="45" fillId="44" borderId="7" xfId="0" applyNumberFormat="1" applyFont="1" applyFill="1" applyBorder="1"/>
    <xf numFmtId="181" fontId="44" fillId="0" borderId="0" xfId="0" applyNumberFormat="1" applyFont="1"/>
    <xf numFmtId="166" fontId="44" fillId="44" borderId="7" xfId="0" applyNumberFormat="1" applyFont="1" applyFill="1" applyBorder="1" applyAlignment="1">
      <alignment horizontal="right"/>
    </xf>
    <xf numFmtId="166" fontId="44" fillId="50" borderId="7" xfId="0" applyNumberFormat="1" applyFont="1" applyFill="1" applyBorder="1"/>
    <xf numFmtId="170" fontId="17" fillId="44" borderId="7" xfId="0" applyNumberFormat="1" applyFont="1" applyFill="1" applyBorder="1"/>
    <xf numFmtId="0" fontId="46" fillId="49" borderId="7" xfId="0" applyFont="1" applyFill="1" applyBorder="1"/>
    <xf numFmtId="9" fontId="47" fillId="44" borderId="7" xfId="39" applyFont="1" applyFill="1" applyBorder="1"/>
    <xf numFmtId="0" fontId="48" fillId="44" borderId="7" xfId="0" applyFont="1" applyFill="1" applyBorder="1"/>
    <xf numFmtId="0" fontId="47" fillId="44" borderId="7" xfId="0" applyFont="1" applyFill="1" applyBorder="1"/>
    <xf numFmtId="3" fontId="48" fillId="44" borderId="7" xfId="0" applyNumberFormat="1" applyFont="1" applyFill="1" applyBorder="1"/>
    <xf numFmtId="3" fontId="47" fillId="44" borderId="7" xfId="0" applyNumberFormat="1" applyFont="1" applyFill="1" applyBorder="1"/>
    <xf numFmtId="174" fontId="47" fillId="44" borderId="7" xfId="21" applyNumberFormat="1" applyFont="1" applyFill="1" applyBorder="1"/>
    <xf numFmtId="174" fontId="48" fillId="44" borderId="7" xfId="21" applyNumberFormat="1" applyFont="1" applyFill="1" applyBorder="1"/>
    <xf numFmtId="3" fontId="35" fillId="44" borderId="7" xfId="0" applyNumberFormat="1" applyFont="1" applyFill="1" applyBorder="1"/>
    <xf numFmtId="3" fontId="37" fillId="44" borderId="7" xfId="0" applyNumberFormat="1" applyFont="1" applyFill="1" applyBorder="1"/>
    <xf numFmtId="3" fontId="34" fillId="44" borderId="19" xfId="0" applyNumberFormat="1" applyFont="1" applyFill="1" applyBorder="1"/>
    <xf numFmtId="3" fontId="48" fillId="49" borderId="7" xfId="0" applyNumberFormat="1" applyFont="1" applyFill="1" applyBorder="1"/>
    <xf numFmtId="166" fontId="42" fillId="44" borderId="7" xfId="0" applyNumberFormat="1" applyFont="1" applyFill="1" applyBorder="1"/>
    <xf numFmtId="166" fontId="49" fillId="0" borderId="0" xfId="0" applyNumberFormat="1" applyFont="1"/>
    <xf numFmtId="182" fontId="50" fillId="0" borderId="0" xfId="0" applyNumberFormat="1" applyFont="1" applyBorder="1" applyAlignment="1">
      <alignment horizontal="right" vertical="center"/>
    </xf>
    <xf numFmtId="177" fontId="0" fillId="32" borderId="15" xfId="0" applyNumberFormat="1" applyFill="1" applyBorder="1" applyAlignment="1"/>
    <xf numFmtId="177" fontId="0" fillId="32" borderId="18" xfId="0" applyNumberFormat="1" applyFill="1" applyBorder="1" applyAlignment="1"/>
    <xf numFmtId="177" fontId="12" fillId="32" borderId="18" xfId="0" applyNumberFormat="1" applyFont="1" applyFill="1" applyBorder="1" applyAlignment="1"/>
    <xf numFmtId="177" fontId="0" fillId="32" borderId="19" xfId="0" applyNumberFormat="1" applyFill="1" applyBorder="1" applyAlignment="1"/>
    <xf numFmtId="166" fontId="12" fillId="0" borderId="0" xfId="0" applyNumberFormat="1" applyFont="1" applyFill="1"/>
    <xf numFmtId="166" fontId="0" fillId="0" borderId="0" xfId="0" quotePrefix="1" applyNumberFormat="1"/>
    <xf numFmtId="183" fontId="0" fillId="0" borderId="0" xfId="0" applyNumberFormat="1"/>
    <xf numFmtId="177" fontId="0" fillId="0" borderId="0" xfId="0" applyNumberFormat="1"/>
    <xf numFmtId="177" fontId="17" fillId="0" borderId="0" xfId="0" applyNumberFormat="1" applyFont="1"/>
    <xf numFmtId="0" fontId="12" fillId="0" borderId="0" xfId="0" applyFont="1"/>
    <xf numFmtId="0" fontId="17" fillId="0" borderId="0" xfId="0" applyFont="1"/>
    <xf numFmtId="164" fontId="0" fillId="0" borderId="0" xfId="0" applyNumberFormat="1"/>
    <xf numFmtId="169" fontId="17" fillId="0" borderId="0" xfId="0" applyNumberFormat="1" applyFont="1"/>
    <xf numFmtId="169" fontId="0" fillId="0" borderId="0" xfId="0" applyNumberFormat="1"/>
    <xf numFmtId="177" fontId="49" fillId="48" borderId="7" xfId="0" applyNumberFormat="1" applyFont="1" applyFill="1" applyBorder="1" applyAlignment="1">
      <alignment horizontal="center"/>
    </xf>
    <xf numFmtId="177" fontId="42" fillId="48" borderId="7" xfId="0" applyNumberFormat="1" applyFont="1" applyFill="1" applyBorder="1" applyAlignment="1">
      <alignment horizontal="center"/>
    </xf>
    <xf numFmtId="0" fontId="49" fillId="0" borderId="0" xfId="0" applyFont="1"/>
    <xf numFmtId="177" fontId="49" fillId="32" borderId="15" xfId="0" applyNumberFormat="1" applyFont="1" applyFill="1" applyBorder="1" applyAlignment="1"/>
    <xf numFmtId="177" fontId="42" fillId="32" borderId="18" xfId="0" applyNumberFormat="1" applyFont="1" applyFill="1" applyBorder="1" applyAlignment="1"/>
    <xf numFmtId="177" fontId="49" fillId="32" borderId="19" xfId="0" applyNumberFormat="1" applyFont="1" applyFill="1" applyBorder="1" applyAlignment="1"/>
    <xf numFmtId="177" fontId="49" fillId="44" borderId="7" xfId="0" applyNumberFormat="1" applyFont="1" applyFill="1" applyBorder="1"/>
    <xf numFmtId="43" fontId="49" fillId="0" borderId="0" xfId="0" applyNumberFormat="1" applyFont="1"/>
    <xf numFmtId="166" fontId="49" fillId="32" borderId="15" xfId="0" applyNumberFormat="1" applyFont="1" applyFill="1" applyBorder="1" applyAlignment="1"/>
    <xf numFmtId="166" fontId="49" fillId="32" borderId="18" xfId="0" applyNumberFormat="1" applyFont="1" applyFill="1" applyBorder="1" applyAlignment="1"/>
    <xf numFmtId="166" fontId="49" fillId="32" borderId="19" xfId="0" applyNumberFormat="1" applyFont="1" applyFill="1" applyBorder="1" applyAlignment="1"/>
    <xf numFmtId="43" fontId="42" fillId="0" borderId="0" xfId="0" applyNumberFormat="1" applyFont="1"/>
    <xf numFmtId="177" fontId="42" fillId="0" borderId="0" xfId="0" applyNumberFormat="1" applyFont="1"/>
    <xf numFmtId="184" fontId="49" fillId="44" borderId="7" xfId="0" applyNumberFormat="1" applyFont="1" applyFill="1" applyBorder="1"/>
    <xf numFmtId="164" fontId="42" fillId="0" borderId="0" xfId="0" applyNumberFormat="1" applyFont="1"/>
    <xf numFmtId="177" fontId="42" fillId="44" borderId="7" xfId="0" applyNumberFormat="1" applyFont="1" applyFill="1" applyBorder="1"/>
    <xf numFmtId="175" fontId="42" fillId="44" borderId="7" xfId="0" applyNumberFormat="1" applyFont="1" applyFill="1" applyBorder="1"/>
    <xf numFmtId="43" fontId="42" fillId="44" borderId="7" xfId="0" applyNumberFormat="1" applyFont="1" applyFill="1" applyBorder="1"/>
    <xf numFmtId="3" fontId="42" fillId="44" borderId="7" xfId="0" applyNumberFormat="1" applyFont="1" applyFill="1" applyBorder="1"/>
    <xf numFmtId="169" fontId="42" fillId="44" borderId="7" xfId="0" applyNumberFormat="1" applyFont="1" applyFill="1" applyBorder="1"/>
    <xf numFmtId="41" fontId="42" fillId="44" borderId="7" xfId="0" applyNumberFormat="1" applyFont="1" applyFill="1" applyBorder="1"/>
    <xf numFmtId="0" fontId="45" fillId="51" borderId="7" xfId="0" applyFont="1" applyFill="1" applyBorder="1" applyAlignment="1">
      <alignment horizontal="right" vertical="center"/>
    </xf>
    <xf numFmtId="174" fontId="45" fillId="44" borderId="7" xfId="21" applyNumberFormat="1" applyFont="1" applyFill="1" applyBorder="1"/>
    <xf numFmtId="9" fontId="44" fillId="44" borderId="7" xfId="39" applyFont="1" applyFill="1" applyBorder="1"/>
    <xf numFmtId="170" fontId="44" fillId="0" borderId="0" xfId="0" applyNumberFormat="1" applyFont="1"/>
    <xf numFmtId="0" fontId="44" fillId="52" borderId="7" xfId="0" applyFont="1" applyFill="1" applyBorder="1"/>
    <xf numFmtId="9" fontId="45" fillId="44" borderId="7" xfId="39" applyFont="1" applyFill="1" applyBorder="1"/>
    <xf numFmtId="166" fontId="49" fillId="44" borderId="7" xfId="0" applyNumberFormat="1" applyFont="1" applyFill="1" applyBorder="1"/>
    <xf numFmtId="166" fontId="49" fillId="0" borderId="0" xfId="0" applyNumberFormat="1" applyFont="1" applyBorder="1"/>
    <xf numFmtId="3" fontId="45" fillId="44" borderId="7" xfId="38" applyNumberFormat="1" applyFont="1" applyFill="1" applyBorder="1"/>
    <xf numFmtId="3" fontId="12" fillId="0" borderId="0" xfId="38" applyNumberFormat="1" applyFont="1" applyFill="1" applyBorder="1"/>
    <xf numFmtId="174" fontId="0" fillId="0" borderId="0" xfId="24" applyNumberFormat="1" applyFont="1" applyFill="1" applyBorder="1"/>
    <xf numFmtId="166" fontId="49" fillId="48" borderId="7" xfId="0" applyNumberFormat="1" applyFont="1" applyFill="1" applyBorder="1" applyAlignment="1">
      <alignment horizontal="right"/>
    </xf>
    <xf numFmtId="170" fontId="49" fillId="44" borderId="7" xfId="0" applyNumberFormat="1" applyFont="1" applyFill="1" applyBorder="1"/>
    <xf numFmtId="0" fontId="0" fillId="0" borderId="0" xfId="0" applyFill="1" applyBorder="1"/>
    <xf numFmtId="43" fontId="0" fillId="0" borderId="9" xfId="0" applyNumberFormat="1" applyBorder="1" applyAlignment="1">
      <alignment vertical="top" wrapText="1"/>
    </xf>
    <xf numFmtId="43" fontId="0" fillId="0" borderId="9" xfId="0" applyNumberFormat="1" applyBorder="1" applyAlignment="1">
      <alignment vertical="top"/>
    </xf>
    <xf numFmtId="169" fontId="0" fillId="0" borderId="9" xfId="0" applyNumberFormat="1" applyBorder="1" applyAlignment="1">
      <alignment vertical="top" wrapText="1"/>
    </xf>
    <xf numFmtId="0" fontId="0" fillId="0" borderId="9" xfId="0" applyBorder="1" applyAlignment="1">
      <alignment vertical="top" wrapText="1"/>
    </xf>
    <xf numFmtId="185" fontId="42" fillId="44" borderId="7" xfId="0" applyNumberFormat="1" applyFont="1" applyFill="1" applyBorder="1"/>
    <xf numFmtId="3" fontId="17" fillId="44" borderId="7" xfId="0" applyNumberFormat="1" applyFont="1" applyFill="1" applyBorder="1"/>
    <xf numFmtId="3" fontId="45" fillId="44" borderId="7" xfId="0" applyNumberFormat="1" applyFont="1" applyFill="1" applyBorder="1"/>
    <xf numFmtId="3" fontId="51" fillId="44" borderId="7" xfId="0" applyNumberFormat="1" applyFont="1" applyFill="1" applyBorder="1"/>
    <xf numFmtId="3" fontId="0" fillId="0" borderId="0" xfId="0" applyNumberFormat="1"/>
    <xf numFmtId="3" fontId="49" fillId="50" borderId="7" xfId="0" applyNumberFormat="1" applyFont="1" applyFill="1" applyBorder="1"/>
    <xf numFmtId="3" fontId="44" fillId="50" borderId="7" xfId="0" applyNumberFormat="1" applyFont="1" applyFill="1" applyBorder="1"/>
    <xf numFmtId="180" fontId="17" fillId="44" borderId="7" xfId="0" applyNumberFormat="1" applyFont="1" applyFill="1" applyBorder="1"/>
    <xf numFmtId="180" fontId="42" fillId="44" borderId="7" xfId="0" applyNumberFormat="1" applyFont="1" applyFill="1" applyBorder="1"/>
    <xf numFmtId="180" fontId="45" fillId="44" borderId="7" xfId="0" applyNumberFormat="1" applyFont="1" applyFill="1" applyBorder="1"/>
    <xf numFmtId="0" fontId="0" fillId="0" borderId="9" xfId="0" applyBorder="1" applyAlignment="1">
      <alignment wrapText="1"/>
    </xf>
    <xf numFmtId="0" fontId="52" fillId="0" borderId="0" xfId="0" applyFont="1" applyAlignment="1">
      <alignment horizontal="left" vertical="center" wrapText="1"/>
    </xf>
    <xf numFmtId="0" fontId="53" fillId="0" borderId="0" xfId="0" applyFont="1" applyAlignment="1">
      <alignment horizontal="left" vertical="center" wrapText="1"/>
    </xf>
    <xf numFmtId="0" fontId="39" fillId="0" borderId="0" xfId="0" applyFont="1" applyAlignment="1">
      <alignment vertical="center" wrapText="1"/>
    </xf>
    <xf numFmtId="0" fontId="54" fillId="0" borderId="0" xfId="0" applyFont="1" applyAlignment="1">
      <alignment horizontal="left" vertical="center" wrapText="1"/>
    </xf>
    <xf numFmtId="0" fontId="39" fillId="0" borderId="0" xfId="0" applyFont="1" applyBorder="1" applyAlignment="1">
      <alignment vertical="center" wrapText="1"/>
    </xf>
    <xf numFmtId="10" fontId="34" fillId="44" borderId="7" xfId="0" applyNumberFormat="1" applyFont="1" applyFill="1" applyBorder="1"/>
    <xf numFmtId="0" fontId="49" fillId="52" borderId="7" xfId="0" applyFont="1" applyFill="1" applyBorder="1"/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vertical="top" wrapText="1"/>
    </xf>
    <xf numFmtId="0" fontId="44" fillId="0" borderId="9" xfId="0" applyFont="1" applyBorder="1" applyAlignment="1">
      <alignment horizontal="left" vertical="top" wrapText="1"/>
    </xf>
    <xf numFmtId="0" fontId="44" fillId="0" borderId="0" xfId="0" applyFont="1" applyAlignment="1">
      <alignment horizontal="left" vertical="top" wrapText="1"/>
    </xf>
    <xf numFmtId="177" fontId="55" fillId="53" borderId="7" xfId="0" applyNumberFormat="1" applyFont="1" applyFill="1" applyBorder="1"/>
    <xf numFmtId="170" fontId="55" fillId="53" borderId="7" xfId="0" applyNumberFormat="1" applyFont="1" applyFill="1" applyBorder="1"/>
    <xf numFmtId="4" fontId="12" fillId="50" borderId="7" xfId="0" applyNumberFormat="1" applyFont="1" applyFill="1" applyBorder="1" applyAlignment="1">
      <alignment horizontal="right"/>
    </xf>
  </cellXfs>
  <cellStyles count="90">
    <cellStyle name="Accent1 - 20%" xfId="1"/>
    <cellStyle name="Accent1 - 40%" xfId="2"/>
    <cellStyle name="Accent1 - 60%" xfId="3"/>
    <cellStyle name="Accent2 - 20%" xfId="4"/>
    <cellStyle name="Accent2 - 40%" xfId="5"/>
    <cellStyle name="Accent2 - 60%" xfId="6"/>
    <cellStyle name="Accent3 - 20%" xfId="7"/>
    <cellStyle name="Accent3 - 40%" xfId="8"/>
    <cellStyle name="Accent3 - 60%" xfId="9"/>
    <cellStyle name="Accent4 - 20%" xfId="10"/>
    <cellStyle name="Accent4 - 40%" xfId="11"/>
    <cellStyle name="Accent4 - 60%" xfId="12"/>
    <cellStyle name="Accent5 - 20%" xfId="13"/>
    <cellStyle name="Accent5 - 40%" xfId="14"/>
    <cellStyle name="Accent5 - 60%" xfId="15"/>
    <cellStyle name="Accent6 - 20%" xfId="16"/>
    <cellStyle name="Accent6 - 40%" xfId="17"/>
    <cellStyle name="Accent6 - 60%" xfId="18"/>
    <cellStyle name="Blockout" xfId="19"/>
    <cellStyle name="Blockout 2" xfId="20"/>
    <cellStyle name="Comma" xfId="21" builtinId="3"/>
    <cellStyle name="Comma 2" xfId="22"/>
    <cellStyle name="Comma 3" xfId="23"/>
    <cellStyle name="Comma 4" xfId="24"/>
    <cellStyle name="Emphasis 1" xfId="25"/>
    <cellStyle name="Emphasis 2" xfId="26"/>
    <cellStyle name="Emphasis 3" xfId="27"/>
    <cellStyle name="Euro" xfId="28"/>
    <cellStyle name="Euro 2" xfId="29"/>
    <cellStyle name="Hyperlink" xfId="30" builtinId="8"/>
    <cellStyle name="Input1" xfId="31"/>
    <cellStyle name="Normal" xfId="0" builtinId="0"/>
    <cellStyle name="Normal 2" xfId="32"/>
    <cellStyle name="Normal 2 2" xfId="33"/>
    <cellStyle name="Normal 3" xfId="34"/>
    <cellStyle name="Normal 4" xfId="35"/>
    <cellStyle name="Normal_2010 06 22 - IE - Scheme Template for data collection" xfId="36"/>
    <cellStyle name="Normal_FC350 Costs and MDs" xfId="37"/>
    <cellStyle name="Normal_Sheet1" xfId="38"/>
    <cellStyle name="Percent" xfId="39" builtinId="5"/>
    <cellStyle name="Percent 2" xfId="40"/>
    <cellStyle name="Percent 3" xfId="41"/>
    <cellStyle name="Percent 4" xfId="42"/>
    <cellStyle name="PROTECT" xfId="43"/>
    <cellStyle name="PROTECT 2" xfId="44"/>
    <cellStyle name="SAPBEXaggData" xfId="45"/>
    <cellStyle name="SAPBEXaggDataEmph" xfId="46"/>
    <cellStyle name="SAPBEXaggItem" xfId="47"/>
    <cellStyle name="SAPBEXaggItemX" xfId="48"/>
    <cellStyle name="SAPBEXchaText" xfId="49"/>
    <cellStyle name="SAPBEXexcBad7" xfId="50"/>
    <cellStyle name="SAPBEXexcBad8" xfId="51"/>
    <cellStyle name="SAPBEXexcBad9" xfId="52"/>
    <cellStyle name="SAPBEXexcCritical4" xfId="53"/>
    <cellStyle name="SAPBEXexcCritical5" xfId="54"/>
    <cellStyle name="SAPBEXexcCritical6" xfId="55"/>
    <cellStyle name="SAPBEXexcGood1" xfId="56"/>
    <cellStyle name="SAPBEXexcGood2" xfId="57"/>
    <cellStyle name="SAPBEXexcGood3" xfId="58"/>
    <cellStyle name="SAPBEXfilterDrill" xfId="59"/>
    <cellStyle name="SAPBEXfilterItem" xfId="60"/>
    <cellStyle name="SAPBEXfilterText" xfId="61"/>
    <cellStyle name="SAPBEXformats" xfId="62"/>
    <cellStyle name="SAPBEXheaderItem" xfId="63"/>
    <cellStyle name="SAPBEXheaderText" xfId="64"/>
    <cellStyle name="SAPBEXHLevel0" xfId="65"/>
    <cellStyle name="SAPBEXHLevel0X" xfId="66"/>
    <cellStyle name="SAPBEXHLevel1" xfId="67"/>
    <cellStyle name="SAPBEXHLevel1X" xfId="68"/>
    <cellStyle name="SAPBEXHLevel2" xfId="69"/>
    <cellStyle name="SAPBEXHLevel2X" xfId="70"/>
    <cellStyle name="SAPBEXHLevel3" xfId="71"/>
    <cellStyle name="SAPBEXHLevel3X" xfId="72"/>
    <cellStyle name="SAPBEXinputData" xfId="73"/>
    <cellStyle name="SAPBEXItemHeader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Special" xfId="87"/>
    <cellStyle name="Style 1" xfId="88"/>
    <cellStyle name="Style 2" xfId="8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8000"/>
      <color rgb="FF00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8. Operating environment'!A1"/><Relationship Id="rId3" Type="http://schemas.openxmlformats.org/officeDocument/2006/relationships/hyperlink" Target="#'2. Revenue'!A1"/><Relationship Id="rId7" Type="http://schemas.openxmlformats.org/officeDocument/2006/relationships/hyperlink" Target="#'1. Contents'!A1"/><Relationship Id="rId2" Type="http://schemas.openxmlformats.org/officeDocument/2006/relationships/hyperlink" Target="#'5. Operational data'!A1"/><Relationship Id="rId1" Type="http://schemas.openxmlformats.org/officeDocument/2006/relationships/hyperlink" Target="#'3. Opex'!A1"/><Relationship Id="rId6" Type="http://schemas.openxmlformats.org/officeDocument/2006/relationships/hyperlink" Target="#'6. Physical assets'!A1"/><Relationship Id="rId5" Type="http://schemas.openxmlformats.org/officeDocument/2006/relationships/hyperlink" Target="#'7. Quality of services'!A1"/><Relationship Id="rId4" Type="http://schemas.openxmlformats.org/officeDocument/2006/relationships/hyperlink" Target="#'4. Assets (RAB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8</xdr:row>
      <xdr:rowOff>104774</xdr:rowOff>
    </xdr:from>
    <xdr:to>
      <xdr:col>3</xdr:col>
      <xdr:colOff>562799</xdr:colOff>
      <xdr:row>10</xdr:row>
      <xdr:rowOff>47774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266699" y="1695449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3.</a:t>
          </a:r>
          <a:r>
            <a:rPr lang="en-AU" sz="1100" baseline="0"/>
            <a:t> Opex</a:t>
          </a:r>
          <a:endParaRPr lang="en-AU" sz="1100"/>
        </a:p>
      </xdr:txBody>
    </xdr:sp>
    <xdr:clientData/>
  </xdr:twoCellAnchor>
  <xdr:twoCellAnchor>
    <xdr:from>
      <xdr:col>0</xdr:col>
      <xdr:colOff>266699</xdr:colOff>
      <xdr:row>13</xdr:row>
      <xdr:rowOff>47624</xdr:rowOff>
    </xdr:from>
    <xdr:to>
      <xdr:col>3</xdr:col>
      <xdr:colOff>562799</xdr:colOff>
      <xdr:row>14</xdr:row>
      <xdr:rowOff>181124</xdr:rowOff>
    </xdr:to>
    <xdr:sp macro="" textlink="">
      <xdr:nvSpPr>
        <xdr:cNvPr id="3" name="Rectangle 2">
          <a:hlinkClick xmlns:r="http://schemas.openxmlformats.org/officeDocument/2006/relationships" r:id="rId2"/>
        </xdr:cNvPr>
        <xdr:cNvSpPr/>
      </xdr:nvSpPr>
      <xdr:spPr>
        <a:xfrm>
          <a:off x="266699" y="2590799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5.</a:t>
          </a:r>
          <a:r>
            <a:rPr lang="en-AU" sz="1100" baseline="0"/>
            <a:t> Operational data</a:t>
          </a:r>
          <a:endParaRPr lang="en-AU" sz="1100"/>
        </a:p>
      </xdr:txBody>
    </xdr:sp>
    <xdr:clientData/>
  </xdr:twoCellAnchor>
  <xdr:twoCellAnchor>
    <xdr:from>
      <xdr:col>1</xdr:col>
      <xdr:colOff>0</xdr:colOff>
      <xdr:row>6</xdr:row>
      <xdr:rowOff>38100</xdr:rowOff>
    </xdr:from>
    <xdr:to>
      <xdr:col>3</xdr:col>
      <xdr:colOff>562800</xdr:colOff>
      <xdr:row>7</xdr:row>
      <xdr:rowOff>171600</xdr:rowOff>
    </xdr:to>
    <xdr:sp macro="" textlink="">
      <xdr:nvSpPr>
        <xdr:cNvPr id="4" name="Rectangle 3">
          <a:hlinkClick xmlns:r="http://schemas.openxmlformats.org/officeDocument/2006/relationships" r:id="rId3"/>
        </xdr:cNvPr>
        <xdr:cNvSpPr/>
      </xdr:nvSpPr>
      <xdr:spPr>
        <a:xfrm>
          <a:off x="266700" y="124777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2. Revenue</a:t>
          </a:r>
        </a:p>
      </xdr:txBody>
    </xdr:sp>
    <xdr:clientData/>
  </xdr:twoCellAnchor>
  <xdr:twoCellAnchor>
    <xdr:from>
      <xdr:col>1</xdr:col>
      <xdr:colOff>0</xdr:colOff>
      <xdr:row>10</xdr:row>
      <xdr:rowOff>171450</xdr:rowOff>
    </xdr:from>
    <xdr:to>
      <xdr:col>3</xdr:col>
      <xdr:colOff>562800</xdr:colOff>
      <xdr:row>12</xdr:row>
      <xdr:rowOff>114450</xdr:rowOff>
    </xdr:to>
    <xdr:sp macro="" textlink="">
      <xdr:nvSpPr>
        <xdr:cNvPr id="6" name="Rectangle 5">
          <a:hlinkClick xmlns:r="http://schemas.openxmlformats.org/officeDocument/2006/relationships" r:id="rId4"/>
        </xdr:cNvPr>
        <xdr:cNvSpPr/>
      </xdr:nvSpPr>
      <xdr:spPr>
        <a:xfrm>
          <a:off x="266700" y="214312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4.</a:t>
          </a:r>
          <a:r>
            <a:rPr lang="en-AU" sz="1100" baseline="0"/>
            <a:t> Assets (RAB)</a:t>
          </a:r>
          <a:endParaRPr lang="en-AU" sz="1100"/>
        </a:p>
      </xdr:txBody>
    </xdr:sp>
    <xdr:clientData/>
  </xdr:twoCellAnchor>
  <xdr:twoCellAnchor>
    <xdr:from>
      <xdr:col>0</xdr:col>
      <xdr:colOff>266699</xdr:colOff>
      <xdr:row>17</xdr:row>
      <xdr:rowOff>180975</xdr:rowOff>
    </xdr:from>
    <xdr:to>
      <xdr:col>3</xdr:col>
      <xdr:colOff>562799</xdr:colOff>
      <xdr:row>19</xdr:row>
      <xdr:rowOff>123975</xdr:rowOff>
    </xdr:to>
    <xdr:sp macro="" textlink="">
      <xdr:nvSpPr>
        <xdr:cNvPr id="7" name="Rectangle 6">
          <a:hlinkClick xmlns:r="http://schemas.openxmlformats.org/officeDocument/2006/relationships" r:id="rId5"/>
        </xdr:cNvPr>
        <xdr:cNvSpPr/>
      </xdr:nvSpPr>
      <xdr:spPr>
        <a:xfrm>
          <a:off x="266699" y="3486150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7. Quality of services</a:t>
          </a:r>
        </a:p>
      </xdr:txBody>
    </xdr:sp>
    <xdr:clientData/>
  </xdr:twoCellAnchor>
  <xdr:twoCellAnchor>
    <xdr:from>
      <xdr:col>0</xdr:col>
      <xdr:colOff>266698</xdr:colOff>
      <xdr:row>15</xdr:row>
      <xdr:rowOff>114300</xdr:rowOff>
    </xdr:from>
    <xdr:to>
      <xdr:col>3</xdr:col>
      <xdr:colOff>562798</xdr:colOff>
      <xdr:row>17</xdr:row>
      <xdr:rowOff>57300</xdr:rowOff>
    </xdr:to>
    <xdr:sp macro="" textlink="">
      <xdr:nvSpPr>
        <xdr:cNvPr id="9" name="Rectangle 8">
          <a:hlinkClick xmlns:r="http://schemas.openxmlformats.org/officeDocument/2006/relationships" r:id="rId6"/>
        </xdr:cNvPr>
        <xdr:cNvSpPr/>
      </xdr:nvSpPr>
      <xdr:spPr>
        <a:xfrm>
          <a:off x="266698" y="303847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6.</a:t>
          </a:r>
          <a:r>
            <a:rPr lang="en-AU" sz="1100" baseline="0"/>
            <a:t> Physical assets</a:t>
          </a:r>
          <a:endParaRPr lang="en-AU" sz="1100"/>
        </a:p>
      </xdr:txBody>
    </xdr:sp>
    <xdr:clientData/>
  </xdr:twoCellAnchor>
  <xdr:twoCellAnchor>
    <xdr:from>
      <xdr:col>1</xdr:col>
      <xdr:colOff>0</xdr:colOff>
      <xdr:row>3</xdr:row>
      <xdr:rowOff>161925</xdr:rowOff>
    </xdr:from>
    <xdr:to>
      <xdr:col>3</xdr:col>
      <xdr:colOff>562800</xdr:colOff>
      <xdr:row>5</xdr:row>
      <xdr:rowOff>104925</xdr:rowOff>
    </xdr:to>
    <xdr:sp macro="" textlink="">
      <xdr:nvSpPr>
        <xdr:cNvPr id="10" name="Rectangle 9">
          <a:hlinkClick xmlns:r="http://schemas.openxmlformats.org/officeDocument/2006/relationships" r:id="rId7"/>
        </xdr:cNvPr>
        <xdr:cNvSpPr/>
      </xdr:nvSpPr>
      <xdr:spPr>
        <a:xfrm>
          <a:off x="266700" y="800100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1.</a:t>
          </a:r>
          <a:r>
            <a:rPr lang="en-AU" sz="1100" baseline="0"/>
            <a:t> Contents</a:t>
          </a:r>
          <a:endParaRPr lang="en-AU" sz="1100"/>
        </a:p>
      </xdr:txBody>
    </xdr:sp>
    <xdr:clientData/>
  </xdr:twoCellAnchor>
  <xdr:twoCellAnchor>
    <xdr:from>
      <xdr:col>1</xdr:col>
      <xdr:colOff>0</xdr:colOff>
      <xdr:row>20</xdr:row>
      <xdr:rowOff>57150</xdr:rowOff>
    </xdr:from>
    <xdr:to>
      <xdr:col>3</xdr:col>
      <xdr:colOff>562800</xdr:colOff>
      <xdr:row>22</xdr:row>
      <xdr:rowOff>150</xdr:rowOff>
    </xdr:to>
    <xdr:sp macro="" textlink="">
      <xdr:nvSpPr>
        <xdr:cNvPr id="11" name="Rectangle 10">
          <a:hlinkClick xmlns:r="http://schemas.openxmlformats.org/officeDocument/2006/relationships" r:id="rId8"/>
        </xdr:cNvPr>
        <xdr:cNvSpPr/>
      </xdr:nvSpPr>
      <xdr:spPr>
        <a:xfrm>
          <a:off x="266700" y="393382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8.</a:t>
          </a:r>
          <a:r>
            <a:rPr lang="en-AU" sz="1100" baseline="0"/>
            <a:t> Operating environment</a:t>
          </a:r>
        </a:p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williams@powercor.com.a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zoomScale="75" zoomScaleNormal="75" workbookViewId="0">
      <selection activeCell="N3" sqref="N3"/>
    </sheetView>
  </sheetViews>
  <sheetFormatPr defaultRowHeight="15" x14ac:dyDescent="0.25"/>
  <cols>
    <col min="1" max="1" width="32.28515625" customWidth="1"/>
    <col min="2" max="2" width="19.5703125" customWidth="1"/>
    <col min="3" max="8" width="12.28515625" customWidth="1"/>
  </cols>
  <sheetData>
    <row r="1" spans="1:10" ht="20.25" x14ac:dyDescent="0.3">
      <c r="A1" s="25" t="s">
        <v>584</v>
      </c>
      <c r="B1" s="38"/>
      <c r="C1" s="38"/>
      <c r="D1" s="38"/>
      <c r="E1" s="38"/>
      <c r="F1" s="38"/>
      <c r="G1" s="38"/>
      <c r="H1" s="38"/>
      <c r="I1" s="38"/>
      <c r="J1" s="23"/>
    </row>
    <row r="2" spans="1:10" x14ac:dyDescent="0.25">
      <c r="A2" s="38"/>
      <c r="B2" s="38"/>
      <c r="C2" s="38"/>
      <c r="D2" s="38"/>
      <c r="E2" s="38"/>
      <c r="F2" s="38"/>
      <c r="G2" s="38"/>
      <c r="H2" s="38"/>
      <c r="I2" s="38"/>
      <c r="J2" s="23"/>
    </row>
    <row r="3" spans="1:10" x14ac:dyDescent="0.25">
      <c r="A3" s="38"/>
      <c r="B3" s="38"/>
      <c r="C3" s="38"/>
      <c r="D3" s="38"/>
      <c r="E3" s="38"/>
      <c r="F3" s="38"/>
      <c r="G3" s="38"/>
      <c r="H3" s="38"/>
      <c r="I3" s="38"/>
      <c r="J3" s="24"/>
    </row>
    <row r="4" spans="1:10" ht="18" x14ac:dyDescent="0.25">
      <c r="A4" s="39" t="s">
        <v>80</v>
      </c>
      <c r="B4" s="99" t="s">
        <v>663</v>
      </c>
      <c r="C4" s="70"/>
      <c r="D4" s="71"/>
      <c r="E4" s="72"/>
      <c r="F4" s="38"/>
      <c r="G4" s="38"/>
      <c r="H4" s="38"/>
      <c r="I4" s="38"/>
      <c r="J4" s="23"/>
    </row>
    <row r="5" spans="1:10" ht="18" x14ac:dyDescent="0.25">
      <c r="A5" s="27"/>
      <c r="B5" s="27"/>
      <c r="C5" s="38"/>
      <c r="D5" s="38"/>
      <c r="E5" s="38"/>
      <c r="F5" s="38"/>
      <c r="G5" s="38"/>
      <c r="H5" s="38"/>
      <c r="I5" s="38"/>
      <c r="J5" s="23"/>
    </row>
    <row r="6" spans="1:10" ht="18" x14ac:dyDescent="0.25">
      <c r="A6" s="26" t="s">
        <v>81</v>
      </c>
      <c r="B6" s="26"/>
      <c r="C6" s="70" t="s">
        <v>664</v>
      </c>
      <c r="D6" s="71"/>
      <c r="E6" s="72"/>
      <c r="F6" s="38"/>
      <c r="G6" s="38"/>
      <c r="H6" s="38"/>
      <c r="I6" s="38"/>
      <c r="J6" s="23"/>
    </row>
    <row r="7" spans="1:10" ht="15.75" thickBot="1" x14ac:dyDescent="0.3">
      <c r="A7" s="38"/>
      <c r="B7" s="38"/>
      <c r="C7" s="38"/>
      <c r="D7" s="38"/>
      <c r="E7" s="38"/>
      <c r="F7" s="38"/>
      <c r="G7" s="38"/>
      <c r="H7" s="38"/>
      <c r="I7" s="38"/>
      <c r="J7" s="23"/>
    </row>
    <row r="8" spans="1:10" x14ac:dyDescent="0.25">
      <c r="A8" s="40"/>
      <c r="B8" s="28"/>
      <c r="C8" s="28"/>
      <c r="D8" s="28"/>
      <c r="E8" s="29"/>
      <c r="F8" s="29"/>
      <c r="G8" s="29"/>
      <c r="H8" s="30"/>
      <c r="I8" s="38"/>
      <c r="J8" s="23"/>
    </row>
    <row r="9" spans="1:10" x14ac:dyDescent="0.25">
      <c r="A9" s="41" t="s">
        <v>4</v>
      </c>
      <c r="C9" s="85" t="s">
        <v>82</v>
      </c>
      <c r="D9" s="95" t="s">
        <v>665</v>
      </c>
      <c r="E9" s="73"/>
      <c r="F9" s="73"/>
      <c r="G9" s="74"/>
      <c r="H9" s="34"/>
      <c r="I9" s="38"/>
      <c r="J9" s="23"/>
    </row>
    <row r="10" spans="1:10" x14ac:dyDescent="0.25">
      <c r="A10" s="41"/>
      <c r="C10" s="85"/>
      <c r="D10" s="97"/>
      <c r="E10" s="75"/>
      <c r="F10" s="75"/>
      <c r="G10" s="76"/>
      <c r="H10" s="34"/>
      <c r="I10" s="38"/>
      <c r="J10" s="23"/>
    </row>
    <row r="11" spans="1:10" x14ac:dyDescent="0.25">
      <c r="A11" s="41"/>
      <c r="C11" s="85" t="s">
        <v>83</v>
      </c>
      <c r="D11" s="97" t="s">
        <v>666</v>
      </c>
      <c r="E11" s="75"/>
      <c r="F11" s="75"/>
      <c r="G11" s="76"/>
      <c r="H11" s="34"/>
      <c r="I11" s="38"/>
      <c r="J11" s="23"/>
    </row>
    <row r="12" spans="1:10" x14ac:dyDescent="0.25">
      <c r="A12" s="41"/>
      <c r="B12" s="83"/>
      <c r="C12" s="86" t="s">
        <v>84</v>
      </c>
      <c r="D12" s="93" t="s">
        <v>667</v>
      </c>
      <c r="E12" s="42" t="s">
        <v>85</v>
      </c>
      <c r="F12" s="77">
        <v>3000</v>
      </c>
      <c r="G12" s="31"/>
      <c r="H12" s="32"/>
      <c r="I12" s="38"/>
      <c r="J12" s="23"/>
    </row>
    <row r="13" spans="1:10" x14ac:dyDescent="0.25">
      <c r="A13" s="41"/>
      <c r="B13" s="31"/>
      <c r="C13" s="85"/>
      <c r="D13" s="31"/>
      <c r="E13" s="31"/>
      <c r="F13" s="31"/>
      <c r="G13" s="31"/>
      <c r="H13" s="33"/>
      <c r="I13" s="38"/>
      <c r="J13" s="23"/>
    </row>
    <row r="14" spans="1:10" x14ac:dyDescent="0.25">
      <c r="A14" s="41" t="s">
        <v>465</v>
      </c>
      <c r="B14" s="84"/>
      <c r="C14" s="85" t="s">
        <v>82</v>
      </c>
      <c r="D14" s="98" t="s">
        <v>668</v>
      </c>
      <c r="E14" s="78"/>
      <c r="F14" s="78"/>
      <c r="G14" s="79"/>
      <c r="H14" s="34"/>
      <c r="I14" s="38"/>
      <c r="J14" s="23"/>
    </row>
    <row r="15" spans="1:10" x14ac:dyDescent="0.25">
      <c r="A15" s="41"/>
      <c r="B15" s="84"/>
      <c r="C15" s="85"/>
      <c r="D15" s="95"/>
      <c r="E15" s="78"/>
      <c r="F15" s="78"/>
      <c r="G15" s="79"/>
      <c r="H15" s="34"/>
      <c r="I15" s="38"/>
      <c r="J15" s="23"/>
    </row>
    <row r="16" spans="1:10" x14ac:dyDescent="0.25">
      <c r="A16" s="41"/>
      <c r="C16" s="85" t="s">
        <v>83</v>
      </c>
      <c r="D16" s="95" t="s">
        <v>666</v>
      </c>
      <c r="E16" s="73"/>
      <c r="F16" s="73"/>
      <c r="G16" s="74"/>
      <c r="H16" s="34"/>
      <c r="I16" s="38"/>
      <c r="J16" s="23"/>
    </row>
    <row r="17" spans="1:10" x14ac:dyDescent="0.25">
      <c r="A17" s="43"/>
      <c r="B17" s="83"/>
      <c r="C17" s="85" t="s">
        <v>84</v>
      </c>
      <c r="D17" s="93" t="s">
        <v>667</v>
      </c>
      <c r="E17" s="42" t="s">
        <v>85</v>
      </c>
      <c r="F17" s="77">
        <v>8001</v>
      </c>
      <c r="G17" s="31"/>
      <c r="H17" s="32"/>
      <c r="I17" s="38"/>
      <c r="J17" s="23"/>
    </row>
    <row r="18" spans="1:10" ht="15.75" thickBot="1" x14ac:dyDescent="0.3">
      <c r="A18" s="44"/>
      <c r="B18" s="35"/>
      <c r="C18" s="35"/>
      <c r="D18" s="35"/>
      <c r="E18" s="36"/>
      <c r="F18" s="36"/>
      <c r="G18" s="36"/>
      <c r="H18" s="37"/>
      <c r="I18" s="38"/>
      <c r="J18" s="23"/>
    </row>
    <row r="19" spans="1:10" x14ac:dyDescent="0.25">
      <c r="A19" s="40"/>
      <c r="B19" s="28"/>
      <c r="C19" s="28"/>
      <c r="D19" s="28"/>
      <c r="E19" s="29"/>
      <c r="F19" s="29"/>
      <c r="G19" s="29"/>
      <c r="H19" s="30"/>
      <c r="I19" s="38"/>
      <c r="J19" s="23"/>
    </row>
    <row r="20" spans="1:10" x14ac:dyDescent="0.25">
      <c r="A20" s="41" t="s">
        <v>86</v>
      </c>
      <c r="B20" s="94" t="s">
        <v>672</v>
      </c>
      <c r="C20" s="80"/>
      <c r="D20" s="81"/>
      <c r="E20" s="81"/>
      <c r="F20" s="82"/>
      <c r="G20" s="31"/>
      <c r="H20" s="33"/>
      <c r="I20" s="38"/>
      <c r="J20" s="23"/>
    </row>
    <row r="21" spans="1:10" x14ac:dyDescent="0.25">
      <c r="A21" s="41" t="s">
        <v>87</v>
      </c>
      <c r="B21" s="95" t="s">
        <v>673</v>
      </c>
      <c r="C21" s="73"/>
      <c r="D21" s="73"/>
      <c r="E21" s="73"/>
      <c r="F21" s="74"/>
      <c r="G21" s="31"/>
      <c r="H21" s="33"/>
      <c r="I21" s="38"/>
      <c r="J21" s="23"/>
    </row>
    <row r="22" spans="1:10" x14ac:dyDescent="0.25">
      <c r="A22" s="41" t="s">
        <v>88</v>
      </c>
      <c r="B22" s="96" t="s">
        <v>674</v>
      </c>
      <c r="C22" s="73"/>
      <c r="D22" s="73"/>
      <c r="E22" s="73"/>
      <c r="F22" s="74"/>
      <c r="G22" s="31"/>
      <c r="H22" s="33"/>
      <c r="I22" s="38"/>
      <c r="J22" s="23"/>
    </row>
    <row r="23" spans="1:10" ht="15.75" thickBot="1" x14ac:dyDescent="0.3">
      <c r="A23" s="44"/>
      <c r="B23" s="35"/>
      <c r="C23" s="35"/>
      <c r="D23" s="35"/>
      <c r="E23" s="36"/>
      <c r="F23" s="36"/>
      <c r="G23" s="36"/>
      <c r="H23" s="37"/>
      <c r="I23" s="38"/>
      <c r="J23" s="23"/>
    </row>
    <row r="24" spans="1:10" x14ac:dyDescent="0.25">
      <c r="A24" s="38"/>
      <c r="B24" s="38"/>
      <c r="C24" s="38"/>
      <c r="D24" s="38"/>
      <c r="E24" s="38"/>
      <c r="F24" s="38"/>
      <c r="G24" s="38"/>
      <c r="H24" s="38"/>
      <c r="I24" s="38"/>
      <c r="J24" s="23"/>
    </row>
    <row r="25" spans="1:10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23"/>
    </row>
  </sheetData>
  <phoneticPr fontId="13" type="noConversion"/>
  <hyperlinks>
    <hyperlink ref="B22" r:id="rId1"/>
  </hyperlinks>
  <pageMargins left="0.70866141732283472" right="0.70866141732283472" top="0.74803149606299213" bottom="0.74803149606299213" header="0.31496062992125984" footer="0.31496062992125984"/>
  <pageSetup paperSize="9" scale="91" orientation="landscape" r:id="rId2"/>
  <headerFooter>
    <oddHeader>&amp;C&amp;F&amp;R&amp;A</oddHead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workbookViewId="0">
      <selection activeCell="C40" sqref="C40"/>
    </sheetView>
  </sheetViews>
  <sheetFormatPr defaultRowHeight="15" x14ac:dyDescent="0.25"/>
  <cols>
    <col min="1" max="1" width="4" customWidth="1"/>
  </cols>
  <sheetData>
    <row r="1" spans="1:1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0.25" x14ac:dyDescent="0.3">
      <c r="B2" s="25" t="s">
        <v>79</v>
      </c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4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3"/>
      <c r="B23" s="3"/>
      <c r="C23" s="3"/>
      <c r="D23" s="3"/>
      <c r="E23" s="3"/>
      <c r="F23" s="3"/>
    </row>
    <row r="24" spans="1:11" x14ac:dyDescent="0.25">
      <c r="A24" s="3"/>
      <c r="B24" s="3"/>
      <c r="C24" s="3"/>
      <c r="D24" s="3"/>
      <c r="E24" s="3"/>
      <c r="F24" s="3"/>
    </row>
    <row r="25" spans="1:11" x14ac:dyDescent="0.25">
      <c r="A25" s="3"/>
      <c r="B25" s="3"/>
      <c r="C25" s="3"/>
      <c r="D25" s="3"/>
      <c r="E25" s="3"/>
      <c r="F25" s="3"/>
    </row>
    <row r="26" spans="1:11" x14ac:dyDescent="0.25">
      <c r="A26" s="3"/>
      <c r="B26" s="3"/>
      <c r="C26" s="3"/>
      <c r="D26" s="3"/>
      <c r="E26" s="3"/>
      <c r="F26" s="3"/>
    </row>
    <row r="27" spans="1:11" x14ac:dyDescent="0.25">
      <c r="A27" s="3"/>
      <c r="B27" s="3"/>
      <c r="C27" s="3"/>
      <c r="D27" s="3"/>
      <c r="E27" s="3"/>
      <c r="F27" s="3"/>
    </row>
    <row r="28" spans="1:11" x14ac:dyDescent="0.25">
      <c r="A28" s="3"/>
      <c r="B28" s="3"/>
      <c r="C28" s="3"/>
      <c r="D28" s="3"/>
      <c r="E28" s="3"/>
      <c r="F28" s="3"/>
    </row>
    <row r="29" spans="1:11" x14ac:dyDescent="0.25">
      <c r="A29" s="3"/>
      <c r="B29" s="3"/>
      <c r="C29" s="3"/>
      <c r="D29" s="3"/>
      <c r="E29" s="3"/>
      <c r="F29" s="3"/>
    </row>
    <row r="30" spans="1:11" x14ac:dyDescent="0.25">
      <c r="A30" s="3"/>
      <c r="B30" s="3"/>
      <c r="C30" s="3"/>
      <c r="D30" s="3"/>
      <c r="E30" s="3"/>
      <c r="F30" s="3"/>
    </row>
  </sheetData>
  <phoneticPr fontId="13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&amp;C&amp;F&amp;R&amp;A</oddHeader>
    <oddFooter>&amp;C&amp;D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zoomScale="70" zoomScaleNormal="70" workbookViewId="0">
      <pane xSplit="3" ySplit="6" topLeftCell="D17" activePane="bottomRight" state="frozen"/>
      <selection activeCell="C40" sqref="C40"/>
      <selection pane="topRight" activeCell="C40" sqref="C40"/>
      <selection pane="bottomLeft" activeCell="C40" sqref="C40"/>
      <selection pane="bottomRight" activeCell="B33" sqref="B33"/>
    </sheetView>
  </sheetViews>
  <sheetFormatPr defaultRowHeight="15" x14ac:dyDescent="0.25"/>
  <cols>
    <col min="1" max="1" width="13.85546875" customWidth="1"/>
    <col min="2" max="2" width="59.140625" customWidth="1"/>
    <col min="3" max="3" width="9.85546875" customWidth="1"/>
    <col min="4" max="4" width="12.85546875" customWidth="1"/>
    <col min="5" max="11" width="12.7109375" bestFit="1" customWidth="1"/>
    <col min="12" max="12" width="4.7109375" customWidth="1"/>
    <col min="13" max="13" width="12.140625" customWidth="1"/>
    <col min="14" max="20" width="11.5703125" bestFit="1" customWidth="1"/>
    <col min="21" max="21" width="80.7109375" style="18" bestFit="1" customWidth="1"/>
  </cols>
  <sheetData>
    <row r="1" spans="1:21" ht="15.75" x14ac:dyDescent="0.25">
      <c r="B1" s="6" t="s">
        <v>69</v>
      </c>
    </row>
    <row r="2" spans="1:21" ht="15.75" x14ac:dyDescent="0.25">
      <c r="B2" s="6"/>
    </row>
    <row r="3" spans="1:21" x14ac:dyDescent="0.25">
      <c r="B3" s="1" t="s">
        <v>70</v>
      </c>
      <c r="D3" s="1" t="s">
        <v>1</v>
      </c>
      <c r="M3" s="1" t="s">
        <v>74</v>
      </c>
    </row>
    <row r="4" spans="1:21" s="55" customFormat="1" x14ac:dyDescent="0.25">
      <c r="B4" s="1" t="s">
        <v>241</v>
      </c>
      <c r="D4" s="56">
        <v>2006</v>
      </c>
      <c r="E4" s="56">
        <v>2007</v>
      </c>
      <c r="F4" s="56">
        <v>2008</v>
      </c>
      <c r="G4" s="56">
        <v>2009</v>
      </c>
      <c r="H4" s="56">
        <v>2010</v>
      </c>
      <c r="I4" s="56">
        <v>2011</v>
      </c>
      <c r="J4" s="56">
        <v>2012</v>
      </c>
      <c r="K4" s="56">
        <v>2013</v>
      </c>
      <c r="M4" s="56">
        <v>2006</v>
      </c>
      <c r="N4" s="56">
        <v>2007</v>
      </c>
      <c r="O4" s="56">
        <v>2008</v>
      </c>
      <c r="P4" s="56">
        <v>2009</v>
      </c>
      <c r="Q4" s="56">
        <v>2010</v>
      </c>
      <c r="R4" s="56">
        <v>2011</v>
      </c>
      <c r="S4" s="56">
        <v>2012</v>
      </c>
      <c r="T4" s="56">
        <v>2013</v>
      </c>
      <c r="U4" s="224"/>
    </row>
    <row r="5" spans="1:21" s="1" customFormat="1" x14ac:dyDescent="0.25">
      <c r="A5" s="1" t="s">
        <v>68</v>
      </c>
      <c r="B5" s="1" t="s">
        <v>2</v>
      </c>
      <c r="C5" s="1" t="s">
        <v>3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21" ht="15.75" x14ac:dyDescent="0.25">
      <c r="B6" s="20" t="s">
        <v>499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1" ht="30" customHeight="1" x14ac:dyDescent="0.25">
      <c r="A7" s="8" t="s">
        <v>105</v>
      </c>
      <c r="B7" s="9" t="s">
        <v>5</v>
      </c>
      <c r="C7" s="46" t="s">
        <v>562</v>
      </c>
      <c r="D7" s="173">
        <v>17018.289876236857</v>
      </c>
      <c r="E7" s="173">
        <v>16586.781757881356</v>
      </c>
      <c r="F7" s="173">
        <v>16377.474198139415</v>
      </c>
      <c r="G7" s="173">
        <v>17046.089247554009</v>
      </c>
      <c r="H7" s="173">
        <v>16884.622995808368</v>
      </c>
      <c r="I7" s="173">
        <v>17977.767172084124</v>
      </c>
      <c r="J7" s="173">
        <v>19776.521206204696</v>
      </c>
      <c r="K7" s="173">
        <v>22496.753123844996</v>
      </c>
      <c r="L7" s="17"/>
      <c r="M7" s="104">
        <v>0</v>
      </c>
      <c r="N7" s="104">
        <v>0</v>
      </c>
      <c r="O7" s="104">
        <v>0</v>
      </c>
      <c r="P7" s="104">
        <v>0</v>
      </c>
      <c r="Q7" s="104">
        <v>0</v>
      </c>
      <c r="R7" s="104">
        <v>0</v>
      </c>
      <c r="S7" s="104">
        <v>0</v>
      </c>
      <c r="T7" s="104">
        <v>0</v>
      </c>
      <c r="U7" s="248"/>
    </row>
    <row r="8" spans="1:21" ht="30" x14ac:dyDescent="0.25">
      <c r="A8" s="8" t="s">
        <v>106</v>
      </c>
      <c r="B8" s="9" t="s">
        <v>6</v>
      </c>
      <c r="C8" s="46" t="s">
        <v>562</v>
      </c>
      <c r="D8" s="173">
        <v>159221.08992245837</v>
      </c>
      <c r="E8" s="173">
        <v>160382.17195814068</v>
      </c>
      <c r="F8" s="173">
        <v>163294.33958878857</v>
      </c>
      <c r="G8" s="173">
        <v>169822.34483382717</v>
      </c>
      <c r="H8" s="173">
        <v>161837.77222437965</v>
      </c>
      <c r="I8" s="173">
        <v>153063.00158652716</v>
      </c>
      <c r="J8" s="173">
        <v>155569.32614291974</v>
      </c>
      <c r="K8" s="173">
        <v>171575.19195587188</v>
      </c>
      <c r="L8" s="17"/>
      <c r="M8" s="104">
        <v>0</v>
      </c>
      <c r="N8" s="104">
        <v>0</v>
      </c>
      <c r="O8" s="104">
        <v>0</v>
      </c>
      <c r="P8" s="104">
        <v>0</v>
      </c>
      <c r="Q8" s="104">
        <v>0</v>
      </c>
      <c r="R8" s="104">
        <v>0</v>
      </c>
      <c r="S8" s="104">
        <v>0</v>
      </c>
      <c r="T8" s="104">
        <v>0</v>
      </c>
      <c r="U8" s="248"/>
    </row>
    <row r="9" spans="1:21" x14ac:dyDescent="0.25">
      <c r="A9" s="8" t="s">
        <v>107</v>
      </c>
      <c r="B9" s="9" t="s">
        <v>7</v>
      </c>
      <c r="C9" s="46" t="s">
        <v>562</v>
      </c>
      <c r="D9" s="173">
        <v>132442.85902295477</v>
      </c>
      <c r="E9" s="173">
        <v>138034.68077213489</v>
      </c>
      <c r="F9" s="173">
        <v>141177.12549251958</v>
      </c>
      <c r="G9" s="173">
        <v>151868.79371156867</v>
      </c>
      <c r="H9" s="173">
        <v>153273.46464795244</v>
      </c>
      <c r="I9" s="173">
        <v>158768.62924729878</v>
      </c>
      <c r="J9" s="173">
        <v>183700.93347672303</v>
      </c>
      <c r="K9" s="173">
        <v>215812.19232408472</v>
      </c>
      <c r="L9" s="17"/>
      <c r="M9" s="104">
        <v>0</v>
      </c>
      <c r="N9" s="104">
        <v>0</v>
      </c>
      <c r="O9" s="104">
        <v>0</v>
      </c>
      <c r="P9" s="104">
        <v>0</v>
      </c>
      <c r="Q9" s="104">
        <v>0</v>
      </c>
      <c r="R9" s="104">
        <v>0</v>
      </c>
      <c r="S9" s="104">
        <v>0</v>
      </c>
      <c r="T9" s="104">
        <v>0</v>
      </c>
    </row>
    <row r="10" spans="1:21" x14ac:dyDescent="0.25">
      <c r="A10" s="8" t="s">
        <v>108</v>
      </c>
      <c r="B10" s="9" t="s">
        <v>8</v>
      </c>
      <c r="C10" s="46" t="s">
        <v>562</v>
      </c>
      <c r="D10" s="173">
        <v>0</v>
      </c>
      <c r="E10" s="173">
        <v>0</v>
      </c>
      <c r="F10" s="173">
        <v>0</v>
      </c>
      <c r="G10" s="173">
        <v>0</v>
      </c>
      <c r="H10" s="173">
        <v>0</v>
      </c>
      <c r="I10" s="173">
        <v>0</v>
      </c>
      <c r="J10" s="173">
        <v>0</v>
      </c>
      <c r="K10" s="173">
        <v>2.303420175199395</v>
      </c>
      <c r="L10" s="17"/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</row>
    <row r="11" spans="1:21" x14ac:dyDescent="0.25">
      <c r="A11" s="8" t="s">
        <v>109</v>
      </c>
      <c r="B11" s="9" t="s">
        <v>9</v>
      </c>
      <c r="C11" s="46" t="s">
        <v>562</v>
      </c>
      <c r="D11" s="173">
        <v>20977.612719122702</v>
      </c>
      <c r="E11" s="173">
        <v>21382.834523038357</v>
      </c>
      <c r="F11" s="173">
        <v>21580.708315867814</v>
      </c>
      <c r="G11" s="173">
        <v>22594.362271769278</v>
      </c>
      <c r="H11" s="173">
        <v>21918.719404130035</v>
      </c>
      <c r="I11" s="173">
        <v>22752.527507449897</v>
      </c>
      <c r="J11" s="173">
        <v>26273.075663483152</v>
      </c>
      <c r="K11" s="173">
        <v>30621.832465561507</v>
      </c>
      <c r="L11" s="17"/>
      <c r="M11" s="104">
        <v>0</v>
      </c>
      <c r="N11" s="104">
        <v>0</v>
      </c>
      <c r="O11" s="104">
        <v>0</v>
      </c>
      <c r="P11" s="104">
        <v>0</v>
      </c>
      <c r="Q11" s="104">
        <v>0</v>
      </c>
      <c r="R11" s="104">
        <v>0</v>
      </c>
      <c r="S11" s="104">
        <v>0</v>
      </c>
      <c r="T11" s="104">
        <v>0</v>
      </c>
    </row>
    <row r="12" spans="1:21" x14ac:dyDescent="0.25">
      <c r="A12" s="8" t="s">
        <v>110</v>
      </c>
      <c r="B12" s="9" t="s">
        <v>570</v>
      </c>
      <c r="C12" s="46" t="s">
        <v>562</v>
      </c>
      <c r="D12" s="173">
        <v>1428.4257850340682</v>
      </c>
      <c r="E12" s="173">
        <v>1431.1513981733094</v>
      </c>
      <c r="F12" s="173">
        <v>1356.4401523490346</v>
      </c>
      <c r="G12" s="173">
        <v>1318.2946615695078</v>
      </c>
      <c r="H12" s="173">
        <v>1263.6683950608976</v>
      </c>
      <c r="I12" s="173">
        <v>1165.711068393344</v>
      </c>
      <c r="J12" s="173">
        <v>1171.652765630326</v>
      </c>
      <c r="K12" s="173">
        <v>1199.1982506816878</v>
      </c>
      <c r="L12" s="17"/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4">
        <v>0</v>
      </c>
      <c r="T12" s="104">
        <v>0</v>
      </c>
    </row>
    <row r="13" spans="1:21" x14ac:dyDescent="0.25">
      <c r="A13" s="8" t="s">
        <v>111</v>
      </c>
      <c r="B13" s="9" t="s">
        <v>265</v>
      </c>
      <c r="C13" s="46" t="s">
        <v>562</v>
      </c>
      <c r="D13" s="173">
        <v>3587.4648308301716</v>
      </c>
      <c r="E13" s="173">
        <v>3715.470997419141</v>
      </c>
      <c r="F13" s="173">
        <v>3800.316132287071</v>
      </c>
      <c r="G13" s="173">
        <v>3930.0651014431269</v>
      </c>
      <c r="H13" s="173">
        <v>4030.9548939526244</v>
      </c>
      <c r="I13" s="173">
        <v>4157.9304060332324</v>
      </c>
      <c r="J13" s="173">
        <v>4462.9935551475774</v>
      </c>
      <c r="K13" s="173">
        <v>5163.4222758711767</v>
      </c>
      <c r="L13" s="17"/>
      <c r="M13" s="104">
        <v>0</v>
      </c>
      <c r="N13" s="104">
        <v>0</v>
      </c>
      <c r="O13" s="104">
        <v>0</v>
      </c>
      <c r="P13" s="104">
        <v>0</v>
      </c>
      <c r="Q13" s="104">
        <v>0</v>
      </c>
      <c r="R13" s="104">
        <v>0</v>
      </c>
      <c r="S13" s="104">
        <v>0</v>
      </c>
      <c r="T13" s="104">
        <v>0</v>
      </c>
    </row>
    <row r="14" spans="1:21" x14ac:dyDescent="0.25">
      <c r="A14" s="8" t="s">
        <v>112</v>
      </c>
      <c r="B14" s="9" t="s">
        <v>10</v>
      </c>
      <c r="C14" s="46" t="s">
        <v>562</v>
      </c>
      <c r="D14" s="173">
        <v>56654.445632785246</v>
      </c>
      <c r="E14" s="173">
        <v>59834.552209897047</v>
      </c>
      <c r="F14" s="173">
        <v>62198.356723499412</v>
      </c>
      <c r="G14" s="173">
        <v>65625.538872223711</v>
      </c>
      <c r="H14" s="173">
        <v>65470.379072936666</v>
      </c>
      <c r="I14" s="173">
        <v>69441.839943347324</v>
      </c>
      <c r="J14" s="173">
        <v>75228.136860985745</v>
      </c>
      <c r="K14" s="173">
        <v>85849.232095404426</v>
      </c>
      <c r="L14" s="17"/>
      <c r="M14" s="104">
        <v>0</v>
      </c>
      <c r="N14" s="104">
        <v>0</v>
      </c>
      <c r="O14" s="104">
        <v>0</v>
      </c>
      <c r="P14" s="104">
        <v>0</v>
      </c>
      <c r="Q14" s="104">
        <v>0</v>
      </c>
      <c r="R14" s="104">
        <v>0</v>
      </c>
      <c r="S14" s="104">
        <v>0</v>
      </c>
      <c r="T14" s="104">
        <v>0</v>
      </c>
    </row>
    <row r="15" spans="1:21" x14ac:dyDescent="0.25">
      <c r="A15" s="8" t="s">
        <v>113</v>
      </c>
      <c r="B15" s="9" t="s">
        <v>11</v>
      </c>
      <c r="C15" s="46" t="s">
        <v>562</v>
      </c>
      <c r="D15" s="173">
        <v>0</v>
      </c>
      <c r="E15" s="173">
        <v>0</v>
      </c>
      <c r="F15" s="173">
        <v>0</v>
      </c>
      <c r="G15" s="173">
        <v>0</v>
      </c>
      <c r="H15" s="173">
        <v>0</v>
      </c>
      <c r="I15" s="173">
        <v>0</v>
      </c>
      <c r="J15" s="173">
        <v>0</v>
      </c>
      <c r="K15" s="173">
        <v>0</v>
      </c>
      <c r="L15" s="17"/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4">
        <v>0</v>
      </c>
    </row>
    <row r="16" spans="1:21" x14ac:dyDescent="0.25">
      <c r="A16" s="8" t="s">
        <v>440</v>
      </c>
      <c r="B16" s="9" t="s">
        <v>443</v>
      </c>
      <c r="C16" s="46" t="s">
        <v>562</v>
      </c>
      <c r="D16" s="173">
        <v>0</v>
      </c>
      <c r="E16" s="173">
        <v>0</v>
      </c>
      <c r="F16" s="173">
        <v>0</v>
      </c>
      <c r="G16" s="173">
        <v>0</v>
      </c>
      <c r="H16" s="173">
        <v>0</v>
      </c>
      <c r="I16" s="173">
        <v>0</v>
      </c>
      <c r="J16" s="173">
        <v>0</v>
      </c>
      <c r="K16" s="173">
        <v>0</v>
      </c>
      <c r="L16" s="17"/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104">
        <v>0</v>
      </c>
      <c r="S16" s="104">
        <v>0</v>
      </c>
      <c r="T16" s="104">
        <v>0</v>
      </c>
    </row>
    <row r="17" spans="1:21" x14ac:dyDescent="0.25">
      <c r="A17" s="8" t="s">
        <v>441</v>
      </c>
      <c r="B17" s="9" t="s">
        <v>444</v>
      </c>
      <c r="C17" s="46" t="s">
        <v>562</v>
      </c>
      <c r="D17" s="173">
        <v>0</v>
      </c>
      <c r="E17" s="173">
        <v>0</v>
      </c>
      <c r="F17" s="173">
        <v>0</v>
      </c>
      <c r="G17" s="173">
        <v>0</v>
      </c>
      <c r="H17" s="173">
        <v>0</v>
      </c>
      <c r="I17" s="173">
        <v>0</v>
      </c>
      <c r="J17" s="173">
        <v>0</v>
      </c>
      <c r="K17" s="173">
        <v>0</v>
      </c>
      <c r="L17" s="17"/>
      <c r="M17" s="104">
        <v>6040.3863999999985</v>
      </c>
      <c r="N17" s="104">
        <v>6174.7623400000002</v>
      </c>
      <c r="O17" s="104">
        <v>8787.0009800000007</v>
      </c>
      <c r="P17" s="104">
        <v>8899.5434600000008</v>
      </c>
      <c r="Q17" s="104">
        <v>9447.1180199999999</v>
      </c>
      <c r="R17" s="104">
        <v>10610.624829999995</v>
      </c>
      <c r="S17" s="104">
        <v>11336.090609999999</v>
      </c>
      <c r="T17" s="104">
        <v>10227.967820960777</v>
      </c>
    </row>
    <row r="18" spans="1:21" x14ac:dyDescent="0.25">
      <c r="A18" s="8" t="s">
        <v>442</v>
      </c>
      <c r="B18" s="9" t="s">
        <v>445</v>
      </c>
      <c r="C18" s="46" t="s">
        <v>562</v>
      </c>
      <c r="D18" s="173">
        <v>0</v>
      </c>
      <c r="E18" s="173">
        <v>0</v>
      </c>
      <c r="F18" s="173">
        <v>0</v>
      </c>
      <c r="G18" s="173">
        <v>0</v>
      </c>
      <c r="H18" s="173">
        <v>0</v>
      </c>
      <c r="I18" s="173">
        <v>0</v>
      </c>
      <c r="J18" s="173">
        <v>0</v>
      </c>
      <c r="K18" s="173">
        <v>0</v>
      </c>
      <c r="L18" s="17"/>
      <c r="M18" s="104">
        <v>4606.3262699999996</v>
      </c>
      <c r="N18" s="104">
        <v>4744.2068200000003</v>
      </c>
      <c r="O18" s="104">
        <v>5817.8641399999997</v>
      </c>
      <c r="P18" s="104">
        <v>5799.6988499999998</v>
      </c>
      <c r="Q18" s="104">
        <v>6301.09177</v>
      </c>
      <c r="R18" s="104">
        <v>7513.0874599999997</v>
      </c>
      <c r="S18" s="104">
        <v>8317.0258499999436</v>
      </c>
      <c r="T18" s="104">
        <v>9332.7371099999582</v>
      </c>
    </row>
    <row r="19" spans="1:21" x14ac:dyDescent="0.25">
      <c r="A19" s="8" t="s">
        <v>569</v>
      </c>
      <c r="B19" s="9" t="s">
        <v>12</v>
      </c>
      <c r="C19" s="46" t="s">
        <v>562</v>
      </c>
      <c r="D19" s="173">
        <v>0</v>
      </c>
      <c r="E19" s="173">
        <v>0</v>
      </c>
      <c r="F19" s="173">
        <v>0</v>
      </c>
      <c r="G19" s="173">
        <v>0</v>
      </c>
      <c r="H19" s="173">
        <v>0</v>
      </c>
      <c r="I19" s="173">
        <v>0</v>
      </c>
      <c r="J19" s="173">
        <v>0</v>
      </c>
      <c r="K19" s="173">
        <v>0</v>
      </c>
      <c r="L19" s="17"/>
      <c r="M19" s="104">
        <v>7905.0985599999549</v>
      </c>
      <c r="N19" s="104">
        <v>7873.973869999998</v>
      </c>
      <c r="O19" s="104">
        <v>6398.2866299999996</v>
      </c>
      <c r="P19" s="104">
        <v>4289.9010799999996</v>
      </c>
      <c r="Q19" s="104">
        <v>5078.7311100000006</v>
      </c>
      <c r="R19" s="104">
        <v>11085.108790000002</v>
      </c>
      <c r="S19" s="104">
        <v>13004.995130000207</v>
      </c>
      <c r="T19" s="104">
        <v>9789.4419699999471</v>
      </c>
    </row>
    <row r="20" spans="1:21" x14ac:dyDescent="0.25">
      <c r="A20" s="8" t="s">
        <v>115</v>
      </c>
      <c r="B20" s="19" t="s">
        <v>14</v>
      </c>
      <c r="C20" s="46" t="s">
        <v>562</v>
      </c>
      <c r="D20" s="173">
        <f>SUM(D7:D19)</f>
        <v>391330.18778942223</v>
      </c>
      <c r="E20" s="173">
        <f t="shared" ref="E20:J20" si="0">SUM(E7:E19)</f>
        <v>401367.64361668471</v>
      </c>
      <c r="F20" s="173">
        <f t="shared" si="0"/>
        <v>409784.76060345088</v>
      </c>
      <c r="G20" s="173">
        <f t="shared" si="0"/>
        <v>432205.48869995552</v>
      </c>
      <c r="H20" s="173">
        <f t="shared" si="0"/>
        <v>424679.58163422061</v>
      </c>
      <c r="I20" s="173">
        <f t="shared" si="0"/>
        <v>427327.40693113394</v>
      </c>
      <c r="J20" s="173">
        <f t="shared" si="0"/>
        <v>466182.63967109425</v>
      </c>
      <c r="K20" s="173">
        <f>SUM(K7:K19)</f>
        <v>532720.12591149565</v>
      </c>
      <c r="L20" s="17"/>
      <c r="M20" s="104">
        <f>SUM(M7:M19)</f>
        <v>18551.811229999952</v>
      </c>
      <c r="N20" s="104">
        <f t="shared" ref="N20:S20" si="1">SUM(N7:N19)</f>
        <v>18792.943029999999</v>
      </c>
      <c r="O20" s="104">
        <f t="shared" si="1"/>
        <v>21003.151750000001</v>
      </c>
      <c r="P20" s="104">
        <f t="shared" si="1"/>
        <v>18989.143390000001</v>
      </c>
      <c r="Q20" s="104">
        <f t="shared" si="1"/>
        <v>20826.940900000001</v>
      </c>
      <c r="R20" s="104">
        <f t="shared" si="1"/>
        <v>29208.821079999998</v>
      </c>
      <c r="S20" s="104">
        <f t="shared" si="1"/>
        <v>32658.11159000015</v>
      </c>
      <c r="T20" s="104">
        <v>29350.146900960681</v>
      </c>
    </row>
    <row r="21" spans="1:21" x14ac:dyDescent="0.25">
      <c r="A21" s="8"/>
      <c r="B21" s="19"/>
      <c r="C21" s="46"/>
      <c r="D21" s="174"/>
      <c r="E21" s="174"/>
      <c r="F21" s="174"/>
      <c r="G21" s="174"/>
      <c r="H21" s="174"/>
      <c r="I21" s="174"/>
      <c r="J21" s="174"/>
      <c r="K21" s="174"/>
      <c r="L21" s="17"/>
      <c r="M21" s="17"/>
      <c r="N21" s="17"/>
      <c r="O21" s="17"/>
      <c r="P21" s="17"/>
      <c r="Q21" s="17"/>
      <c r="R21" s="17"/>
      <c r="S21" s="17"/>
      <c r="T21" s="17"/>
    </row>
    <row r="22" spans="1:21" ht="15.75" x14ac:dyDescent="0.25">
      <c r="A22" s="8"/>
      <c r="B22" s="20" t="s">
        <v>500</v>
      </c>
      <c r="C22" s="46"/>
      <c r="D22" s="174"/>
      <c r="E22" s="174"/>
      <c r="F22" s="174"/>
      <c r="G22" s="174"/>
      <c r="H22" s="174"/>
      <c r="I22" s="174"/>
      <c r="J22" s="174"/>
      <c r="K22" s="174"/>
      <c r="L22" s="17"/>
      <c r="M22" s="17"/>
      <c r="N22" s="17"/>
      <c r="O22" s="17"/>
      <c r="P22" s="17"/>
      <c r="Q22" s="17"/>
      <c r="R22" s="17"/>
      <c r="S22" s="17"/>
      <c r="T22" s="17"/>
    </row>
    <row r="23" spans="1:21" x14ac:dyDescent="0.25">
      <c r="A23" s="8" t="s">
        <v>114</v>
      </c>
      <c r="B23" s="9" t="s">
        <v>248</v>
      </c>
      <c r="C23" s="46" t="s">
        <v>562</v>
      </c>
      <c r="D23" s="173">
        <v>172582.75664435737</v>
      </c>
      <c r="E23" s="173">
        <v>175853.37455363048</v>
      </c>
      <c r="F23" s="173">
        <v>180424.44217232862</v>
      </c>
      <c r="G23" s="173">
        <v>189964.65021385762</v>
      </c>
      <c r="H23" s="173">
        <v>184267.70457355463</v>
      </c>
      <c r="I23" s="173">
        <v>180076.33283756356</v>
      </c>
      <c r="J23" s="173">
        <v>194734.74185207867</v>
      </c>
      <c r="K23" s="173">
        <v>224237.27258624806</v>
      </c>
      <c r="L23" s="17"/>
      <c r="M23" s="156">
        <v>0</v>
      </c>
      <c r="N23" s="156">
        <v>0</v>
      </c>
      <c r="O23" s="156">
        <v>0</v>
      </c>
      <c r="P23" s="156">
        <v>0</v>
      </c>
      <c r="Q23" s="156">
        <v>0</v>
      </c>
      <c r="R23" s="156">
        <v>0</v>
      </c>
      <c r="S23" s="156">
        <v>0</v>
      </c>
      <c r="T23" s="156">
        <v>0</v>
      </c>
    </row>
    <row r="24" spans="1:21" x14ac:dyDescent="0.25">
      <c r="A24" s="8" t="s">
        <v>116</v>
      </c>
      <c r="B24" s="9" t="s">
        <v>580</v>
      </c>
      <c r="C24" s="46" t="s">
        <v>562</v>
      </c>
      <c r="D24" s="173">
        <v>113743.19713765076</v>
      </c>
      <c r="E24" s="173">
        <v>115023.02030126826</v>
      </c>
      <c r="F24" s="173">
        <v>115983.47138266391</v>
      </c>
      <c r="G24" s="173">
        <v>124143.44038359732</v>
      </c>
      <c r="H24" s="173">
        <v>121977.26517700941</v>
      </c>
      <c r="I24" s="173">
        <v>123155.75547141627</v>
      </c>
      <c r="J24" s="173">
        <v>135791.60267273817</v>
      </c>
      <c r="K24" s="173">
        <v>153488.92586843309</v>
      </c>
      <c r="L24" s="17"/>
      <c r="M24" s="156">
        <v>0</v>
      </c>
      <c r="N24" s="156">
        <v>0</v>
      </c>
      <c r="O24" s="156">
        <v>0</v>
      </c>
      <c r="P24" s="156">
        <v>0</v>
      </c>
      <c r="Q24" s="156">
        <v>0</v>
      </c>
      <c r="R24" s="156">
        <v>0</v>
      </c>
      <c r="S24" s="156">
        <v>0</v>
      </c>
      <c r="T24" s="156">
        <v>0</v>
      </c>
    </row>
    <row r="25" spans="1:21" ht="30" x14ac:dyDescent="0.25">
      <c r="A25" s="8" t="s">
        <v>117</v>
      </c>
      <c r="B25" s="9" t="s">
        <v>581</v>
      </c>
      <c r="C25" s="46" t="s">
        <v>562</v>
      </c>
      <c r="D25" s="173">
        <v>65518.683409910504</v>
      </c>
      <c r="E25" s="173">
        <v>69297.994365279839</v>
      </c>
      <c r="F25" s="173">
        <v>72557.914110871687</v>
      </c>
      <c r="G25" s="173">
        <v>77521.838579035233</v>
      </c>
      <c r="H25" s="173">
        <v>77774.6812270316</v>
      </c>
      <c r="I25" s="173">
        <v>81959.564955635884</v>
      </c>
      <c r="J25" s="173">
        <v>90070.118021488161</v>
      </c>
      <c r="K25" s="173">
        <v>104042.18019188168</v>
      </c>
      <c r="L25" s="17"/>
      <c r="M25" s="156">
        <v>0</v>
      </c>
      <c r="N25" s="156">
        <v>0</v>
      </c>
      <c r="O25" s="156">
        <v>0</v>
      </c>
      <c r="P25" s="156">
        <v>0</v>
      </c>
      <c r="Q25" s="156">
        <v>0</v>
      </c>
      <c r="R25" s="156">
        <v>0</v>
      </c>
      <c r="S25" s="156">
        <v>0</v>
      </c>
      <c r="T25" s="156">
        <v>0</v>
      </c>
    </row>
    <row r="26" spans="1:21" ht="30" x14ac:dyDescent="0.25">
      <c r="A26" s="8" t="s">
        <v>118</v>
      </c>
      <c r="B26" s="9" t="s">
        <v>582</v>
      </c>
      <c r="C26" s="46" t="s">
        <v>562</v>
      </c>
      <c r="D26" s="173">
        <v>35898.086550822198</v>
      </c>
      <c r="E26" s="173">
        <v>37425.646506705161</v>
      </c>
      <c r="F26" s="173">
        <v>37018.616324689952</v>
      </c>
      <c r="G26" s="173">
        <v>36645.493627721989</v>
      </c>
      <c r="H26" s="173">
        <v>36632.94217674854</v>
      </c>
      <c r="I26" s="173">
        <v>37977.823260484991</v>
      </c>
      <c r="J26" s="173">
        <v>41123.183569641704</v>
      </c>
      <c r="K26" s="173">
        <v>45788.324989061621</v>
      </c>
      <c r="L26" s="17"/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0</v>
      </c>
      <c r="T26" s="156">
        <v>0</v>
      </c>
    </row>
    <row r="27" spans="1:21" x14ac:dyDescent="0.25">
      <c r="A27" s="8" t="s">
        <v>119</v>
      </c>
      <c r="B27" s="9" t="s">
        <v>265</v>
      </c>
      <c r="C27" s="46" t="s">
        <v>562</v>
      </c>
      <c r="D27" s="173">
        <v>3587.4640466813075</v>
      </c>
      <c r="E27" s="173">
        <v>3767.6078898010787</v>
      </c>
      <c r="F27" s="173">
        <v>3800.3166128967077</v>
      </c>
      <c r="G27" s="173">
        <v>3930.0658957432461</v>
      </c>
      <c r="H27" s="173">
        <v>4026.9884798764415</v>
      </c>
      <c r="I27" s="173">
        <v>4157.9304060332324</v>
      </c>
      <c r="J27" s="173">
        <v>4462.9935551475774</v>
      </c>
      <c r="K27" s="173">
        <v>5163.4222758711767</v>
      </c>
      <c r="L27" s="17"/>
      <c r="M27" s="156">
        <v>4606.3262699999996</v>
      </c>
      <c r="N27" s="156">
        <v>4744.2068200000003</v>
      </c>
      <c r="O27" s="156">
        <v>5817.8641399999997</v>
      </c>
      <c r="P27" s="156">
        <v>5799.6988499999998</v>
      </c>
      <c r="Q27" s="156">
        <v>6301.09177</v>
      </c>
      <c r="R27" s="156">
        <v>7513.0874599999997</v>
      </c>
      <c r="S27" s="156">
        <v>8317.0258499999436</v>
      </c>
      <c r="T27" s="156">
        <v>9332.7371099999582</v>
      </c>
      <c r="U27" s="247"/>
    </row>
    <row r="28" spans="1:21" x14ac:dyDescent="0.25">
      <c r="A28" s="8" t="s">
        <v>120</v>
      </c>
      <c r="B28" s="9" t="s">
        <v>13</v>
      </c>
      <c r="C28" s="46" t="s">
        <v>562</v>
      </c>
      <c r="D28" s="173">
        <v>0</v>
      </c>
      <c r="E28" s="173">
        <v>0</v>
      </c>
      <c r="F28" s="173">
        <v>0</v>
      </c>
      <c r="G28" s="173">
        <v>0</v>
      </c>
      <c r="H28" s="173">
        <v>0</v>
      </c>
      <c r="I28" s="173">
        <v>0</v>
      </c>
      <c r="J28" s="173">
        <v>0</v>
      </c>
      <c r="K28" s="173">
        <v>0</v>
      </c>
      <c r="L28" s="17"/>
      <c r="M28" s="103">
        <v>13945.484959999952</v>
      </c>
      <c r="N28" s="103">
        <v>14048.736209999999</v>
      </c>
      <c r="O28" s="103">
        <v>15185.287610000001</v>
      </c>
      <c r="P28" s="103">
        <v>13189.44454</v>
      </c>
      <c r="Q28" s="103">
        <v>14525.849130000002</v>
      </c>
      <c r="R28" s="103">
        <v>21695.733619999999</v>
      </c>
      <c r="S28" s="103">
        <v>24341.085740000206</v>
      </c>
      <c r="T28" s="103">
        <v>20017.409790960723</v>
      </c>
      <c r="U28" s="247"/>
    </row>
    <row r="29" spans="1:21" x14ac:dyDescent="0.25">
      <c r="A29" s="8" t="s">
        <v>121</v>
      </c>
      <c r="B29" s="19" t="s">
        <v>92</v>
      </c>
      <c r="C29" s="46" t="s">
        <v>562</v>
      </c>
      <c r="D29" s="173">
        <f>SUM(D23:D28)</f>
        <v>391330.18778942217</v>
      </c>
      <c r="E29" s="173">
        <f t="shared" ref="E29:K29" si="2">SUM(E23:E28)</f>
        <v>401367.64361668483</v>
      </c>
      <c r="F29" s="173">
        <f t="shared" si="2"/>
        <v>409784.76060345082</v>
      </c>
      <c r="G29" s="173">
        <f t="shared" si="2"/>
        <v>432205.4886999554</v>
      </c>
      <c r="H29" s="173">
        <f t="shared" si="2"/>
        <v>424679.58163422055</v>
      </c>
      <c r="I29" s="173">
        <f t="shared" si="2"/>
        <v>427327.40693113388</v>
      </c>
      <c r="J29" s="173">
        <f t="shared" si="2"/>
        <v>466182.63967109431</v>
      </c>
      <c r="K29" s="173">
        <f t="shared" si="2"/>
        <v>532720.12591149553</v>
      </c>
      <c r="L29" s="17"/>
      <c r="M29" s="103">
        <v>18551.811229999952</v>
      </c>
      <c r="N29" s="103">
        <v>18792.943029999999</v>
      </c>
      <c r="O29" s="103">
        <v>21003.151750000001</v>
      </c>
      <c r="P29" s="103">
        <v>18989.143390000001</v>
      </c>
      <c r="Q29" s="103">
        <v>20826.940900000001</v>
      </c>
      <c r="R29" s="103">
        <v>29208.821079999998</v>
      </c>
      <c r="S29" s="103">
        <v>32658.11159000015</v>
      </c>
      <c r="T29" s="103">
        <v>29350.146900960681</v>
      </c>
    </row>
    <row r="30" spans="1:21" x14ac:dyDescent="0.25">
      <c r="A30" s="8"/>
      <c r="B30" s="19"/>
      <c r="C30" s="46"/>
    </row>
    <row r="31" spans="1:21" ht="31.5" x14ac:dyDescent="0.25">
      <c r="A31" s="8"/>
      <c r="B31" s="20" t="s">
        <v>501</v>
      </c>
      <c r="C31" s="46"/>
    </row>
    <row r="32" spans="1:21" x14ac:dyDescent="0.25">
      <c r="A32" s="8" t="s">
        <v>122</v>
      </c>
      <c r="B32" s="9" t="s">
        <v>89</v>
      </c>
      <c r="C32" s="46" t="s">
        <v>562</v>
      </c>
      <c r="D32" s="156">
        <v>0</v>
      </c>
      <c r="E32" s="156">
        <v>0</v>
      </c>
      <c r="F32" s="156">
        <v>0</v>
      </c>
      <c r="G32" s="156">
        <v>0</v>
      </c>
      <c r="H32" s="156">
        <v>0</v>
      </c>
      <c r="I32" s="103">
        <v>-375.36452049340431</v>
      </c>
      <c r="J32" s="103">
        <v>-388.57700505779991</v>
      </c>
      <c r="K32" s="103">
        <v>-396.36411938761557</v>
      </c>
      <c r="M32" s="156">
        <v>0</v>
      </c>
      <c r="N32" s="156">
        <v>0</v>
      </c>
      <c r="O32" s="156">
        <v>0</v>
      </c>
      <c r="P32" s="156">
        <v>0</v>
      </c>
      <c r="Q32" s="156">
        <v>0</v>
      </c>
      <c r="R32" s="156">
        <v>0</v>
      </c>
      <c r="S32" s="156">
        <v>0</v>
      </c>
      <c r="T32" s="156">
        <v>0</v>
      </c>
    </row>
    <row r="33" spans="1:20" x14ac:dyDescent="0.25">
      <c r="A33" s="8" t="s">
        <v>123</v>
      </c>
      <c r="B33" s="9" t="s">
        <v>90</v>
      </c>
      <c r="C33" s="46" t="s">
        <v>562</v>
      </c>
      <c r="D33" s="103">
        <v>18661.769725082697</v>
      </c>
      <c r="E33" s="103">
        <v>16250.588107307196</v>
      </c>
      <c r="F33" s="103">
        <v>11942.797578989148</v>
      </c>
      <c r="G33" s="103">
        <v>13145.687919009804</v>
      </c>
      <c r="H33" s="103">
        <v>9399.9143581281896</v>
      </c>
      <c r="I33" s="103">
        <v>-6970.2526867899096</v>
      </c>
      <c r="J33" s="103">
        <v>-7215.5991460479499</v>
      </c>
      <c r="K33" s="103">
        <v>5651.1054108762601</v>
      </c>
      <c r="M33" s="156">
        <v>0</v>
      </c>
      <c r="N33" s="156">
        <v>0</v>
      </c>
      <c r="O33" s="156">
        <v>0</v>
      </c>
      <c r="P33" s="156">
        <v>0</v>
      </c>
      <c r="Q33" s="156">
        <v>0</v>
      </c>
      <c r="R33" s="156">
        <v>0</v>
      </c>
      <c r="S33" s="156">
        <v>0</v>
      </c>
      <c r="T33" s="156">
        <v>0</v>
      </c>
    </row>
    <row r="34" spans="1:20" x14ac:dyDescent="0.25">
      <c r="A34" s="8" t="s">
        <v>124</v>
      </c>
      <c r="B34" s="9" t="s">
        <v>91</v>
      </c>
      <c r="C34" s="46" t="s">
        <v>562</v>
      </c>
      <c r="D34" s="156">
        <v>0</v>
      </c>
      <c r="E34" s="156">
        <v>0</v>
      </c>
      <c r="F34" s="156">
        <v>0</v>
      </c>
      <c r="G34" s="156">
        <v>0</v>
      </c>
      <c r="H34" s="156">
        <v>0</v>
      </c>
      <c r="I34" s="156">
        <v>0</v>
      </c>
      <c r="J34" s="156">
        <v>0</v>
      </c>
      <c r="K34" s="156">
        <v>0</v>
      </c>
      <c r="M34" s="156">
        <v>0</v>
      </c>
      <c r="N34" s="156">
        <v>0</v>
      </c>
      <c r="O34" s="156">
        <v>0</v>
      </c>
      <c r="P34" s="156">
        <v>0</v>
      </c>
      <c r="Q34" s="156">
        <v>0</v>
      </c>
      <c r="R34" s="156">
        <v>0</v>
      </c>
      <c r="S34" s="156">
        <v>0</v>
      </c>
      <c r="T34" s="156">
        <v>0</v>
      </c>
    </row>
    <row r="35" spans="1:20" x14ac:dyDescent="0.25">
      <c r="A35" s="8" t="s">
        <v>125</v>
      </c>
      <c r="B35" s="47" t="s">
        <v>93</v>
      </c>
      <c r="C35" s="46" t="s">
        <v>562</v>
      </c>
      <c r="D35" s="103">
        <f t="shared" ref="D35:K35" si="3">SUM(D32:D34)</f>
        <v>18661.769725082697</v>
      </c>
      <c r="E35" s="103">
        <f t="shared" si="3"/>
        <v>16250.588107307196</v>
      </c>
      <c r="F35" s="103">
        <f t="shared" si="3"/>
        <v>11942.797578989148</v>
      </c>
      <c r="G35" s="103">
        <f t="shared" si="3"/>
        <v>13145.687919009804</v>
      </c>
      <c r="H35" s="103">
        <f t="shared" si="3"/>
        <v>9399.9143581281896</v>
      </c>
      <c r="I35" s="103">
        <f t="shared" si="3"/>
        <v>-7345.6172072833142</v>
      </c>
      <c r="J35" s="103">
        <f t="shared" si="3"/>
        <v>-7604.1761511057503</v>
      </c>
      <c r="K35" s="103">
        <f t="shared" si="3"/>
        <v>5254.7412914886445</v>
      </c>
      <c r="M35" s="156">
        <v>0</v>
      </c>
      <c r="N35" s="156">
        <v>0</v>
      </c>
      <c r="O35" s="156">
        <v>0</v>
      </c>
      <c r="P35" s="156">
        <v>0</v>
      </c>
      <c r="Q35" s="156">
        <v>0</v>
      </c>
      <c r="R35" s="156">
        <v>0</v>
      </c>
      <c r="S35" s="156">
        <v>0</v>
      </c>
      <c r="T35" s="156">
        <v>0</v>
      </c>
    </row>
    <row r="46" spans="1:20" x14ac:dyDescent="0.25">
      <c r="I46" t="s">
        <v>671</v>
      </c>
    </row>
  </sheetData>
  <mergeCells count="2">
    <mergeCell ref="U27:U28"/>
    <mergeCell ref="U7:U8"/>
  </mergeCells>
  <phoneticPr fontId="13" type="noConversion"/>
  <pageMargins left="0.25" right="0.25" top="0.75" bottom="0.75" header="0.3" footer="0.3"/>
  <pageSetup paperSize="8" scale="56" fitToHeight="0" orientation="landscape" r:id="rId1"/>
  <headerFooter>
    <oddHeader>&amp;C&amp;F&amp;R&amp;A</oddHeader>
    <oddFooter>&amp;C&amp;D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60"/>
  <sheetViews>
    <sheetView tabSelected="1" topLeftCell="A76" zoomScale="75" zoomScaleNormal="75" workbookViewId="0">
      <selection activeCell="K110" sqref="K110"/>
    </sheetView>
  </sheetViews>
  <sheetFormatPr defaultRowHeight="15" x14ac:dyDescent="0.25"/>
  <cols>
    <col min="1" max="1" width="15.42578125" customWidth="1"/>
    <col min="2" max="2" width="77" customWidth="1"/>
    <col min="3" max="3" width="11" customWidth="1"/>
    <col min="4" max="4" width="16.140625" customWidth="1"/>
    <col min="5" max="5" width="16.7109375" customWidth="1"/>
    <col min="6" max="7" width="17.28515625" bestFit="1" customWidth="1"/>
    <col min="8" max="8" width="17" bestFit="1" customWidth="1"/>
    <col min="9" max="11" width="16.140625" customWidth="1"/>
    <col min="12" max="12" width="4.5703125" customWidth="1"/>
    <col min="13" max="20" width="17" customWidth="1"/>
    <col min="22" max="29" width="17" customWidth="1"/>
  </cols>
  <sheetData>
    <row r="1" spans="1:29" ht="15.75" x14ac:dyDescent="0.25">
      <c r="B1" s="6" t="s">
        <v>71</v>
      </c>
    </row>
    <row r="2" spans="1:29" x14ac:dyDescent="0.25"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29" x14ac:dyDescent="0.25">
      <c r="B3" s="1" t="s">
        <v>70</v>
      </c>
      <c r="C3" s="1"/>
      <c r="D3" s="1" t="s">
        <v>1</v>
      </c>
      <c r="M3" s="1" t="s">
        <v>74</v>
      </c>
      <c r="V3" s="1" t="s">
        <v>677</v>
      </c>
    </row>
    <row r="4" spans="1:29" s="55" customFormat="1" x14ac:dyDescent="0.25">
      <c r="B4" s="1" t="s">
        <v>241</v>
      </c>
      <c r="D4" s="56">
        <v>2006</v>
      </c>
      <c r="E4" s="56">
        <v>2007</v>
      </c>
      <c r="F4" s="56">
        <v>2008</v>
      </c>
      <c r="G4" s="56">
        <v>2009</v>
      </c>
      <c r="H4" s="56">
        <v>2010</v>
      </c>
      <c r="I4" s="56">
        <v>2011</v>
      </c>
      <c r="J4" s="56">
        <v>2012</v>
      </c>
      <c r="K4" s="56">
        <v>2013</v>
      </c>
      <c r="M4" s="56">
        <v>2006</v>
      </c>
      <c r="N4" s="56">
        <v>2007</v>
      </c>
      <c r="O4" s="56">
        <v>2008</v>
      </c>
      <c r="P4" s="56">
        <v>2009</v>
      </c>
      <c r="Q4" s="56">
        <v>2010</v>
      </c>
      <c r="R4" s="56">
        <v>2011</v>
      </c>
      <c r="S4" s="56">
        <v>2012</v>
      </c>
      <c r="T4" s="56">
        <v>2013</v>
      </c>
      <c r="V4" s="56">
        <v>2006</v>
      </c>
      <c r="W4" s="56">
        <v>2007</v>
      </c>
      <c r="X4" s="56">
        <v>2008</v>
      </c>
      <c r="Y4" s="56">
        <v>2009</v>
      </c>
      <c r="Z4" s="56">
        <v>2010</v>
      </c>
      <c r="AA4" s="56">
        <v>2011</v>
      </c>
      <c r="AB4" s="56">
        <v>2012</v>
      </c>
      <c r="AC4" s="56">
        <v>2013</v>
      </c>
    </row>
    <row r="5" spans="1:29" x14ac:dyDescent="0.25">
      <c r="A5" s="1" t="s">
        <v>68</v>
      </c>
      <c r="B5" s="1" t="s">
        <v>2</v>
      </c>
      <c r="C5" s="1" t="s">
        <v>3</v>
      </c>
    </row>
    <row r="6" spans="1:29" ht="15.75" x14ac:dyDescent="0.25">
      <c r="A6" s="1"/>
      <c r="B6" s="20" t="s">
        <v>502</v>
      </c>
      <c r="C6" s="1"/>
      <c r="D6" s="126"/>
      <c r="E6" s="126"/>
      <c r="F6" s="126"/>
      <c r="G6" s="126"/>
      <c r="H6" s="126"/>
    </row>
    <row r="7" spans="1:29" x14ac:dyDescent="0.25">
      <c r="B7" s="45" t="s">
        <v>503</v>
      </c>
      <c r="C7" s="11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V7" s="63"/>
      <c r="W7" s="63"/>
      <c r="X7" s="63"/>
      <c r="Y7" s="63"/>
      <c r="Z7" s="63"/>
      <c r="AA7" s="63"/>
      <c r="AB7" s="63"/>
      <c r="AC7" s="63"/>
    </row>
    <row r="8" spans="1:29" x14ac:dyDescent="0.25">
      <c r="A8" s="127" t="s">
        <v>126</v>
      </c>
      <c r="B8" s="136" t="s">
        <v>678</v>
      </c>
      <c r="C8" s="46" t="s">
        <v>562</v>
      </c>
      <c r="D8" s="190">
        <v>33837.365857507342</v>
      </c>
      <c r="E8" s="190">
        <v>22651.829952293578</v>
      </c>
      <c r="F8" s="190">
        <v>26227.367629787193</v>
      </c>
      <c r="G8" s="190">
        <v>30338.785974753555</v>
      </c>
      <c r="H8" s="190">
        <v>28865.226964845617</v>
      </c>
      <c r="I8" s="191">
        <v>16649.456199298329</v>
      </c>
      <c r="J8" s="191">
        <v>24968.916073101151</v>
      </c>
      <c r="K8" s="190">
        <v>22214.120340147816</v>
      </c>
      <c r="L8" s="63"/>
      <c r="M8" s="222">
        <v>0</v>
      </c>
      <c r="N8" s="222">
        <v>0</v>
      </c>
      <c r="O8" s="222">
        <v>0</v>
      </c>
      <c r="P8" s="222">
        <v>0</v>
      </c>
      <c r="Q8" s="222">
        <v>0</v>
      </c>
      <c r="R8" s="222">
        <v>0</v>
      </c>
      <c r="S8" s="222">
        <v>0</v>
      </c>
      <c r="T8" s="222">
        <v>0</v>
      </c>
      <c r="U8" s="192"/>
      <c r="V8" s="222">
        <v>0</v>
      </c>
      <c r="W8" s="222">
        <v>0</v>
      </c>
      <c r="X8" s="222">
        <v>0</v>
      </c>
      <c r="Y8" s="222">
        <v>0</v>
      </c>
      <c r="Z8" s="222">
        <v>0</v>
      </c>
      <c r="AA8" s="222">
        <v>0</v>
      </c>
      <c r="AB8" s="222">
        <v>0</v>
      </c>
      <c r="AC8" s="222">
        <v>0</v>
      </c>
    </row>
    <row r="9" spans="1:29" x14ac:dyDescent="0.25">
      <c r="A9" s="127" t="s">
        <v>127</v>
      </c>
      <c r="B9" s="136" t="s">
        <v>679</v>
      </c>
      <c r="C9" s="46" t="s">
        <v>562</v>
      </c>
      <c r="D9" s="222">
        <v>0</v>
      </c>
      <c r="E9" s="222">
        <v>0</v>
      </c>
      <c r="F9" s="222">
        <v>0</v>
      </c>
      <c r="G9" s="222">
        <v>0</v>
      </c>
      <c r="H9" s="222">
        <v>0</v>
      </c>
      <c r="I9" s="222">
        <v>0</v>
      </c>
      <c r="J9" s="222">
        <v>0</v>
      </c>
      <c r="K9" s="222">
        <v>0</v>
      </c>
      <c r="L9" s="17"/>
      <c r="M9" s="222">
        <v>0</v>
      </c>
      <c r="N9" s="222">
        <v>0</v>
      </c>
      <c r="O9" s="222">
        <v>0</v>
      </c>
      <c r="P9" s="222">
        <v>0</v>
      </c>
      <c r="Q9" s="222">
        <v>0</v>
      </c>
      <c r="R9" s="222">
        <v>0</v>
      </c>
      <c r="S9" s="222">
        <v>0</v>
      </c>
      <c r="T9" s="222">
        <v>0</v>
      </c>
      <c r="U9" s="192"/>
      <c r="V9" s="222">
        <v>0</v>
      </c>
      <c r="W9" s="222">
        <v>0</v>
      </c>
      <c r="X9" s="222">
        <v>0</v>
      </c>
      <c r="Y9" s="222">
        <v>0</v>
      </c>
      <c r="Z9" s="222">
        <v>0</v>
      </c>
      <c r="AA9" s="222">
        <v>0</v>
      </c>
      <c r="AB9" s="222">
        <v>0</v>
      </c>
      <c r="AC9" s="222">
        <v>0</v>
      </c>
    </row>
    <row r="10" spans="1:29" x14ac:dyDescent="0.25">
      <c r="A10" s="127" t="s">
        <v>128</v>
      </c>
      <c r="B10" s="136" t="s">
        <v>680</v>
      </c>
      <c r="C10" s="46" t="s">
        <v>562</v>
      </c>
      <c r="D10" s="190">
        <v>4102.1994859490042</v>
      </c>
      <c r="E10" s="190">
        <v>4004.2091306260472</v>
      </c>
      <c r="F10" s="190">
        <v>4416.3348952420693</v>
      </c>
      <c r="G10" s="190">
        <v>3932.1249609012857</v>
      </c>
      <c r="H10" s="190">
        <v>4851.1276464830235</v>
      </c>
      <c r="I10" s="191">
        <v>4587.1166493783494</v>
      </c>
      <c r="J10" s="191">
        <v>5582.9983670431648</v>
      </c>
      <c r="K10" s="190">
        <v>5737.7205742421356</v>
      </c>
      <c r="L10" s="63"/>
      <c r="M10" s="222">
        <v>0</v>
      </c>
      <c r="N10" s="222">
        <v>0</v>
      </c>
      <c r="O10" s="222">
        <v>0</v>
      </c>
      <c r="P10" s="222">
        <v>0</v>
      </c>
      <c r="Q10" s="222">
        <v>0</v>
      </c>
      <c r="R10" s="222">
        <v>0</v>
      </c>
      <c r="S10" s="222">
        <v>0</v>
      </c>
      <c r="T10" s="222">
        <v>0</v>
      </c>
      <c r="U10" s="192"/>
      <c r="V10" s="222">
        <v>0</v>
      </c>
      <c r="W10" s="222">
        <v>0</v>
      </c>
      <c r="X10" s="222">
        <v>0</v>
      </c>
      <c r="Y10" s="222">
        <v>0</v>
      </c>
      <c r="Z10" s="222">
        <v>0</v>
      </c>
      <c r="AA10" s="222">
        <v>0</v>
      </c>
      <c r="AB10" s="222">
        <v>0</v>
      </c>
      <c r="AC10" s="222">
        <v>0</v>
      </c>
    </row>
    <row r="11" spans="1:29" x14ac:dyDescent="0.25">
      <c r="A11" s="127" t="s">
        <v>681</v>
      </c>
      <c r="B11" s="136" t="s">
        <v>682</v>
      </c>
      <c r="C11" s="46" t="s">
        <v>562</v>
      </c>
      <c r="D11" s="190">
        <v>155.26988785645986</v>
      </c>
      <c r="E11" s="190">
        <v>134.28743866900328</v>
      </c>
      <c r="F11" s="190">
        <v>92.073223198912132</v>
      </c>
      <c r="G11" s="190">
        <v>95.739550161382411</v>
      </c>
      <c r="H11" s="190">
        <v>100.23363864480778</v>
      </c>
      <c r="I11" s="191">
        <v>100.91273575249471</v>
      </c>
      <c r="J11" s="191">
        <v>10.983178375308364</v>
      </c>
      <c r="K11" s="190">
        <v>11.696692074210318</v>
      </c>
      <c r="L11" s="17"/>
      <c r="M11" s="222">
        <v>0</v>
      </c>
      <c r="N11" s="222">
        <v>0</v>
      </c>
      <c r="O11" s="222">
        <v>0</v>
      </c>
      <c r="P11" s="222">
        <v>0</v>
      </c>
      <c r="Q11" s="222">
        <v>0</v>
      </c>
      <c r="R11" s="222">
        <v>0</v>
      </c>
      <c r="S11" s="222">
        <v>0</v>
      </c>
      <c r="T11" s="222">
        <v>0</v>
      </c>
      <c r="U11" s="192"/>
      <c r="V11" s="222">
        <v>0</v>
      </c>
      <c r="W11" s="222">
        <v>0</v>
      </c>
      <c r="X11" s="222">
        <v>0</v>
      </c>
      <c r="Y11" s="222">
        <v>0</v>
      </c>
      <c r="Z11" s="222">
        <v>0</v>
      </c>
      <c r="AA11" s="222">
        <v>0</v>
      </c>
      <c r="AB11" s="222">
        <v>0</v>
      </c>
      <c r="AC11" s="222">
        <v>0</v>
      </c>
    </row>
    <row r="12" spans="1:29" x14ac:dyDescent="0.25">
      <c r="A12" s="127" t="s">
        <v>683</v>
      </c>
      <c r="B12" s="136" t="s">
        <v>684</v>
      </c>
      <c r="C12" s="46" t="s">
        <v>562</v>
      </c>
      <c r="D12" s="190">
        <v>4999.4640986150844</v>
      </c>
      <c r="E12" s="190">
        <v>5262.1247009926328</v>
      </c>
      <c r="F12" s="190">
        <v>6111.5595082264554</v>
      </c>
      <c r="G12" s="190">
        <v>6354.9198711831614</v>
      </c>
      <c r="H12" s="190">
        <v>6653.2247217703462</v>
      </c>
      <c r="I12" s="191">
        <v>6698.3012622056021</v>
      </c>
      <c r="J12" s="191">
        <v>6871.540341361324</v>
      </c>
      <c r="K12" s="190">
        <v>7317.9446515326999</v>
      </c>
      <c r="L12" s="63"/>
      <c r="M12" s="222">
        <v>0</v>
      </c>
      <c r="N12" s="222">
        <v>0</v>
      </c>
      <c r="O12" s="222">
        <v>0</v>
      </c>
      <c r="P12" s="222">
        <v>0</v>
      </c>
      <c r="Q12" s="222">
        <v>0</v>
      </c>
      <c r="R12" s="222">
        <v>0</v>
      </c>
      <c r="S12" s="222">
        <v>0</v>
      </c>
      <c r="T12" s="222">
        <v>0</v>
      </c>
      <c r="U12" s="192"/>
      <c r="V12" s="222">
        <v>0</v>
      </c>
      <c r="W12" s="222">
        <v>0</v>
      </c>
      <c r="X12" s="222">
        <v>0</v>
      </c>
      <c r="Y12" s="222">
        <v>0</v>
      </c>
      <c r="Z12" s="222">
        <v>0</v>
      </c>
      <c r="AA12" s="222">
        <v>0</v>
      </c>
      <c r="AB12" s="222">
        <v>0</v>
      </c>
      <c r="AC12" s="222">
        <v>0</v>
      </c>
    </row>
    <row r="13" spans="1:29" x14ac:dyDescent="0.25">
      <c r="A13" s="127" t="s">
        <v>685</v>
      </c>
      <c r="B13" s="136" t="s">
        <v>686</v>
      </c>
      <c r="C13" s="46" t="s">
        <v>562</v>
      </c>
      <c r="D13" s="222">
        <v>0</v>
      </c>
      <c r="E13" s="222">
        <v>0</v>
      </c>
      <c r="F13" s="222">
        <v>0</v>
      </c>
      <c r="G13" s="222">
        <v>0</v>
      </c>
      <c r="H13" s="222">
        <v>0</v>
      </c>
      <c r="I13" s="222">
        <v>0</v>
      </c>
      <c r="J13" s="222">
        <v>0</v>
      </c>
      <c r="K13" s="222">
        <v>0</v>
      </c>
      <c r="L13" s="17"/>
      <c r="M13" s="222">
        <v>0</v>
      </c>
      <c r="N13" s="222">
        <v>0</v>
      </c>
      <c r="O13" s="222">
        <v>0</v>
      </c>
      <c r="P13" s="222">
        <v>0</v>
      </c>
      <c r="Q13" s="222">
        <v>0</v>
      </c>
      <c r="R13" s="222">
        <v>0</v>
      </c>
      <c r="S13" s="222">
        <v>0</v>
      </c>
      <c r="T13" s="222">
        <v>0</v>
      </c>
      <c r="U13" s="192"/>
      <c r="V13" s="222">
        <v>0</v>
      </c>
      <c r="W13" s="222">
        <v>0</v>
      </c>
      <c r="X13" s="222">
        <v>0</v>
      </c>
      <c r="Y13" s="222">
        <v>0</v>
      </c>
      <c r="Z13" s="222">
        <v>0</v>
      </c>
      <c r="AA13" s="222">
        <v>0</v>
      </c>
      <c r="AB13" s="222">
        <v>0</v>
      </c>
      <c r="AC13" s="222">
        <v>0</v>
      </c>
    </row>
    <row r="14" spans="1:29" x14ac:dyDescent="0.25">
      <c r="A14" s="127" t="s">
        <v>687</v>
      </c>
      <c r="B14" s="136" t="s">
        <v>688</v>
      </c>
      <c r="C14" s="46" t="s">
        <v>562</v>
      </c>
      <c r="D14" s="222">
        <v>0</v>
      </c>
      <c r="E14" s="222">
        <v>0</v>
      </c>
      <c r="F14" s="222">
        <v>0</v>
      </c>
      <c r="G14" s="222">
        <v>0</v>
      </c>
      <c r="H14" s="222">
        <v>0</v>
      </c>
      <c r="I14" s="222">
        <v>0</v>
      </c>
      <c r="J14" s="222">
        <v>0</v>
      </c>
      <c r="K14" s="222">
        <v>0</v>
      </c>
      <c r="L14" s="63"/>
      <c r="M14" s="222">
        <v>0</v>
      </c>
      <c r="N14" s="222">
        <v>0</v>
      </c>
      <c r="O14" s="222">
        <v>0</v>
      </c>
      <c r="P14" s="222">
        <v>0</v>
      </c>
      <c r="Q14" s="222">
        <v>0</v>
      </c>
      <c r="R14" s="222">
        <v>0</v>
      </c>
      <c r="S14" s="222">
        <v>0</v>
      </c>
      <c r="T14" s="222">
        <v>0</v>
      </c>
      <c r="U14" s="192"/>
      <c r="V14" s="222">
        <v>0</v>
      </c>
      <c r="W14" s="222">
        <v>0</v>
      </c>
      <c r="X14" s="222">
        <v>0</v>
      </c>
      <c r="Y14" s="222">
        <v>0</v>
      </c>
      <c r="Z14" s="222">
        <v>0</v>
      </c>
      <c r="AA14" s="222">
        <v>0</v>
      </c>
      <c r="AB14" s="222">
        <v>0</v>
      </c>
      <c r="AC14" s="222">
        <v>0</v>
      </c>
    </row>
    <row r="15" spans="1:29" x14ac:dyDescent="0.25">
      <c r="A15" s="127" t="s">
        <v>689</v>
      </c>
      <c r="B15" s="136" t="s">
        <v>690</v>
      </c>
      <c r="C15" s="46" t="s">
        <v>562</v>
      </c>
      <c r="D15" s="222">
        <v>0</v>
      </c>
      <c r="E15" s="222">
        <v>0</v>
      </c>
      <c r="F15" s="222">
        <v>0</v>
      </c>
      <c r="G15" s="222">
        <v>0</v>
      </c>
      <c r="H15" s="222">
        <v>0</v>
      </c>
      <c r="I15" s="222">
        <v>0</v>
      </c>
      <c r="J15" s="222">
        <v>0</v>
      </c>
      <c r="K15" s="190">
        <v>280.38179000000002</v>
      </c>
      <c r="L15" s="17"/>
      <c r="M15" s="222">
        <v>0</v>
      </c>
      <c r="N15" s="222">
        <v>0</v>
      </c>
      <c r="O15" s="222">
        <v>0</v>
      </c>
      <c r="P15" s="222">
        <v>0</v>
      </c>
      <c r="Q15" s="222">
        <v>0</v>
      </c>
      <c r="R15" s="222">
        <v>0</v>
      </c>
      <c r="S15" s="222">
        <v>0</v>
      </c>
      <c r="T15" s="222">
        <v>0</v>
      </c>
      <c r="U15" s="192"/>
      <c r="V15" s="222">
        <v>0</v>
      </c>
      <c r="W15" s="222">
        <v>0</v>
      </c>
      <c r="X15" s="222">
        <v>0</v>
      </c>
      <c r="Y15" s="222">
        <v>0</v>
      </c>
      <c r="Z15" s="222">
        <v>0</v>
      </c>
      <c r="AA15" s="222">
        <v>0</v>
      </c>
      <c r="AB15" s="222">
        <v>0</v>
      </c>
      <c r="AC15" s="222">
        <v>0</v>
      </c>
    </row>
    <row r="16" spans="1:29" x14ac:dyDescent="0.25">
      <c r="A16" s="127" t="s">
        <v>691</v>
      </c>
      <c r="B16" s="136" t="s">
        <v>692</v>
      </c>
      <c r="C16" s="46" t="s">
        <v>562</v>
      </c>
      <c r="D16" s="222">
        <v>0</v>
      </c>
      <c r="E16" s="222">
        <v>0</v>
      </c>
      <c r="F16" s="222">
        <v>0</v>
      </c>
      <c r="G16" s="222">
        <v>0</v>
      </c>
      <c r="H16" s="222">
        <v>0</v>
      </c>
      <c r="I16" s="222">
        <v>0</v>
      </c>
      <c r="J16" s="222">
        <v>0</v>
      </c>
      <c r="K16" s="222">
        <v>0</v>
      </c>
      <c r="L16" s="63"/>
      <c r="M16" s="222">
        <v>0</v>
      </c>
      <c r="N16" s="222">
        <v>0</v>
      </c>
      <c r="O16" s="222">
        <v>0</v>
      </c>
      <c r="P16" s="222">
        <v>0</v>
      </c>
      <c r="Q16" s="222">
        <v>0</v>
      </c>
      <c r="R16" s="222">
        <v>0</v>
      </c>
      <c r="S16" s="222">
        <v>0</v>
      </c>
      <c r="T16" s="222">
        <v>0</v>
      </c>
      <c r="U16" s="192"/>
      <c r="V16" s="222">
        <v>0</v>
      </c>
      <c r="W16" s="222">
        <v>0</v>
      </c>
      <c r="X16" s="222">
        <v>0</v>
      </c>
      <c r="Y16" s="222">
        <v>0</v>
      </c>
      <c r="Z16" s="222">
        <v>0</v>
      </c>
      <c r="AA16" s="222">
        <v>0</v>
      </c>
      <c r="AB16" s="222">
        <v>0</v>
      </c>
      <c r="AC16" s="222">
        <v>0</v>
      </c>
    </row>
    <row r="17" spans="1:29" x14ac:dyDescent="0.25">
      <c r="A17" s="127" t="s">
        <v>693</v>
      </c>
      <c r="B17" s="136" t="s">
        <v>694</v>
      </c>
      <c r="C17" s="46" t="s">
        <v>562</v>
      </c>
      <c r="D17" s="190">
        <v>1543.4065600000001</v>
      </c>
      <c r="E17" s="190">
        <v>758.97460999999998</v>
      </c>
      <c r="F17" s="190">
        <v>746.54300000000001</v>
      </c>
      <c r="G17" s="190">
        <v>302.995</v>
      </c>
      <c r="H17" s="190">
        <v>119.64100000000001</v>
      </c>
      <c r="I17" s="191">
        <v>37.295999999999999</v>
      </c>
      <c r="J17" s="191">
        <v>36.661000000000001</v>
      </c>
      <c r="K17" s="190">
        <v>49.986750000000001</v>
      </c>
      <c r="L17" s="17"/>
      <c r="M17" s="222">
        <v>0</v>
      </c>
      <c r="N17" s="222">
        <v>0</v>
      </c>
      <c r="O17" s="222">
        <v>0</v>
      </c>
      <c r="P17" s="222">
        <v>0</v>
      </c>
      <c r="Q17" s="222">
        <v>0</v>
      </c>
      <c r="R17" s="222">
        <v>0</v>
      </c>
      <c r="S17" s="222">
        <v>0</v>
      </c>
      <c r="T17" s="222">
        <v>0</v>
      </c>
      <c r="U17" s="192"/>
      <c r="V17" s="222">
        <v>0</v>
      </c>
      <c r="W17" s="222">
        <v>0</v>
      </c>
      <c r="X17" s="222">
        <v>0</v>
      </c>
      <c r="Y17" s="222">
        <v>0</v>
      </c>
      <c r="Z17" s="222">
        <v>0</v>
      </c>
      <c r="AA17" s="222">
        <v>0</v>
      </c>
      <c r="AB17" s="222">
        <v>0</v>
      </c>
      <c r="AC17" s="222">
        <v>0</v>
      </c>
    </row>
    <row r="18" spans="1:29" x14ac:dyDescent="0.25">
      <c r="A18" s="127" t="s">
        <v>695</v>
      </c>
      <c r="B18" s="136" t="s">
        <v>696</v>
      </c>
      <c r="C18" s="46" t="s">
        <v>562</v>
      </c>
      <c r="D18" s="190">
        <v>1286.375</v>
      </c>
      <c r="E18" s="190">
        <v>915.68</v>
      </c>
      <c r="F18" s="190">
        <v>563.39499999999998</v>
      </c>
      <c r="G18" s="190">
        <v>1790.72</v>
      </c>
      <c r="H18" s="190">
        <v>2257.6474630462872</v>
      </c>
      <c r="I18" s="191">
        <v>3691.9829726770668</v>
      </c>
      <c r="J18" s="191">
        <v>895.84399723649926</v>
      </c>
      <c r="K18" s="190">
        <v>1040.4841000000001</v>
      </c>
      <c r="L18" s="63"/>
      <c r="M18" s="222">
        <v>0</v>
      </c>
      <c r="N18" s="222">
        <v>0</v>
      </c>
      <c r="O18" s="222">
        <v>0</v>
      </c>
      <c r="P18" s="222">
        <v>0</v>
      </c>
      <c r="Q18" s="222">
        <v>0</v>
      </c>
      <c r="R18" s="222">
        <v>0</v>
      </c>
      <c r="S18" s="222">
        <v>0</v>
      </c>
      <c r="T18" s="222">
        <v>0</v>
      </c>
      <c r="U18" s="192"/>
      <c r="V18" s="222">
        <v>0</v>
      </c>
      <c r="W18" s="222">
        <v>0</v>
      </c>
      <c r="X18" s="222">
        <v>0</v>
      </c>
      <c r="Y18" s="222">
        <v>0</v>
      </c>
      <c r="Z18" s="222">
        <v>0</v>
      </c>
      <c r="AA18" s="222">
        <v>0</v>
      </c>
      <c r="AB18" s="222">
        <v>0</v>
      </c>
      <c r="AC18" s="222">
        <v>0</v>
      </c>
    </row>
    <row r="19" spans="1:29" x14ac:dyDescent="0.25">
      <c r="A19" s="127" t="s">
        <v>697</v>
      </c>
      <c r="B19" s="136" t="s">
        <v>698</v>
      </c>
      <c r="C19" s="46" t="s">
        <v>562</v>
      </c>
      <c r="D19" s="222">
        <v>0</v>
      </c>
      <c r="E19" s="222">
        <v>0</v>
      </c>
      <c r="F19" s="222">
        <v>0</v>
      </c>
      <c r="G19" s="222">
        <v>0</v>
      </c>
      <c r="H19" s="222">
        <v>0</v>
      </c>
      <c r="I19" s="222">
        <v>0</v>
      </c>
      <c r="J19" s="222">
        <v>0</v>
      </c>
      <c r="K19" s="222">
        <v>0</v>
      </c>
      <c r="L19" s="17"/>
      <c r="M19" s="222">
        <v>0</v>
      </c>
      <c r="N19" s="222">
        <v>0</v>
      </c>
      <c r="O19" s="222">
        <v>0</v>
      </c>
      <c r="P19" s="222">
        <v>0</v>
      </c>
      <c r="Q19" s="222">
        <v>0</v>
      </c>
      <c r="R19" s="222">
        <v>0</v>
      </c>
      <c r="S19" s="222">
        <v>0</v>
      </c>
      <c r="T19" s="222">
        <v>0</v>
      </c>
      <c r="U19" s="192"/>
      <c r="V19" s="222">
        <v>0</v>
      </c>
      <c r="W19" s="222">
        <v>0</v>
      </c>
      <c r="X19" s="222">
        <v>0</v>
      </c>
      <c r="Y19" s="222">
        <v>0</v>
      </c>
      <c r="Z19" s="222">
        <v>0</v>
      </c>
      <c r="AA19" s="222">
        <v>0</v>
      </c>
      <c r="AB19" s="222">
        <v>0</v>
      </c>
      <c r="AC19" s="222">
        <v>0</v>
      </c>
    </row>
    <row r="20" spans="1:29" x14ac:dyDescent="0.25">
      <c r="A20" s="127" t="s">
        <v>699</v>
      </c>
      <c r="B20" s="136" t="s">
        <v>700</v>
      </c>
      <c r="C20" s="46" t="s">
        <v>562</v>
      </c>
      <c r="D20" s="222">
        <v>0</v>
      </c>
      <c r="E20" s="222">
        <v>0</v>
      </c>
      <c r="F20" s="222">
        <v>0</v>
      </c>
      <c r="G20" s="222">
        <v>0</v>
      </c>
      <c r="H20" s="222">
        <v>0</v>
      </c>
      <c r="I20" s="191">
        <v>201.96988312840685</v>
      </c>
      <c r="J20" s="191">
        <v>198.36030320542713</v>
      </c>
      <c r="K20" s="190">
        <v>197.74114693844817</v>
      </c>
      <c r="L20" s="63"/>
      <c r="M20" s="222">
        <v>0</v>
      </c>
      <c r="N20" s="222">
        <v>0</v>
      </c>
      <c r="O20" s="222">
        <v>0</v>
      </c>
      <c r="P20" s="222">
        <v>0</v>
      </c>
      <c r="Q20" s="222">
        <v>0</v>
      </c>
      <c r="R20" s="222">
        <v>0</v>
      </c>
      <c r="S20" s="222">
        <v>0</v>
      </c>
      <c r="T20" s="222">
        <v>0</v>
      </c>
      <c r="U20" s="192"/>
      <c r="V20" s="222">
        <v>0</v>
      </c>
      <c r="W20" s="222">
        <v>0</v>
      </c>
      <c r="X20" s="222">
        <v>0</v>
      </c>
      <c r="Y20" s="222">
        <v>0</v>
      </c>
      <c r="Z20" s="222">
        <v>0</v>
      </c>
      <c r="AA20" s="222">
        <v>0</v>
      </c>
      <c r="AB20" s="222">
        <v>0</v>
      </c>
      <c r="AC20" s="222">
        <v>0</v>
      </c>
    </row>
    <row r="21" spans="1:29" x14ac:dyDescent="0.25">
      <c r="A21" s="127" t="s">
        <v>701</v>
      </c>
      <c r="B21" s="136" t="s">
        <v>91</v>
      </c>
      <c r="C21" s="46" t="s">
        <v>562</v>
      </c>
      <c r="D21" s="190">
        <v>8504.0170460733716</v>
      </c>
      <c r="E21" s="190">
        <v>6969.0721116429677</v>
      </c>
      <c r="F21" s="190">
        <v>8133.4905028010908</v>
      </c>
      <c r="G21" s="190">
        <v>10068.050769097777</v>
      </c>
      <c r="H21" s="190">
        <v>3523.4482000041276</v>
      </c>
      <c r="I21" s="191">
        <v>4250.4289838961959</v>
      </c>
      <c r="J21" s="191">
        <v>9184.3390095483683</v>
      </c>
      <c r="K21" s="190">
        <v>12699.43118520928</v>
      </c>
      <c r="L21" s="63"/>
      <c r="M21" s="222">
        <v>0</v>
      </c>
      <c r="N21" s="222">
        <v>0</v>
      </c>
      <c r="O21" s="222">
        <v>0</v>
      </c>
      <c r="P21" s="222">
        <v>0</v>
      </c>
      <c r="Q21" s="222">
        <v>0</v>
      </c>
      <c r="R21" s="222">
        <v>0</v>
      </c>
      <c r="S21" s="222">
        <v>0</v>
      </c>
      <c r="T21" s="222">
        <v>0</v>
      </c>
      <c r="U21" s="192"/>
      <c r="V21" s="222">
        <v>0</v>
      </c>
      <c r="W21" s="222">
        <v>0</v>
      </c>
      <c r="X21" s="222">
        <v>0</v>
      </c>
      <c r="Y21" s="222">
        <v>0</v>
      </c>
      <c r="Z21" s="222">
        <v>0</v>
      </c>
      <c r="AA21" s="222">
        <v>0</v>
      </c>
      <c r="AB21" s="222">
        <v>0</v>
      </c>
      <c r="AC21" s="222">
        <v>0</v>
      </c>
    </row>
    <row r="22" spans="1:29" x14ac:dyDescent="0.25">
      <c r="A22" s="127" t="s">
        <v>702</v>
      </c>
      <c r="B22" s="136" t="s">
        <v>677</v>
      </c>
      <c r="C22" s="46" t="s">
        <v>562</v>
      </c>
      <c r="D22" s="222">
        <v>0</v>
      </c>
      <c r="E22" s="222">
        <v>0</v>
      </c>
      <c r="F22" s="222">
        <v>0</v>
      </c>
      <c r="G22" s="222">
        <v>0</v>
      </c>
      <c r="H22" s="222">
        <v>0</v>
      </c>
      <c r="I22" s="222">
        <v>0</v>
      </c>
      <c r="J22" s="222">
        <v>0</v>
      </c>
      <c r="K22" s="222">
        <v>0</v>
      </c>
      <c r="L22" s="63"/>
      <c r="M22" s="222">
        <v>0</v>
      </c>
      <c r="N22" s="222">
        <v>0</v>
      </c>
      <c r="O22" s="222">
        <v>0</v>
      </c>
      <c r="P22" s="222">
        <v>0</v>
      </c>
      <c r="Q22" s="222">
        <v>0</v>
      </c>
      <c r="R22" s="222">
        <v>0</v>
      </c>
      <c r="S22" s="222">
        <v>0</v>
      </c>
      <c r="T22" s="222">
        <v>0</v>
      </c>
      <c r="U22" s="192"/>
      <c r="V22" s="190">
        <f>V80</f>
        <v>7997.0548050077878</v>
      </c>
      <c r="W22" s="190">
        <f t="shared" ref="W22:Z22" si="0">W80</f>
        <v>12903.216099160758</v>
      </c>
      <c r="X22" s="190">
        <f t="shared" si="0"/>
        <v>19193.163268938086</v>
      </c>
      <c r="Y22" s="190">
        <f t="shared" si="0"/>
        <v>23161.399314915951</v>
      </c>
      <c r="Z22" s="190">
        <f t="shared" si="0"/>
        <v>18826.327478622934</v>
      </c>
      <c r="AA22" s="191">
        <v>26859.296340249763</v>
      </c>
      <c r="AB22" s="191">
        <v>22752.733588699579</v>
      </c>
      <c r="AC22" s="190">
        <v>22037.845366570102</v>
      </c>
    </row>
    <row r="23" spans="1:29" x14ac:dyDescent="0.25">
      <c r="A23" s="127" t="s">
        <v>703</v>
      </c>
      <c r="B23" s="136" t="s">
        <v>704</v>
      </c>
      <c r="C23" s="46" t="s">
        <v>562</v>
      </c>
      <c r="D23" s="222">
        <v>0</v>
      </c>
      <c r="E23" s="222">
        <v>0</v>
      </c>
      <c r="F23" s="222">
        <v>0</v>
      </c>
      <c r="G23" s="222">
        <v>0</v>
      </c>
      <c r="H23" s="222">
        <v>0</v>
      </c>
      <c r="I23" s="222">
        <v>0</v>
      </c>
      <c r="J23" s="222">
        <v>0</v>
      </c>
      <c r="K23" s="222">
        <v>0</v>
      </c>
      <c r="L23" s="63"/>
      <c r="M23" s="190">
        <v>211.07157167147909</v>
      </c>
      <c r="N23" s="190">
        <v>158.19142666999562</v>
      </c>
      <c r="O23" s="190">
        <v>220.68460175797583</v>
      </c>
      <c r="P23" s="190">
        <v>197.83003773027605</v>
      </c>
      <c r="Q23" s="190">
        <v>185.06292417159148</v>
      </c>
      <c r="R23" s="191">
        <v>237.09887603291045</v>
      </c>
      <c r="S23" s="191">
        <v>242.65241346775539</v>
      </c>
      <c r="T23" s="190">
        <v>189.98007265790002</v>
      </c>
      <c r="U23" s="192"/>
      <c r="V23" s="222">
        <v>0</v>
      </c>
      <c r="W23" s="222">
        <v>0</v>
      </c>
      <c r="X23" s="222">
        <v>0</v>
      </c>
      <c r="Y23" s="222">
        <v>0</v>
      </c>
      <c r="Z23" s="222">
        <v>0</v>
      </c>
      <c r="AA23" s="222">
        <v>0</v>
      </c>
      <c r="AB23" s="222">
        <v>0</v>
      </c>
      <c r="AC23" s="222">
        <v>0</v>
      </c>
    </row>
    <row r="24" spans="1:29" x14ac:dyDescent="0.25">
      <c r="A24" s="127" t="s">
        <v>705</v>
      </c>
      <c r="B24" s="136" t="s">
        <v>706</v>
      </c>
      <c r="C24" s="46" t="s">
        <v>562</v>
      </c>
      <c r="D24" s="222">
        <v>0</v>
      </c>
      <c r="E24" s="222">
        <v>0</v>
      </c>
      <c r="F24" s="222">
        <v>0</v>
      </c>
      <c r="G24" s="222">
        <v>0</v>
      </c>
      <c r="H24" s="222">
        <v>0</v>
      </c>
      <c r="I24" s="222">
        <v>0</v>
      </c>
      <c r="J24" s="222">
        <v>0</v>
      </c>
      <c r="K24" s="222">
        <v>0</v>
      </c>
      <c r="L24" s="63"/>
      <c r="M24" s="190">
        <v>17748.397404643503</v>
      </c>
      <c r="N24" s="190">
        <v>18803.998671882753</v>
      </c>
      <c r="O24" s="190">
        <v>22237.649434199197</v>
      </c>
      <c r="P24" s="190">
        <v>20313.353765135562</v>
      </c>
      <c r="Q24" s="190">
        <v>21222.168287277764</v>
      </c>
      <c r="R24" s="191">
        <v>13537.40710340935</v>
      </c>
      <c r="S24" s="191">
        <v>22136.633502301422</v>
      </c>
      <c r="T24" s="191">
        <v>15532.898925994496</v>
      </c>
      <c r="U24" s="192"/>
      <c r="V24" s="222">
        <v>0</v>
      </c>
      <c r="W24" s="222">
        <v>0</v>
      </c>
      <c r="X24" s="222">
        <v>0</v>
      </c>
      <c r="Y24" s="222">
        <v>0</v>
      </c>
      <c r="Z24" s="222">
        <v>0</v>
      </c>
      <c r="AA24" s="222">
        <v>0</v>
      </c>
      <c r="AB24" s="222">
        <v>0</v>
      </c>
      <c r="AC24" s="222">
        <v>0</v>
      </c>
    </row>
    <row r="25" spans="1:29" x14ac:dyDescent="0.25">
      <c r="A25" s="127"/>
      <c r="B25" s="137" t="s">
        <v>707</v>
      </c>
      <c r="C25" s="46"/>
      <c r="D25" s="176"/>
      <c r="E25" s="177"/>
      <c r="F25" s="177"/>
      <c r="G25" s="177"/>
      <c r="H25" s="177"/>
      <c r="I25" s="178"/>
      <c r="J25" s="178"/>
      <c r="K25" s="179"/>
      <c r="L25" s="63"/>
      <c r="M25" s="193"/>
      <c r="N25" s="193"/>
      <c r="O25" s="193"/>
      <c r="P25" s="193"/>
      <c r="Q25" s="193"/>
      <c r="R25" s="194"/>
      <c r="S25" s="194"/>
      <c r="T25" s="195"/>
      <c r="U25" s="192"/>
      <c r="V25" s="193"/>
      <c r="W25" s="193"/>
      <c r="X25" s="193"/>
      <c r="Y25" s="193"/>
      <c r="Z25" s="193"/>
      <c r="AA25" s="194"/>
      <c r="AB25" s="194"/>
      <c r="AC25" s="195"/>
    </row>
    <row r="26" spans="1:29" x14ac:dyDescent="0.25">
      <c r="A26" s="127" t="s">
        <v>708</v>
      </c>
      <c r="B26" s="136" t="s">
        <v>709</v>
      </c>
      <c r="C26" s="46" t="s">
        <v>562</v>
      </c>
      <c r="D26" s="190">
        <v>15572.787202</v>
      </c>
      <c r="E26" s="190">
        <v>17395.272574000002</v>
      </c>
      <c r="F26" s="190">
        <v>19155.988129735702</v>
      </c>
      <c r="G26" s="190">
        <v>26768.222283767915</v>
      </c>
      <c r="H26" s="190">
        <v>21905.345863567072</v>
      </c>
      <c r="I26" s="191">
        <v>42312.005681495</v>
      </c>
      <c r="J26" s="191">
        <v>61839.375641483792</v>
      </c>
      <c r="K26" s="190">
        <v>68345.395196578989</v>
      </c>
      <c r="L26" s="17"/>
      <c r="M26" s="222">
        <v>0</v>
      </c>
      <c r="N26" s="222">
        <v>0</v>
      </c>
      <c r="O26" s="222">
        <v>0</v>
      </c>
      <c r="P26" s="222">
        <v>0</v>
      </c>
      <c r="Q26" s="222">
        <v>0</v>
      </c>
      <c r="R26" s="222">
        <v>0</v>
      </c>
      <c r="S26" s="222">
        <v>0</v>
      </c>
      <c r="T26" s="222">
        <v>0</v>
      </c>
      <c r="U26" s="192"/>
      <c r="V26" s="222">
        <v>0</v>
      </c>
      <c r="W26" s="222">
        <v>0</v>
      </c>
      <c r="X26" s="222">
        <v>0</v>
      </c>
      <c r="Y26" s="222">
        <v>0</v>
      </c>
      <c r="Z26" s="222">
        <v>0</v>
      </c>
      <c r="AA26" s="222">
        <v>0</v>
      </c>
      <c r="AB26" s="222">
        <v>0</v>
      </c>
      <c r="AC26" s="222">
        <v>0</v>
      </c>
    </row>
    <row r="27" spans="1:29" x14ac:dyDescent="0.25">
      <c r="A27" s="127" t="s">
        <v>710</v>
      </c>
      <c r="B27" s="136" t="s">
        <v>711</v>
      </c>
      <c r="C27" s="46" t="s">
        <v>562</v>
      </c>
      <c r="D27" s="190">
        <v>32164.675290000003</v>
      </c>
      <c r="E27" s="190">
        <v>30941.710419999948</v>
      </c>
      <c r="F27" s="190">
        <v>30107.404746629843</v>
      </c>
      <c r="G27" s="190">
        <v>26952.00689999992</v>
      </c>
      <c r="H27" s="190">
        <v>35096.781907193988</v>
      </c>
      <c r="I27" s="191">
        <v>32271.916255988006</v>
      </c>
      <c r="J27" s="191">
        <v>31099.795025706462</v>
      </c>
      <c r="K27" s="190">
        <v>38600.321509282607</v>
      </c>
      <c r="L27" s="63"/>
      <c r="M27" s="222">
        <v>0</v>
      </c>
      <c r="N27" s="222">
        <v>0</v>
      </c>
      <c r="O27" s="222">
        <v>0</v>
      </c>
      <c r="P27" s="222">
        <v>0</v>
      </c>
      <c r="Q27" s="222">
        <v>0</v>
      </c>
      <c r="R27" s="222">
        <v>0</v>
      </c>
      <c r="S27" s="222">
        <v>0</v>
      </c>
      <c r="T27" s="222">
        <v>0</v>
      </c>
      <c r="U27" s="192"/>
      <c r="V27" s="222">
        <v>0</v>
      </c>
      <c r="W27" s="222">
        <v>0</v>
      </c>
      <c r="X27" s="222">
        <v>0</v>
      </c>
      <c r="Y27" s="222">
        <v>0</v>
      </c>
      <c r="Z27" s="222">
        <v>0</v>
      </c>
      <c r="AA27" s="222">
        <v>0</v>
      </c>
      <c r="AB27" s="222">
        <v>0</v>
      </c>
      <c r="AC27" s="222">
        <v>0</v>
      </c>
    </row>
    <row r="28" spans="1:29" x14ac:dyDescent="0.25">
      <c r="A28" s="127" t="s">
        <v>712</v>
      </c>
      <c r="B28" s="136" t="s">
        <v>713</v>
      </c>
      <c r="C28" s="46" t="s">
        <v>562</v>
      </c>
      <c r="D28" s="190">
        <v>16132.79903</v>
      </c>
      <c r="E28" s="190">
        <v>17842.860279999903</v>
      </c>
      <c r="F28" s="190">
        <v>18740.522199999767</v>
      </c>
      <c r="G28" s="190">
        <v>19880.45808999968</v>
      </c>
      <c r="H28" s="190">
        <v>21700.474179999954</v>
      </c>
      <c r="I28" s="191">
        <v>24505.139560000003</v>
      </c>
      <c r="J28" s="191">
        <v>26170.280227056843</v>
      </c>
      <c r="K28" s="190">
        <v>27139.067273820539</v>
      </c>
      <c r="L28" s="17"/>
      <c r="M28" s="222">
        <v>0</v>
      </c>
      <c r="N28" s="222">
        <v>0</v>
      </c>
      <c r="O28" s="222">
        <v>0</v>
      </c>
      <c r="P28" s="222">
        <v>0</v>
      </c>
      <c r="Q28" s="222">
        <v>0</v>
      </c>
      <c r="R28" s="222">
        <v>0</v>
      </c>
      <c r="S28" s="222">
        <v>0</v>
      </c>
      <c r="T28" s="222">
        <v>0</v>
      </c>
      <c r="U28" s="192"/>
      <c r="V28" s="222">
        <v>0</v>
      </c>
      <c r="W28" s="222">
        <v>0</v>
      </c>
      <c r="X28" s="222">
        <v>0</v>
      </c>
      <c r="Y28" s="222">
        <v>0</v>
      </c>
      <c r="Z28" s="222">
        <v>0</v>
      </c>
      <c r="AA28" s="222">
        <v>0</v>
      </c>
      <c r="AB28" s="222">
        <v>0</v>
      </c>
      <c r="AC28" s="222">
        <v>0</v>
      </c>
    </row>
    <row r="29" spans="1:29" x14ac:dyDescent="0.25">
      <c r="A29" s="127" t="s">
        <v>714</v>
      </c>
      <c r="B29" s="136" t="s">
        <v>715</v>
      </c>
      <c r="C29" s="46" t="s">
        <v>562</v>
      </c>
      <c r="D29" s="190">
        <v>336.18988999999999</v>
      </c>
      <c r="E29" s="190">
        <v>1096.0206900000003</v>
      </c>
      <c r="F29" s="190">
        <v>1267.2345100000002</v>
      </c>
      <c r="G29" s="190">
        <v>871.80162000000007</v>
      </c>
      <c r="H29" s="190">
        <v>1081.80303</v>
      </c>
      <c r="I29" s="191">
        <v>1001.7586199999997</v>
      </c>
      <c r="J29" s="191">
        <v>720.74769999999967</v>
      </c>
      <c r="K29" s="190">
        <v>696.81480999999997</v>
      </c>
      <c r="L29" s="63"/>
      <c r="M29" s="222">
        <v>0</v>
      </c>
      <c r="N29" s="222">
        <v>0</v>
      </c>
      <c r="O29" s="222">
        <v>0</v>
      </c>
      <c r="P29" s="222">
        <v>0</v>
      </c>
      <c r="Q29" s="222">
        <v>0</v>
      </c>
      <c r="R29" s="222">
        <v>0</v>
      </c>
      <c r="S29" s="222">
        <v>0</v>
      </c>
      <c r="T29" s="222">
        <v>0</v>
      </c>
      <c r="U29" s="192"/>
      <c r="V29" s="222">
        <v>0</v>
      </c>
      <c r="W29" s="222">
        <v>0</v>
      </c>
      <c r="X29" s="222">
        <v>0</v>
      </c>
      <c r="Y29" s="222">
        <v>0</v>
      </c>
      <c r="Z29" s="222">
        <v>0</v>
      </c>
      <c r="AA29" s="222">
        <v>0</v>
      </c>
      <c r="AB29" s="222">
        <v>0</v>
      </c>
      <c r="AC29" s="222">
        <v>0</v>
      </c>
    </row>
    <row r="30" spans="1:29" x14ac:dyDescent="0.25">
      <c r="A30" s="127" t="s">
        <v>716</v>
      </c>
      <c r="B30" s="136" t="s">
        <v>717</v>
      </c>
      <c r="C30" s="46" t="s">
        <v>562</v>
      </c>
      <c r="D30" s="190">
        <v>860.05636000000004</v>
      </c>
      <c r="E30" s="190">
        <v>803.42187000000001</v>
      </c>
      <c r="F30" s="190">
        <v>537.41505999999993</v>
      </c>
      <c r="G30" s="190">
        <v>3680.4325999999996</v>
      </c>
      <c r="H30" s="190">
        <v>3998.9213799999984</v>
      </c>
      <c r="I30" s="191">
        <v>4135.2155599999996</v>
      </c>
      <c r="J30" s="191">
        <v>4182.7772781690992</v>
      </c>
      <c r="K30" s="190">
        <v>3964.5294755236946</v>
      </c>
      <c r="L30" s="17"/>
      <c r="M30" s="222">
        <v>0</v>
      </c>
      <c r="N30" s="222">
        <v>0</v>
      </c>
      <c r="O30" s="222">
        <v>0</v>
      </c>
      <c r="P30" s="222">
        <v>0</v>
      </c>
      <c r="Q30" s="222">
        <v>0</v>
      </c>
      <c r="R30" s="222">
        <v>0</v>
      </c>
      <c r="S30" s="222">
        <v>0</v>
      </c>
      <c r="T30" s="222">
        <v>0</v>
      </c>
      <c r="U30" s="192"/>
      <c r="V30" s="222">
        <v>0</v>
      </c>
      <c r="W30" s="222">
        <v>0</v>
      </c>
      <c r="X30" s="222">
        <v>0</v>
      </c>
      <c r="Y30" s="222">
        <v>0</v>
      </c>
      <c r="Z30" s="222">
        <v>0</v>
      </c>
      <c r="AA30" s="222">
        <v>0</v>
      </c>
      <c r="AB30" s="222">
        <v>0</v>
      </c>
      <c r="AC30" s="222">
        <v>0</v>
      </c>
    </row>
    <row r="31" spans="1:29" x14ac:dyDescent="0.25">
      <c r="A31" s="127" t="s">
        <v>718</v>
      </c>
      <c r="B31" s="136" t="s">
        <v>677</v>
      </c>
      <c r="C31" s="46" t="s">
        <v>562</v>
      </c>
      <c r="D31" s="222">
        <v>0</v>
      </c>
      <c r="E31" s="222">
        <v>0</v>
      </c>
      <c r="F31" s="222">
        <v>0</v>
      </c>
      <c r="G31" s="222">
        <v>0</v>
      </c>
      <c r="H31" s="222">
        <v>0</v>
      </c>
      <c r="I31" s="222">
        <v>0</v>
      </c>
      <c r="J31" s="222">
        <v>0</v>
      </c>
      <c r="K31" s="222">
        <v>0</v>
      </c>
      <c r="L31" s="63"/>
      <c r="M31" s="222">
        <v>0</v>
      </c>
      <c r="N31" s="222">
        <v>0</v>
      </c>
      <c r="O31" s="222">
        <v>0</v>
      </c>
      <c r="P31" s="222">
        <v>0</v>
      </c>
      <c r="Q31" s="222">
        <v>0</v>
      </c>
      <c r="R31" s="222">
        <v>0</v>
      </c>
      <c r="S31" s="222">
        <v>0</v>
      </c>
      <c r="T31" s="222">
        <v>0</v>
      </c>
      <c r="U31" s="192"/>
      <c r="V31" s="190">
        <f>V92</f>
        <v>959.71556980212824</v>
      </c>
      <c r="W31" s="190">
        <f t="shared" ref="W31:Z31" si="1">W92</f>
        <v>1109.6164590706007</v>
      </c>
      <c r="X31" s="190">
        <f t="shared" si="1"/>
        <v>1028.1069963817461</v>
      </c>
      <c r="Y31" s="190">
        <f t="shared" si="1"/>
        <v>1652.6695293193609</v>
      </c>
      <c r="Z31" s="190">
        <f t="shared" si="1"/>
        <v>1127.1327764954649</v>
      </c>
      <c r="AA31" s="190">
        <v>1407.6090508853313</v>
      </c>
      <c r="AB31" s="190">
        <v>1130.4382614832321</v>
      </c>
      <c r="AC31" s="190">
        <v>2130.1179999999995</v>
      </c>
    </row>
    <row r="32" spans="1:29" x14ac:dyDescent="0.25">
      <c r="A32" s="127" t="s">
        <v>719</v>
      </c>
      <c r="B32" s="136" t="s">
        <v>704</v>
      </c>
      <c r="C32" s="46" t="s">
        <v>562</v>
      </c>
      <c r="D32" s="222">
        <v>0</v>
      </c>
      <c r="E32" s="222">
        <v>0</v>
      </c>
      <c r="F32" s="222">
        <v>0</v>
      </c>
      <c r="G32" s="222">
        <v>0</v>
      </c>
      <c r="H32" s="222">
        <v>0</v>
      </c>
      <c r="I32" s="222">
        <v>0</v>
      </c>
      <c r="J32" s="222">
        <v>0</v>
      </c>
      <c r="K32" s="222">
        <v>0</v>
      </c>
      <c r="L32" s="17"/>
      <c r="M32" s="190">
        <f>M93</f>
        <v>3801.2185879999997</v>
      </c>
      <c r="N32" s="190">
        <f>N93</f>
        <v>4042.5816960000006</v>
      </c>
      <c r="O32" s="190">
        <f>O93</f>
        <v>6053.7240002642948</v>
      </c>
      <c r="P32" s="190">
        <f>P93</f>
        <v>5281.9091762320859</v>
      </c>
      <c r="Q32" s="190">
        <f>Q93</f>
        <v>5096.9199864329303</v>
      </c>
      <c r="R32" s="191">
        <v>7366.3882085050145</v>
      </c>
      <c r="S32" s="191">
        <v>7646.6305663853364</v>
      </c>
      <c r="T32" s="190">
        <v>6346.6325082833455</v>
      </c>
      <c r="U32" s="192"/>
      <c r="V32" s="222">
        <v>0</v>
      </c>
      <c r="W32" s="222">
        <v>0</v>
      </c>
      <c r="X32" s="222">
        <v>0</v>
      </c>
      <c r="Y32" s="222">
        <v>0</v>
      </c>
      <c r="Z32" s="222">
        <v>0</v>
      </c>
      <c r="AA32" s="222">
        <v>0</v>
      </c>
      <c r="AB32" s="222">
        <v>0</v>
      </c>
      <c r="AC32" s="222">
        <v>0</v>
      </c>
    </row>
    <row r="33" spans="1:29" x14ac:dyDescent="0.25">
      <c r="A33" s="127" t="s">
        <v>720</v>
      </c>
      <c r="B33" s="136" t="s">
        <v>706</v>
      </c>
      <c r="C33" s="46" t="s">
        <v>562</v>
      </c>
      <c r="D33" s="222">
        <v>0</v>
      </c>
      <c r="E33" s="222">
        <v>0</v>
      </c>
      <c r="F33" s="222">
        <v>0</v>
      </c>
      <c r="G33" s="222">
        <v>0</v>
      </c>
      <c r="H33" s="222">
        <v>0</v>
      </c>
      <c r="I33" s="222">
        <v>0</v>
      </c>
      <c r="J33" s="222">
        <v>0</v>
      </c>
      <c r="K33" s="222">
        <v>0</v>
      </c>
      <c r="L33" s="63"/>
      <c r="M33" s="190">
        <f>M91</f>
        <v>271.46217019787184</v>
      </c>
      <c r="N33" s="190">
        <f t="shared" ref="N33:Q33" si="2">N91</f>
        <v>193.5951709293995</v>
      </c>
      <c r="O33" s="190">
        <f t="shared" si="2"/>
        <v>140.44601361825372</v>
      </c>
      <c r="P33" s="190">
        <f t="shared" si="2"/>
        <v>165.5730106806395</v>
      </c>
      <c r="Q33" s="190">
        <f t="shared" si="2"/>
        <v>290.81528350453482</v>
      </c>
      <c r="R33" s="191">
        <v>6962.8646291146697</v>
      </c>
      <c r="S33" s="191">
        <v>3795.0871765030115</v>
      </c>
      <c r="T33" s="190">
        <v>3975.3708764150942</v>
      </c>
      <c r="U33" s="192"/>
      <c r="V33" s="222">
        <v>0</v>
      </c>
      <c r="W33" s="222">
        <v>0</v>
      </c>
      <c r="X33" s="222">
        <v>0</v>
      </c>
      <c r="Y33" s="222">
        <v>0</v>
      </c>
      <c r="Z33" s="222">
        <v>0</v>
      </c>
      <c r="AA33" s="222">
        <v>0</v>
      </c>
      <c r="AB33" s="222">
        <v>0</v>
      </c>
      <c r="AC33" s="222">
        <v>0</v>
      </c>
    </row>
    <row r="34" spans="1:29" x14ac:dyDescent="0.25">
      <c r="A34" s="127" t="s">
        <v>721</v>
      </c>
      <c r="B34" s="136" t="s">
        <v>722</v>
      </c>
      <c r="C34" s="46" t="s">
        <v>562</v>
      </c>
      <c r="D34" s="222">
        <v>0</v>
      </c>
      <c r="E34" s="222">
        <v>0</v>
      </c>
      <c r="F34" s="222">
        <v>0</v>
      </c>
      <c r="G34" s="222">
        <v>0</v>
      </c>
      <c r="H34" s="222">
        <v>0</v>
      </c>
      <c r="I34" s="222">
        <v>0</v>
      </c>
      <c r="J34" s="222">
        <v>0</v>
      </c>
      <c r="K34" s="222">
        <v>0</v>
      </c>
      <c r="L34" s="17"/>
      <c r="M34" s="222">
        <v>0</v>
      </c>
      <c r="N34" s="222">
        <v>0</v>
      </c>
      <c r="O34" s="222">
        <v>0</v>
      </c>
      <c r="P34" s="222">
        <v>0</v>
      </c>
      <c r="Q34" s="222">
        <v>0</v>
      </c>
      <c r="R34" s="222">
        <v>0</v>
      </c>
      <c r="S34" s="222">
        <v>0</v>
      </c>
      <c r="T34" s="222">
        <v>0</v>
      </c>
      <c r="U34" s="192"/>
      <c r="V34" s="222">
        <v>0</v>
      </c>
      <c r="W34" s="222">
        <v>0</v>
      </c>
      <c r="X34" s="222">
        <v>0</v>
      </c>
      <c r="Y34" s="222">
        <v>0</v>
      </c>
      <c r="Z34" s="222">
        <v>0</v>
      </c>
      <c r="AA34" s="222">
        <v>0</v>
      </c>
      <c r="AB34" s="222">
        <v>0</v>
      </c>
      <c r="AC34" s="222">
        <v>0</v>
      </c>
    </row>
    <row r="35" spans="1:29" x14ac:dyDescent="0.25">
      <c r="A35" s="127" t="s">
        <v>723</v>
      </c>
      <c r="B35" s="136" t="s">
        <v>724</v>
      </c>
      <c r="C35" s="46" t="s">
        <v>562</v>
      </c>
      <c r="D35" s="222">
        <v>0</v>
      </c>
      <c r="E35" s="222">
        <v>0</v>
      </c>
      <c r="F35" s="222">
        <v>0</v>
      </c>
      <c r="G35" s="222">
        <v>0</v>
      </c>
      <c r="H35" s="222">
        <v>0</v>
      </c>
      <c r="I35" s="222">
        <v>0</v>
      </c>
      <c r="J35" s="222">
        <v>0</v>
      </c>
      <c r="K35" s="222">
        <v>0</v>
      </c>
      <c r="L35" s="17"/>
      <c r="M35" s="222">
        <v>0</v>
      </c>
      <c r="N35" s="222">
        <v>0</v>
      </c>
      <c r="O35" s="222">
        <v>0</v>
      </c>
      <c r="P35" s="222">
        <v>0</v>
      </c>
      <c r="Q35" s="222">
        <v>0</v>
      </c>
      <c r="R35" s="222">
        <v>0</v>
      </c>
      <c r="S35" s="222">
        <v>0</v>
      </c>
      <c r="T35" s="222">
        <v>0</v>
      </c>
      <c r="U35" s="192"/>
      <c r="V35" s="222">
        <v>0</v>
      </c>
      <c r="W35" s="222">
        <v>0</v>
      </c>
      <c r="X35" s="222">
        <v>0</v>
      </c>
      <c r="Y35" s="222">
        <v>0</v>
      </c>
      <c r="Z35" s="222">
        <v>0</v>
      </c>
      <c r="AA35" s="222">
        <v>0</v>
      </c>
      <c r="AB35" s="222">
        <v>0</v>
      </c>
      <c r="AC35" s="222">
        <v>0</v>
      </c>
    </row>
    <row r="36" spans="1:29" x14ac:dyDescent="0.25">
      <c r="A36" t="s">
        <v>129</v>
      </c>
      <c r="B36" s="19" t="s">
        <v>15</v>
      </c>
      <c r="C36" s="46" t="s">
        <v>562</v>
      </c>
      <c r="D36" s="190">
        <f t="shared" ref="D36:K36" si="3">SUM(D8:D35)</f>
        <v>119494.60570800125</v>
      </c>
      <c r="E36" s="190">
        <f t="shared" si="3"/>
        <v>108775.4637782241</v>
      </c>
      <c r="F36" s="190">
        <f t="shared" si="3"/>
        <v>116099.32840562104</v>
      </c>
      <c r="G36" s="190">
        <f t="shared" si="3"/>
        <v>131036.25761986467</v>
      </c>
      <c r="H36" s="190">
        <f t="shared" si="3"/>
        <v>130153.87599555522</v>
      </c>
      <c r="I36" s="190">
        <f t="shared" si="3"/>
        <v>140443.50036381948</v>
      </c>
      <c r="J36" s="190">
        <f t="shared" si="3"/>
        <v>171762.61814228745</v>
      </c>
      <c r="K36" s="190">
        <f t="shared" si="3"/>
        <v>188295.63549535041</v>
      </c>
      <c r="L36" s="17"/>
      <c r="M36" s="190">
        <f t="shared" ref="M36:T36" si="4">SUM(M8:M35)</f>
        <v>22032.149734512856</v>
      </c>
      <c r="N36" s="190">
        <f t="shared" si="4"/>
        <v>23198.36696548215</v>
      </c>
      <c r="O36" s="190">
        <f t="shared" si="4"/>
        <v>28652.504049839721</v>
      </c>
      <c r="P36" s="190">
        <f t="shared" si="4"/>
        <v>25958.665989778565</v>
      </c>
      <c r="Q36" s="190">
        <f t="shared" si="4"/>
        <v>26794.966481386822</v>
      </c>
      <c r="R36" s="190">
        <f t="shared" si="4"/>
        <v>28103.758817061946</v>
      </c>
      <c r="S36" s="190">
        <f t="shared" si="4"/>
        <v>33821.003658657522</v>
      </c>
      <c r="T36" s="190">
        <f t="shared" si="4"/>
        <v>26044.882383350836</v>
      </c>
      <c r="U36" s="192"/>
      <c r="V36" s="190">
        <f t="shared" ref="V36:AC36" si="5">SUM(V8:V35)</f>
        <v>8956.7703748099157</v>
      </c>
      <c r="W36" s="190">
        <f t="shared" si="5"/>
        <v>14012.832558231359</v>
      </c>
      <c r="X36" s="190">
        <f t="shared" si="5"/>
        <v>20221.270265319832</v>
      </c>
      <c r="Y36" s="190">
        <f t="shared" si="5"/>
        <v>24814.068844235313</v>
      </c>
      <c r="Z36" s="190">
        <f t="shared" si="5"/>
        <v>19953.4602551184</v>
      </c>
      <c r="AA36" s="190">
        <f t="shared" si="5"/>
        <v>28266.905391135093</v>
      </c>
      <c r="AB36" s="190">
        <f t="shared" si="5"/>
        <v>23883.171850182811</v>
      </c>
      <c r="AC36" s="190">
        <f t="shared" si="5"/>
        <v>24167.9633665701</v>
      </c>
    </row>
    <row r="37" spans="1:29" x14ac:dyDescent="0.25">
      <c r="B37" s="19"/>
      <c r="C37" s="46"/>
      <c r="D37" s="129"/>
      <c r="E37" s="129"/>
      <c r="F37" s="129"/>
      <c r="G37" s="129"/>
      <c r="H37" s="129"/>
      <c r="I37" s="129"/>
      <c r="J37" s="129"/>
      <c r="K37" s="129"/>
      <c r="M37" s="129"/>
      <c r="N37" s="129"/>
      <c r="O37" s="129"/>
      <c r="P37" s="129"/>
      <c r="Q37" s="129"/>
      <c r="R37" s="129"/>
      <c r="S37" s="129"/>
      <c r="T37" s="129"/>
      <c r="V37" s="129"/>
      <c r="W37" s="129"/>
      <c r="X37" s="129"/>
      <c r="Y37" s="129"/>
      <c r="Z37" s="129"/>
      <c r="AA37" s="129"/>
      <c r="AB37" s="129"/>
      <c r="AC37" s="129"/>
    </row>
    <row r="38" spans="1:29" x14ac:dyDescent="0.25">
      <c r="B38" s="45" t="s">
        <v>504</v>
      </c>
      <c r="C38" s="46"/>
      <c r="D38" s="129"/>
      <c r="E38" s="129"/>
      <c r="F38" s="129"/>
      <c r="G38" s="129"/>
      <c r="H38" s="129"/>
      <c r="I38" s="129"/>
      <c r="J38" s="129"/>
      <c r="M38" s="129"/>
      <c r="N38" s="129"/>
      <c r="O38" s="129"/>
      <c r="P38" s="129"/>
      <c r="Q38" s="129"/>
      <c r="R38" s="129"/>
      <c r="S38" s="129"/>
      <c r="V38" s="129"/>
      <c r="W38" s="129"/>
      <c r="X38" s="129"/>
      <c r="Y38" s="129"/>
      <c r="Z38" s="129"/>
      <c r="AA38" s="129"/>
      <c r="AB38" s="129"/>
    </row>
    <row r="39" spans="1:2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V39" s="17"/>
      <c r="W39" s="17"/>
      <c r="X39" s="17"/>
      <c r="Y39" s="17"/>
      <c r="Z39" s="17"/>
      <c r="AA39" s="17"/>
      <c r="AB39" s="17"/>
      <c r="AC39" s="17"/>
    </row>
    <row r="40" spans="1:29" x14ac:dyDescent="0.25">
      <c r="A40" s="127" t="s">
        <v>237</v>
      </c>
      <c r="B40" s="130" t="s">
        <v>678</v>
      </c>
      <c r="C40" s="46" t="s">
        <v>562</v>
      </c>
      <c r="D40" s="223">
        <v>0</v>
      </c>
      <c r="E40" s="223">
        <v>0</v>
      </c>
      <c r="F40" s="223">
        <v>0</v>
      </c>
      <c r="G40" s="223">
        <v>0</v>
      </c>
      <c r="H40" s="223">
        <v>0</v>
      </c>
      <c r="I40" s="196">
        <f t="shared" ref="I40:K53" si="6">I8</f>
        <v>16649.456199298329</v>
      </c>
      <c r="J40" s="196">
        <f t="shared" si="6"/>
        <v>24968.916073101151</v>
      </c>
      <c r="K40" s="196">
        <f t="shared" si="6"/>
        <v>22214.120340147816</v>
      </c>
      <c r="L40" s="126"/>
      <c r="M40" s="223">
        <v>0</v>
      </c>
      <c r="N40" s="223">
        <v>0</v>
      </c>
      <c r="O40" s="223">
        <v>0</v>
      </c>
      <c r="P40" s="223">
        <v>0</v>
      </c>
      <c r="Q40" s="223">
        <v>0</v>
      </c>
      <c r="R40" s="223">
        <v>0</v>
      </c>
      <c r="S40" s="223">
        <v>0</v>
      </c>
      <c r="T40" s="223">
        <v>0</v>
      </c>
      <c r="V40" s="223">
        <v>0</v>
      </c>
      <c r="W40" s="223">
        <v>0</v>
      </c>
      <c r="X40" s="223">
        <v>0</v>
      </c>
      <c r="Y40" s="223">
        <v>0</v>
      </c>
      <c r="Z40" s="223">
        <v>0</v>
      </c>
      <c r="AA40" s="223">
        <v>0</v>
      </c>
      <c r="AB40" s="223">
        <v>0</v>
      </c>
      <c r="AC40" s="223">
        <v>0</v>
      </c>
    </row>
    <row r="41" spans="1:29" x14ac:dyDescent="0.25">
      <c r="A41" s="127" t="s">
        <v>238</v>
      </c>
      <c r="B41" s="130" t="s">
        <v>679</v>
      </c>
      <c r="C41" s="46" t="s">
        <v>562</v>
      </c>
      <c r="D41" s="223">
        <v>0</v>
      </c>
      <c r="E41" s="223">
        <v>0</v>
      </c>
      <c r="F41" s="223">
        <v>0</v>
      </c>
      <c r="G41" s="223">
        <v>0</v>
      </c>
      <c r="H41" s="223">
        <v>0</v>
      </c>
      <c r="I41" s="223">
        <v>0</v>
      </c>
      <c r="J41" s="223">
        <v>0</v>
      </c>
      <c r="K41" s="223">
        <v>0</v>
      </c>
      <c r="L41" s="126"/>
      <c r="M41" s="223">
        <v>0</v>
      </c>
      <c r="N41" s="223">
        <v>0</v>
      </c>
      <c r="O41" s="223">
        <v>0</v>
      </c>
      <c r="P41" s="223">
        <v>0</v>
      </c>
      <c r="Q41" s="223">
        <v>0</v>
      </c>
      <c r="R41" s="223">
        <v>0</v>
      </c>
      <c r="S41" s="223">
        <v>0</v>
      </c>
      <c r="T41" s="223">
        <v>0</v>
      </c>
      <c r="V41" s="223">
        <v>0</v>
      </c>
      <c r="W41" s="223">
        <v>0</v>
      </c>
      <c r="X41" s="223">
        <v>0</v>
      </c>
      <c r="Y41" s="223">
        <v>0</v>
      </c>
      <c r="Z41" s="223">
        <v>0</v>
      </c>
      <c r="AA41" s="223">
        <v>0</v>
      </c>
      <c r="AB41" s="223">
        <v>0</v>
      </c>
      <c r="AC41" s="223">
        <v>0</v>
      </c>
    </row>
    <row r="42" spans="1:29" x14ac:dyDescent="0.25">
      <c r="A42" s="127" t="s">
        <v>239</v>
      </c>
      <c r="B42" s="130" t="s">
        <v>680</v>
      </c>
      <c r="C42" s="46" t="s">
        <v>562</v>
      </c>
      <c r="D42" s="223">
        <v>0</v>
      </c>
      <c r="E42" s="223">
        <v>0</v>
      </c>
      <c r="F42" s="223">
        <v>0</v>
      </c>
      <c r="G42" s="223">
        <v>0</v>
      </c>
      <c r="H42" s="223">
        <v>0</v>
      </c>
      <c r="I42" s="196">
        <f t="shared" si="6"/>
        <v>4587.1166493783494</v>
      </c>
      <c r="J42" s="196">
        <f t="shared" si="6"/>
        <v>5582.9983670431648</v>
      </c>
      <c r="K42" s="196">
        <f t="shared" si="6"/>
        <v>5737.7205742421356</v>
      </c>
      <c r="L42" s="126"/>
      <c r="M42" s="223">
        <v>0</v>
      </c>
      <c r="N42" s="223">
        <v>0</v>
      </c>
      <c r="O42" s="223">
        <v>0</v>
      </c>
      <c r="P42" s="223">
        <v>0</v>
      </c>
      <c r="Q42" s="223">
        <v>0</v>
      </c>
      <c r="R42" s="223">
        <v>0</v>
      </c>
      <c r="S42" s="223">
        <v>0</v>
      </c>
      <c r="T42" s="223">
        <v>0</v>
      </c>
      <c r="V42" s="223">
        <v>0</v>
      </c>
      <c r="W42" s="223">
        <v>0</v>
      </c>
      <c r="X42" s="223">
        <v>0</v>
      </c>
      <c r="Y42" s="223">
        <v>0</v>
      </c>
      <c r="Z42" s="223">
        <v>0</v>
      </c>
      <c r="AA42" s="223">
        <v>0</v>
      </c>
      <c r="AB42" s="223">
        <v>0</v>
      </c>
      <c r="AC42" s="223">
        <v>0</v>
      </c>
    </row>
    <row r="43" spans="1:29" x14ac:dyDescent="0.25">
      <c r="A43" s="127" t="s">
        <v>725</v>
      </c>
      <c r="B43" s="130" t="s">
        <v>682</v>
      </c>
      <c r="C43" s="46" t="s">
        <v>562</v>
      </c>
      <c r="D43" s="223">
        <v>0</v>
      </c>
      <c r="E43" s="223">
        <v>0</v>
      </c>
      <c r="F43" s="223">
        <v>0</v>
      </c>
      <c r="G43" s="223">
        <v>0</v>
      </c>
      <c r="H43" s="223">
        <v>0</v>
      </c>
      <c r="I43" s="196">
        <f t="shared" si="6"/>
        <v>100.91273575249471</v>
      </c>
      <c r="J43" s="196">
        <f t="shared" si="6"/>
        <v>10.983178375308364</v>
      </c>
      <c r="K43" s="196">
        <f t="shared" si="6"/>
        <v>11.696692074210318</v>
      </c>
      <c r="L43" s="126"/>
      <c r="M43" s="223">
        <v>0</v>
      </c>
      <c r="N43" s="223">
        <v>0</v>
      </c>
      <c r="O43" s="223">
        <v>0</v>
      </c>
      <c r="P43" s="223">
        <v>0</v>
      </c>
      <c r="Q43" s="223">
        <v>0</v>
      </c>
      <c r="R43" s="223">
        <v>0</v>
      </c>
      <c r="S43" s="223">
        <v>0</v>
      </c>
      <c r="T43" s="223">
        <v>0</v>
      </c>
      <c r="V43" s="223">
        <v>0</v>
      </c>
      <c r="W43" s="223">
        <v>0</v>
      </c>
      <c r="X43" s="223">
        <v>0</v>
      </c>
      <c r="Y43" s="223">
        <v>0</v>
      </c>
      <c r="Z43" s="223">
        <v>0</v>
      </c>
      <c r="AA43" s="223">
        <v>0</v>
      </c>
      <c r="AB43" s="223">
        <v>0</v>
      </c>
      <c r="AC43" s="223">
        <v>0</v>
      </c>
    </row>
    <row r="44" spans="1:29" x14ac:dyDescent="0.25">
      <c r="A44" s="127" t="s">
        <v>726</v>
      </c>
      <c r="B44" s="130" t="s">
        <v>684</v>
      </c>
      <c r="C44" s="46" t="s">
        <v>562</v>
      </c>
      <c r="D44" s="223">
        <v>0</v>
      </c>
      <c r="E44" s="223">
        <v>0</v>
      </c>
      <c r="F44" s="223">
        <v>0</v>
      </c>
      <c r="G44" s="223">
        <v>0</v>
      </c>
      <c r="H44" s="223">
        <v>0</v>
      </c>
      <c r="I44" s="196">
        <f t="shared" si="6"/>
        <v>6698.3012622056021</v>
      </c>
      <c r="J44" s="196">
        <f t="shared" si="6"/>
        <v>6871.540341361324</v>
      </c>
      <c r="K44" s="196">
        <f t="shared" si="6"/>
        <v>7317.9446515326999</v>
      </c>
      <c r="L44" s="126"/>
      <c r="M44" s="223">
        <v>0</v>
      </c>
      <c r="N44" s="223">
        <v>0</v>
      </c>
      <c r="O44" s="223">
        <v>0</v>
      </c>
      <c r="P44" s="223">
        <v>0</v>
      </c>
      <c r="Q44" s="223">
        <v>0</v>
      </c>
      <c r="R44" s="223">
        <v>0</v>
      </c>
      <c r="S44" s="223">
        <v>0</v>
      </c>
      <c r="T44" s="223">
        <v>0</v>
      </c>
      <c r="V44" s="223">
        <v>0</v>
      </c>
      <c r="W44" s="223">
        <v>0</v>
      </c>
      <c r="X44" s="223">
        <v>0</v>
      </c>
      <c r="Y44" s="223">
        <v>0</v>
      </c>
      <c r="Z44" s="223">
        <v>0</v>
      </c>
      <c r="AA44" s="223">
        <v>0</v>
      </c>
      <c r="AB44" s="223">
        <v>0</v>
      </c>
      <c r="AC44" s="223">
        <v>0</v>
      </c>
    </row>
    <row r="45" spans="1:29" x14ac:dyDescent="0.25">
      <c r="A45" s="127" t="s">
        <v>727</v>
      </c>
      <c r="B45" s="130" t="s">
        <v>686</v>
      </c>
      <c r="C45" s="46" t="s">
        <v>562</v>
      </c>
      <c r="D45" s="223">
        <v>0</v>
      </c>
      <c r="E45" s="223">
        <v>0</v>
      </c>
      <c r="F45" s="223">
        <v>0</v>
      </c>
      <c r="G45" s="223">
        <v>0</v>
      </c>
      <c r="H45" s="223">
        <v>0</v>
      </c>
      <c r="I45" s="223">
        <v>0</v>
      </c>
      <c r="J45" s="223">
        <v>0</v>
      </c>
      <c r="K45" s="223">
        <v>0</v>
      </c>
      <c r="L45" s="126"/>
      <c r="M45" s="223">
        <v>0</v>
      </c>
      <c r="N45" s="223">
        <v>0</v>
      </c>
      <c r="O45" s="223">
        <v>0</v>
      </c>
      <c r="P45" s="223">
        <v>0</v>
      </c>
      <c r="Q45" s="223">
        <v>0</v>
      </c>
      <c r="R45" s="223">
        <v>0</v>
      </c>
      <c r="S45" s="223">
        <v>0</v>
      </c>
      <c r="T45" s="223">
        <v>0</v>
      </c>
      <c r="V45" s="223">
        <v>0</v>
      </c>
      <c r="W45" s="223">
        <v>0</v>
      </c>
      <c r="X45" s="223">
        <v>0</v>
      </c>
      <c r="Y45" s="223">
        <v>0</v>
      </c>
      <c r="Z45" s="223">
        <v>0</v>
      </c>
      <c r="AA45" s="223">
        <v>0</v>
      </c>
      <c r="AB45" s="223">
        <v>0</v>
      </c>
      <c r="AC45" s="223">
        <v>0</v>
      </c>
    </row>
    <row r="46" spans="1:29" x14ac:dyDescent="0.25">
      <c r="A46" s="127" t="s">
        <v>728</v>
      </c>
      <c r="B46" s="130" t="s">
        <v>688</v>
      </c>
      <c r="C46" s="46" t="s">
        <v>562</v>
      </c>
      <c r="D46" s="223">
        <v>0</v>
      </c>
      <c r="E46" s="223">
        <v>0</v>
      </c>
      <c r="F46" s="223">
        <v>0</v>
      </c>
      <c r="G46" s="223">
        <v>0</v>
      </c>
      <c r="H46" s="223">
        <v>0</v>
      </c>
      <c r="I46" s="223">
        <v>0</v>
      </c>
      <c r="J46" s="223">
        <v>0</v>
      </c>
      <c r="K46" s="223">
        <v>0</v>
      </c>
      <c r="L46" s="126"/>
      <c r="M46" s="223">
        <v>0</v>
      </c>
      <c r="N46" s="223">
        <v>0</v>
      </c>
      <c r="O46" s="223">
        <v>0</v>
      </c>
      <c r="P46" s="223">
        <v>0</v>
      </c>
      <c r="Q46" s="223">
        <v>0</v>
      </c>
      <c r="R46" s="223">
        <v>0</v>
      </c>
      <c r="S46" s="223">
        <v>0</v>
      </c>
      <c r="T46" s="223">
        <v>0</v>
      </c>
      <c r="V46" s="223">
        <v>0</v>
      </c>
      <c r="W46" s="223">
        <v>0</v>
      </c>
      <c r="X46" s="223">
        <v>0</v>
      </c>
      <c r="Y46" s="223">
        <v>0</v>
      </c>
      <c r="Z46" s="223">
        <v>0</v>
      </c>
      <c r="AA46" s="223">
        <v>0</v>
      </c>
      <c r="AB46" s="223">
        <v>0</v>
      </c>
      <c r="AC46" s="223">
        <v>0</v>
      </c>
    </row>
    <row r="47" spans="1:29" x14ac:dyDescent="0.25">
      <c r="A47" s="127" t="s">
        <v>729</v>
      </c>
      <c r="B47" s="130" t="s">
        <v>690</v>
      </c>
      <c r="C47" s="46" t="s">
        <v>562</v>
      </c>
      <c r="D47" s="223">
        <v>0</v>
      </c>
      <c r="E47" s="223">
        <v>0</v>
      </c>
      <c r="F47" s="223">
        <v>0</v>
      </c>
      <c r="G47" s="223">
        <v>0</v>
      </c>
      <c r="H47" s="223">
        <v>0</v>
      </c>
      <c r="I47" s="223">
        <v>0</v>
      </c>
      <c r="J47" s="223">
        <v>0</v>
      </c>
      <c r="K47" s="196">
        <f t="shared" si="6"/>
        <v>280.38179000000002</v>
      </c>
      <c r="L47" s="126"/>
      <c r="M47" s="223">
        <v>0</v>
      </c>
      <c r="N47" s="223">
        <v>0</v>
      </c>
      <c r="O47" s="223">
        <v>0</v>
      </c>
      <c r="P47" s="223">
        <v>0</v>
      </c>
      <c r="Q47" s="223">
        <v>0</v>
      </c>
      <c r="R47" s="223">
        <v>0</v>
      </c>
      <c r="S47" s="223">
        <v>0</v>
      </c>
      <c r="T47" s="223">
        <v>0</v>
      </c>
      <c r="V47" s="223">
        <v>0</v>
      </c>
      <c r="W47" s="223">
        <v>0</v>
      </c>
      <c r="X47" s="223">
        <v>0</v>
      </c>
      <c r="Y47" s="223">
        <v>0</v>
      </c>
      <c r="Z47" s="223">
        <v>0</v>
      </c>
      <c r="AA47" s="223">
        <v>0</v>
      </c>
      <c r="AB47" s="223">
        <v>0</v>
      </c>
      <c r="AC47" s="223">
        <v>0</v>
      </c>
    </row>
    <row r="48" spans="1:29" x14ac:dyDescent="0.25">
      <c r="A48" s="127" t="s">
        <v>730</v>
      </c>
      <c r="B48" s="130" t="s">
        <v>692</v>
      </c>
      <c r="C48" s="46" t="s">
        <v>562</v>
      </c>
      <c r="D48" s="223">
        <v>0</v>
      </c>
      <c r="E48" s="223">
        <v>0</v>
      </c>
      <c r="F48" s="223">
        <v>0</v>
      </c>
      <c r="G48" s="223">
        <v>0</v>
      </c>
      <c r="H48" s="223">
        <v>0</v>
      </c>
      <c r="I48" s="223">
        <v>0</v>
      </c>
      <c r="J48" s="223">
        <v>0</v>
      </c>
      <c r="K48" s="223">
        <v>0</v>
      </c>
      <c r="L48" s="126"/>
      <c r="M48" s="223">
        <v>0</v>
      </c>
      <c r="N48" s="223">
        <v>0</v>
      </c>
      <c r="O48" s="223">
        <v>0</v>
      </c>
      <c r="P48" s="223">
        <v>0</v>
      </c>
      <c r="Q48" s="223">
        <v>0</v>
      </c>
      <c r="R48" s="223">
        <v>0</v>
      </c>
      <c r="S48" s="223">
        <v>0</v>
      </c>
      <c r="T48" s="223">
        <v>0</v>
      </c>
      <c r="V48" s="223">
        <v>0</v>
      </c>
      <c r="W48" s="223">
        <v>0</v>
      </c>
      <c r="X48" s="223">
        <v>0</v>
      </c>
      <c r="Y48" s="223">
        <v>0</v>
      </c>
      <c r="Z48" s="223">
        <v>0</v>
      </c>
      <c r="AA48" s="223">
        <v>0</v>
      </c>
      <c r="AB48" s="223">
        <v>0</v>
      </c>
      <c r="AC48" s="223">
        <v>0</v>
      </c>
    </row>
    <row r="49" spans="1:29" x14ac:dyDescent="0.25">
      <c r="A49" s="127" t="s">
        <v>731</v>
      </c>
      <c r="B49" s="130" t="s">
        <v>694</v>
      </c>
      <c r="C49" s="46" t="s">
        <v>562</v>
      </c>
      <c r="D49" s="223">
        <v>0</v>
      </c>
      <c r="E49" s="223">
        <v>0</v>
      </c>
      <c r="F49" s="223">
        <v>0</v>
      </c>
      <c r="G49" s="223">
        <v>0</v>
      </c>
      <c r="H49" s="223">
        <v>0</v>
      </c>
      <c r="I49" s="196">
        <f t="shared" si="6"/>
        <v>37.295999999999999</v>
      </c>
      <c r="J49" s="196">
        <f t="shared" si="6"/>
        <v>36.661000000000001</v>
      </c>
      <c r="K49" s="196">
        <f t="shared" si="6"/>
        <v>49.986750000000001</v>
      </c>
      <c r="L49" s="126"/>
      <c r="M49" s="223">
        <v>0</v>
      </c>
      <c r="N49" s="223">
        <v>0</v>
      </c>
      <c r="O49" s="223">
        <v>0</v>
      </c>
      <c r="P49" s="223">
        <v>0</v>
      </c>
      <c r="Q49" s="223">
        <v>0</v>
      </c>
      <c r="R49" s="223">
        <v>0</v>
      </c>
      <c r="S49" s="223">
        <v>0</v>
      </c>
      <c r="T49" s="223">
        <v>0</v>
      </c>
      <c r="V49" s="223">
        <v>0</v>
      </c>
      <c r="W49" s="223">
        <v>0</v>
      </c>
      <c r="X49" s="223">
        <v>0</v>
      </c>
      <c r="Y49" s="223">
        <v>0</v>
      </c>
      <c r="Z49" s="223">
        <v>0</v>
      </c>
      <c r="AA49" s="223">
        <v>0</v>
      </c>
      <c r="AB49" s="223">
        <v>0</v>
      </c>
      <c r="AC49" s="223">
        <v>0</v>
      </c>
    </row>
    <row r="50" spans="1:29" x14ac:dyDescent="0.25">
      <c r="A50" s="127" t="s">
        <v>732</v>
      </c>
      <c r="B50" s="130" t="s">
        <v>696</v>
      </c>
      <c r="C50" s="46" t="s">
        <v>562</v>
      </c>
      <c r="D50" s="223">
        <v>0</v>
      </c>
      <c r="E50" s="223">
        <v>0</v>
      </c>
      <c r="F50" s="223">
        <v>0</v>
      </c>
      <c r="G50" s="223">
        <v>0</v>
      </c>
      <c r="H50" s="223">
        <v>0</v>
      </c>
      <c r="I50" s="196">
        <f t="shared" si="6"/>
        <v>3691.9829726770668</v>
      </c>
      <c r="J50" s="196">
        <f t="shared" si="6"/>
        <v>895.84399723649926</v>
      </c>
      <c r="K50" s="196">
        <f t="shared" si="6"/>
        <v>1040.4841000000001</v>
      </c>
      <c r="L50" s="126"/>
      <c r="M50" s="223">
        <v>0</v>
      </c>
      <c r="N50" s="223">
        <v>0</v>
      </c>
      <c r="O50" s="223">
        <v>0</v>
      </c>
      <c r="P50" s="223">
        <v>0</v>
      </c>
      <c r="Q50" s="223">
        <v>0</v>
      </c>
      <c r="R50" s="223">
        <v>0</v>
      </c>
      <c r="S50" s="223">
        <v>0</v>
      </c>
      <c r="T50" s="223">
        <v>0</v>
      </c>
      <c r="V50" s="223">
        <v>0</v>
      </c>
      <c r="W50" s="223">
        <v>0</v>
      </c>
      <c r="X50" s="223">
        <v>0</v>
      </c>
      <c r="Y50" s="223">
        <v>0</v>
      </c>
      <c r="Z50" s="223">
        <v>0</v>
      </c>
      <c r="AA50" s="223">
        <v>0</v>
      </c>
      <c r="AB50" s="223">
        <v>0</v>
      </c>
      <c r="AC50" s="223">
        <v>0</v>
      </c>
    </row>
    <row r="51" spans="1:29" x14ac:dyDescent="0.25">
      <c r="A51" s="127" t="s">
        <v>733</v>
      </c>
      <c r="B51" s="130" t="s">
        <v>698</v>
      </c>
      <c r="C51" s="46" t="s">
        <v>562</v>
      </c>
      <c r="D51" s="223">
        <v>0</v>
      </c>
      <c r="E51" s="223">
        <v>0</v>
      </c>
      <c r="F51" s="223">
        <v>0</v>
      </c>
      <c r="G51" s="223">
        <v>0</v>
      </c>
      <c r="H51" s="223">
        <v>0</v>
      </c>
      <c r="I51" s="223">
        <v>0</v>
      </c>
      <c r="J51" s="223">
        <v>0</v>
      </c>
      <c r="K51" s="223">
        <v>0</v>
      </c>
      <c r="L51" s="126"/>
      <c r="M51" s="223">
        <v>0</v>
      </c>
      <c r="N51" s="223">
        <v>0</v>
      </c>
      <c r="O51" s="223">
        <v>0</v>
      </c>
      <c r="P51" s="223">
        <v>0</v>
      </c>
      <c r="Q51" s="223">
        <v>0</v>
      </c>
      <c r="R51" s="223">
        <v>0</v>
      </c>
      <c r="S51" s="223">
        <v>0</v>
      </c>
      <c r="T51" s="223">
        <v>0</v>
      </c>
      <c r="V51" s="223">
        <v>0</v>
      </c>
      <c r="W51" s="223">
        <v>0</v>
      </c>
      <c r="X51" s="223">
        <v>0</v>
      </c>
      <c r="Y51" s="223">
        <v>0</v>
      </c>
      <c r="Z51" s="223">
        <v>0</v>
      </c>
      <c r="AA51" s="223">
        <v>0</v>
      </c>
      <c r="AB51" s="223">
        <v>0</v>
      </c>
      <c r="AC51" s="223">
        <v>0</v>
      </c>
    </row>
    <row r="52" spans="1:29" x14ac:dyDescent="0.25">
      <c r="A52" s="127" t="s">
        <v>734</v>
      </c>
      <c r="B52" s="130" t="s">
        <v>700</v>
      </c>
      <c r="C52" s="46" t="s">
        <v>562</v>
      </c>
      <c r="D52" s="223">
        <v>0</v>
      </c>
      <c r="E52" s="223">
        <v>0</v>
      </c>
      <c r="F52" s="223">
        <v>0</v>
      </c>
      <c r="G52" s="223">
        <v>0</v>
      </c>
      <c r="H52" s="223">
        <v>0</v>
      </c>
      <c r="I52" s="196">
        <f t="shared" si="6"/>
        <v>201.96988312840685</v>
      </c>
      <c r="J52" s="196">
        <f t="shared" si="6"/>
        <v>198.36030320542713</v>
      </c>
      <c r="K52" s="196">
        <f t="shared" si="6"/>
        <v>197.74114693844817</v>
      </c>
      <c r="L52" s="126"/>
      <c r="M52" s="223">
        <v>0</v>
      </c>
      <c r="N52" s="223">
        <v>0</v>
      </c>
      <c r="O52" s="223">
        <v>0</v>
      </c>
      <c r="P52" s="223">
        <v>0</v>
      </c>
      <c r="Q52" s="223">
        <v>0</v>
      </c>
      <c r="R52" s="223">
        <v>0</v>
      </c>
      <c r="S52" s="223">
        <v>0</v>
      </c>
      <c r="T52" s="223">
        <v>0</v>
      </c>
      <c r="V52" s="223">
        <v>0</v>
      </c>
      <c r="W52" s="223">
        <v>0</v>
      </c>
      <c r="X52" s="223">
        <v>0</v>
      </c>
      <c r="Y52" s="223">
        <v>0</v>
      </c>
      <c r="Z52" s="223">
        <v>0</v>
      </c>
      <c r="AA52" s="223">
        <v>0</v>
      </c>
      <c r="AB52" s="223">
        <v>0</v>
      </c>
      <c r="AC52" s="223">
        <v>0</v>
      </c>
    </row>
    <row r="53" spans="1:29" x14ac:dyDescent="0.25">
      <c r="A53" s="127" t="s">
        <v>735</v>
      </c>
      <c r="B53" s="130" t="s">
        <v>91</v>
      </c>
      <c r="C53" s="46" t="s">
        <v>562</v>
      </c>
      <c r="D53" s="223">
        <v>0</v>
      </c>
      <c r="E53" s="223">
        <v>0</v>
      </c>
      <c r="F53" s="223">
        <v>0</v>
      </c>
      <c r="G53" s="223">
        <v>0</v>
      </c>
      <c r="H53" s="223">
        <v>0</v>
      </c>
      <c r="I53" s="196">
        <f t="shared" si="6"/>
        <v>4250.4289838961959</v>
      </c>
      <c r="J53" s="196">
        <f t="shared" si="6"/>
        <v>9184.3390095483683</v>
      </c>
      <c r="K53" s="196">
        <f t="shared" si="6"/>
        <v>12699.43118520928</v>
      </c>
      <c r="L53" s="126"/>
      <c r="M53" s="223">
        <v>0</v>
      </c>
      <c r="N53" s="223">
        <v>0</v>
      </c>
      <c r="O53" s="223">
        <v>0</v>
      </c>
      <c r="P53" s="223">
        <v>0</v>
      </c>
      <c r="Q53" s="223">
        <v>0</v>
      </c>
      <c r="R53" s="223">
        <v>0</v>
      </c>
      <c r="S53" s="223">
        <v>0</v>
      </c>
      <c r="T53" s="223">
        <v>0</v>
      </c>
      <c r="V53" s="223">
        <v>0</v>
      </c>
      <c r="W53" s="223">
        <v>0</v>
      </c>
      <c r="X53" s="223">
        <v>0</v>
      </c>
      <c r="Y53" s="223">
        <v>0</v>
      </c>
      <c r="Z53" s="223">
        <v>0</v>
      </c>
      <c r="AA53" s="223">
        <v>0</v>
      </c>
      <c r="AB53" s="223">
        <v>0</v>
      </c>
      <c r="AC53" s="223">
        <v>0</v>
      </c>
    </row>
    <row r="54" spans="1:29" x14ac:dyDescent="0.25">
      <c r="A54" s="127" t="s">
        <v>736</v>
      </c>
      <c r="B54" s="130" t="s">
        <v>677</v>
      </c>
      <c r="C54" s="46" t="s">
        <v>562</v>
      </c>
      <c r="D54" s="223">
        <v>0</v>
      </c>
      <c r="E54" s="223">
        <v>0</v>
      </c>
      <c r="F54" s="223">
        <v>0</v>
      </c>
      <c r="G54" s="223">
        <v>0</v>
      </c>
      <c r="H54" s="223">
        <v>0</v>
      </c>
      <c r="I54" s="223">
        <v>0</v>
      </c>
      <c r="J54" s="223">
        <v>0</v>
      </c>
      <c r="K54" s="223">
        <v>0</v>
      </c>
      <c r="L54" s="126"/>
      <c r="M54" s="223">
        <v>0</v>
      </c>
      <c r="N54" s="223">
        <v>0</v>
      </c>
      <c r="O54" s="223">
        <v>0</v>
      </c>
      <c r="P54" s="223">
        <v>0</v>
      </c>
      <c r="Q54" s="223">
        <v>0</v>
      </c>
      <c r="R54" s="223">
        <v>0</v>
      </c>
      <c r="S54" s="223">
        <v>0</v>
      </c>
      <c r="T54" s="223">
        <v>0</v>
      </c>
      <c r="V54" s="223">
        <v>0</v>
      </c>
      <c r="W54" s="223">
        <v>0</v>
      </c>
      <c r="X54" s="223">
        <v>0</v>
      </c>
      <c r="Y54" s="223">
        <v>0</v>
      </c>
      <c r="Z54" s="223">
        <v>0</v>
      </c>
      <c r="AA54" s="196">
        <f>AA22</f>
        <v>26859.296340249763</v>
      </c>
      <c r="AB54" s="196">
        <f>AB22</f>
        <v>22752.733588699579</v>
      </c>
      <c r="AC54" s="196">
        <f>AC22</f>
        <v>22037.845366570102</v>
      </c>
    </row>
    <row r="55" spans="1:29" x14ac:dyDescent="0.25">
      <c r="A55" s="127" t="s">
        <v>737</v>
      </c>
      <c r="B55" s="130" t="s">
        <v>704</v>
      </c>
      <c r="C55" s="46" t="s">
        <v>562</v>
      </c>
      <c r="D55" s="223">
        <v>0</v>
      </c>
      <c r="E55" s="223">
        <v>0</v>
      </c>
      <c r="F55" s="223">
        <v>0</v>
      </c>
      <c r="G55" s="223">
        <v>0</v>
      </c>
      <c r="H55" s="223">
        <v>0</v>
      </c>
      <c r="I55" s="223">
        <v>0</v>
      </c>
      <c r="J55" s="223">
        <v>0</v>
      </c>
      <c r="K55" s="223">
        <v>0</v>
      </c>
      <c r="L55" s="126"/>
      <c r="M55" s="223">
        <v>0</v>
      </c>
      <c r="N55" s="223">
        <v>0</v>
      </c>
      <c r="O55" s="223">
        <v>0</v>
      </c>
      <c r="P55" s="223">
        <v>0</v>
      </c>
      <c r="Q55" s="223">
        <v>0</v>
      </c>
      <c r="R55" s="196">
        <f t="shared" ref="R55:T56" si="7">R23</f>
        <v>237.09887603291045</v>
      </c>
      <c r="S55" s="196">
        <f t="shared" si="7"/>
        <v>242.65241346775539</v>
      </c>
      <c r="T55" s="196">
        <f t="shared" si="7"/>
        <v>189.98007265790002</v>
      </c>
      <c r="V55" s="223">
        <v>0</v>
      </c>
      <c r="W55" s="223">
        <v>0</v>
      </c>
      <c r="X55" s="223">
        <v>0</v>
      </c>
      <c r="Y55" s="223">
        <v>0</v>
      </c>
      <c r="Z55" s="223">
        <v>0</v>
      </c>
      <c r="AA55" s="223">
        <v>0</v>
      </c>
      <c r="AB55" s="223">
        <v>0</v>
      </c>
      <c r="AC55" s="223">
        <v>0</v>
      </c>
    </row>
    <row r="56" spans="1:29" x14ac:dyDescent="0.25">
      <c r="A56" s="127" t="s">
        <v>738</v>
      </c>
      <c r="B56" s="130" t="s">
        <v>706</v>
      </c>
      <c r="C56" s="46" t="s">
        <v>562</v>
      </c>
      <c r="D56" s="223">
        <v>0</v>
      </c>
      <c r="E56" s="223">
        <v>0</v>
      </c>
      <c r="F56" s="223">
        <v>0</v>
      </c>
      <c r="G56" s="223">
        <v>0</v>
      </c>
      <c r="H56" s="223">
        <v>0</v>
      </c>
      <c r="I56" s="223">
        <v>0</v>
      </c>
      <c r="J56" s="223">
        <v>0</v>
      </c>
      <c r="K56" s="223">
        <v>0</v>
      </c>
      <c r="L56" s="126"/>
      <c r="M56" s="223">
        <v>0</v>
      </c>
      <c r="N56" s="223">
        <v>0</v>
      </c>
      <c r="O56" s="223">
        <v>0</v>
      </c>
      <c r="P56" s="223">
        <v>0</v>
      </c>
      <c r="Q56" s="223">
        <v>0</v>
      </c>
      <c r="R56" s="196">
        <f t="shared" si="7"/>
        <v>13537.40710340935</v>
      </c>
      <c r="S56" s="196">
        <f t="shared" si="7"/>
        <v>22136.633502301422</v>
      </c>
      <c r="T56" s="196">
        <f t="shared" si="7"/>
        <v>15532.898925994496</v>
      </c>
      <c r="V56" s="223">
        <v>0</v>
      </c>
      <c r="W56" s="223">
        <v>0</v>
      </c>
      <c r="X56" s="223">
        <v>0</v>
      </c>
      <c r="Y56" s="223">
        <v>0</v>
      </c>
      <c r="Z56" s="223">
        <v>0</v>
      </c>
      <c r="AA56" s="223">
        <v>0</v>
      </c>
      <c r="AB56" s="223">
        <v>0</v>
      </c>
      <c r="AC56" s="223">
        <v>0</v>
      </c>
    </row>
    <row r="57" spans="1:29" x14ac:dyDescent="0.25">
      <c r="A57" s="127"/>
      <c r="B57" s="128" t="s">
        <v>707</v>
      </c>
      <c r="C57" s="11"/>
      <c r="D57" s="174"/>
      <c r="E57" s="174"/>
      <c r="F57" s="174"/>
      <c r="G57" s="174"/>
      <c r="H57" s="174"/>
      <c r="I57" s="194"/>
      <c r="J57" s="194"/>
      <c r="K57" s="194"/>
      <c r="L57" s="17"/>
      <c r="M57" s="174"/>
      <c r="N57" s="174"/>
      <c r="O57" s="174"/>
      <c r="P57" s="174"/>
      <c r="Q57" s="174"/>
      <c r="R57" s="194"/>
      <c r="S57" s="194"/>
      <c r="T57" s="194"/>
      <c r="V57" s="174"/>
      <c r="W57" s="174"/>
      <c r="X57" s="174"/>
      <c r="Y57" s="174"/>
      <c r="Z57" s="174"/>
      <c r="AA57" s="194"/>
      <c r="AB57" s="194"/>
      <c r="AC57" s="194"/>
    </row>
    <row r="58" spans="1:29" x14ac:dyDescent="0.25">
      <c r="A58" s="127" t="s">
        <v>739</v>
      </c>
      <c r="B58" s="130" t="s">
        <v>709</v>
      </c>
      <c r="C58" s="46" t="s">
        <v>562</v>
      </c>
      <c r="D58" s="223">
        <v>0</v>
      </c>
      <c r="E58" s="223">
        <v>0</v>
      </c>
      <c r="F58" s="223">
        <v>0</v>
      </c>
      <c r="G58" s="223">
        <v>0</v>
      </c>
      <c r="H58" s="223">
        <v>0</v>
      </c>
      <c r="I58" s="196">
        <f t="shared" ref="I58:K62" si="8">I26</f>
        <v>42312.005681495</v>
      </c>
      <c r="J58" s="196">
        <f t="shared" si="8"/>
        <v>61839.375641483792</v>
      </c>
      <c r="K58" s="196">
        <f t="shared" si="8"/>
        <v>68345.395196578989</v>
      </c>
      <c r="L58" s="126"/>
      <c r="M58" s="223">
        <v>0</v>
      </c>
      <c r="N58" s="223">
        <v>0</v>
      </c>
      <c r="O58" s="223">
        <v>0</v>
      </c>
      <c r="P58" s="223">
        <v>0</v>
      </c>
      <c r="Q58" s="223">
        <v>0</v>
      </c>
      <c r="R58" s="223">
        <v>0</v>
      </c>
      <c r="S58" s="223">
        <v>0</v>
      </c>
      <c r="T58" s="223">
        <v>0</v>
      </c>
      <c r="V58" s="223">
        <v>0</v>
      </c>
      <c r="W58" s="223">
        <v>0</v>
      </c>
      <c r="X58" s="223">
        <v>0</v>
      </c>
      <c r="Y58" s="223">
        <v>0</v>
      </c>
      <c r="Z58" s="223">
        <v>0</v>
      </c>
      <c r="AA58" s="223">
        <v>0</v>
      </c>
      <c r="AB58" s="223">
        <v>0</v>
      </c>
      <c r="AC58" s="223">
        <v>0</v>
      </c>
    </row>
    <row r="59" spans="1:29" x14ac:dyDescent="0.25">
      <c r="A59" s="127" t="s">
        <v>740</v>
      </c>
      <c r="B59" s="130" t="s">
        <v>711</v>
      </c>
      <c r="C59" s="46" t="s">
        <v>562</v>
      </c>
      <c r="D59" s="223">
        <v>0</v>
      </c>
      <c r="E59" s="223">
        <v>0</v>
      </c>
      <c r="F59" s="223">
        <v>0</v>
      </c>
      <c r="G59" s="223">
        <v>0</v>
      </c>
      <c r="H59" s="223">
        <v>0</v>
      </c>
      <c r="I59" s="196">
        <f t="shared" si="8"/>
        <v>32271.916255988006</v>
      </c>
      <c r="J59" s="196">
        <f t="shared" si="8"/>
        <v>31099.795025706462</v>
      </c>
      <c r="K59" s="196">
        <f t="shared" si="8"/>
        <v>38600.321509282607</v>
      </c>
      <c r="L59" s="126"/>
      <c r="M59" s="223">
        <v>0</v>
      </c>
      <c r="N59" s="223">
        <v>0</v>
      </c>
      <c r="O59" s="223">
        <v>0</v>
      </c>
      <c r="P59" s="223">
        <v>0</v>
      </c>
      <c r="Q59" s="223">
        <v>0</v>
      </c>
      <c r="R59" s="223">
        <v>0</v>
      </c>
      <c r="S59" s="223">
        <v>0</v>
      </c>
      <c r="T59" s="223">
        <v>0</v>
      </c>
      <c r="V59" s="223">
        <v>0</v>
      </c>
      <c r="W59" s="223">
        <v>0</v>
      </c>
      <c r="X59" s="223">
        <v>0</v>
      </c>
      <c r="Y59" s="223">
        <v>0</v>
      </c>
      <c r="Z59" s="223">
        <v>0</v>
      </c>
      <c r="AA59" s="223">
        <v>0</v>
      </c>
      <c r="AB59" s="223">
        <v>0</v>
      </c>
      <c r="AC59" s="223">
        <v>0</v>
      </c>
    </row>
    <row r="60" spans="1:29" x14ac:dyDescent="0.25">
      <c r="A60" s="127" t="s">
        <v>741</v>
      </c>
      <c r="B60" s="130" t="s">
        <v>713</v>
      </c>
      <c r="C60" s="46" t="s">
        <v>562</v>
      </c>
      <c r="D60" s="223">
        <v>0</v>
      </c>
      <c r="E60" s="223">
        <v>0</v>
      </c>
      <c r="F60" s="223">
        <v>0</v>
      </c>
      <c r="G60" s="223">
        <v>0</v>
      </c>
      <c r="H60" s="223">
        <v>0</v>
      </c>
      <c r="I60" s="196">
        <f t="shared" si="8"/>
        <v>24505.139560000003</v>
      </c>
      <c r="J60" s="196">
        <f t="shared" si="8"/>
        <v>26170.280227056843</v>
      </c>
      <c r="K60" s="196">
        <f t="shared" si="8"/>
        <v>27139.067273820539</v>
      </c>
      <c r="L60" s="126"/>
      <c r="M60" s="223">
        <v>0</v>
      </c>
      <c r="N60" s="223">
        <v>0</v>
      </c>
      <c r="O60" s="223">
        <v>0</v>
      </c>
      <c r="P60" s="223">
        <v>0</v>
      </c>
      <c r="Q60" s="223">
        <v>0</v>
      </c>
      <c r="R60" s="223">
        <v>0</v>
      </c>
      <c r="S60" s="223">
        <v>0</v>
      </c>
      <c r="T60" s="223">
        <v>0</v>
      </c>
      <c r="V60" s="223">
        <v>0</v>
      </c>
      <c r="W60" s="223">
        <v>0</v>
      </c>
      <c r="X60" s="223">
        <v>0</v>
      </c>
      <c r="Y60" s="223">
        <v>0</v>
      </c>
      <c r="Z60" s="223">
        <v>0</v>
      </c>
      <c r="AA60" s="223">
        <v>0</v>
      </c>
      <c r="AB60" s="223">
        <v>0</v>
      </c>
      <c r="AC60" s="223">
        <v>0</v>
      </c>
    </row>
    <row r="61" spans="1:29" x14ac:dyDescent="0.25">
      <c r="A61" s="127" t="s">
        <v>742</v>
      </c>
      <c r="B61" s="130" t="s">
        <v>715</v>
      </c>
      <c r="C61" s="46" t="s">
        <v>562</v>
      </c>
      <c r="D61" s="223">
        <v>0</v>
      </c>
      <c r="E61" s="223">
        <v>0</v>
      </c>
      <c r="F61" s="223">
        <v>0</v>
      </c>
      <c r="G61" s="223">
        <v>0</v>
      </c>
      <c r="H61" s="223">
        <v>0</v>
      </c>
      <c r="I61" s="196">
        <f t="shared" si="8"/>
        <v>1001.7586199999997</v>
      </c>
      <c r="J61" s="196">
        <f t="shared" si="8"/>
        <v>720.74769999999967</v>
      </c>
      <c r="K61" s="196">
        <f t="shared" si="8"/>
        <v>696.81480999999997</v>
      </c>
      <c r="L61" s="126"/>
      <c r="M61" s="223">
        <v>0</v>
      </c>
      <c r="N61" s="223">
        <v>0</v>
      </c>
      <c r="O61" s="223">
        <v>0</v>
      </c>
      <c r="P61" s="223">
        <v>0</v>
      </c>
      <c r="Q61" s="223">
        <v>0</v>
      </c>
      <c r="R61" s="223">
        <v>0</v>
      </c>
      <c r="S61" s="223">
        <v>0</v>
      </c>
      <c r="T61" s="223">
        <v>0</v>
      </c>
      <c r="V61" s="223">
        <v>0</v>
      </c>
      <c r="W61" s="223">
        <v>0</v>
      </c>
      <c r="X61" s="223">
        <v>0</v>
      </c>
      <c r="Y61" s="223">
        <v>0</v>
      </c>
      <c r="Z61" s="223">
        <v>0</v>
      </c>
      <c r="AA61" s="223">
        <v>0</v>
      </c>
      <c r="AB61" s="223">
        <v>0</v>
      </c>
      <c r="AC61" s="223">
        <v>0</v>
      </c>
    </row>
    <row r="62" spans="1:29" x14ac:dyDescent="0.25">
      <c r="A62" s="127" t="s">
        <v>743</v>
      </c>
      <c r="B62" s="130" t="s">
        <v>717</v>
      </c>
      <c r="C62" s="46" t="s">
        <v>562</v>
      </c>
      <c r="D62" s="223">
        <v>0</v>
      </c>
      <c r="E62" s="223">
        <v>0</v>
      </c>
      <c r="F62" s="223">
        <v>0</v>
      </c>
      <c r="G62" s="223">
        <v>0</v>
      </c>
      <c r="H62" s="223">
        <v>0</v>
      </c>
      <c r="I62" s="196">
        <f t="shared" si="8"/>
        <v>4135.2155599999996</v>
      </c>
      <c r="J62" s="196">
        <f t="shared" si="8"/>
        <v>4182.7772781690992</v>
      </c>
      <c r="K62" s="196">
        <f t="shared" si="8"/>
        <v>3964.5294755236946</v>
      </c>
      <c r="L62" s="126"/>
      <c r="M62" s="223">
        <v>0</v>
      </c>
      <c r="N62" s="223">
        <v>0</v>
      </c>
      <c r="O62" s="223">
        <v>0</v>
      </c>
      <c r="P62" s="223">
        <v>0</v>
      </c>
      <c r="Q62" s="223">
        <v>0</v>
      </c>
      <c r="R62" s="223">
        <v>0</v>
      </c>
      <c r="S62" s="223">
        <v>0</v>
      </c>
      <c r="T62" s="223">
        <v>0</v>
      </c>
      <c r="V62" s="223">
        <v>0</v>
      </c>
      <c r="W62" s="223">
        <v>0</v>
      </c>
      <c r="X62" s="223">
        <v>0</v>
      </c>
      <c r="Y62" s="223">
        <v>0</v>
      </c>
      <c r="Z62" s="223">
        <v>0</v>
      </c>
      <c r="AA62" s="223">
        <v>0</v>
      </c>
      <c r="AB62" s="223">
        <v>0</v>
      </c>
      <c r="AC62" s="223">
        <v>0</v>
      </c>
    </row>
    <row r="63" spans="1:29" x14ac:dyDescent="0.25">
      <c r="A63" s="127" t="s">
        <v>744</v>
      </c>
      <c r="B63" s="130" t="s">
        <v>677</v>
      </c>
      <c r="C63" s="46" t="s">
        <v>562</v>
      </c>
      <c r="D63" s="223">
        <v>0</v>
      </c>
      <c r="E63" s="223">
        <v>0</v>
      </c>
      <c r="F63" s="223">
        <v>0</v>
      </c>
      <c r="G63" s="223">
        <v>0</v>
      </c>
      <c r="H63" s="223">
        <v>0</v>
      </c>
      <c r="I63" s="223">
        <v>0</v>
      </c>
      <c r="J63" s="223">
        <v>0</v>
      </c>
      <c r="K63" s="223">
        <v>0</v>
      </c>
      <c r="L63" s="126"/>
      <c r="M63" s="223">
        <v>0</v>
      </c>
      <c r="N63" s="223">
        <v>0</v>
      </c>
      <c r="O63" s="223">
        <v>0</v>
      </c>
      <c r="P63" s="223">
        <v>0</v>
      </c>
      <c r="Q63" s="223">
        <v>0</v>
      </c>
      <c r="R63" s="223">
        <v>0</v>
      </c>
      <c r="S63" s="223">
        <v>0</v>
      </c>
      <c r="T63" s="223">
        <v>0</v>
      </c>
      <c r="V63" s="223">
        <v>0</v>
      </c>
      <c r="W63" s="223">
        <v>0</v>
      </c>
      <c r="X63" s="223">
        <v>0</v>
      </c>
      <c r="Y63" s="223">
        <v>0</v>
      </c>
      <c r="Z63" s="223">
        <v>0</v>
      </c>
      <c r="AA63" s="196">
        <f>AA31</f>
        <v>1407.6090508853313</v>
      </c>
      <c r="AB63" s="196">
        <f>AB31</f>
        <v>1130.4382614832321</v>
      </c>
      <c r="AC63" s="196">
        <f>AC31</f>
        <v>2130.1179999999995</v>
      </c>
    </row>
    <row r="64" spans="1:29" x14ac:dyDescent="0.25">
      <c r="A64" s="127" t="s">
        <v>745</v>
      </c>
      <c r="B64" s="130" t="s">
        <v>704</v>
      </c>
      <c r="C64" s="46" t="s">
        <v>562</v>
      </c>
      <c r="D64" s="223">
        <v>0</v>
      </c>
      <c r="E64" s="223">
        <v>0</v>
      </c>
      <c r="F64" s="223">
        <v>0</v>
      </c>
      <c r="G64" s="223">
        <v>0</v>
      </c>
      <c r="H64" s="223">
        <v>0</v>
      </c>
      <c r="I64" s="223">
        <v>0</v>
      </c>
      <c r="J64" s="223">
        <v>0</v>
      </c>
      <c r="K64" s="223">
        <v>0</v>
      </c>
      <c r="L64" s="126"/>
      <c r="M64" s="223">
        <v>0</v>
      </c>
      <c r="N64" s="223">
        <v>0</v>
      </c>
      <c r="O64" s="223">
        <v>0</v>
      </c>
      <c r="P64" s="223">
        <v>0</v>
      </c>
      <c r="Q64" s="223">
        <v>0</v>
      </c>
      <c r="R64" s="196">
        <f t="shared" ref="R64:T65" si="9">R32</f>
        <v>7366.3882085050145</v>
      </c>
      <c r="S64" s="196">
        <f t="shared" si="9"/>
        <v>7646.6305663853364</v>
      </c>
      <c r="T64" s="196">
        <f t="shared" si="9"/>
        <v>6346.6325082833455</v>
      </c>
      <c r="V64" s="223">
        <v>0</v>
      </c>
      <c r="W64" s="223">
        <v>0</v>
      </c>
      <c r="X64" s="223">
        <v>0</v>
      </c>
      <c r="Y64" s="223">
        <v>0</v>
      </c>
      <c r="Z64" s="223">
        <v>0</v>
      </c>
      <c r="AA64" s="223">
        <v>0</v>
      </c>
      <c r="AB64" s="223">
        <v>0</v>
      </c>
      <c r="AC64" s="223">
        <v>0</v>
      </c>
    </row>
    <row r="65" spans="1:29" x14ac:dyDescent="0.25">
      <c r="A65" s="127" t="s">
        <v>746</v>
      </c>
      <c r="B65" s="130" t="s">
        <v>706</v>
      </c>
      <c r="C65" s="46" t="s">
        <v>562</v>
      </c>
      <c r="D65" s="223">
        <v>0</v>
      </c>
      <c r="E65" s="223">
        <v>0</v>
      </c>
      <c r="F65" s="223">
        <v>0</v>
      </c>
      <c r="G65" s="223">
        <v>0</v>
      </c>
      <c r="H65" s="223">
        <v>0</v>
      </c>
      <c r="I65" s="223">
        <v>0</v>
      </c>
      <c r="J65" s="223">
        <v>0</v>
      </c>
      <c r="K65" s="223">
        <v>0</v>
      </c>
      <c r="L65" s="126"/>
      <c r="M65" s="223">
        <v>0</v>
      </c>
      <c r="N65" s="223">
        <v>0</v>
      </c>
      <c r="O65" s="223">
        <v>0</v>
      </c>
      <c r="P65" s="223">
        <v>0</v>
      </c>
      <c r="Q65" s="223">
        <v>0</v>
      </c>
      <c r="R65" s="196">
        <f t="shared" si="9"/>
        <v>6962.8646291146697</v>
      </c>
      <c r="S65" s="196">
        <f t="shared" si="9"/>
        <v>3795.0871765030115</v>
      </c>
      <c r="T65" s="196">
        <f t="shared" si="9"/>
        <v>3975.3708764150942</v>
      </c>
      <c r="V65" s="223">
        <v>0</v>
      </c>
      <c r="W65" s="223">
        <v>0</v>
      </c>
      <c r="X65" s="223">
        <v>0</v>
      </c>
      <c r="Y65" s="223">
        <v>0</v>
      </c>
      <c r="Z65" s="223">
        <v>0</v>
      </c>
      <c r="AA65" s="223">
        <v>0</v>
      </c>
      <c r="AB65" s="223">
        <v>0</v>
      </c>
      <c r="AC65" s="223">
        <v>0</v>
      </c>
    </row>
    <row r="66" spans="1:29" x14ac:dyDescent="0.25">
      <c r="A66" s="127" t="s">
        <v>747</v>
      </c>
      <c r="B66" s="130" t="s">
        <v>722</v>
      </c>
      <c r="C66" s="46" t="s">
        <v>562</v>
      </c>
      <c r="D66" s="223">
        <v>0</v>
      </c>
      <c r="E66" s="223">
        <v>0</v>
      </c>
      <c r="F66" s="223">
        <v>0</v>
      </c>
      <c r="G66" s="223">
        <v>0</v>
      </c>
      <c r="H66" s="223">
        <v>0</v>
      </c>
      <c r="I66" s="223">
        <v>0</v>
      </c>
      <c r="J66" s="223">
        <v>0</v>
      </c>
      <c r="K66" s="223">
        <v>0</v>
      </c>
      <c r="L66" s="126"/>
      <c r="M66" s="223">
        <v>0</v>
      </c>
      <c r="N66" s="223">
        <v>0</v>
      </c>
      <c r="O66" s="223">
        <v>0</v>
      </c>
      <c r="P66" s="223">
        <v>0</v>
      </c>
      <c r="Q66" s="223">
        <v>0</v>
      </c>
      <c r="R66" s="223">
        <v>0</v>
      </c>
      <c r="S66" s="223">
        <v>0</v>
      </c>
      <c r="T66" s="223">
        <v>0</v>
      </c>
      <c r="V66" s="223">
        <v>0</v>
      </c>
      <c r="W66" s="223">
        <v>0</v>
      </c>
      <c r="X66" s="223">
        <v>0</v>
      </c>
      <c r="Y66" s="223">
        <v>0</v>
      </c>
      <c r="Z66" s="223">
        <v>0</v>
      </c>
      <c r="AA66" s="223">
        <v>0</v>
      </c>
      <c r="AB66" s="223">
        <v>0</v>
      </c>
      <c r="AC66" s="223">
        <v>0</v>
      </c>
    </row>
    <row r="67" spans="1:29" x14ac:dyDescent="0.25">
      <c r="A67" s="127" t="s">
        <v>748</v>
      </c>
      <c r="B67" s="130" t="s">
        <v>724</v>
      </c>
      <c r="C67" s="46" t="s">
        <v>562</v>
      </c>
      <c r="D67" s="223">
        <v>0</v>
      </c>
      <c r="E67" s="223">
        <v>0</v>
      </c>
      <c r="F67" s="223">
        <v>0</v>
      </c>
      <c r="G67" s="223">
        <v>0</v>
      </c>
      <c r="H67" s="223">
        <v>0</v>
      </c>
      <c r="I67" s="223">
        <v>0</v>
      </c>
      <c r="J67" s="223">
        <v>0</v>
      </c>
      <c r="K67" s="223">
        <v>0</v>
      </c>
      <c r="L67" s="126"/>
      <c r="M67" s="223">
        <v>0</v>
      </c>
      <c r="N67" s="223">
        <v>0</v>
      </c>
      <c r="O67" s="223">
        <v>0</v>
      </c>
      <c r="P67" s="223">
        <v>0</v>
      </c>
      <c r="Q67" s="223">
        <v>0</v>
      </c>
      <c r="R67" s="223">
        <v>0</v>
      </c>
      <c r="S67" s="223">
        <v>0</v>
      </c>
      <c r="T67" s="223">
        <v>0</v>
      </c>
      <c r="V67" s="223">
        <v>0</v>
      </c>
      <c r="W67" s="223">
        <v>0</v>
      </c>
      <c r="X67" s="223">
        <v>0</v>
      </c>
      <c r="Y67" s="223">
        <v>0</v>
      </c>
      <c r="Z67" s="223">
        <v>0</v>
      </c>
      <c r="AA67" s="223">
        <v>0</v>
      </c>
      <c r="AB67" s="223">
        <v>0</v>
      </c>
      <c r="AC67" s="223">
        <v>0</v>
      </c>
    </row>
    <row r="68" spans="1:29" s="131" customFormat="1" x14ac:dyDescent="0.25">
      <c r="A68" t="s">
        <v>505</v>
      </c>
      <c r="B68" s="19" t="s">
        <v>15</v>
      </c>
      <c r="C68" s="46" t="s">
        <v>562</v>
      </c>
      <c r="D68" s="223">
        <v>0</v>
      </c>
      <c r="E68" s="223">
        <v>0</v>
      </c>
      <c r="F68" s="223">
        <v>0</v>
      </c>
      <c r="G68" s="223">
        <v>0</v>
      </c>
      <c r="H68" s="223">
        <v>0</v>
      </c>
      <c r="I68" s="196">
        <f>SUM(I40:I67)</f>
        <v>140443.50036381948</v>
      </c>
      <c r="J68" s="196">
        <f>SUM(J40:J67)</f>
        <v>171762.61814228745</v>
      </c>
      <c r="K68" s="196">
        <f>SUM(K40:K67)</f>
        <v>188295.63549535041</v>
      </c>
      <c r="L68" s="180"/>
      <c r="M68" s="223">
        <v>0</v>
      </c>
      <c r="N68" s="223">
        <v>0</v>
      </c>
      <c r="O68" s="223">
        <v>0</v>
      </c>
      <c r="P68" s="223">
        <v>0</v>
      </c>
      <c r="Q68" s="223">
        <v>0</v>
      </c>
      <c r="R68" s="196">
        <f>SUM(R40:R67)</f>
        <v>28103.758817061946</v>
      </c>
      <c r="S68" s="196">
        <f>SUM(S40:S67)</f>
        <v>33821.003658657522</v>
      </c>
      <c r="T68" s="196">
        <f>SUM(T40:T67)</f>
        <v>26044.882383350836</v>
      </c>
      <c r="V68" s="223">
        <v>0</v>
      </c>
      <c r="W68" s="223">
        <v>0</v>
      </c>
      <c r="X68" s="223">
        <v>0</v>
      </c>
      <c r="Y68" s="223">
        <v>0</v>
      </c>
      <c r="Z68" s="223">
        <v>0</v>
      </c>
      <c r="AA68" s="196">
        <f>SUM(AA40:AA67)</f>
        <v>28266.905391135093</v>
      </c>
      <c r="AB68" s="196">
        <f>SUM(AB40:AB67)</f>
        <v>23883.171850182811</v>
      </c>
      <c r="AC68" s="196">
        <f>SUM(AC40:AC67)</f>
        <v>24167.9633665701</v>
      </c>
    </row>
    <row r="69" spans="1:29" s="131" customFormat="1" x14ac:dyDescent="0.25">
      <c r="A69"/>
      <c r="B69" s="132"/>
      <c r="C69" s="133"/>
      <c r="D69" s="180"/>
      <c r="E69" s="180"/>
      <c r="F69" s="180"/>
      <c r="G69" s="180"/>
      <c r="H69" s="180"/>
      <c r="I69" s="129"/>
      <c r="J69" s="129"/>
      <c r="K69" s="129"/>
      <c r="L69" s="180"/>
      <c r="M69" s="180"/>
      <c r="N69" s="180"/>
      <c r="O69" s="180"/>
      <c r="P69" s="180"/>
      <c r="Q69" s="180"/>
      <c r="R69" s="129"/>
      <c r="S69" s="129"/>
      <c r="T69" s="129"/>
      <c r="V69" s="180"/>
      <c r="W69" s="180"/>
      <c r="X69" s="180"/>
      <c r="Y69" s="180"/>
      <c r="Z69" s="180"/>
      <c r="AA69" s="129"/>
      <c r="AB69" s="129"/>
      <c r="AC69" s="129"/>
    </row>
    <row r="70" spans="1:29" x14ac:dyDescent="0.25">
      <c r="A70" s="11"/>
      <c r="B70" s="11"/>
      <c r="C70" s="11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81"/>
      <c r="R70" s="17"/>
      <c r="S70" s="17"/>
      <c r="T70" s="17"/>
      <c r="V70" s="17"/>
      <c r="W70" s="17"/>
      <c r="X70" s="17"/>
      <c r="Y70" s="17"/>
      <c r="Z70" s="17"/>
      <c r="AA70" s="17"/>
      <c r="AB70" s="17"/>
      <c r="AC70" s="17"/>
    </row>
    <row r="71" spans="1:29" x14ac:dyDescent="0.25">
      <c r="A71" s="127" t="s">
        <v>749</v>
      </c>
      <c r="B71" s="130" t="s">
        <v>678</v>
      </c>
      <c r="C71" s="46" t="s">
        <v>562</v>
      </c>
      <c r="D71" s="196">
        <v>35123.740857507342</v>
      </c>
      <c r="E71" s="196">
        <v>23567.509952293578</v>
      </c>
      <c r="F71" s="196">
        <v>26790.762629787194</v>
      </c>
      <c r="G71" s="196">
        <v>32129.505974753556</v>
      </c>
      <c r="H71" s="196">
        <v>31122.874427891904</v>
      </c>
      <c r="I71" s="223">
        <v>0</v>
      </c>
      <c r="J71" s="223">
        <v>0</v>
      </c>
      <c r="K71" s="223">
        <v>0</v>
      </c>
      <c r="L71" s="197"/>
      <c r="M71" s="223">
        <v>0</v>
      </c>
      <c r="N71" s="223">
        <v>0</v>
      </c>
      <c r="O71" s="223">
        <v>0</v>
      </c>
      <c r="P71" s="223">
        <v>0</v>
      </c>
      <c r="Q71" s="223">
        <v>0</v>
      </c>
      <c r="R71" s="223">
        <v>0</v>
      </c>
      <c r="S71" s="223">
        <v>0</v>
      </c>
      <c r="T71" s="223">
        <v>0</v>
      </c>
      <c r="U71" s="192"/>
      <c r="V71" s="223">
        <v>0</v>
      </c>
      <c r="W71" s="223">
        <v>0</v>
      </c>
      <c r="X71" s="223">
        <v>0</v>
      </c>
      <c r="Y71" s="223">
        <v>0</v>
      </c>
      <c r="Z71" s="223">
        <v>0</v>
      </c>
      <c r="AA71" s="223">
        <v>0</v>
      </c>
      <c r="AB71" s="223">
        <v>0</v>
      </c>
      <c r="AC71" s="223">
        <v>0</v>
      </c>
    </row>
    <row r="72" spans="1:29" x14ac:dyDescent="0.25">
      <c r="A72" s="127" t="s">
        <v>750</v>
      </c>
      <c r="B72" s="130" t="s">
        <v>679</v>
      </c>
      <c r="C72" s="46" t="s">
        <v>562</v>
      </c>
      <c r="D72" s="223">
        <v>0</v>
      </c>
      <c r="E72" s="223">
        <v>0</v>
      </c>
      <c r="F72" s="223">
        <v>0</v>
      </c>
      <c r="G72" s="223">
        <v>0</v>
      </c>
      <c r="H72" s="223">
        <v>0</v>
      </c>
      <c r="I72" s="223">
        <v>0</v>
      </c>
      <c r="J72" s="223">
        <v>0</v>
      </c>
      <c r="K72" s="223">
        <v>0</v>
      </c>
      <c r="L72" s="197"/>
      <c r="M72" s="223">
        <v>0</v>
      </c>
      <c r="N72" s="223">
        <v>0</v>
      </c>
      <c r="O72" s="223">
        <v>0</v>
      </c>
      <c r="P72" s="223">
        <v>0</v>
      </c>
      <c r="Q72" s="223">
        <v>0</v>
      </c>
      <c r="R72" s="223">
        <v>0</v>
      </c>
      <c r="S72" s="223">
        <v>0</v>
      </c>
      <c r="T72" s="223">
        <v>0</v>
      </c>
      <c r="U72" s="192"/>
      <c r="V72" s="223">
        <v>0</v>
      </c>
      <c r="W72" s="223">
        <v>0</v>
      </c>
      <c r="X72" s="223">
        <v>0</v>
      </c>
      <c r="Y72" s="223">
        <v>0</v>
      </c>
      <c r="Z72" s="223">
        <v>0</v>
      </c>
      <c r="AA72" s="223">
        <v>0</v>
      </c>
      <c r="AB72" s="223">
        <v>0</v>
      </c>
      <c r="AC72" s="223">
        <v>0</v>
      </c>
    </row>
    <row r="73" spans="1:29" x14ac:dyDescent="0.25">
      <c r="A73" s="127" t="s">
        <v>751</v>
      </c>
      <c r="B73" s="130" t="s">
        <v>680</v>
      </c>
      <c r="C73" s="46" t="s">
        <v>562</v>
      </c>
      <c r="D73" s="196">
        <v>4102.1994859490042</v>
      </c>
      <c r="E73" s="196">
        <v>4004.2091306260472</v>
      </c>
      <c r="F73" s="196">
        <v>4416.3348952420693</v>
      </c>
      <c r="G73" s="196">
        <v>3932.1249609012857</v>
      </c>
      <c r="H73" s="196">
        <v>4851.1276464830235</v>
      </c>
      <c r="I73" s="223">
        <v>0</v>
      </c>
      <c r="J73" s="223">
        <v>0</v>
      </c>
      <c r="K73" s="223">
        <v>0</v>
      </c>
      <c r="L73" s="197"/>
      <c r="M73" s="223">
        <v>0</v>
      </c>
      <c r="N73" s="223">
        <v>0</v>
      </c>
      <c r="O73" s="223">
        <v>0</v>
      </c>
      <c r="P73" s="223">
        <v>0</v>
      </c>
      <c r="Q73" s="223">
        <v>0</v>
      </c>
      <c r="R73" s="223">
        <v>0</v>
      </c>
      <c r="S73" s="223">
        <v>0</v>
      </c>
      <c r="T73" s="223">
        <v>0</v>
      </c>
      <c r="U73" s="192"/>
      <c r="V73" s="223">
        <v>0</v>
      </c>
      <c r="W73" s="223">
        <v>0</v>
      </c>
      <c r="X73" s="223">
        <v>0</v>
      </c>
      <c r="Y73" s="223">
        <v>0</v>
      </c>
      <c r="Z73" s="223">
        <v>0</v>
      </c>
      <c r="AA73" s="223">
        <v>0</v>
      </c>
      <c r="AB73" s="223">
        <v>0</v>
      </c>
      <c r="AC73" s="223">
        <v>0</v>
      </c>
    </row>
    <row r="74" spans="1:29" x14ac:dyDescent="0.25">
      <c r="A74" s="127" t="s">
        <v>752</v>
      </c>
      <c r="B74" s="130" t="s">
        <v>682</v>
      </c>
      <c r="C74" s="46" t="s">
        <v>562</v>
      </c>
      <c r="D74" s="196">
        <v>155.26988785645986</v>
      </c>
      <c r="E74" s="196">
        <v>134.28743866900328</v>
      </c>
      <c r="F74" s="196">
        <v>92.073223198912132</v>
      </c>
      <c r="G74" s="196">
        <v>95.739550161382411</v>
      </c>
      <c r="H74" s="196">
        <v>100.23363864480778</v>
      </c>
      <c r="I74" s="223">
        <v>0</v>
      </c>
      <c r="J74" s="223">
        <v>0</v>
      </c>
      <c r="K74" s="223">
        <v>0</v>
      </c>
      <c r="L74" s="197"/>
      <c r="M74" s="223">
        <v>0</v>
      </c>
      <c r="N74" s="223">
        <v>0</v>
      </c>
      <c r="O74" s="223">
        <v>0</v>
      </c>
      <c r="P74" s="223">
        <v>0</v>
      </c>
      <c r="Q74" s="223">
        <v>0</v>
      </c>
      <c r="R74" s="223">
        <v>0</v>
      </c>
      <c r="S74" s="223">
        <v>0</v>
      </c>
      <c r="T74" s="223">
        <v>0</v>
      </c>
      <c r="U74" s="192"/>
      <c r="V74" s="223">
        <v>0</v>
      </c>
      <c r="W74" s="223">
        <v>0</v>
      </c>
      <c r="X74" s="223">
        <v>0</v>
      </c>
      <c r="Y74" s="223">
        <v>0</v>
      </c>
      <c r="Z74" s="223">
        <v>0</v>
      </c>
      <c r="AA74" s="223">
        <v>0</v>
      </c>
      <c r="AB74" s="223">
        <v>0</v>
      </c>
      <c r="AC74" s="223">
        <v>0</v>
      </c>
    </row>
    <row r="75" spans="1:29" x14ac:dyDescent="0.25">
      <c r="A75" s="127" t="s">
        <v>753</v>
      </c>
      <c r="B75" s="130" t="s">
        <v>684</v>
      </c>
      <c r="C75" s="46" t="s">
        <v>562</v>
      </c>
      <c r="D75" s="196">
        <v>4999.4640986150844</v>
      </c>
      <c r="E75" s="196">
        <v>5262.1247009926328</v>
      </c>
      <c r="F75" s="196">
        <v>6111.5595082264554</v>
      </c>
      <c r="G75" s="196">
        <v>6354.9198711831614</v>
      </c>
      <c r="H75" s="196">
        <v>6653.2247217703462</v>
      </c>
      <c r="I75" s="223">
        <v>0</v>
      </c>
      <c r="J75" s="223">
        <v>0</v>
      </c>
      <c r="K75" s="223">
        <v>0</v>
      </c>
      <c r="L75" s="197"/>
      <c r="M75" s="223">
        <v>0</v>
      </c>
      <c r="N75" s="223">
        <v>0</v>
      </c>
      <c r="O75" s="223">
        <v>0</v>
      </c>
      <c r="P75" s="223">
        <v>0</v>
      </c>
      <c r="Q75" s="223">
        <v>0</v>
      </c>
      <c r="R75" s="223">
        <v>0</v>
      </c>
      <c r="S75" s="223">
        <v>0</v>
      </c>
      <c r="T75" s="223">
        <v>0</v>
      </c>
      <c r="U75" s="192"/>
      <c r="V75" s="223">
        <v>0</v>
      </c>
      <c r="W75" s="223">
        <v>0</v>
      </c>
      <c r="X75" s="223">
        <v>0</v>
      </c>
      <c r="Y75" s="223">
        <v>0</v>
      </c>
      <c r="Z75" s="223">
        <v>0</v>
      </c>
      <c r="AA75" s="223">
        <v>0</v>
      </c>
      <c r="AB75" s="223">
        <v>0</v>
      </c>
      <c r="AC75" s="223">
        <v>0</v>
      </c>
    </row>
    <row r="76" spans="1:29" x14ac:dyDescent="0.25">
      <c r="A76" s="127" t="s">
        <v>754</v>
      </c>
      <c r="B76" s="130" t="s">
        <v>686</v>
      </c>
      <c r="C76" s="46" t="s">
        <v>562</v>
      </c>
      <c r="D76" s="223">
        <v>0</v>
      </c>
      <c r="E76" s="223">
        <v>0</v>
      </c>
      <c r="F76" s="223">
        <v>0</v>
      </c>
      <c r="G76" s="223">
        <v>0</v>
      </c>
      <c r="H76" s="223">
        <v>0</v>
      </c>
      <c r="I76" s="223">
        <v>0</v>
      </c>
      <c r="J76" s="223">
        <v>0</v>
      </c>
      <c r="K76" s="223">
        <v>0</v>
      </c>
      <c r="L76" s="197"/>
      <c r="M76" s="223">
        <v>0</v>
      </c>
      <c r="N76" s="223">
        <v>0</v>
      </c>
      <c r="O76" s="223">
        <v>0</v>
      </c>
      <c r="P76" s="223">
        <v>0</v>
      </c>
      <c r="Q76" s="223">
        <v>0</v>
      </c>
      <c r="R76" s="223">
        <v>0</v>
      </c>
      <c r="S76" s="223">
        <v>0</v>
      </c>
      <c r="T76" s="223">
        <v>0</v>
      </c>
      <c r="U76" s="192"/>
      <c r="V76" s="223">
        <v>0</v>
      </c>
      <c r="W76" s="223">
        <v>0</v>
      </c>
      <c r="X76" s="223">
        <v>0</v>
      </c>
      <c r="Y76" s="223">
        <v>0</v>
      </c>
      <c r="Z76" s="223">
        <v>0</v>
      </c>
      <c r="AA76" s="223">
        <v>0</v>
      </c>
      <c r="AB76" s="223">
        <v>0</v>
      </c>
      <c r="AC76" s="223">
        <v>0</v>
      </c>
    </row>
    <row r="77" spans="1:29" x14ac:dyDescent="0.25">
      <c r="A77" s="127" t="s">
        <v>755</v>
      </c>
      <c r="B77" s="130" t="s">
        <v>688</v>
      </c>
      <c r="C77" s="46" t="s">
        <v>562</v>
      </c>
      <c r="D77" s="196">
        <v>3606.6221208095076</v>
      </c>
      <c r="E77" s="196">
        <v>2901.0081531187816</v>
      </c>
      <c r="F77" s="196">
        <v>2817.090281237739</v>
      </c>
      <c r="G77" s="196">
        <v>4461.1585256658273</v>
      </c>
      <c r="H77" s="196">
        <v>4327.989519886336</v>
      </c>
      <c r="I77" s="223">
        <v>0</v>
      </c>
      <c r="J77" s="223">
        <v>0</v>
      </c>
      <c r="K77" s="223">
        <v>0</v>
      </c>
      <c r="L77" s="197"/>
      <c r="M77" s="223">
        <v>0</v>
      </c>
      <c r="N77" s="223">
        <v>0</v>
      </c>
      <c r="O77" s="223">
        <v>0</v>
      </c>
      <c r="P77" s="223">
        <v>0</v>
      </c>
      <c r="Q77" s="223">
        <v>0</v>
      </c>
      <c r="R77" s="223">
        <v>0</v>
      </c>
      <c r="S77" s="223">
        <v>0</v>
      </c>
      <c r="T77" s="223">
        <v>0</v>
      </c>
      <c r="U77" s="192"/>
      <c r="V77" s="223">
        <v>0</v>
      </c>
      <c r="W77" s="223">
        <v>0</v>
      </c>
      <c r="X77" s="223">
        <v>0</v>
      </c>
      <c r="Y77" s="223">
        <v>0</v>
      </c>
      <c r="Z77" s="223">
        <v>0</v>
      </c>
      <c r="AA77" s="223">
        <v>0</v>
      </c>
      <c r="AB77" s="223">
        <v>0</v>
      </c>
      <c r="AC77" s="223">
        <v>0</v>
      </c>
    </row>
    <row r="78" spans="1:29" x14ac:dyDescent="0.25">
      <c r="A78" s="127" t="s">
        <v>756</v>
      </c>
      <c r="B78" s="130" t="s">
        <v>757</v>
      </c>
      <c r="C78" s="46" t="s">
        <v>562</v>
      </c>
      <c r="D78" s="223">
        <v>0</v>
      </c>
      <c r="E78" s="223">
        <v>0</v>
      </c>
      <c r="F78" s="223">
        <v>0</v>
      </c>
      <c r="G78" s="223">
        <v>0</v>
      </c>
      <c r="H78" s="223">
        <v>0</v>
      </c>
      <c r="I78" s="223">
        <v>0</v>
      </c>
      <c r="J78" s="223">
        <v>0</v>
      </c>
      <c r="K78" s="223">
        <v>0</v>
      </c>
      <c r="L78" s="197"/>
      <c r="M78" s="223">
        <v>0</v>
      </c>
      <c r="N78" s="223">
        <v>0</v>
      </c>
      <c r="O78" s="223">
        <v>0</v>
      </c>
      <c r="P78" s="223">
        <v>0</v>
      </c>
      <c r="Q78" s="223">
        <v>0</v>
      </c>
      <c r="R78" s="223">
        <v>0</v>
      </c>
      <c r="S78" s="223">
        <v>0</v>
      </c>
      <c r="T78" s="223">
        <v>0</v>
      </c>
      <c r="U78" s="192"/>
      <c r="V78" s="223">
        <v>0</v>
      </c>
      <c r="W78" s="223">
        <v>0</v>
      </c>
      <c r="X78" s="223">
        <v>0</v>
      </c>
      <c r="Y78" s="223">
        <v>0</v>
      </c>
      <c r="Z78" s="223">
        <v>0</v>
      </c>
      <c r="AA78" s="223">
        <v>0</v>
      </c>
      <c r="AB78" s="223">
        <v>0</v>
      </c>
      <c r="AC78" s="223">
        <v>0</v>
      </c>
    </row>
    <row r="79" spans="1:29" x14ac:dyDescent="0.25">
      <c r="A79" s="127" t="s">
        <v>758</v>
      </c>
      <c r="B79" s="130" t="s">
        <v>91</v>
      </c>
      <c r="C79" s="46" t="s">
        <v>562</v>
      </c>
      <c r="D79" s="196">
        <v>6440.8014852638626</v>
      </c>
      <c r="E79" s="196">
        <v>4827.0385685241863</v>
      </c>
      <c r="F79" s="196">
        <v>6062.9432215633506</v>
      </c>
      <c r="G79" s="196">
        <v>5909.887243431951</v>
      </c>
      <c r="H79" s="196">
        <v>-684.90031988220846</v>
      </c>
      <c r="I79" s="223">
        <v>0</v>
      </c>
      <c r="J79" s="223">
        <v>0</v>
      </c>
      <c r="K79" s="223">
        <v>0</v>
      </c>
      <c r="L79" s="197"/>
      <c r="M79" s="223">
        <v>0</v>
      </c>
      <c r="N79" s="223">
        <v>0</v>
      </c>
      <c r="O79" s="223">
        <v>0</v>
      </c>
      <c r="P79" s="223">
        <v>0</v>
      </c>
      <c r="Q79" s="223">
        <v>0</v>
      </c>
      <c r="R79" s="223">
        <v>0</v>
      </c>
      <c r="S79" s="223">
        <v>0</v>
      </c>
      <c r="T79" s="223">
        <v>0</v>
      </c>
      <c r="U79" s="192"/>
      <c r="V79" s="223">
        <v>0</v>
      </c>
      <c r="W79" s="223">
        <v>0</v>
      </c>
      <c r="X79" s="223">
        <v>0</v>
      </c>
      <c r="Y79" s="223">
        <v>0</v>
      </c>
      <c r="Z79" s="223">
        <v>0</v>
      </c>
      <c r="AA79" s="223">
        <v>0</v>
      </c>
      <c r="AB79" s="223">
        <v>0</v>
      </c>
      <c r="AC79" s="223">
        <v>0</v>
      </c>
    </row>
    <row r="80" spans="1:29" x14ac:dyDescent="0.25">
      <c r="A80" s="127" t="s">
        <v>759</v>
      </c>
      <c r="B80" s="130" t="s">
        <v>760</v>
      </c>
      <c r="C80" s="46"/>
      <c r="D80" s="223">
        <v>0</v>
      </c>
      <c r="E80" s="223">
        <v>0</v>
      </c>
      <c r="F80" s="223">
        <v>0</v>
      </c>
      <c r="G80" s="223">
        <v>0</v>
      </c>
      <c r="H80" s="223">
        <v>0</v>
      </c>
      <c r="I80" s="223">
        <v>0</v>
      </c>
      <c r="J80" s="223">
        <v>0</v>
      </c>
      <c r="K80" s="223">
        <v>0</v>
      </c>
      <c r="L80" s="197"/>
      <c r="M80" s="223">
        <v>0</v>
      </c>
      <c r="N80" s="223">
        <v>0</v>
      </c>
      <c r="O80" s="223">
        <v>0</v>
      </c>
      <c r="P80" s="223">
        <v>0</v>
      </c>
      <c r="Q80" s="223">
        <v>0</v>
      </c>
      <c r="R80" s="223">
        <v>0</v>
      </c>
      <c r="S80" s="223">
        <v>0</v>
      </c>
      <c r="T80" s="223">
        <v>0</v>
      </c>
      <c r="U80" s="192"/>
      <c r="V80" s="196">
        <v>7997.0548050077878</v>
      </c>
      <c r="W80" s="196">
        <v>12903.216099160758</v>
      </c>
      <c r="X80" s="196">
        <v>19193.163268938086</v>
      </c>
      <c r="Y80" s="196">
        <v>23161.399314915951</v>
      </c>
      <c r="Z80" s="196">
        <v>18826.327478622934</v>
      </c>
      <c r="AA80" s="223">
        <v>0</v>
      </c>
      <c r="AB80" s="223">
        <v>0</v>
      </c>
      <c r="AC80" s="223">
        <v>0</v>
      </c>
    </row>
    <row r="81" spans="1:29" x14ac:dyDescent="0.25">
      <c r="A81" s="127" t="s">
        <v>761</v>
      </c>
      <c r="B81" s="130" t="s">
        <v>704</v>
      </c>
      <c r="C81" s="46"/>
      <c r="D81" s="223">
        <v>0</v>
      </c>
      <c r="E81" s="223">
        <v>0</v>
      </c>
      <c r="F81" s="223">
        <v>0</v>
      </c>
      <c r="G81" s="223">
        <v>0</v>
      </c>
      <c r="H81" s="223">
        <v>0</v>
      </c>
      <c r="I81" s="223">
        <v>0</v>
      </c>
      <c r="J81" s="223">
        <v>0</v>
      </c>
      <c r="K81" s="223">
        <v>0</v>
      </c>
      <c r="L81" s="197"/>
      <c r="M81" s="223">
        <v>0</v>
      </c>
      <c r="N81" s="223">
        <v>0</v>
      </c>
      <c r="O81" s="223">
        <v>0</v>
      </c>
      <c r="P81" s="223">
        <v>0</v>
      </c>
      <c r="Q81" s="223">
        <v>0</v>
      </c>
      <c r="R81" s="223">
        <v>0</v>
      </c>
      <c r="S81" s="223">
        <v>0</v>
      </c>
      <c r="T81" s="223">
        <v>0</v>
      </c>
      <c r="U81" s="192"/>
      <c r="V81" s="223">
        <v>0</v>
      </c>
      <c r="W81" s="223">
        <v>0</v>
      </c>
      <c r="X81" s="223">
        <v>0</v>
      </c>
      <c r="Y81" s="223">
        <v>0</v>
      </c>
      <c r="Z81" s="223">
        <v>0</v>
      </c>
      <c r="AA81" s="223">
        <v>0</v>
      </c>
      <c r="AB81" s="223">
        <v>0</v>
      </c>
      <c r="AC81" s="223">
        <v>0</v>
      </c>
    </row>
    <row r="82" spans="1:29" x14ac:dyDescent="0.25">
      <c r="A82" s="127" t="s">
        <v>762</v>
      </c>
      <c r="B82" s="130" t="s">
        <v>763</v>
      </c>
      <c r="C82" s="46"/>
      <c r="D82" s="223">
        <v>0</v>
      </c>
      <c r="E82" s="223">
        <v>0</v>
      </c>
      <c r="F82" s="223">
        <v>0</v>
      </c>
      <c r="G82" s="223">
        <v>0</v>
      </c>
      <c r="H82" s="223">
        <v>0</v>
      </c>
      <c r="I82" s="223">
        <v>0</v>
      </c>
      <c r="J82" s="223">
        <v>0</v>
      </c>
      <c r="K82" s="223">
        <v>0</v>
      </c>
      <c r="L82" s="197"/>
      <c r="M82" s="196">
        <v>16930.181298207099</v>
      </c>
      <c r="N82" s="196">
        <v>17110.997795965905</v>
      </c>
      <c r="O82" s="196">
        <v>21023.057815957174</v>
      </c>
      <c r="P82" s="196">
        <v>18917.563112865839</v>
      </c>
      <c r="Q82" s="196">
        <v>19683.582511449353</v>
      </c>
      <c r="R82" s="196"/>
      <c r="S82" s="196"/>
      <c r="T82" s="196"/>
      <c r="U82" s="192"/>
      <c r="V82" s="223">
        <v>0</v>
      </c>
      <c r="W82" s="223">
        <v>0</v>
      </c>
      <c r="X82" s="223">
        <v>0</v>
      </c>
      <c r="Y82" s="223">
        <v>0</v>
      </c>
      <c r="Z82" s="223">
        <v>0</v>
      </c>
      <c r="AA82" s="223">
        <v>0</v>
      </c>
      <c r="AB82" s="223">
        <v>0</v>
      </c>
      <c r="AC82" s="223">
        <v>0</v>
      </c>
    </row>
    <row r="83" spans="1:29" x14ac:dyDescent="0.25">
      <c r="A83" s="127"/>
      <c r="B83" s="134" t="s">
        <v>707</v>
      </c>
      <c r="C83" s="46"/>
      <c r="D83" s="198"/>
      <c r="E83" s="198"/>
      <c r="F83" s="198"/>
      <c r="G83" s="198"/>
      <c r="H83" s="198"/>
      <c r="I83" s="199"/>
      <c r="J83" s="199"/>
      <c r="K83" s="200"/>
      <c r="L83" s="197"/>
      <c r="M83" s="198"/>
      <c r="N83" s="199"/>
      <c r="O83" s="199"/>
      <c r="P83" s="199"/>
      <c r="Q83" s="199"/>
      <c r="R83" s="199"/>
      <c r="S83" s="199"/>
      <c r="T83" s="200"/>
      <c r="U83" s="192"/>
      <c r="V83" s="198"/>
      <c r="W83" s="199"/>
      <c r="X83" s="199"/>
      <c r="Y83" s="199"/>
      <c r="Z83" s="199"/>
      <c r="AA83" s="199"/>
      <c r="AB83" s="199"/>
      <c r="AC83" s="200"/>
    </row>
    <row r="84" spans="1:29" x14ac:dyDescent="0.25">
      <c r="A84" s="127" t="s">
        <v>764</v>
      </c>
      <c r="B84" s="130" t="s">
        <v>765</v>
      </c>
      <c r="C84" s="46" t="s">
        <v>562</v>
      </c>
      <c r="D84" s="196">
        <v>5840.0354677391715</v>
      </c>
      <c r="E84" s="196">
        <v>8363.7470473683516</v>
      </c>
      <c r="F84" s="196">
        <v>7083.737471975599</v>
      </c>
      <c r="G84" s="196">
        <v>7615.7951195507476</v>
      </c>
      <c r="H84" s="196">
        <v>9416.2268518134424</v>
      </c>
      <c r="I84" s="223">
        <v>0</v>
      </c>
      <c r="J84" s="223">
        <v>0</v>
      </c>
      <c r="K84" s="223">
        <v>0</v>
      </c>
      <c r="L84" s="197"/>
      <c r="M84" s="223">
        <v>0</v>
      </c>
      <c r="N84" s="223">
        <v>0</v>
      </c>
      <c r="O84" s="223">
        <v>0</v>
      </c>
      <c r="P84" s="223">
        <v>0</v>
      </c>
      <c r="Q84" s="223">
        <v>0</v>
      </c>
      <c r="R84" s="223">
        <v>0</v>
      </c>
      <c r="S84" s="223">
        <v>0</v>
      </c>
      <c r="T84" s="223">
        <v>0</v>
      </c>
      <c r="U84" s="192"/>
      <c r="V84" s="223">
        <v>0</v>
      </c>
      <c r="W84" s="223">
        <v>0</v>
      </c>
      <c r="X84" s="223">
        <v>0</v>
      </c>
      <c r="Y84" s="223">
        <v>0</v>
      </c>
      <c r="Z84" s="223">
        <v>0</v>
      </c>
      <c r="AA84" s="223">
        <v>0</v>
      </c>
      <c r="AB84" s="223">
        <v>0</v>
      </c>
      <c r="AC84" s="223">
        <v>0</v>
      </c>
    </row>
    <row r="85" spans="1:29" x14ac:dyDescent="0.25">
      <c r="A85" s="127" t="s">
        <v>766</v>
      </c>
      <c r="B85" s="130" t="s">
        <v>767</v>
      </c>
      <c r="C85" s="46" t="s">
        <v>562</v>
      </c>
      <c r="D85" s="223">
        <v>0</v>
      </c>
      <c r="E85" s="223">
        <v>0</v>
      </c>
      <c r="F85" s="223">
        <v>0</v>
      </c>
      <c r="G85" s="223">
        <v>0</v>
      </c>
      <c r="H85" s="223">
        <v>0</v>
      </c>
      <c r="I85" s="223">
        <v>0</v>
      </c>
      <c r="J85" s="223">
        <v>0</v>
      </c>
      <c r="K85" s="223">
        <v>0</v>
      </c>
      <c r="L85" s="197"/>
      <c r="M85" s="223">
        <v>0</v>
      </c>
      <c r="N85" s="223">
        <v>0</v>
      </c>
      <c r="O85" s="223">
        <v>0</v>
      </c>
      <c r="P85" s="223">
        <v>0</v>
      </c>
      <c r="Q85" s="223">
        <v>0</v>
      </c>
      <c r="R85" s="223">
        <v>0</v>
      </c>
      <c r="S85" s="223">
        <v>0</v>
      </c>
      <c r="T85" s="223">
        <v>0</v>
      </c>
      <c r="U85" s="192"/>
      <c r="V85" s="223">
        <v>0</v>
      </c>
      <c r="W85" s="223">
        <v>0</v>
      </c>
      <c r="X85" s="223">
        <v>0</v>
      </c>
      <c r="Y85" s="223">
        <v>0</v>
      </c>
      <c r="Z85" s="223">
        <v>0</v>
      </c>
      <c r="AA85" s="223">
        <v>0</v>
      </c>
      <c r="AB85" s="223">
        <v>0</v>
      </c>
      <c r="AC85" s="223">
        <v>0</v>
      </c>
    </row>
    <row r="86" spans="1:29" x14ac:dyDescent="0.25">
      <c r="A86" s="127" t="s">
        <v>768</v>
      </c>
      <c r="B86" s="130" t="s">
        <v>769</v>
      </c>
      <c r="C86" s="46" t="s">
        <v>562</v>
      </c>
      <c r="D86" s="196">
        <v>9831.2266229182969</v>
      </c>
      <c r="E86" s="196">
        <v>10209.190832894754</v>
      </c>
      <c r="F86" s="196">
        <v>13480.899390327917</v>
      </c>
      <c r="G86" s="196">
        <v>11741.587254327631</v>
      </c>
      <c r="H86" s="196">
        <v>13996.974184122959</v>
      </c>
      <c r="I86" s="223">
        <v>0</v>
      </c>
      <c r="J86" s="223">
        <v>0</v>
      </c>
      <c r="K86" s="223">
        <v>0</v>
      </c>
      <c r="L86" s="197"/>
      <c r="M86" s="223">
        <v>0</v>
      </c>
      <c r="N86" s="223">
        <v>0</v>
      </c>
      <c r="O86" s="223">
        <v>0</v>
      </c>
      <c r="P86" s="223">
        <v>0</v>
      </c>
      <c r="Q86" s="223">
        <v>0</v>
      </c>
      <c r="R86" s="223">
        <v>0</v>
      </c>
      <c r="S86" s="223">
        <v>0</v>
      </c>
      <c r="T86" s="223">
        <v>0</v>
      </c>
      <c r="U86" s="192"/>
      <c r="V86" s="223">
        <v>0</v>
      </c>
      <c r="W86" s="223">
        <v>0</v>
      </c>
      <c r="X86" s="223">
        <v>0</v>
      </c>
      <c r="Y86" s="223">
        <v>0</v>
      </c>
      <c r="Z86" s="223">
        <v>0</v>
      </c>
      <c r="AA86" s="223">
        <v>0</v>
      </c>
      <c r="AB86" s="223">
        <v>0</v>
      </c>
      <c r="AC86" s="223">
        <v>0</v>
      </c>
    </row>
    <row r="87" spans="1:29" x14ac:dyDescent="0.25">
      <c r="A87" s="127" t="s">
        <v>770</v>
      </c>
      <c r="B87" s="130" t="s">
        <v>771</v>
      </c>
      <c r="C87" s="46" t="s">
        <v>562</v>
      </c>
      <c r="D87" s="196">
        <v>13820.432127257423</v>
      </c>
      <c r="E87" s="196">
        <v>18797.04305767428</v>
      </c>
      <c r="F87" s="196">
        <v>14952.715620729725</v>
      </c>
      <c r="G87" s="196">
        <v>14305.303627839106</v>
      </c>
      <c r="H87" s="196">
        <v>21157.562763093167</v>
      </c>
      <c r="I87" s="223">
        <v>0</v>
      </c>
      <c r="J87" s="223">
        <v>0</v>
      </c>
      <c r="K87" s="223">
        <v>0</v>
      </c>
      <c r="L87" s="197"/>
      <c r="M87" s="223">
        <v>0</v>
      </c>
      <c r="N87" s="223">
        <v>0</v>
      </c>
      <c r="O87" s="223">
        <v>0</v>
      </c>
      <c r="P87" s="223">
        <v>0</v>
      </c>
      <c r="Q87" s="223">
        <v>0</v>
      </c>
      <c r="R87" s="223">
        <v>0</v>
      </c>
      <c r="S87" s="223">
        <v>0</v>
      </c>
      <c r="T87" s="223">
        <v>0</v>
      </c>
      <c r="U87" s="192"/>
      <c r="V87" s="223">
        <v>0</v>
      </c>
      <c r="W87" s="223">
        <v>0</v>
      </c>
      <c r="X87" s="223">
        <v>0</v>
      </c>
      <c r="Y87" s="223">
        <v>0</v>
      </c>
      <c r="Z87" s="223">
        <v>0</v>
      </c>
      <c r="AA87" s="223">
        <v>0</v>
      </c>
      <c r="AB87" s="223">
        <v>0</v>
      </c>
      <c r="AC87" s="223">
        <v>0</v>
      </c>
    </row>
    <row r="88" spans="1:29" x14ac:dyDescent="0.25">
      <c r="A88" s="127" t="s">
        <v>772</v>
      </c>
      <c r="B88" s="130" t="s">
        <v>773</v>
      </c>
      <c r="C88" s="46" t="s">
        <v>562</v>
      </c>
      <c r="D88" s="196">
        <v>33851.241314085113</v>
      </c>
      <c r="E88" s="196">
        <v>28183.796656054117</v>
      </c>
      <c r="F88" s="196">
        <v>32105.204773326266</v>
      </c>
      <c r="G88" s="196">
        <v>42884.472682041494</v>
      </c>
      <c r="H88" s="196">
        <v>37640.907311730196</v>
      </c>
      <c r="I88" s="223">
        <v>0</v>
      </c>
      <c r="J88" s="223">
        <v>0</v>
      </c>
      <c r="K88" s="223">
        <v>0</v>
      </c>
      <c r="L88" s="197"/>
      <c r="M88" s="223">
        <v>0</v>
      </c>
      <c r="N88" s="223">
        <v>0</v>
      </c>
      <c r="O88" s="223">
        <v>0</v>
      </c>
      <c r="P88" s="223">
        <v>0</v>
      </c>
      <c r="Q88" s="223">
        <v>0</v>
      </c>
      <c r="R88" s="223">
        <v>0</v>
      </c>
      <c r="S88" s="223">
        <v>0</v>
      </c>
      <c r="T88" s="223">
        <v>0</v>
      </c>
      <c r="U88" s="192"/>
      <c r="V88" s="223">
        <v>0</v>
      </c>
      <c r="W88" s="223">
        <v>0</v>
      </c>
      <c r="X88" s="223">
        <v>0</v>
      </c>
      <c r="Y88" s="223">
        <v>0</v>
      </c>
      <c r="Z88" s="223">
        <v>0</v>
      </c>
      <c r="AA88" s="223">
        <v>0</v>
      </c>
      <c r="AB88" s="223">
        <v>0</v>
      </c>
      <c r="AC88" s="223">
        <v>0</v>
      </c>
    </row>
    <row r="89" spans="1:29" x14ac:dyDescent="0.25">
      <c r="A89" s="127" t="s">
        <v>774</v>
      </c>
      <c r="B89" s="130" t="s">
        <v>775</v>
      </c>
      <c r="C89" s="46" t="s">
        <v>562</v>
      </c>
      <c r="D89" s="223">
        <v>0</v>
      </c>
      <c r="E89" s="223">
        <v>0</v>
      </c>
      <c r="F89" s="223">
        <v>0</v>
      </c>
      <c r="G89" s="223">
        <v>0</v>
      </c>
      <c r="H89" s="223">
        <v>0</v>
      </c>
      <c r="I89" s="223">
        <v>0</v>
      </c>
      <c r="J89" s="223">
        <v>0</v>
      </c>
      <c r="K89" s="223">
        <v>0</v>
      </c>
      <c r="L89" s="197"/>
      <c r="M89" s="223">
        <v>0</v>
      </c>
      <c r="N89" s="223">
        <v>0</v>
      </c>
      <c r="O89" s="223">
        <v>0</v>
      </c>
      <c r="P89" s="223">
        <v>0</v>
      </c>
      <c r="Q89" s="223">
        <v>0</v>
      </c>
      <c r="R89" s="223">
        <v>0</v>
      </c>
      <c r="S89" s="223">
        <v>0</v>
      </c>
      <c r="T89" s="223">
        <v>0</v>
      </c>
      <c r="U89" s="192"/>
      <c r="V89" s="223">
        <v>0</v>
      </c>
      <c r="W89" s="223">
        <v>0</v>
      </c>
      <c r="X89" s="223">
        <v>0</v>
      </c>
      <c r="Y89" s="223">
        <v>0</v>
      </c>
      <c r="Z89" s="223">
        <v>0</v>
      </c>
      <c r="AA89" s="223">
        <v>0</v>
      </c>
      <c r="AB89" s="223">
        <v>0</v>
      </c>
      <c r="AC89" s="223">
        <v>0</v>
      </c>
    </row>
    <row r="90" spans="1:29" x14ac:dyDescent="0.25">
      <c r="A90" s="127" t="s">
        <v>776</v>
      </c>
      <c r="B90" s="130" t="s">
        <v>777</v>
      </c>
      <c r="C90" s="46" t="s">
        <v>562</v>
      </c>
      <c r="D90" s="223">
        <v>0</v>
      </c>
      <c r="E90" s="223">
        <v>0</v>
      </c>
      <c r="F90" s="223">
        <v>0</v>
      </c>
      <c r="G90" s="223">
        <v>0</v>
      </c>
      <c r="H90" s="223">
        <v>0</v>
      </c>
      <c r="I90" s="223">
        <v>0</v>
      </c>
      <c r="J90" s="223">
        <v>0</v>
      </c>
      <c r="K90" s="223">
        <v>0</v>
      </c>
      <c r="L90" s="197"/>
      <c r="M90" s="223">
        <v>0</v>
      </c>
      <c r="N90" s="223">
        <v>0</v>
      </c>
      <c r="O90" s="223">
        <v>0</v>
      </c>
      <c r="P90" s="223">
        <v>0</v>
      </c>
      <c r="Q90" s="223">
        <v>0</v>
      </c>
      <c r="R90" s="223">
        <v>0</v>
      </c>
      <c r="S90" s="223">
        <v>0</v>
      </c>
      <c r="T90" s="223">
        <v>0</v>
      </c>
      <c r="U90" s="192"/>
      <c r="V90" s="223">
        <v>0</v>
      </c>
      <c r="W90" s="223">
        <v>0</v>
      </c>
      <c r="X90" s="223">
        <v>0</v>
      </c>
      <c r="Y90" s="223">
        <v>0</v>
      </c>
      <c r="Z90" s="223">
        <v>0</v>
      </c>
      <c r="AA90" s="223">
        <v>0</v>
      </c>
      <c r="AB90" s="223">
        <v>0</v>
      </c>
      <c r="AC90" s="223">
        <v>0</v>
      </c>
    </row>
    <row r="91" spans="1:29" x14ac:dyDescent="0.25">
      <c r="A91" s="127" t="s">
        <v>778</v>
      </c>
      <c r="B91" s="130" t="s">
        <v>779</v>
      </c>
      <c r="C91" s="46" t="s">
        <v>562</v>
      </c>
      <c r="D91" s="223">
        <v>0</v>
      </c>
      <c r="E91" s="223">
        <v>0</v>
      </c>
      <c r="F91" s="223">
        <v>0</v>
      </c>
      <c r="G91" s="223">
        <v>0</v>
      </c>
      <c r="H91" s="223">
        <v>0</v>
      </c>
      <c r="I91" s="223">
        <v>0</v>
      </c>
      <c r="J91" s="223">
        <v>0</v>
      </c>
      <c r="K91" s="223">
        <v>0</v>
      </c>
      <c r="L91" s="197"/>
      <c r="M91" s="196">
        <v>271.46217019787184</v>
      </c>
      <c r="N91" s="196">
        <v>193.5951709293995</v>
      </c>
      <c r="O91" s="196">
        <v>140.44601361825372</v>
      </c>
      <c r="P91" s="196">
        <v>165.5730106806395</v>
      </c>
      <c r="Q91" s="196">
        <v>290.81528350453482</v>
      </c>
      <c r="R91" s="223">
        <v>0</v>
      </c>
      <c r="S91" s="223">
        <v>0</v>
      </c>
      <c r="T91" s="223">
        <v>0</v>
      </c>
      <c r="U91" s="192"/>
      <c r="V91" s="223">
        <v>0</v>
      </c>
      <c r="W91" s="223">
        <v>0</v>
      </c>
      <c r="X91" s="223">
        <v>0</v>
      </c>
      <c r="Y91" s="223">
        <v>0</v>
      </c>
      <c r="Z91" s="223">
        <v>0</v>
      </c>
      <c r="AA91" s="223">
        <v>0</v>
      </c>
      <c r="AB91" s="223">
        <v>0</v>
      </c>
      <c r="AC91" s="223">
        <v>0</v>
      </c>
    </row>
    <row r="92" spans="1:29" x14ac:dyDescent="0.25">
      <c r="A92" s="127" t="s">
        <v>780</v>
      </c>
      <c r="B92" s="130" t="s">
        <v>760</v>
      </c>
      <c r="C92" s="46" t="s">
        <v>562</v>
      </c>
      <c r="D92" s="223">
        <v>0</v>
      </c>
      <c r="E92" s="223">
        <v>0</v>
      </c>
      <c r="F92" s="223">
        <v>0</v>
      </c>
      <c r="G92" s="223">
        <v>0</v>
      </c>
      <c r="H92" s="223">
        <v>0</v>
      </c>
      <c r="I92" s="223">
        <v>0</v>
      </c>
      <c r="J92" s="223">
        <v>0</v>
      </c>
      <c r="K92" s="223">
        <v>0</v>
      </c>
      <c r="L92" s="197"/>
      <c r="M92" s="223">
        <v>0</v>
      </c>
      <c r="N92" s="223">
        <v>0</v>
      </c>
      <c r="O92" s="223">
        <v>0</v>
      </c>
      <c r="P92" s="223">
        <v>0</v>
      </c>
      <c r="Q92" s="223">
        <v>0</v>
      </c>
      <c r="R92" s="223">
        <v>0</v>
      </c>
      <c r="S92" s="223">
        <v>0</v>
      </c>
      <c r="T92" s="223">
        <v>0</v>
      </c>
      <c r="U92" s="192"/>
      <c r="V92" s="196">
        <v>959.71556980212824</v>
      </c>
      <c r="W92" s="196">
        <v>1109.6164590706007</v>
      </c>
      <c r="X92" s="196">
        <v>1028.1069963817461</v>
      </c>
      <c r="Y92" s="196">
        <v>1652.6695293193609</v>
      </c>
      <c r="Z92" s="196">
        <v>1127.1327764954649</v>
      </c>
      <c r="AA92" s="223">
        <v>0</v>
      </c>
      <c r="AB92" s="223">
        <v>0</v>
      </c>
      <c r="AC92" s="223">
        <v>0</v>
      </c>
    </row>
    <row r="93" spans="1:29" x14ac:dyDescent="0.25">
      <c r="A93" s="127" t="s">
        <v>781</v>
      </c>
      <c r="B93" s="130" t="s">
        <v>782</v>
      </c>
      <c r="C93" s="46" t="s">
        <v>562</v>
      </c>
      <c r="D93" s="223">
        <v>0</v>
      </c>
      <c r="E93" s="223">
        <v>0</v>
      </c>
      <c r="F93" s="223">
        <v>0</v>
      </c>
      <c r="G93" s="223">
        <v>0</v>
      </c>
      <c r="H93" s="223">
        <v>0</v>
      </c>
      <c r="I93" s="223">
        <v>0</v>
      </c>
      <c r="J93" s="223">
        <v>0</v>
      </c>
      <c r="K93" s="223">
        <v>0</v>
      </c>
      <c r="L93" s="197"/>
      <c r="M93" s="196">
        <v>3801.2185879999997</v>
      </c>
      <c r="N93" s="196">
        <v>4042.5816960000006</v>
      </c>
      <c r="O93" s="196">
        <v>6053.7240002642948</v>
      </c>
      <c r="P93" s="196">
        <v>5281.9091762320859</v>
      </c>
      <c r="Q93" s="196">
        <v>5096.9199864329303</v>
      </c>
      <c r="R93" s="223">
        <v>0</v>
      </c>
      <c r="S93" s="223">
        <v>0</v>
      </c>
      <c r="T93" s="223">
        <v>0</v>
      </c>
      <c r="U93" s="192"/>
      <c r="V93" s="223">
        <v>0</v>
      </c>
      <c r="W93" s="223">
        <v>0</v>
      </c>
      <c r="X93" s="223">
        <v>0</v>
      </c>
      <c r="Y93" s="223">
        <v>0</v>
      </c>
      <c r="Z93" s="223">
        <v>0</v>
      </c>
      <c r="AA93" s="223">
        <v>0</v>
      </c>
      <c r="AB93" s="223">
        <v>0</v>
      </c>
      <c r="AC93" s="223">
        <v>0</v>
      </c>
    </row>
    <row r="94" spans="1:29" x14ac:dyDescent="0.25">
      <c r="A94" s="127" t="s">
        <v>783</v>
      </c>
      <c r="B94" s="130" t="s">
        <v>784</v>
      </c>
      <c r="C94" s="46" t="s">
        <v>562</v>
      </c>
      <c r="D94" s="196">
        <v>336.18988999999999</v>
      </c>
      <c r="E94" s="196">
        <v>1096.0206900000003</v>
      </c>
      <c r="F94" s="196">
        <v>1267.2345100000002</v>
      </c>
      <c r="G94" s="196">
        <v>871.80162000000007</v>
      </c>
      <c r="H94" s="196">
        <v>1081.80303</v>
      </c>
      <c r="I94" s="223">
        <v>0</v>
      </c>
      <c r="J94" s="223">
        <v>0</v>
      </c>
      <c r="K94" s="223">
        <v>0</v>
      </c>
      <c r="L94" s="197"/>
      <c r="M94" s="223">
        <v>0</v>
      </c>
      <c r="N94" s="223">
        <v>0</v>
      </c>
      <c r="O94" s="223">
        <v>0</v>
      </c>
      <c r="P94" s="223">
        <v>0</v>
      </c>
      <c r="Q94" s="223">
        <v>0</v>
      </c>
      <c r="R94" s="223">
        <v>0</v>
      </c>
      <c r="S94" s="223">
        <v>0</v>
      </c>
      <c r="T94" s="223">
        <v>0</v>
      </c>
      <c r="U94" s="192"/>
      <c r="V94" s="223">
        <v>0</v>
      </c>
      <c r="W94" s="223">
        <v>0</v>
      </c>
      <c r="X94" s="223">
        <v>0</v>
      </c>
      <c r="Y94" s="223">
        <v>0</v>
      </c>
      <c r="Z94" s="223">
        <v>0</v>
      </c>
      <c r="AA94" s="223">
        <v>0</v>
      </c>
      <c r="AB94" s="223">
        <v>0</v>
      </c>
      <c r="AC94" s="223">
        <v>0</v>
      </c>
    </row>
    <row r="95" spans="1:29" x14ac:dyDescent="0.25">
      <c r="A95" s="127" t="s">
        <v>785</v>
      </c>
      <c r="B95" s="130" t="s">
        <v>91</v>
      </c>
      <c r="C95" s="46" t="s">
        <v>562</v>
      </c>
      <c r="D95" s="196">
        <v>1387.3823499999999</v>
      </c>
      <c r="E95" s="196">
        <v>1429.4875499999998</v>
      </c>
      <c r="F95" s="196">
        <v>918.77287999999999</v>
      </c>
      <c r="G95" s="196">
        <v>733.96119000000022</v>
      </c>
      <c r="H95" s="196">
        <v>489.85221999999999</v>
      </c>
      <c r="I95" s="223">
        <v>0</v>
      </c>
      <c r="J95" s="223">
        <v>0</v>
      </c>
      <c r="K95" s="223">
        <v>0</v>
      </c>
      <c r="L95" s="197"/>
      <c r="M95" s="223">
        <v>0</v>
      </c>
      <c r="N95" s="223">
        <v>0</v>
      </c>
      <c r="O95" s="223">
        <v>0</v>
      </c>
      <c r="P95" s="223">
        <v>0</v>
      </c>
      <c r="Q95" s="223">
        <v>0</v>
      </c>
      <c r="R95" s="223">
        <v>0</v>
      </c>
      <c r="S95" s="223">
        <v>0</v>
      </c>
      <c r="T95" s="223">
        <v>0</v>
      </c>
      <c r="U95" s="192"/>
      <c r="V95" s="223">
        <v>0</v>
      </c>
      <c r="W95" s="223">
        <v>0</v>
      </c>
      <c r="X95" s="223">
        <v>0</v>
      </c>
      <c r="Y95" s="223">
        <v>0</v>
      </c>
      <c r="Z95" s="223">
        <v>0</v>
      </c>
      <c r="AA95" s="223">
        <v>0</v>
      </c>
      <c r="AB95" s="223">
        <v>0</v>
      </c>
      <c r="AC95" s="223">
        <v>0</v>
      </c>
    </row>
    <row r="96" spans="1:29" x14ac:dyDescent="0.25">
      <c r="A96" t="s">
        <v>786</v>
      </c>
      <c r="B96" s="19" t="s">
        <v>15</v>
      </c>
      <c r="C96" s="46" t="s">
        <v>562</v>
      </c>
      <c r="D96" s="196">
        <f t="shared" ref="D96:H96" si="10">SUM(D71:D95)</f>
        <v>119494.60570800125</v>
      </c>
      <c r="E96" s="196">
        <f t="shared" si="10"/>
        <v>108775.46377821574</v>
      </c>
      <c r="F96" s="196">
        <f t="shared" si="10"/>
        <v>116099.32840561522</v>
      </c>
      <c r="G96" s="196">
        <f t="shared" si="10"/>
        <v>131036.25761985614</v>
      </c>
      <c r="H96" s="196">
        <f t="shared" si="10"/>
        <v>130153.87599555399</v>
      </c>
      <c r="I96" s="223">
        <v>0</v>
      </c>
      <c r="J96" s="223">
        <v>0</v>
      </c>
      <c r="K96" s="223">
        <v>0</v>
      </c>
      <c r="L96" s="197"/>
      <c r="M96" s="196">
        <f t="shared" ref="M96:Q96" si="11">SUM(M71:M95)</f>
        <v>21002.862056404971</v>
      </c>
      <c r="N96" s="196">
        <f t="shared" si="11"/>
        <v>21347.174662895304</v>
      </c>
      <c r="O96" s="196">
        <f t="shared" si="11"/>
        <v>27217.227829839721</v>
      </c>
      <c r="P96" s="196">
        <f t="shared" si="11"/>
        <v>24365.045299778565</v>
      </c>
      <c r="Q96" s="196">
        <f t="shared" si="11"/>
        <v>25071.317781386821</v>
      </c>
      <c r="R96" s="223">
        <v>0</v>
      </c>
      <c r="S96" s="223">
        <v>0</v>
      </c>
      <c r="T96" s="223">
        <v>0</v>
      </c>
      <c r="U96" s="192"/>
      <c r="V96" s="196">
        <f t="shared" ref="V96:Z96" si="12">SUM(V71:V95)</f>
        <v>8956.7703748099157</v>
      </c>
      <c r="W96" s="196">
        <f t="shared" si="12"/>
        <v>14012.832558231359</v>
      </c>
      <c r="X96" s="196">
        <f t="shared" si="12"/>
        <v>20221.270265319832</v>
      </c>
      <c r="Y96" s="196">
        <f t="shared" si="12"/>
        <v>24814.068844235313</v>
      </c>
      <c r="Z96" s="196">
        <f t="shared" si="12"/>
        <v>19953.4602551184</v>
      </c>
      <c r="AA96" s="223">
        <v>0</v>
      </c>
      <c r="AB96" s="223">
        <v>0</v>
      </c>
      <c r="AC96" s="223">
        <v>0</v>
      </c>
    </row>
    <row r="97" spans="1:29" x14ac:dyDescent="0.25">
      <c r="B97" s="19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</row>
    <row r="98" spans="1:29" x14ac:dyDescent="0.25">
      <c r="B98" s="19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</row>
    <row r="99" spans="1:29" ht="15.75" x14ac:dyDescent="0.25">
      <c r="B99" s="21" t="s">
        <v>506</v>
      </c>
      <c r="C99" s="46"/>
    </row>
    <row r="100" spans="1:29" x14ac:dyDescent="0.25">
      <c r="B100" s="45" t="s">
        <v>507</v>
      </c>
      <c r="C100" s="46"/>
      <c r="M100" s="182"/>
      <c r="N100" s="182"/>
      <c r="O100" s="182"/>
      <c r="P100" s="182"/>
      <c r="Q100" s="182"/>
      <c r="V100" s="182"/>
      <c r="W100" s="182"/>
      <c r="X100" s="182"/>
      <c r="Y100" s="182"/>
      <c r="Z100" s="182"/>
    </row>
    <row r="101" spans="1:29" x14ac:dyDescent="0.25">
      <c r="A101" t="s">
        <v>130</v>
      </c>
      <c r="B101" s="9" t="s">
        <v>226</v>
      </c>
      <c r="C101" s="46" t="s">
        <v>895</v>
      </c>
      <c r="D101" s="222">
        <v>123391750.3</v>
      </c>
      <c r="E101" s="222">
        <v>119706679</v>
      </c>
      <c r="F101" s="222">
        <v>112505030</v>
      </c>
      <c r="G101" s="222">
        <v>136796174</v>
      </c>
      <c r="H101" s="222">
        <v>139960302</v>
      </c>
      <c r="I101" s="222">
        <v>144037714</v>
      </c>
      <c r="J101" s="222">
        <v>177507052</v>
      </c>
      <c r="K101" s="222">
        <v>193163784</v>
      </c>
      <c r="M101" s="182"/>
      <c r="N101" s="182"/>
      <c r="O101" s="182"/>
      <c r="P101" s="182"/>
      <c r="Q101" s="182"/>
      <c r="V101" s="182"/>
      <c r="W101" s="182"/>
      <c r="X101" s="182"/>
      <c r="Y101" s="182"/>
      <c r="Z101" s="182"/>
    </row>
    <row r="102" spans="1:29" x14ac:dyDescent="0.25">
      <c r="A102" t="s">
        <v>131</v>
      </c>
      <c r="B102" s="9" t="s">
        <v>101</v>
      </c>
      <c r="C102" s="46" t="s">
        <v>895</v>
      </c>
      <c r="D102" s="222"/>
      <c r="E102" s="222"/>
      <c r="F102" s="222"/>
      <c r="G102" s="222"/>
      <c r="H102" s="222"/>
      <c r="I102" s="222"/>
      <c r="J102" s="222"/>
      <c r="K102" s="222"/>
      <c r="M102" s="222"/>
      <c r="N102" s="222"/>
      <c r="O102" s="222"/>
      <c r="P102" s="222"/>
      <c r="Q102" s="222"/>
      <c r="R102" s="222"/>
      <c r="S102" s="222"/>
      <c r="T102" s="222"/>
      <c r="V102" s="222">
        <v>0</v>
      </c>
      <c r="W102" s="222">
        <v>0</v>
      </c>
      <c r="X102" s="222">
        <v>0</v>
      </c>
      <c r="Y102" s="222">
        <v>0</v>
      </c>
      <c r="Z102" s="222">
        <v>0</v>
      </c>
      <c r="AA102" s="222">
        <v>0</v>
      </c>
      <c r="AB102" s="222">
        <v>0</v>
      </c>
      <c r="AC102" s="222">
        <v>0</v>
      </c>
    </row>
    <row r="103" spans="1:29" x14ac:dyDescent="0.25">
      <c r="A103" t="s">
        <v>132</v>
      </c>
      <c r="B103" s="9" t="s">
        <v>102</v>
      </c>
      <c r="C103" s="46" t="s">
        <v>895</v>
      </c>
      <c r="D103" s="222">
        <v>16323450</v>
      </c>
      <c r="E103" s="222">
        <v>16203986</v>
      </c>
      <c r="F103" s="222">
        <v>15864600</v>
      </c>
      <c r="G103" s="222">
        <v>17138369</v>
      </c>
      <c r="H103" s="222">
        <v>17238618</v>
      </c>
      <c r="I103" s="222">
        <v>20961265</v>
      </c>
      <c r="J103" s="222">
        <v>23964815</v>
      </c>
      <c r="K103" s="222">
        <v>26023237</v>
      </c>
      <c r="M103" s="222">
        <v>11391033.871197499</v>
      </c>
      <c r="N103" s="222">
        <v>11572716.979302701</v>
      </c>
      <c r="O103" s="222">
        <v>14395885.202926399</v>
      </c>
      <c r="P103" s="222">
        <v>12126245.9832645</v>
      </c>
      <c r="Q103" s="222">
        <v>12416638.608401699</v>
      </c>
      <c r="R103" s="222">
        <v>9085296.752199471</v>
      </c>
      <c r="S103" s="222">
        <v>10608443.907100299</v>
      </c>
      <c r="T103" s="222">
        <v>10188668.2183803</v>
      </c>
      <c r="V103" s="222">
        <v>0</v>
      </c>
      <c r="W103" s="222">
        <v>0</v>
      </c>
      <c r="X103" s="222">
        <v>0</v>
      </c>
      <c r="Y103" s="222">
        <v>0</v>
      </c>
      <c r="Z103" s="222">
        <v>0</v>
      </c>
      <c r="AA103" s="222">
        <v>0</v>
      </c>
      <c r="AB103" s="222">
        <v>0</v>
      </c>
      <c r="AC103" s="222">
        <v>0</v>
      </c>
    </row>
    <row r="104" spans="1:29" x14ac:dyDescent="0.25">
      <c r="A104" t="s">
        <v>133</v>
      </c>
      <c r="B104" s="9" t="s">
        <v>103</v>
      </c>
      <c r="C104" s="46" t="s">
        <v>895</v>
      </c>
      <c r="D104" s="222"/>
      <c r="E104" s="222"/>
      <c r="F104" s="222"/>
      <c r="G104" s="222"/>
      <c r="H104" s="222"/>
      <c r="I104" s="222"/>
      <c r="J104" s="222"/>
      <c r="K104" s="222"/>
      <c r="M104" s="222">
        <v>4517818.0332002807</v>
      </c>
      <c r="N104" s="222">
        <v>4691309.9808586705</v>
      </c>
      <c r="O104" s="222">
        <v>7436752.4567163298</v>
      </c>
      <c r="P104" s="222">
        <v>6764704.6198082296</v>
      </c>
      <c r="Q104" s="222">
        <v>7198100.8591940897</v>
      </c>
      <c r="R104" s="222">
        <v>7735498.2945379242</v>
      </c>
      <c r="S104" s="222">
        <v>8110711.9398530927</v>
      </c>
      <c r="T104" s="222">
        <v>6831509.2261336315</v>
      </c>
      <c r="V104" s="222">
        <v>0</v>
      </c>
      <c r="W104" s="222">
        <v>0</v>
      </c>
      <c r="X104" s="222">
        <v>0</v>
      </c>
      <c r="Y104" s="222">
        <v>0</v>
      </c>
      <c r="Z104" s="222">
        <v>0</v>
      </c>
      <c r="AA104" s="222">
        <v>0</v>
      </c>
      <c r="AB104" s="222">
        <v>0</v>
      </c>
      <c r="AC104" s="222">
        <v>0</v>
      </c>
    </row>
    <row r="105" spans="1:29" x14ac:dyDescent="0.25">
      <c r="A105" t="s">
        <v>134</v>
      </c>
      <c r="B105" s="9" t="s">
        <v>104</v>
      </c>
      <c r="C105" s="46" t="s">
        <v>895</v>
      </c>
      <c r="D105" s="222"/>
      <c r="E105" s="222"/>
      <c r="F105" s="222"/>
      <c r="G105" s="222"/>
      <c r="H105" s="222"/>
      <c r="I105" s="222"/>
      <c r="J105" s="222"/>
      <c r="K105" s="222"/>
      <c r="M105" s="222"/>
      <c r="N105" s="222"/>
      <c r="O105" s="222"/>
      <c r="P105" s="222"/>
      <c r="Q105" s="222"/>
      <c r="R105" s="222"/>
      <c r="S105" s="222"/>
      <c r="T105" s="222"/>
      <c r="V105" s="222">
        <v>0</v>
      </c>
      <c r="W105" s="222">
        <v>0</v>
      </c>
      <c r="X105" s="222">
        <v>0</v>
      </c>
      <c r="Y105" s="222">
        <v>0</v>
      </c>
      <c r="Z105" s="222">
        <v>0</v>
      </c>
      <c r="AA105" s="222">
        <v>0</v>
      </c>
      <c r="AB105" s="222">
        <v>0</v>
      </c>
      <c r="AC105" s="222">
        <v>0</v>
      </c>
    </row>
    <row r="106" spans="1:29" x14ac:dyDescent="0.25">
      <c r="A106" t="s">
        <v>590</v>
      </c>
      <c r="B106" s="49" t="s">
        <v>446</v>
      </c>
      <c r="C106" s="46" t="s">
        <v>895</v>
      </c>
      <c r="D106" s="222">
        <v>311834.00833333295</v>
      </c>
      <c r="E106" s="222">
        <v>303209</v>
      </c>
      <c r="F106" s="222">
        <v>329784.72499999998</v>
      </c>
      <c r="G106" s="222">
        <v>366646.52500000002</v>
      </c>
      <c r="H106" s="222">
        <v>353963.95</v>
      </c>
      <c r="I106" s="222">
        <v>341179.25</v>
      </c>
      <c r="J106" s="222">
        <v>373518.6</v>
      </c>
      <c r="K106" s="222">
        <v>355001.00833333301</v>
      </c>
      <c r="M106" s="222"/>
      <c r="N106" s="222"/>
      <c r="O106" s="222"/>
      <c r="P106" s="222"/>
      <c r="Q106" s="222"/>
      <c r="R106" s="222"/>
      <c r="S106" s="222"/>
      <c r="T106" s="222"/>
      <c r="V106" s="222">
        <v>0</v>
      </c>
      <c r="W106" s="222">
        <v>0</v>
      </c>
      <c r="X106" s="222">
        <v>0</v>
      </c>
      <c r="Y106" s="222">
        <v>0</v>
      </c>
      <c r="Z106" s="222">
        <v>0</v>
      </c>
      <c r="AA106" s="222">
        <v>0</v>
      </c>
      <c r="AB106" s="222">
        <v>0</v>
      </c>
      <c r="AC106" s="222">
        <v>0</v>
      </c>
    </row>
    <row r="107" spans="1:29" x14ac:dyDescent="0.25">
      <c r="B107" s="49"/>
      <c r="C107" s="46"/>
      <c r="D107" s="129"/>
      <c r="E107" s="129"/>
      <c r="F107" s="129"/>
      <c r="G107" s="129"/>
      <c r="H107" s="129"/>
      <c r="I107" s="129"/>
      <c r="J107" s="129"/>
      <c r="M107" s="129"/>
      <c r="N107" s="129"/>
      <c r="O107" s="129"/>
      <c r="P107" s="129"/>
      <c r="Q107" s="129"/>
      <c r="R107" s="129"/>
      <c r="S107" s="129"/>
      <c r="V107" s="129"/>
      <c r="W107" s="129"/>
      <c r="X107" s="129"/>
      <c r="Y107" s="129"/>
      <c r="Z107" s="129"/>
      <c r="AA107" s="129"/>
      <c r="AB107" s="129"/>
    </row>
    <row r="108" spans="1:29" x14ac:dyDescent="0.25">
      <c r="B108" s="45" t="s">
        <v>508</v>
      </c>
      <c r="C108" s="46"/>
    </row>
    <row r="109" spans="1:29" x14ac:dyDescent="0.25">
      <c r="A109" t="s">
        <v>365</v>
      </c>
      <c r="B109" s="9" t="s">
        <v>226</v>
      </c>
      <c r="C109" s="46" t="s">
        <v>895</v>
      </c>
      <c r="D109" s="251">
        <v>116861478.57915258</v>
      </c>
      <c r="E109" s="251">
        <v>106359567.72461215</v>
      </c>
      <c r="F109" s="251">
        <v>113514729.15098232</v>
      </c>
      <c r="G109" s="251">
        <v>128379611.9855967</v>
      </c>
      <c r="H109" s="251">
        <v>127280197.04758523</v>
      </c>
      <c r="I109" s="251">
        <v>137174040.28031269</v>
      </c>
      <c r="J109" s="251">
        <v>167745952.06778085</v>
      </c>
      <c r="K109" s="251">
        <v>183726352.84227452</v>
      </c>
    </row>
    <row r="110" spans="1:29" x14ac:dyDescent="0.25">
      <c r="A110" t="s">
        <v>366</v>
      </c>
      <c r="B110" s="9" t="s">
        <v>101</v>
      </c>
      <c r="C110" s="46" t="s">
        <v>895</v>
      </c>
      <c r="D110" s="223"/>
      <c r="E110" s="223"/>
      <c r="F110" s="223"/>
      <c r="G110" s="223"/>
      <c r="H110" s="223"/>
      <c r="I110" s="223"/>
      <c r="J110" s="223"/>
      <c r="K110" s="223"/>
      <c r="M110" s="223">
        <v>0</v>
      </c>
      <c r="N110" s="223">
        <v>0</v>
      </c>
      <c r="O110" s="223">
        <v>0</v>
      </c>
      <c r="P110" s="223">
        <v>0</v>
      </c>
      <c r="Q110" s="223">
        <v>0</v>
      </c>
      <c r="R110" s="223">
        <v>0</v>
      </c>
      <c r="S110" s="223">
        <v>0</v>
      </c>
      <c r="T110" s="223">
        <v>0</v>
      </c>
      <c r="U110" s="192"/>
      <c r="V110" s="196">
        <f t="shared" ref="V110:AC110" si="13">V36</f>
        <v>8956.7703748099157</v>
      </c>
      <c r="W110" s="196">
        <f t="shared" si="13"/>
        <v>14012.832558231359</v>
      </c>
      <c r="X110" s="196">
        <f t="shared" si="13"/>
        <v>20221.270265319832</v>
      </c>
      <c r="Y110" s="196">
        <f t="shared" si="13"/>
        <v>24814.068844235313</v>
      </c>
      <c r="Z110" s="196">
        <f t="shared" si="13"/>
        <v>19953.4602551184</v>
      </c>
      <c r="AA110" s="196">
        <f t="shared" si="13"/>
        <v>28266.905391135093</v>
      </c>
      <c r="AB110" s="196">
        <f t="shared" si="13"/>
        <v>23883.171850182811</v>
      </c>
      <c r="AC110" s="196">
        <f t="shared" si="13"/>
        <v>24167.9633665701</v>
      </c>
    </row>
    <row r="111" spans="1:29" x14ac:dyDescent="0.25">
      <c r="A111" t="s">
        <v>367</v>
      </c>
      <c r="B111" s="9" t="s">
        <v>102</v>
      </c>
      <c r="C111" s="46" t="s">
        <v>895</v>
      </c>
      <c r="D111" s="252">
        <v>2321293.1205153298</v>
      </c>
      <c r="E111" s="252">
        <v>2112687.0536119551</v>
      </c>
      <c r="F111" s="252">
        <v>2254814.5296387109</v>
      </c>
      <c r="G111" s="252">
        <v>2289999.1092679705</v>
      </c>
      <c r="H111" s="252">
        <v>2519714.9979699822</v>
      </c>
      <c r="I111" s="252">
        <v>2928280.8335067867</v>
      </c>
      <c r="J111" s="252">
        <v>3643147.4745065765</v>
      </c>
      <c r="K111" s="252">
        <v>4214281.6447425466</v>
      </c>
      <c r="M111" s="196">
        <v>11391.033871197465</v>
      </c>
      <c r="N111" s="196">
        <v>11572.71697930273</v>
      </c>
      <c r="O111" s="196">
        <v>14395.885202926434</v>
      </c>
      <c r="P111" s="196">
        <v>12126.245983264516</v>
      </c>
      <c r="Q111" s="196">
        <v>12416.638608401659</v>
      </c>
      <c r="R111" s="196">
        <v>9085.2967521994706</v>
      </c>
      <c r="S111" s="196">
        <v>10608.443907100342</v>
      </c>
      <c r="T111" s="196">
        <v>10188.668218380313</v>
      </c>
      <c r="U111" s="192"/>
      <c r="V111" s="223">
        <v>0</v>
      </c>
      <c r="W111" s="223">
        <v>0</v>
      </c>
      <c r="X111" s="223">
        <v>0</v>
      </c>
      <c r="Y111" s="223">
        <v>0</v>
      </c>
      <c r="Z111" s="223">
        <v>0</v>
      </c>
      <c r="AA111" s="223">
        <v>0</v>
      </c>
      <c r="AB111" s="223">
        <v>0</v>
      </c>
      <c r="AC111" s="223">
        <v>0</v>
      </c>
    </row>
    <row r="112" spans="1:29" x14ac:dyDescent="0.25">
      <c r="A112" t="s">
        <v>368</v>
      </c>
      <c r="B112" s="9" t="s">
        <v>103</v>
      </c>
      <c r="C112" s="46" t="s">
        <v>895</v>
      </c>
      <c r="D112" s="223"/>
      <c r="E112" s="223"/>
      <c r="F112" s="223"/>
      <c r="G112" s="223"/>
      <c r="H112" s="223"/>
      <c r="I112" s="223"/>
      <c r="J112" s="223"/>
      <c r="K112" s="223"/>
      <c r="M112" s="196">
        <v>4517.8180332002821</v>
      </c>
      <c r="N112" s="196">
        <v>4691.3099808586712</v>
      </c>
      <c r="O112" s="196">
        <v>7436.7524567163327</v>
      </c>
      <c r="P112" s="196">
        <v>6764.7046198082317</v>
      </c>
      <c r="Q112" s="196">
        <v>7198.1008591940899</v>
      </c>
      <c r="R112" s="196">
        <v>7603.4870845379246</v>
      </c>
      <c r="S112" s="196">
        <v>7889.282979853092</v>
      </c>
      <c r="T112" s="196">
        <v>6536.6125809412451</v>
      </c>
      <c r="U112" s="192"/>
      <c r="V112" s="223">
        <v>0</v>
      </c>
      <c r="W112" s="223">
        <v>0</v>
      </c>
      <c r="X112" s="223">
        <v>0</v>
      </c>
      <c r="Y112" s="223">
        <v>0</v>
      </c>
      <c r="Z112" s="223">
        <v>0</v>
      </c>
      <c r="AA112" s="223">
        <v>0</v>
      </c>
      <c r="AB112" s="223">
        <v>0</v>
      </c>
      <c r="AC112" s="223">
        <v>0</v>
      </c>
    </row>
    <row r="113" spans="1:29" x14ac:dyDescent="0.25">
      <c r="A113" t="s">
        <v>369</v>
      </c>
      <c r="B113" s="9" t="s">
        <v>104</v>
      </c>
      <c r="C113" s="46" t="s">
        <v>895</v>
      </c>
      <c r="D113" s="223"/>
      <c r="E113" s="223"/>
      <c r="F113" s="223"/>
      <c r="G113" s="223"/>
      <c r="H113" s="223"/>
      <c r="I113" s="223"/>
      <c r="J113" s="223"/>
      <c r="K113" s="223"/>
      <c r="M113" s="223">
        <v>0</v>
      </c>
      <c r="N113" s="223">
        <v>0</v>
      </c>
      <c r="O113" s="223">
        <v>0</v>
      </c>
      <c r="P113" s="223">
        <v>0</v>
      </c>
      <c r="Q113" s="223">
        <v>0</v>
      </c>
      <c r="R113" s="223">
        <v>0</v>
      </c>
      <c r="S113" s="223">
        <v>0</v>
      </c>
      <c r="T113" s="223">
        <v>0</v>
      </c>
      <c r="V113" s="223">
        <v>0</v>
      </c>
      <c r="W113" s="223">
        <v>0</v>
      </c>
      <c r="X113" s="223">
        <v>0</v>
      </c>
      <c r="Y113" s="223">
        <v>0</v>
      </c>
      <c r="Z113" s="223">
        <v>0</v>
      </c>
      <c r="AA113" s="223">
        <v>0</v>
      </c>
      <c r="AB113" s="223">
        <v>0</v>
      </c>
      <c r="AC113" s="223">
        <v>0</v>
      </c>
    </row>
    <row r="114" spans="1:29" x14ac:dyDescent="0.25">
      <c r="A114" t="s">
        <v>591</v>
      </c>
      <c r="B114" s="49" t="s">
        <v>446</v>
      </c>
      <c r="C114" s="46" t="s">
        <v>895</v>
      </c>
      <c r="D114" s="253">
        <v>311834.00833333336</v>
      </c>
      <c r="E114" s="253">
        <v>303209</v>
      </c>
      <c r="F114" s="253">
        <v>329784.72499999998</v>
      </c>
      <c r="G114" s="253">
        <v>366646.52500000002</v>
      </c>
      <c r="H114" s="253">
        <v>353963.95</v>
      </c>
      <c r="I114" s="253">
        <v>341179.25</v>
      </c>
      <c r="J114" s="253">
        <v>373518.6</v>
      </c>
      <c r="K114" s="253">
        <v>355001.00833333336</v>
      </c>
      <c r="M114" s="223">
        <v>0</v>
      </c>
      <c r="N114" s="223">
        <v>0</v>
      </c>
      <c r="O114" s="223">
        <v>0</v>
      </c>
      <c r="P114" s="223">
        <v>0</v>
      </c>
      <c r="Q114" s="223">
        <v>0</v>
      </c>
      <c r="R114" s="223">
        <v>0</v>
      </c>
      <c r="S114" s="223">
        <v>0</v>
      </c>
      <c r="T114" s="223">
        <v>0</v>
      </c>
      <c r="V114" s="223">
        <v>0</v>
      </c>
      <c r="W114" s="223">
        <v>0</v>
      </c>
      <c r="X114" s="223">
        <v>0</v>
      </c>
      <c r="Y114" s="223">
        <v>0</v>
      </c>
      <c r="Z114" s="223">
        <v>0</v>
      </c>
      <c r="AA114" s="223">
        <v>0</v>
      </c>
      <c r="AB114" s="223">
        <v>0</v>
      </c>
      <c r="AC114" s="223">
        <v>0</v>
      </c>
    </row>
    <row r="115" spans="1:29" x14ac:dyDescent="0.25">
      <c r="B115" s="49"/>
      <c r="C115" s="49"/>
      <c r="D115" s="129"/>
      <c r="E115" s="129"/>
      <c r="F115" s="129"/>
      <c r="G115" s="129"/>
      <c r="H115" s="129"/>
      <c r="I115" s="129"/>
      <c r="J115" s="129"/>
      <c r="M115" s="129"/>
      <c r="N115" s="129"/>
      <c r="O115" s="129"/>
      <c r="P115" s="129"/>
      <c r="Q115" s="129"/>
      <c r="R115" s="129"/>
      <c r="S115" s="129"/>
      <c r="V115" s="129"/>
      <c r="W115" s="129"/>
      <c r="X115" s="129"/>
      <c r="Y115" s="129"/>
      <c r="Z115" s="129"/>
      <c r="AA115" s="129"/>
      <c r="AB115" s="129"/>
    </row>
    <row r="116" spans="1:29" ht="15.75" x14ac:dyDescent="0.25">
      <c r="B116" s="21" t="s">
        <v>575</v>
      </c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V116" s="49"/>
      <c r="W116" s="49"/>
      <c r="X116" s="49"/>
    </row>
    <row r="117" spans="1:29" ht="15.75" x14ac:dyDescent="0.25">
      <c r="B117" s="21" t="s">
        <v>485</v>
      </c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V117" s="49"/>
      <c r="W117" s="49"/>
      <c r="X117" s="49"/>
    </row>
    <row r="118" spans="1:29" x14ac:dyDescent="0.25">
      <c r="B118" s="57" t="s">
        <v>787</v>
      </c>
      <c r="M118" s="49"/>
    </row>
    <row r="119" spans="1:29" x14ac:dyDescent="0.25">
      <c r="B119" s="45" t="s">
        <v>487</v>
      </c>
      <c r="M119" s="49"/>
    </row>
    <row r="120" spans="1:29" x14ac:dyDescent="0.25">
      <c r="A120" t="s">
        <v>788</v>
      </c>
      <c r="B120" s="49" t="s">
        <v>489</v>
      </c>
      <c r="C120" s="46" t="s">
        <v>562</v>
      </c>
      <c r="D120" s="196">
        <v>-310</v>
      </c>
      <c r="E120" s="223">
        <v>0</v>
      </c>
      <c r="F120" s="223">
        <v>0</v>
      </c>
      <c r="G120" s="223">
        <v>0</v>
      </c>
      <c r="H120" s="223">
        <v>0</v>
      </c>
      <c r="I120" s="223">
        <v>0</v>
      </c>
      <c r="J120" s="223">
        <v>0</v>
      </c>
      <c r="K120" s="223">
        <v>0</v>
      </c>
      <c r="M120" s="49"/>
      <c r="V120" s="183"/>
    </row>
    <row r="121" spans="1:29" x14ac:dyDescent="0.25">
      <c r="A121" t="s">
        <v>789</v>
      </c>
      <c r="B121" s="49" t="s">
        <v>490</v>
      </c>
      <c r="C121" s="46" t="s">
        <v>562</v>
      </c>
      <c r="D121" s="223">
        <v>0</v>
      </c>
      <c r="E121" s="223">
        <v>0</v>
      </c>
      <c r="F121" s="223">
        <v>0</v>
      </c>
      <c r="G121" s="223">
        <v>0</v>
      </c>
      <c r="H121" s="223">
        <v>0</v>
      </c>
      <c r="I121" s="223">
        <v>0</v>
      </c>
      <c r="J121" s="223">
        <v>0</v>
      </c>
      <c r="K121" s="223">
        <v>0</v>
      </c>
      <c r="M121" s="49"/>
      <c r="V121" s="183"/>
    </row>
    <row r="122" spans="1:29" ht="30" x14ac:dyDescent="0.25">
      <c r="A122" t="s">
        <v>790</v>
      </c>
      <c r="B122" s="49" t="s">
        <v>491</v>
      </c>
      <c r="C122" s="46" t="s">
        <v>562</v>
      </c>
      <c r="D122" s="223">
        <v>0</v>
      </c>
      <c r="E122" s="223">
        <v>0</v>
      </c>
      <c r="F122" s="223">
        <v>0</v>
      </c>
      <c r="G122" s="223">
        <v>0</v>
      </c>
      <c r="H122" s="223">
        <v>0</v>
      </c>
      <c r="I122" s="223">
        <v>0</v>
      </c>
      <c r="J122" s="223">
        <v>0</v>
      </c>
      <c r="K122" s="223">
        <v>0</v>
      </c>
      <c r="M122" s="49"/>
      <c r="V122" s="184"/>
    </row>
    <row r="123" spans="1:29" x14ac:dyDescent="0.25">
      <c r="A123" t="s">
        <v>791</v>
      </c>
      <c r="B123" s="49" t="s">
        <v>492</v>
      </c>
      <c r="C123" s="46" t="s">
        <v>562</v>
      </c>
      <c r="D123" s="196">
        <v>310</v>
      </c>
      <c r="E123" s="223">
        <v>0</v>
      </c>
      <c r="F123" s="223">
        <v>0</v>
      </c>
      <c r="G123" s="223">
        <v>0</v>
      </c>
      <c r="H123" s="223">
        <v>0</v>
      </c>
      <c r="I123" s="223">
        <v>0</v>
      </c>
      <c r="J123" s="223">
        <v>0</v>
      </c>
      <c r="K123" s="223">
        <v>0</v>
      </c>
      <c r="M123" s="49"/>
      <c r="N123" s="185"/>
      <c r="V123" s="183"/>
      <c r="W123" s="185"/>
    </row>
    <row r="124" spans="1:29" ht="30" x14ac:dyDescent="0.25">
      <c r="A124" t="s">
        <v>792</v>
      </c>
      <c r="B124" s="49" t="s">
        <v>493</v>
      </c>
      <c r="C124" s="46" t="s">
        <v>562</v>
      </c>
      <c r="D124" s="223">
        <v>0</v>
      </c>
      <c r="E124" s="223">
        <v>0</v>
      </c>
      <c r="F124" s="223">
        <v>0</v>
      </c>
      <c r="G124" s="223">
        <v>0</v>
      </c>
      <c r="H124" s="223">
        <v>0</v>
      </c>
      <c r="I124" s="223">
        <v>0</v>
      </c>
      <c r="J124" s="223">
        <v>0</v>
      </c>
      <c r="K124" s="223">
        <v>0</v>
      </c>
      <c r="M124" s="49"/>
      <c r="N124" s="186"/>
      <c r="V124" s="184"/>
      <c r="W124" s="186"/>
    </row>
    <row r="125" spans="1:29" x14ac:dyDescent="0.25">
      <c r="A125" t="s">
        <v>793</v>
      </c>
      <c r="B125" s="49" t="s">
        <v>494</v>
      </c>
      <c r="C125" s="46" t="s">
        <v>562</v>
      </c>
      <c r="D125" s="223">
        <v>0</v>
      </c>
      <c r="E125" s="223">
        <v>0</v>
      </c>
      <c r="F125" s="223">
        <v>0</v>
      </c>
      <c r="G125" s="223">
        <v>0</v>
      </c>
      <c r="H125" s="223">
        <v>0</v>
      </c>
      <c r="I125" s="223">
        <v>0</v>
      </c>
      <c r="J125" s="223">
        <v>0</v>
      </c>
      <c r="K125" s="223">
        <v>0</v>
      </c>
      <c r="M125" s="49"/>
      <c r="V125" s="183"/>
    </row>
    <row r="126" spans="1:29" x14ac:dyDescent="0.25">
      <c r="B126" s="45" t="s">
        <v>488</v>
      </c>
      <c r="D126" s="201"/>
      <c r="E126" s="201"/>
      <c r="F126" s="201"/>
      <c r="G126" s="201"/>
      <c r="H126" s="201"/>
      <c r="I126" s="192"/>
      <c r="J126" s="192"/>
      <c r="K126" s="192"/>
      <c r="M126" s="49"/>
    </row>
    <row r="127" spans="1:29" x14ac:dyDescent="0.25">
      <c r="A127" t="s">
        <v>794</v>
      </c>
      <c r="B127" s="49" t="s">
        <v>489</v>
      </c>
      <c r="C127" s="46" t="s">
        <v>562</v>
      </c>
      <c r="D127" s="223">
        <v>0</v>
      </c>
      <c r="E127" s="223">
        <v>0</v>
      </c>
      <c r="F127" s="223">
        <v>0</v>
      </c>
      <c r="G127" s="223">
        <v>0</v>
      </c>
      <c r="H127" s="223">
        <v>0</v>
      </c>
      <c r="I127" s="223">
        <v>0</v>
      </c>
      <c r="J127" s="223">
        <v>0</v>
      </c>
      <c r="K127" s="223">
        <v>0</v>
      </c>
      <c r="M127" s="49"/>
      <c r="V127" s="183"/>
    </row>
    <row r="128" spans="1:29" x14ac:dyDescent="0.25">
      <c r="A128" t="s">
        <v>795</v>
      </c>
      <c r="B128" s="49" t="s">
        <v>490</v>
      </c>
      <c r="C128" s="46" t="s">
        <v>562</v>
      </c>
      <c r="D128" s="223">
        <v>0</v>
      </c>
      <c r="E128" s="223">
        <v>0</v>
      </c>
      <c r="F128" s="223">
        <v>0</v>
      </c>
      <c r="G128" s="223">
        <v>0</v>
      </c>
      <c r="H128" s="223">
        <v>0</v>
      </c>
      <c r="I128" s="223">
        <v>0</v>
      </c>
      <c r="J128" s="223">
        <v>0</v>
      </c>
      <c r="K128" s="223">
        <v>0</v>
      </c>
      <c r="M128" s="49"/>
      <c r="V128" s="183"/>
    </row>
    <row r="129" spans="1:23" ht="30" x14ac:dyDescent="0.25">
      <c r="A129" t="s">
        <v>796</v>
      </c>
      <c r="B129" s="49" t="s">
        <v>491</v>
      </c>
      <c r="C129" s="46" t="s">
        <v>562</v>
      </c>
      <c r="D129" s="223">
        <v>0</v>
      </c>
      <c r="E129" s="223">
        <v>0</v>
      </c>
      <c r="F129" s="223">
        <v>0</v>
      </c>
      <c r="G129" s="223">
        <v>0</v>
      </c>
      <c r="H129" s="223">
        <v>0</v>
      </c>
      <c r="I129" s="223">
        <v>0</v>
      </c>
      <c r="J129" s="223">
        <v>0</v>
      </c>
      <c r="K129" s="223">
        <v>0</v>
      </c>
      <c r="M129" s="49"/>
      <c r="V129" s="135"/>
    </row>
    <row r="130" spans="1:23" x14ac:dyDescent="0.25">
      <c r="A130" t="s">
        <v>797</v>
      </c>
      <c r="B130" s="49" t="s">
        <v>492</v>
      </c>
      <c r="C130" s="46" t="s">
        <v>562</v>
      </c>
      <c r="D130" s="223">
        <v>0</v>
      </c>
      <c r="E130" s="223">
        <v>0</v>
      </c>
      <c r="F130" s="223">
        <v>0</v>
      </c>
      <c r="G130" s="223">
        <v>0</v>
      </c>
      <c r="H130" s="223">
        <v>0</v>
      </c>
      <c r="I130" s="223">
        <v>0</v>
      </c>
      <c r="J130" s="223">
        <v>0</v>
      </c>
      <c r="K130" s="223">
        <v>0</v>
      </c>
      <c r="M130" s="49"/>
      <c r="V130" s="187"/>
      <c r="W130" s="185"/>
    </row>
    <row r="131" spans="1:23" ht="30" x14ac:dyDescent="0.25">
      <c r="A131" t="s">
        <v>798</v>
      </c>
      <c r="B131" s="49" t="s">
        <v>493</v>
      </c>
      <c r="C131" s="46" t="s">
        <v>562</v>
      </c>
      <c r="D131" s="223">
        <v>0</v>
      </c>
      <c r="E131" s="223">
        <v>0</v>
      </c>
      <c r="F131" s="223">
        <v>0</v>
      </c>
      <c r="G131" s="223">
        <v>0</v>
      </c>
      <c r="H131" s="223">
        <v>0</v>
      </c>
      <c r="I131" s="223">
        <v>0</v>
      </c>
      <c r="J131" s="223">
        <v>0</v>
      </c>
      <c r="K131" s="223">
        <v>0</v>
      </c>
      <c r="M131" s="49"/>
      <c r="V131" s="135"/>
      <c r="W131" s="186"/>
    </row>
    <row r="132" spans="1:23" x14ac:dyDescent="0.25">
      <c r="A132" t="s">
        <v>799</v>
      </c>
      <c r="B132" s="49" t="s">
        <v>494</v>
      </c>
      <c r="C132" s="46" t="s">
        <v>562</v>
      </c>
      <c r="D132" s="223">
        <v>0</v>
      </c>
      <c r="E132" s="223">
        <v>0</v>
      </c>
      <c r="F132" s="223">
        <v>0</v>
      </c>
      <c r="G132" s="223">
        <v>0</v>
      </c>
      <c r="H132" s="223">
        <v>0</v>
      </c>
      <c r="I132" s="223">
        <v>0</v>
      </c>
      <c r="J132" s="223">
        <v>0</v>
      </c>
      <c r="K132" s="223">
        <v>0</v>
      </c>
      <c r="M132" s="49"/>
      <c r="V132" s="183"/>
    </row>
    <row r="133" spans="1:23" x14ac:dyDescent="0.25">
      <c r="D133" s="202"/>
      <c r="E133" s="202"/>
      <c r="F133" s="202"/>
      <c r="G133" s="202"/>
      <c r="H133" s="202"/>
      <c r="I133" s="202"/>
      <c r="J133" s="202"/>
      <c r="K133" s="192"/>
      <c r="M133" s="49"/>
    </row>
    <row r="134" spans="1:23" x14ac:dyDescent="0.25">
      <c r="B134" s="57" t="s">
        <v>800</v>
      </c>
      <c r="D134" s="192"/>
      <c r="E134" s="192"/>
      <c r="F134" s="192"/>
      <c r="G134" s="192"/>
      <c r="H134" s="192"/>
      <c r="I134" s="192"/>
      <c r="J134" s="192"/>
      <c r="K134" s="192"/>
      <c r="M134" s="49"/>
      <c r="V134" s="183"/>
    </row>
    <row r="135" spans="1:23" x14ac:dyDescent="0.25">
      <c r="B135" s="45" t="s">
        <v>487</v>
      </c>
      <c r="D135" s="192"/>
      <c r="E135" s="192"/>
      <c r="F135" s="192"/>
      <c r="G135" s="192"/>
      <c r="H135" s="192"/>
      <c r="I135" s="192"/>
      <c r="J135" s="192"/>
      <c r="K135" s="192"/>
      <c r="M135" s="49"/>
      <c r="V135" s="183"/>
    </row>
    <row r="136" spans="1:23" x14ac:dyDescent="0.25">
      <c r="A136" t="s">
        <v>801</v>
      </c>
      <c r="B136" s="49" t="s">
        <v>489</v>
      </c>
      <c r="C136" s="46" t="s">
        <v>562</v>
      </c>
      <c r="D136" s="196">
        <v>-552</v>
      </c>
      <c r="E136" s="196">
        <f>D141</f>
        <v>-308.39278000000002</v>
      </c>
      <c r="F136" s="196">
        <f t="shared" ref="F136:K136" si="14">E141</f>
        <v>-233.38276000000008</v>
      </c>
      <c r="G136" s="196">
        <f t="shared" si="14"/>
        <v>-185.41192999999998</v>
      </c>
      <c r="H136" s="196">
        <f t="shared" si="14"/>
        <v>-821.41192999999998</v>
      </c>
      <c r="I136" s="196">
        <f t="shared" si="14"/>
        <v>-1152.41193</v>
      </c>
      <c r="J136" s="196">
        <f t="shared" si="14"/>
        <v>-820.63615000000004</v>
      </c>
      <c r="K136" s="196">
        <f t="shared" si="14"/>
        <v>-1583.5941499999997</v>
      </c>
      <c r="M136" s="49"/>
      <c r="V136" s="188"/>
    </row>
    <row r="137" spans="1:23" x14ac:dyDescent="0.25">
      <c r="A137" t="s">
        <v>802</v>
      </c>
      <c r="B137" s="49" t="s">
        <v>490</v>
      </c>
      <c r="C137" s="46" t="s">
        <v>562</v>
      </c>
      <c r="D137" s="196">
        <v>-155.83420999999998</v>
      </c>
      <c r="E137" s="196">
        <v>-219.76362999999998</v>
      </c>
      <c r="F137" s="196">
        <v>-719.50659999999993</v>
      </c>
      <c r="G137" s="196">
        <v>-636</v>
      </c>
      <c r="H137" s="203">
        <v>-397</v>
      </c>
      <c r="I137" s="196">
        <v>-149.50015999999999</v>
      </c>
      <c r="J137" s="196">
        <v>-1012.958</v>
      </c>
      <c r="K137" s="196">
        <v>-1000</v>
      </c>
      <c r="M137" s="49"/>
      <c r="V137" s="189"/>
      <c r="W137" s="185"/>
    </row>
    <row r="138" spans="1:23" ht="30" x14ac:dyDescent="0.25">
      <c r="A138" t="s">
        <v>803</v>
      </c>
      <c r="B138" s="49" t="s">
        <v>491</v>
      </c>
      <c r="C138" s="46" t="s">
        <v>562</v>
      </c>
      <c r="D138" s="196">
        <v>399.44142999999997</v>
      </c>
      <c r="E138" s="196">
        <v>294.77364999999998</v>
      </c>
      <c r="F138" s="196">
        <v>767.47743000000003</v>
      </c>
      <c r="G138" s="223">
        <v>0</v>
      </c>
      <c r="H138" s="223">
        <v>0</v>
      </c>
      <c r="I138" s="223">
        <v>0</v>
      </c>
      <c r="J138" s="196">
        <v>232.82128</v>
      </c>
      <c r="K138" s="196">
        <v>856.99823000000004</v>
      </c>
      <c r="M138" s="49"/>
      <c r="V138" s="129"/>
    </row>
    <row r="139" spans="1:23" x14ac:dyDescent="0.25">
      <c r="A139" t="s">
        <v>804</v>
      </c>
      <c r="B139" s="49" t="s">
        <v>492</v>
      </c>
      <c r="C139" s="46" t="s">
        <v>562</v>
      </c>
      <c r="D139" s="223">
        <v>0</v>
      </c>
      <c r="E139" s="223">
        <v>0</v>
      </c>
      <c r="F139" s="223">
        <v>0</v>
      </c>
      <c r="G139" s="223">
        <v>0</v>
      </c>
      <c r="H139" s="203">
        <v>66</v>
      </c>
      <c r="I139" s="196">
        <v>481.27593999999999</v>
      </c>
      <c r="J139" s="196">
        <v>17.178720000000002</v>
      </c>
      <c r="K139" s="196">
        <v>1036.9223100000002</v>
      </c>
      <c r="M139" s="49"/>
      <c r="V139" s="183"/>
      <c r="W139" s="186"/>
    </row>
    <row r="140" spans="1:23" ht="30" x14ac:dyDescent="0.25">
      <c r="A140" t="s">
        <v>805</v>
      </c>
      <c r="B140" s="49" t="s">
        <v>493</v>
      </c>
      <c r="C140" s="46" t="s">
        <v>562</v>
      </c>
      <c r="D140" s="223">
        <v>0</v>
      </c>
      <c r="E140" s="223">
        <v>0</v>
      </c>
      <c r="F140" s="223">
        <v>0</v>
      </c>
      <c r="G140" s="223">
        <v>0</v>
      </c>
      <c r="H140" s="223">
        <v>0</v>
      </c>
      <c r="I140" s="223">
        <v>0</v>
      </c>
      <c r="J140" s="223">
        <v>0</v>
      </c>
      <c r="K140" s="223">
        <v>0</v>
      </c>
      <c r="M140" s="49"/>
      <c r="V140" s="129"/>
    </row>
    <row r="141" spans="1:23" x14ac:dyDescent="0.25">
      <c r="A141" t="s">
        <v>806</v>
      </c>
      <c r="B141" s="49" t="s">
        <v>494</v>
      </c>
      <c r="C141" s="46" t="s">
        <v>562</v>
      </c>
      <c r="D141" s="196">
        <f t="shared" ref="D141:K141" si="15">SUM(D136:D140)</f>
        <v>-308.39278000000002</v>
      </c>
      <c r="E141" s="196">
        <f t="shared" si="15"/>
        <v>-233.38276000000008</v>
      </c>
      <c r="F141" s="196">
        <f t="shared" si="15"/>
        <v>-185.41192999999998</v>
      </c>
      <c r="G141" s="196">
        <f t="shared" si="15"/>
        <v>-821.41192999999998</v>
      </c>
      <c r="H141" s="196">
        <f t="shared" si="15"/>
        <v>-1152.41193</v>
      </c>
      <c r="I141" s="196">
        <f t="shared" si="15"/>
        <v>-820.63615000000004</v>
      </c>
      <c r="J141" s="196">
        <f t="shared" si="15"/>
        <v>-1583.5941499999997</v>
      </c>
      <c r="K141" s="196">
        <f t="shared" si="15"/>
        <v>-689.6736099999996</v>
      </c>
      <c r="M141" s="49"/>
    </row>
    <row r="142" spans="1:23" x14ac:dyDescent="0.25">
      <c r="B142" s="45" t="s">
        <v>488</v>
      </c>
      <c r="D142" s="201"/>
      <c r="E142" s="201"/>
      <c r="F142" s="201"/>
      <c r="G142" s="201"/>
      <c r="H142" s="201">
        <v>0</v>
      </c>
      <c r="I142" s="192"/>
      <c r="J142" s="192"/>
      <c r="K142" s="192"/>
      <c r="M142" s="49"/>
    </row>
    <row r="143" spans="1:23" x14ac:dyDescent="0.25">
      <c r="A143" t="s">
        <v>807</v>
      </c>
      <c r="B143" s="49" t="s">
        <v>489</v>
      </c>
      <c r="C143" s="46" t="s">
        <v>562</v>
      </c>
      <c r="D143" s="223">
        <v>0</v>
      </c>
      <c r="E143" s="223">
        <v>0</v>
      </c>
      <c r="F143" s="223">
        <v>0</v>
      </c>
      <c r="G143" s="223">
        <v>0</v>
      </c>
      <c r="H143" s="223">
        <v>0</v>
      </c>
      <c r="I143" s="223">
        <v>0</v>
      </c>
      <c r="J143" s="223">
        <v>0</v>
      </c>
      <c r="K143" s="223">
        <v>0</v>
      </c>
    </row>
    <row r="144" spans="1:23" x14ac:dyDescent="0.25">
      <c r="A144" t="s">
        <v>808</v>
      </c>
      <c r="B144" s="49" t="s">
        <v>490</v>
      </c>
      <c r="C144" s="46" t="s">
        <v>562</v>
      </c>
      <c r="D144" s="223">
        <v>0</v>
      </c>
      <c r="E144" s="223">
        <v>0</v>
      </c>
      <c r="F144" s="223">
        <v>0</v>
      </c>
      <c r="G144" s="223">
        <v>0</v>
      </c>
      <c r="H144" s="223">
        <v>0</v>
      </c>
      <c r="I144" s="223">
        <v>0</v>
      </c>
      <c r="J144" s="223">
        <v>0</v>
      </c>
      <c r="K144" s="223">
        <v>0</v>
      </c>
    </row>
    <row r="145" spans="1:11" ht="30" x14ac:dyDescent="0.25">
      <c r="A145" t="s">
        <v>809</v>
      </c>
      <c r="B145" s="49" t="s">
        <v>491</v>
      </c>
      <c r="C145" s="46" t="s">
        <v>562</v>
      </c>
      <c r="D145" s="223">
        <v>0</v>
      </c>
      <c r="E145" s="223">
        <v>0</v>
      </c>
      <c r="F145" s="223">
        <v>0</v>
      </c>
      <c r="G145" s="223">
        <v>0</v>
      </c>
      <c r="H145" s="223">
        <v>0</v>
      </c>
      <c r="I145" s="223">
        <v>0</v>
      </c>
      <c r="J145" s="223">
        <v>0</v>
      </c>
      <c r="K145" s="223">
        <v>0</v>
      </c>
    </row>
    <row r="146" spans="1:11" x14ac:dyDescent="0.25">
      <c r="A146" t="s">
        <v>810</v>
      </c>
      <c r="B146" s="49" t="s">
        <v>492</v>
      </c>
      <c r="C146" s="46" t="s">
        <v>562</v>
      </c>
      <c r="D146" s="223">
        <v>0</v>
      </c>
      <c r="E146" s="223">
        <v>0</v>
      </c>
      <c r="F146" s="223">
        <v>0</v>
      </c>
      <c r="G146" s="223">
        <v>0</v>
      </c>
      <c r="H146" s="223">
        <v>0</v>
      </c>
      <c r="I146" s="223">
        <v>0</v>
      </c>
      <c r="J146" s="223">
        <v>0</v>
      </c>
      <c r="K146" s="223">
        <v>0</v>
      </c>
    </row>
    <row r="147" spans="1:11" ht="30" x14ac:dyDescent="0.25">
      <c r="A147" t="s">
        <v>811</v>
      </c>
      <c r="B147" s="49" t="s">
        <v>493</v>
      </c>
      <c r="C147" s="46" t="s">
        <v>562</v>
      </c>
      <c r="D147" s="223">
        <v>0</v>
      </c>
      <c r="E147" s="223">
        <v>0</v>
      </c>
      <c r="F147" s="223">
        <v>0</v>
      </c>
      <c r="G147" s="223">
        <v>0</v>
      </c>
      <c r="H147" s="223">
        <v>0</v>
      </c>
      <c r="I147" s="223">
        <v>0</v>
      </c>
      <c r="J147" s="223">
        <v>0</v>
      </c>
      <c r="K147" s="223">
        <v>0</v>
      </c>
    </row>
    <row r="148" spans="1:11" x14ac:dyDescent="0.25">
      <c r="A148" t="s">
        <v>812</v>
      </c>
      <c r="B148" s="49" t="s">
        <v>494</v>
      </c>
      <c r="C148" s="46" t="s">
        <v>562</v>
      </c>
      <c r="D148" s="223">
        <v>0</v>
      </c>
      <c r="E148" s="223">
        <v>0</v>
      </c>
      <c r="F148" s="223">
        <v>0</v>
      </c>
      <c r="G148" s="223">
        <v>0</v>
      </c>
      <c r="H148" s="223">
        <v>0</v>
      </c>
      <c r="I148" s="223">
        <v>0</v>
      </c>
      <c r="J148" s="223">
        <v>0</v>
      </c>
      <c r="K148" s="223">
        <v>0</v>
      </c>
    </row>
    <row r="149" spans="1:11" x14ac:dyDescent="0.25">
      <c r="D149" s="204"/>
      <c r="E149" s="204"/>
      <c r="F149" s="204"/>
      <c r="G149" s="204"/>
      <c r="H149" s="204"/>
      <c r="I149" s="204"/>
      <c r="J149" s="204"/>
      <c r="K149" s="204"/>
    </row>
    <row r="150" spans="1:11" x14ac:dyDescent="0.25">
      <c r="B150" s="57" t="s">
        <v>813</v>
      </c>
      <c r="D150" s="192"/>
      <c r="E150" s="192"/>
      <c r="F150" s="192"/>
      <c r="G150" s="192"/>
      <c r="H150" s="192"/>
      <c r="I150" s="192"/>
      <c r="J150" s="192"/>
      <c r="K150" s="192"/>
    </row>
    <row r="151" spans="1:11" x14ac:dyDescent="0.25">
      <c r="B151" s="45" t="s">
        <v>487</v>
      </c>
      <c r="D151" s="192"/>
      <c r="E151" s="192"/>
      <c r="F151" s="192"/>
      <c r="G151" s="192"/>
      <c r="H151" s="192"/>
      <c r="I151" s="192"/>
      <c r="J151" s="192"/>
      <c r="K151" s="192"/>
    </row>
    <row r="152" spans="1:11" x14ac:dyDescent="0.25">
      <c r="A152" t="s">
        <v>814</v>
      </c>
      <c r="B152" s="49" t="s">
        <v>489</v>
      </c>
      <c r="C152" s="46" t="s">
        <v>562</v>
      </c>
      <c r="D152" s="223">
        <v>0</v>
      </c>
      <c r="E152" s="223">
        <v>0</v>
      </c>
      <c r="F152" s="196">
        <f t="shared" ref="F152:K152" si="16">E157</f>
        <v>-750.18439999999998</v>
      </c>
      <c r="G152" s="196">
        <f t="shared" si="16"/>
        <v>-62.543479999999931</v>
      </c>
      <c r="H152" s="196">
        <f t="shared" si="16"/>
        <v>2.9842794901924208E-13</v>
      </c>
      <c r="I152" s="196">
        <f t="shared" si="16"/>
        <v>2.9842794901924208E-13</v>
      </c>
      <c r="J152" s="196">
        <f t="shared" si="16"/>
        <v>2.9842794901924208E-13</v>
      </c>
      <c r="K152" s="196">
        <f t="shared" si="16"/>
        <v>2.9842794901924208E-13</v>
      </c>
    </row>
    <row r="153" spans="1:11" x14ac:dyDescent="0.25">
      <c r="A153" t="s">
        <v>815</v>
      </c>
      <c r="B153" s="49" t="s">
        <v>490</v>
      </c>
      <c r="C153" s="46" t="s">
        <v>562</v>
      </c>
      <c r="D153" s="223">
        <v>0</v>
      </c>
      <c r="E153" s="196">
        <v>-750.18439999999998</v>
      </c>
      <c r="F153" s="223">
        <v>0</v>
      </c>
      <c r="G153" s="223">
        <v>0</v>
      </c>
      <c r="H153" s="223">
        <v>0</v>
      </c>
      <c r="I153" s="223">
        <v>0</v>
      </c>
      <c r="J153" s="223">
        <v>0</v>
      </c>
      <c r="K153" s="223">
        <v>0</v>
      </c>
    </row>
    <row r="154" spans="1:11" ht="30" x14ac:dyDescent="0.25">
      <c r="A154" t="s">
        <v>816</v>
      </c>
      <c r="B154" s="49" t="s">
        <v>491</v>
      </c>
      <c r="C154" s="46" t="s">
        <v>562</v>
      </c>
      <c r="D154" s="223">
        <v>0</v>
      </c>
      <c r="E154" s="223">
        <v>0</v>
      </c>
      <c r="F154" s="223">
        <v>0</v>
      </c>
      <c r="G154" s="196">
        <v>62.54348000000023</v>
      </c>
      <c r="H154" s="223">
        <v>0</v>
      </c>
      <c r="I154" s="223">
        <v>0</v>
      </c>
      <c r="J154" s="223">
        <v>0</v>
      </c>
      <c r="K154" s="223">
        <v>0</v>
      </c>
    </row>
    <row r="155" spans="1:11" x14ac:dyDescent="0.25">
      <c r="A155" t="s">
        <v>817</v>
      </c>
      <c r="B155" s="49" t="s">
        <v>492</v>
      </c>
      <c r="C155" s="46" t="s">
        <v>562</v>
      </c>
      <c r="D155" s="223">
        <v>0</v>
      </c>
      <c r="E155" s="223">
        <v>0</v>
      </c>
      <c r="F155" s="205">
        <v>687.64092000000005</v>
      </c>
      <c r="G155" s="223">
        <v>0</v>
      </c>
      <c r="H155" s="223">
        <v>0</v>
      </c>
      <c r="I155" s="223">
        <v>0</v>
      </c>
      <c r="J155" s="223">
        <v>0</v>
      </c>
      <c r="K155" s="223">
        <v>0</v>
      </c>
    </row>
    <row r="156" spans="1:11" ht="30" x14ac:dyDescent="0.25">
      <c r="A156" t="s">
        <v>818</v>
      </c>
      <c r="B156" s="49" t="s">
        <v>493</v>
      </c>
      <c r="C156" s="46" t="s">
        <v>562</v>
      </c>
      <c r="D156" s="223">
        <v>0</v>
      </c>
      <c r="E156" s="223">
        <v>0</v>
      </c>
      <c r="F156" s="223">
        <v>0</v>
      </c>
      <c r="G156" s="223">
        <v>0</v>
      </c>
      <c r="H156" s="223">
        <v>0</v>
      </c>
      <c r="I156" s="223">
        <v>0</v>
      </c>
      <c r="J156" s="223">
        <v>0</v>
      </c>
      <c r="K156" s="223">
        <v>0</v>
      </c>
    </row>
    <row r="157" spans="1:11" x14ac:dyDescent="0.25">
      <c r="A157" t="s">
        <v>819</v>
      </c>
      <c r="B157" s="49" t="s">
        <v>494</v>
      </c>
      <c r="C157" s="46" t="s">
        <v>562</v>
      </c>
      <c r="D157" s="223">
        <v>0</v>
      </c>
      <c r="E157" s="196">
        <f t="shared" ref="E157:K157" si="17">SUM(E152:E156)</f>
        <v>-750.18439999999998</v>
      </c>
      <c r="F157" s="196">
        <f t="shared" si="17"/>
        <v>-62.543479999999931</v>
      </c>
      <c r="G157" s="196">
        <f t="shared" si="17"/>
        <v>2.9842794901924208E-13</v>
      </c>
      <c r="H157" s="196">
        <f t="shared" si="17"/>
        <v>2.9842794901924208E-13</v>
      </c>
      <c r="I157" s="196">
        <f t="shared" si="17"/>
        <v>2.9842794901924208E-13</v>
      </c>
      <c r="J157" s="196">
        <f t="shared" si="17"/>
        <v>2.9842794901924208E-13</v>
      </c>
      <c r="K157" s="196">
        <f t="shared" si="17"/>
        <v>2.9842794901924208E-13</v>
      </c>
    </row>
    <row r="158" spans="1:11" x14ac:dyDescent="0.25">
      <c r="B158" s="45" t="s">
        <v>488</v>
      </c>
      <c r="D158" s="201"/>
      <c r="E158" s="201"/>
      <c r="F158" s="201">
        <v>0</v>
      </c>
      <c r="G158" s="201">
        <v>0</v>
      </c>
      <c r="H158" s="201"/>
      <c r="I158" s="201"/>
      <c r="J158" s="192"/>
      <c r="K158" s="192"/>
    </row>
    <row r="159" spans="1:11" x14ac:dyDescent="0.25">
      <c r="A159" t="s">
        <v>820</v>
      </c>
      <c r="B159" s="49" t="s">
        <v>489</v>
      </c>
      <c r="C159" s="46" t="s">
        <v>562</v>
      </c>
      <c r="D159" s="223">
        <v>0</v>
      </c>
      <c r="E159" s="223">
        <v>0</v>
      </c>
      <c r="F159" s="223">
        <v>0</v>
      </c>
      <c r="G159" s="223">
        <v>0</v>
      </c>
      <c r="H159" s="223">
        <v>0</v>
      </c>
      <c r="I159" s="223">
        <v>0</v>
      </c>
      <c r="J159" s="223">
        <v>0</v>
      </c>
      <c r="K159" s="223">
        <v>0</v>
      </c>
    </row>
    <row r="160" spans="1:11" x14ac:dyDescent="0.25">
      <c r="A160" t="s">
        <v>821</v>
      </c>
      <c r="B160" s="49" t="s">
        <v>490</v>
      </c>
      <c r="C160" s="46" t="s">
        <v>562</v>
      </c>
      <c r="D160" s="223">
        <v>0</v>
      </c>
      <c r="E160" s="223">
        <v>0</v>
      </c>
      <c r="F160" s="223">
        <v>0</v>
      </c>
      <c r="G160" s="223">
        <v>0</v>
      </c>
      <c r="H160" s="223">
        <v>0</v>
      </c>
      <c r="I160" s="223">
        <v>0</v>
      </c>
      <c r="J160" s="223">
        <v>0</v>
      </c>
      <c r="K160" s="223">
        <v>0</v>
      </c>
    </row>
    <row r="161" spans="1:11" ht="30" x14ac:dyDescent="0.25">
      <c r="A161" t="s">
        <v>822</v>
      </c>
      <c r="B161" s="49" t="s">
        <v>491</v>
      </c>
      <c r="C161" s="46" t="s">
        <v>562</v>
      </c>
      <c r="D161" s="223">
        <v>0</v>
      </c>
      <c r="E161" s="223">
        <v>0</v>
      </c>
      <c r="F161" s="223">
        <v>0</v>
      </c>
      <c r="G161" s="223">
        <v>0</v>
      </c>
      <c r="H161" s="223">
        <v>0</v>
      </c>
      <c r="I161" s="223">
        <v>0</v>
      </c>
      <c r="J161" s="223">
        <v>0</v>
      </c>
      <c r="K161" s="223">
        <v>0</v>
      </c>
    </row>
    <row r="162" spans="1:11" x14ac:dyDescent="0.25">
      <c r="A162" t="s">
        <v>823</v>
      </c>
      <c r="B162" s="49" t="s">
        <v>492</v>
      </c>
      <c r="C162" s="46" t="s">
        <v>562</v>
      </c>
      <c r="D162" s="223">
        <v>0</v>
      </c>
      <c r="E162" s="223">
        <v>0</v>
      </c>
      <c r="F162" s="223">
        <v>0</v>
      </c>
      <c r="G162" s="223">
        <v>0</v>
      </c>
      <c r="H162" s="223">
        <v>0</v>
      </c>
      <c r="I162" s="223">
        <v>0</v>
      </c>
      <c r="J162" s="223">
        <v>0</v>
      </c>
      <c r="K162" s="223">
        <v>0</v>
      </c>
    </row>
    <row r="163" spans="1:11" ht="30" x14ac:dyDescent="0.25">
      <c r="A163" t="s">
        <v>824</v>
      </c>
      <c r="B163" s="49" t="s">
        <v>493</v>
      </c>
      <c r="C163" s="46" t="s">
        <v>562</v>
      </c>
      <c r="D163" s="223">
        <v>0</v>
      </c>
      <c r="E163" s="223">
        <v>0</v>
      </c>
      <c r="F163" s="223">
        <v>0</v>
      </c>
      <c r="G163" s="223">
        <v>0</v>
      </c>
      <c r="H163" s="223">
        <v>0</v>
      </c>
      <c r="I163" s="223">
        <v>0</v>
      </c>
      <c r="J163" s="223">
        <v>0</v>
      </c>
      <c r="K163" s="223">
        <v>0</v>
      </c>
    </row>
    <row r="164" spans="1:11" x14ac:dyDescent="0.25">
      <c r="A164" t="s">
        <v>825</v>
      </c>
      <c r="B164" s="49" t="s">
        <v>494</v>
      </c>
      <c r="C164" s="46" t="s">
        <v>562</v>
      </c>
      <c r="D164" s="223">
        <v>0</v>
      </c>
      <c r="E164" s="223">
        <v>0</v>
      </c>
      <c r="F164" s="223">
        <v>0</v>
      </c>
      <c r="G164" s="223">
        <v>0</v>
      </c>
      <c r="H164" s="223">
        <v>0</v>
      </c>
      <c r="I164" s="223">
        <v>0</v>
      </c>
      <c r="J164" s="223">
        <v>0</v>
      </c>
      <c r="K164" s="223">
        <v>0</v>
      </c>
    </row>
    <row r="165" spans="1:11" x14ac:dyDescent="0.25">
      <c r="D165" s="204"/>
      <c r="E165" s="204"/>
      <c r="F165" s="204"/>
      <c r="G165" s="204"/>
      <c r="H165" s="204"/>
      <c r="I165" s="204"/>
      <c r="J165" s="204"/>
      <c r="K165" s="192"/>
    </row>
    <row r="166" spans="1:11" x14ac:dyDescent="0.25">
      <c r="B166" s="57" t="s">
        <v>826</v>
      </c>
      <c r="D166" s="192"/>
      <c r="E166" s="192"/>
      <c r="F166" s="192"/>
      <c r="G166" s="192"/>
      <c r="H166" s="192"/>
      <c r="I166" s="192"/>
      <c r="J166" s="192"/>
      <c r="K166" s="192"/>
    </row>
    <row r="167" spans="1:11" x14ac:dyDescent="0.25">
      <c r="B167" s="45" t="s">
        <v>487</v>
      </c>
      <c r="D167" s="192"/>
      <c r="E167" s="192"/>
      <c r="F167" s="192"/>
      <c r="G167" s="192"/>
      <c r="H167" s="192"/>
      <c r="I167" s="192"/>
      <c r="J167" s="192"/>
      <c r="K167" s="192"/>
    </row>
    <row r="168" spans="1:11" x14ac:dyDescent="0.25">
      <c r="A168" t="s">
        <v>827</v>
      </c>
      <c r="B168" s="49" t="s">
        <v>489</v>
      </c>
      <c r="C168" s="46" t="s">
        <v>562</v>
      </c>
      <c r="D168" s="196">
        <v>-305.07810999999998</v>
      </c>
      <c r="E168" s="223">
        <v>0</v>
      </c>
      <c r="F168" s="196">
        <f t="shared" ref="F168:K168" si="18">E173</f>
        <v>-228.08787999999998</v>
      </c>
      <c r="G168" s="196">
        <f t="shared" si="18"/>
        <v>-140.06644</v>
      </c>
      <c r="H168" s="196">
        <f t="shared" si="18"/>
        <v>-45.065449999999998</v>
      </c>
      <c r="I168" s="196">
        <f t="shared" si="18"/>
        <v>-45.33054999999996</v>
      </c>
      <c r="J168" s="196">
        <f t="shared" si="18"/>
        <v>-45.33054999999996</v>
      </c>
      <c r="K168" s="196">
        <f t="shared" si="18"/>
        <v>-45.33054999999996</v>
      </c>
    </row>
    <row r="169" spans="1:11" x14ac:dyDescent="0.25">
      <c r="A169" t="s">
        <v>828</v>
      </c>
      <c r="B169" s="49" t="s">
        <v>490</v>
      </c>
      <c r="C169" s="46" t="s">
        <v>562</v>
      </c>
      <c r="D169" s="196">
        <v>-545</v>
      </c>
      <c r="E169" s="196">
        <v>-300</v>
      </c>
      <c r="F169" s="223">
        <v>0</v>
      </c>
      <c r="G169" s="223">
        <v>0</v>
      </c>
      <c r="H169" s="196">
        <v>-0.26509999999996126</v>
      </c>
      <c r="I169" s="223">
        <v>0</v>
      </c>
      <c r="J169" s="223">
        <v>0</v>
      </c>
      <c r="K169" s="223">
        <v>0</v>
      </c>
    </row>
    <row r="170" spans="1:11" ht="30" x14ac:dyDescent="0.25">
      <c r="A170" t="s">
        <v>829</v>
      </c>
      <c r="B170" s="49" t="s">
        <v>491</v>
      </c>
      <c r="C170" s="46" t="s">
        <v>562</v>
      </c>
      <c r="D170" s="196">
        <v>850.07811000000004</v>
      </c>
      <c r="E170" s="196">
        <v>71.912120000000002</v>
      </c>
      <c r="F170" s="196">
        <v>88.021439999999998</v>
      </c>
      <c r="G170" s="196">
        <v>95.000990000000002</v>
      </c>
      <c r="H170" s="223">
        <v>0</v>
      </c>
      <c r="I170" s="223">
        <v>0</v>
      </c>
      <c r="J170" s="223">
        <v>0</v>
      </c>
      <c r="K170" s="223">
        <v>0</v>
      </c>
    </row>
    <row r="171" spans="1:11" x14ac:dyDescent="0.25">
      <c r="A171" t="s">
        <v>830</v>
      </c>
      <c r="B171" s="49" t="s">
        <v>492</v>
      </c>
      <c r="C171" s="46" t="s">
        <v>562</v>
      </c>
      <c r="D171" s="223">
        <v>0</v>
      </c>
      <c r="E171" s="223">
        <v>0</v>
      </c>
      <c r="F171" s="223">
        <v>0</v>
      </c>
      <c r="G171" s="223">
        <v>0</v>
      </c>
      <c r="H171" s="223">
        <v>0</v>
      </c>
      <c r="I171" s="223">
        <v>0</v>
      </c>
      <c r="J171" s="223">
        <v>0</v>
      </c>
      <c r="K171" s="223">
        <v>0</v>
      </c>
    </row>
    <row r="172" spans="1:11" ht="30" x14ac:dyDescent="0.25">
      <c r="A172" t="s">
        <v>831</v>
      </c>
      <c r="B172" s="49" t="s">
        <v>493</v>
      </c>
      <c r="C172" s="46" t="s">
        <v>562</v>
      </c>
      <c r="D172" s="223">
        <v>0</v>
      </c>
      <c r="E172" s="223">
        <v>0</v>
      </c>
      <c r="F172" s="223">
        <v>0</v>
      </c>
      <c r="G172" s="223">
        <v>0</v>
      </c>
      <c r="H172" s="223">
        <v>0</v>
      </c>
      <c r="I172" s="223">
        <v>0</v>
      </c>
      <c r="J172" s="223">
        <v>0</v>
      </c>
      <c r="K172" s="223">
        <v>0</v>
      </c>
    </row>
    <row r="173" spans="1:11" x14ac:dyDescent="0.25">
      <c r="A173" t="s">
        <v>832</v>
      </c>
      <c r="B173" s="49" t="s">
        <v>494</v>
      </c>
      <c r="C173" s="46" t="s">
        <v>562</v>
      </c>
      <c r="D173" s="223">
        <v>0</v>
      </c>
      <c r="E173" s="196">
        <f t="shared" ref="E173:K173" si="19">SUM(E168:E172)</f>
        <v>-228.08787999999998</v>
      </c>
      <c r="F173" s="196">
        <f t="shared" si="19"/>
        <v>-140.06644</v>
      </c>
      <c r="G173" s="196">
        <f t="shared" si="19"/>
        <v>-45.065449999999998</v>
      </c>
      <c r="H173" s="196">
        <f t="shared" si="19"/>
        <v>-45.33054999999996</v>
      </c>
      <c r="I173" s="196">
        <f t="shared" si="19"/>
        <v>-45.33054999999996</v>
      </c>
      <c r="J173" s="196">
        <f t="shared" si="19"/>
        <v>-45.33054999999996</v>
      </c>
      <c r="K173" s="196">
        <f t="shared" si="19"/>
        <v>-45.33054999999996</v>
      </c>
    </row>
    <row r="174" spans="1:11" x14ac:dyDescent="0.25">
      <c r="B174" s="45" t="s">
        <v>488</v>
      </c>
      <c r="D174" s="201"/>
      <c r="E174" s="201"/>
      <c r="F174" s="201"/>
      <c r="G174" s="201"/>
      <c r="H174" s="201"/>
      <c r="I174" s="192"/>
      <c r="J174" s="192"/>
      <c r="K174" s="192"/>
    </row>
    <row r="175" spans="1:11" x14ac:dyDescent="0.25">
      <c r="A175" t="s">
        <v>833</v>
      </c>
      <c r="B175" s="49" t="s">
        <v>489</v>
      </c>
      <c r="C175" s="46" t="s">
        <v>562</v>
      </c>
      <c r="D175" s="223">
        <v>0</v>
      </c>
      <c r="E175" s="223">
        <v>0</v>
      </c>
      <c r="F175" s="223">
        <v>0</v>
      </c>
      <c r="G175" s="223">
        <v>0</v>
      </c>
      <c r="H175" s="223">
        <v>0</v>
      </c>
      <c r="I175" s="223">
        <v>0</v>
      </c>
      <c r="J175" s="223">
        <v>0</v>
      </c>
      <c r="K175" s="223">
        <v>0</v>
      </c>
    </row>
    <row r="176" spans="1:11" x14ac:dyDescent="0.25">
      <c r="A176" t="s">
        <v>834</v>
      </c>
      <c r="B176" s="49" t="s">
        <v>490</v>
      </c>
      <c r="C176" s="46" t="s">
        <v>562</v>
      </c>
      <c r="D176" s="223">
        <v>0</v>
      </c>
      <c r="E176" s="223">
        <v>0</v>
      </c>
      <c r="F176" s="223">
        <v>0</v>
      </c>
      <c r="G176" s="223">
        <v>0</v>
      </c>
      <c r="H176" s="223">
        <v>0</v>
      </c>
      <c r="I176" s="223">
        <v>0</v>
      </c>
      <c r="J176" s="223">
        <v>0</v>
      </c>
      <c r="K176" s="223">
        <v>0</v>
      </c>
    </row>
    <row r="177" spans="1:11" ht="30" x14ac:dyDescent="0.25">
      <c r="A177" t="s">
        <v>835</v>
      </c>
      <c r="B177" s="49" t="s">
        <v>491</v>
      </c>
      <c r="C177" s="46" t="s">
        <v>562</v>
      </c>
      <c r="D177" s="223">
        <v>0</v>
      </c>
      <c r="E177" s="223">
        <v>0</v>
      </c>
      <c r="F177" s="223">
        <v>0</v>
      </c>
      <c r="G177" s="223">
        <v>0</v>
      </c>
      <c r="H177" s="223">
        <v>0</v>
      </c>
      <c r="I177" s="223">
        <v>0</v>
      </c>
      <c r="J177" s="223">
        <v>0</v>
      </c>
      <c r="K177" s="223">
        <v>0</v>
      </c>
    </row>
    <row r="178" spans="1:11" x14ac:dyDescent="0.25">
      <c r="A178" t="s">
        <v>836</v>
      </c>
      <c r="B178" s="49" t="s">
        <v>492</v>
      </c>
      <c r="C178" s="46" t="s">
        <v>562</v>
      </c>
      <c r="D178" s="223">
        <v>0</v>
      </c>
      <c r="E178" s="223">
        <v>0</v>
      </c>
      <c r="F178" s="223">
        <v>0</v>
      </c>
      <c r="G178" s="223">
        <v>0</v>
      </c>
      <c r="H178" s="223">
        <v>0</v>
      </c>
      <c r="I178" s="223">
        <v>0</v>
      </c>
      <c r="J178" s="223">
        <v>0</v>
      </c>
      <c r="K178" s="223">
        <v>0</v>
      </c>
    </row>
    <row r="179" spans="1:11" ht="30" x14ac:dyDescent="0.25">
      <c r="A179" t="s">
        <v>837</v>
      </c>
      <c r="B179" s="49" t="s">
        <v>493</v>
      </c>
      <c r="C179" s="46" t="s">
        <v>562</v>
      </c>
      <c r="D179" s="223">
        <v>0</v>
      </c>
      <c r="E179" s="223">
        <v>0</v>
      </c>
      <c r="F179" s="223">
        <v>0</v>
      </c>
      <c r="G179" s="223">
        <v>0</v>
      </c>
      <c r="H179" s="223">
        <v>0</v>
      </c>
      <c r="I179" s="223">
        <v>0</v>
      </c>
      <c r="J179" s="223">
        <v>0</v>
      </c>
      <c r="K179" s="223">
        <v>0</v>
      </c>
    </row>
    <row r="180" spans="1:11" x14ac:dyDescent="0.25">
      <c r="A180" t="s">
        <v>838</v>
      </c>
      <c r="B180" s="49" t="s">
        <v>494</v>
      </c>
      <c r="C180" s="46" t="s">
        <v>562</v>
      </c>
      <c r="D180" s="223">
        <v>0</v>
      </c>
      <c r="E180" s="223">
        <v>0</v>
      </c>
      <c r="F180" s="223">
        <v>0</v>
      </c>
      <c r="G180" s="223">
        <v>0</v>
      </c>
      <c r="H180" s="223">
        <v>0</v>
      </c>
      <c r="I180" s="223">
        <v>0</v>
      </c>
      <c r="J180" s="223">
        <v>0</v>
      </c>
      <c r="K180" s="223">
        <v>0</v>
      </c>
    </row>
    <row r="181" spans="1:11" x14ac:dyDescent="0.25">
      <c r="D181" s="204"/>
      <c r="E181" s="204"/>
      <c r="F181" s="204"/>
      <c r="G181" s="204"/>
      <c r="H181" s="204"/>
      <c r="I181" s="204"/>
      <c r="J181" s="204"/>
      <c r="K181" s="204"/>
    </row>
    <row r="182" spans="1:11" x14ac:dyDescent="0.25">
      <c r="B182" s="57" t="s">
        <v>839</v>
      </c>
      <c r="D182" s="192"/>
      <c r="E182" s="192"/>
      <c r="F182" s="192"/>
      <c r="G182" s="192"/>
      <c r="H182" s="192"/>
      <c r="I182" s="192"/>
      <c r="J182" s="192"/>
      <c r="K182" s="192"/>
    </row>
    <row r="183" spans="1:11" x14ac:dyDescent="0.25">
      <c r="B183" s="45" t="s">
        <v>487</v>
      </c>
      <c r="D183" s="192"/>
      <c r="E183" s="192"/>
      <c r="F183" s="192"/>
      <c r="G183" s="192"/>
      <c r="H183" s="192"/>
      <c r="I183" s="192"/>
      <c r="J183" s="192"/>
      <c r="K183" s="192"/>
    </row>
    <row r="184" spans="1:11" x14ac:dyDescent="0.25">
      <c r="A184" t="s">
        <v>840</v>
      </c>
      <c r="B184" s="49" t="s">
        <v>489</v>
      </c>
      <c r="C184" s="46" t="s">
        <v>562</v>
      </c>
      <c r="D184" s="196">
        <v>-16092.825347949953</v>
      </c>
      <c r="E184" s="196">
        <f>D189</f>
        <v>-16386.485024719143</v>
      </c>
      <c r="F184" s="196">
        <f t="shared" ref="F184:K184" si="20">E189</f>
        <v>-17031.694092012873</v>
      </c>
      <c r="G184" s="196">
        <f t="shared" si="20"/>
        <v>-25279.246368844422</v>
      </c>
      <c r="H184" s="196">
        <f t="shared" si="20"/>
        <v>-21065.046969714556</v>
      </c>
      <c r="I184" s="196">
        <f t="shared" si="20"/>
        <v>-20891.783771143102</v>
      </c>
      <c r="J184" s="196">
        <f t="shared" si="20"/>
        <v>-20051.520728680633</v>
      </c>
      <c r="K184" s="196">
        <f t="shared" si="20"/>
        <v>-24645.017148125306</v>
      </c>
    </row>
    <row r="185" spans="1:11" x14ac:dyDescent="0.25">
      <c r="A185" t="s">
        <v>841</v>
      </c>
      <c r="B185" s="49" t="s">
        <v>490</v>
      </c>
      <c r="C185" s="46" t="s">
        <v>562</v>
      </c>
      <c r="D185" s="196">
        <v>-666.41153530306235</v>
      </c>
      <c r="E185" s="196">
        <v>-922.66864329586588</v>
      </c>
      <c r="F185" s="196">
        <v>-6030.866287487047</v>
      </c>
      <c r="G185" s="196">
        <v>-5909.098532826144</v>
      </c>
      <c r="H185" s="196">
        <v>-6579.5649500671816</v>
      </c>
      <c r="I185" s="196">
        <v>-6013.0226381885623</v>
      </c>
      <c r="J185" s="196">
        <v>-6656.9969612805889</v>
      </c>
      <c r="K185" s="196">
        <v>-8508.5630694743322</v>
      </c>
    </row>
    <row r="186" spans="1:11" ht="30" x14ac:dyDescent="0.25">
      <c r="A186" t="s">
        <v>842</v>
      </c>
      <c r="B186" s="49" t="s">
        <v>491</v>
      </c>
      <c r="C186" s="46" t="s">
        <v>562</v>
      </c>
      <c r="D186" s="196">
        <v>372.75185853387433</v>
      </c>
      <c r="E186" s="196">
        <v>277.45957600213649</v>
      </c>
      <c r="F186" s="196">
        <v>3981.3047026555068</v>
      </c>
      <c r="G186" s="196">
        <v>5830.9708385334716</v>
      </c>
      <c r="H186" s="196">
        <v>4728.8389486386359</v>
      </c>
      <c r="I186" s="196">
        <v>4767.9448106510317</v>
      </c>
      <c r="J186" s="196">
        <v>6456.9068718359149</v>
      </c>
      <c r="K186" s="196">
        <v>7582.8730999786403</v>
      </c>
    </row>
    <row r="187" spans="1:11" x14ac:dyDescent="0.25">
      <c r="A187" t="s">
        <v>843</v>
      </c>
      <c r="B187" s="49" t="s">
        <v>492</v>
      </c>
      <c r="C187" s="46" t="s">
        <v>562</v>
      </c>
      <c r="D187" s="223">
        <v>0</v>
      </c>
      <c r="E187" s="223">
        <v>0</v>
      </c>
      <c r="F187" s="223">
        <v>0</v>
      </c>
      <c r="G187" s="223">
        <v>0</v>
      </c>
      <c r="H187" s="223">
        <v>0</v>
      </c>
      <c r="I187" s="223">
        <v>0</v>
      </c>
      <c r="J187" s="223">
        <v>0</v>
      </c>
      <c r="K187" s="223">
        <v>0</v>
      </c>
    </row>
    <row r="188" spans="1:11" ht="30" x14ac:dyDescent="0.25">
      <c r="A188" t="s">
        <v>844</v>
      </c>
      <c r="B188" s="49" t="s">
        <v>493</v>
      </c>
      <c r="C188" s="46" t="s">
        <v>562</v>
      </c>
      <c r="D188" s="223">
        <v>0</v>
      </c>
      <c r="E188" s="223">
        <v>0</v>
      </c>
      <c r="F188" s="196">
        <v>-6197.9906920000094</v>
      </c>
      <c r="G188" s="196">
        <v>4292.3270934225402</v>
      </c>
      <c r="H188" s="196">
        <v>2023.9892</v>
      </c>
      <c r="I188" s="196">
        <v>2085.34087</v>
      </c>
      <c r="J188" s="196">
        <v>-4393.4063299999998</v>
      </c>
      <c r="K188" s="196">
        <v>3359.41689</v>
      </c>
    </row>
    <row r="189" spans="1:11" x14ac:dyDescent="0.25">
      <c r="A189" t="s">
        <v>845</v>
      </c>
      <c r="B189" s="49" t="s">
        <v>494</v>
      </c>
      <c r="C189" s="46" t="s">
        <v>562</v>
      </c>
      <c r="D189" s="196">
        <f t="shared" ref="D189:K189" si="21">SUM(D184:D188)</f>
        <v>-16386.485024719143</v>
      </c>
      <c r="E189" s="196">
        <f t="shared" si="21"/>
        <v>-17031.694092012873</v>
      </c>
      <c r="F189" s="196">
        <f t="shared" si="21"/>
        <v>-25279.246368844422</v>
      </c>
      <c r="G189" s="196">
        <f t="shared" si="21"/>
        <v>-21065.046969714556</v>
      </c>
      <c r="H189" s="196">
        <f t="shared" si="21"/>
        <v>-20891.783771143102</v>
      </c>
      <c r="I189" s="196">
        <f t="shared" si="21"/>
        <v>-20051.520728680633</v>
      </c>
      <c r="J189" s="196">
        <f t="shared" si="21"/>
        <v>-24645.017148125306</v>
      </c>
      <c r="K189" s="196">
        <f t="shared" si="21"/>
        <v>-22211.290227620993</v>
      </c>
    </row>
    <row r="190" spans="1:11" x14ac:dyDescent="0.25">
      <c r="B190" s="45" t="s">
        <v>488</v>
      </c>
      <c r="D190" s="201"/>
      <c r="E190" s="201"/>
      <c r="F190" s="201"/>
      <c r="G190" s="201"/>
      <c r="H190" s="201"/>
      <c r="I190" s="192"/>
      <c r="J190" s="192"/>
      <c r="K190" s="192"/>
    </row>
    <row r="191" spans="1:11" x14ac:dyDescent="0.25">
      <c r="A191" t="s">
        <v>846</v>
      </c>
      <c r="B191" s="49" t="s">
        <v>489</v>
      </c>
      <c r="C191" s="46" t="s">
        <v>562</v>
      </c>
      <c r="D191" s="196">
        <v>-17285.302852050045</v>
      </c>
      <c r="E191" s="196">
        <f>D196</f>
        <v>-17600.722695280816</v>
      </c>
      <c r="F191" s="196">
        <f t="shared" ref="F191:K191" si="22">E196</f>
        <v>-18440.496167987079</v>
      </c>
      <c r="G191" s="196">
        <f t="shared" si="22"/>
        <v>-21586.413891155527</v>
      </c>
      <c r="H191" s="196">
        <f t="shared" si="22"/>
        <v>-22998.608468969396</v>
      </c>
      <c r="I191" s="196">
        <f t="shared" si="22"/>
        <v>-26047.171738856847</v>
      </c>
      <c r="J191" s="196">
        <f t="shared" si="22"/>
        <v>-28441.135784479313</v>
      </c>
      <c r="K191" s="196">
        <f t="shared" si="22"/>
        <v>-29449.199785034645</v>
      </c>
    </row>
    <row r="192" spans="1:11" x14ac:dyDescent="0.25">
      <c r="A192" t="s">
        <v>847</v>
      </c>
      <c r="B192" s="49" t="s">
        <v>490</v>
      </c>
      <c r="C192" s="46" t="s">
        <v>562</v>
      </c>
      <c r="D192" s="196">
        <v>-715.79259469689589</v>
      </c>
      <c r="E192" s="196">
        <v>-1200.9016767041298</v>
      </c>
      <c r="F192" s="196">
        <v>-9256.9109805129356</v>
      </c>
      <c r="G192" s="196">
        <v>-6999.421250596396</v>
      </c>
      <c r="H192" s="196">
        <v>-10838.027899932818</v>
      </c>
      <c r="I192" s="196">
        <v>-12235.915431811438</v>
      </c>
      <c r="J192" s="196">
        <v>-11310.792078719418</v>
      </c>
      <c r="K192" s="196">
        <v>-14786.052270525659</v>
      </c>
    </row>
    <row r="193" spans="1:11" ht="30" x14ac:dyDescent="0.25">
      <c r="A193" t="s">
        <v>848</v>
      </c>
      <c r="B193" s="49" t="s">
        <v>491</v>
      </c>
      <c r="C193" s="46" t="s">
        <v>562</v>
      </c>
      <c r="D193" s="196">
        <v>400.37275146612564</v>
      </c>
      <c r="E193" s="196">
        <v>361.12820399786483</v>
      </c>
      <c r="F193" s="196">
        <v>6110.9932573444912</v>
      </c>
      <c r="G193" s="196">
        <v>5587.2266727825281</v>
      </c>
      <c r="H193" s="196">
        <v>7789.4646300453651</v>
      </c>
      <c r="I193" s="196">
        <v>9841.9513861889682</v>
      </c>
      <c r="J193" s="196">
        <v>10302.728078164086</v>
      </c>
      <c r="K193" s="196">
        <v>12463.989770021357</v>
      </c>
    </row>
    <row r="194" spans="1:11" x14ac:dyDescent="0.25">
      <c r="A194" t="s">
        <v>849</v>
      </c>
      <c r="B194" s="49" t="s">
        <v>492</v>
      </c>
      <c r="C194" s="46" t="s">
        <v>562</v>
      </c>
      <c r="D194" s="223">
        <v>0</v>
      </c>
      <c r="E194" s="223">
        <v>0</v>
      </c>
      <c r="F194" s="223">
        <v>0</v>
      </c>
      <c r="G194" s="223">
        <v>0</v>
      </c>
      <c r="H194" s="223">
        <v>0</v>
      </c>
      <c r="I194" s="223">
        <v>0</v>
      </c>
      <c r="J194" s="223">
        <v>0</v>
      </c>
      <c r="K194" s="223">
        <v>0</v>
      </c>
    </row>
    <row r="195" spans="1:11" ht="30" x14ac:dyDescent="0.25">
      <c r="A195" t="s">
        <v>850</v>
      </c>
      <c r="B195" s="49" t="s">
        <v>493</v>
      </c>
      <c r="C195" s="46" t="s">
        <v>562</v>
      </c>
      <c r="D195" s="223">
        <v>0</v>
      </c>
      <c r="E195" s="223">
        <v>0</v>
      </c>
      <c r="F195" s="223">
        <v>0</v>
      </c>
      <c r="G195" s="223">
        <v>0</v>
      </c>
      <c r="H195" s="223">
        <v>0</v>
      </c>
      <c r="I195" s="223">
        <v>0</v>
      </c>
      <c r="J195" s="223">
        <v>0</v>
      </c>
      <c r="K195" s="223">
        <v>0</v>
      </c>
    </row>
    <row r="196" spans="1:11" x14ac:dyDescent="0.25">
      <c r="A196" t="s">
        <v>851</v>
      </c>
      <c r="B196" s="49" t="s">
        <v>494</v>
      </c>
      <c r="C196" s="46" t="s">
        <v>562</v>
      </c>
      <c r="D196" s="196">
        <f t="shared" ref="D196:K196" si="23">SUM(D191:D195)</f>
        <v>-17600.722695280816</v>
      </c>
      <c r="E196" s="196">
        <f t="shared" si="23"/>
        <v>-18440.496167987079</v>
      </c>
      <c r="F196" s="196">
        <f t="shared" si="23"/>
        <v>-21586.413891155527</v>
      </c>
      <c r="G196" s="196">
        <f t="shared" si="23"/>
        <v>-22998.608468969396</v>
      </c>
      <c r="H196" s="196">
        <f t="shared" si="23"/>
        <v>-26047.171738856847</v>
      </c>
      <c r="I196" s="196">
        <f t="shared" si="23"/>
        <v>-28441.135784479313</v>
      </c>
      <c r="J196" s="196">
        <f t="shared" si="23"/>
        <v>-29449.199785034645</v>
      </c>
      <c r="K196" s="196">
        <f t="shared" si="23"/>
        <v>-31771.262285538949</v>
      </c>
    </row>
    <row r="197" spans="1:11" x14ac:dyDescent="0.25">
      <c r="D197" s="204"/>
      <c r="E197" s="204"/>
      <c r="F197" s="204"/>
      <c r="G197" s="204"/>
      <c r="H197" s="204"/>
      <c r="I197" s="204"/>
      <c r="J197" s="204"/>
      <c r="K197" s="204"/>
    </row>
    <row r="198" spans="1:11" x14ac:dyDescent="0.25">
      <c r="B198" s="57" t="s">
        <v>852</v>
      </c>
      <c r="D198" s="197"/>
      <c r="E198" s="197"/>
      <c r="F198" s="197"/>
      <c r="G198" s="197"/>
      <c r="H198" s="197"/>
      <c r="I198" s="192"/>
      <c r="J198" s="192"/>
      <c r="K198" s="192"/>
    </row>
    <row r="199" spans="1:11" x14ac:dyDescent="0.25">
      <c r="B199" s="45" t="s">
        <v>487</v>
      </c>
      <c r="D199" s="192"/>
      <c r="E199" s="192"/>
      <c r="F199" s="192"/>
      <c r="G199" s="192"/>
      <c r="H199" s="192"/>
      <c r="I199" s="192"/>
      <c r="J199" s="192"/>
      <c r="K199" s="192"/>
    </row>
    <row r="200" spans="1:11" x14ac:dyDescent="0.25">
      <c r="A200" t="s">
        <v>853</v>
      </c>
      <c r="B200" s="49" t="s">
        <v>489</v>
      </c>
      <c r="C200" s="46" t="s">
        <v>562</v>
      </c>
      <c r="D200" s="196">
        <v>-1267.8890900000001</v>
      </c>
      <c r="E200" s="196">
        <f>D205</f>
        <v>-2328.8000000000002</v>
      </c>
      <c r="F200" s="196">
        <f t="shared" ref="F200:K200" si="24">E205</f>
        <v>-2391.8000000000002</v>
      </c>
      <c r="G200" s="196">
        <f t="shared" si="24"/>
        <v>-2286.0053200000002</v>
      </c>
      <c r="H200" s="196">
        <f t="shared" si="24"/>
        <v>-1818.5053200000002</v>
      </c>
      <c r="I200" s="196">
        <f t="shared" si="24"/>
        <v>-1566.0053200000002</v>
      </c>
      <c r="J200" s="196">
        <f t="shared" si="24"/>
        <v>-1810.5053200000002</v>
      </c>
      <c r="K200" s="196">
        <f t="shared" si="24"/>
        <v>-1181.4984000000004</v>
      </c>
    </row>
    <row r="201" spans="1:11" x14ac:dyDescent="0.25">
      <c r="A201" t="s">
        <v>854</v>
      </c>
      <c r="B201" s="49" t="s">
        <v>490</v>
      </c>
      <c r="C201" s="46" t="s">
        <v>562</v>
      </c>
      <c r="D201" s="196">
        <v>-1296.9109100000001</v>
      </c>
      <c r="E201" s="196">
        <v>-63</v>
      </c>
      <c r="F201" s="223">
        <v>0</v>
      </c>
      <c r="G201" s="196">
        <v>-472.5</v>
      </c>
      <c r="H201" s="223">
        <v>0</v>
      </c>
      <c r="I201" s="196">
        <v>-244.5</v>
      </c>
      <c r="J201" s="223">
        <v>0</v>
      </c>
      <c r="K201" s="196">
        <v>-139.5</v>
      </c>
    </row>
    <row r="202" spans="1:11" ht="30" x14ac:dyDescent="0.25">
      <c r="A202" t="s">
        <v>855</v>
      </c>
      <c r="B202" s="49" t="s">
        <v>491</v>
      </c>
      <c r="C202" s="46" t="s">
        <v>562</v>
      </c>
      <c r="D202" s="196">
        <v>236</v>
      </c>
      <c r="E202" s="223">
        <v>0</v>
      </c>
      <c r="F202" s="223">
        <v>0</v>
      </c>
      <c r="G202" s="196">
        <v>940</v>
      </c>
      <c r="H202" s="196">
        <v>252.5</v>
      </c>
      <c r="I202" s="223">
        <v>0</v>
      </c>
      <c r="J202" s="223">
        <v>0</v>
      </c>
      <c r="K202" s="223">
        <v>0</v>
      </c>
    </row>
    <row r="203" spans="1:11" x14ac:dyDescent="0.25">
      <c r="A203" t="s">
        <v>856</v>
      </c>
      <c r="B203" s="49" t="s">
        <v>492</v>
      </c>
      <c r="C203" s="46" t="s">
        <v>562</v>
      </c>
      <c r="D203" s="223">
        <v>0</v>
      </c>
      <c r="E203" s="223">
        <v>0</v>
      </c>
      <c r="F203" s="196">
        <v>105.79467999999999</v>
      </c>
      <c r="G203" s="223">
        <v>0</v>
      </c>
      <c r="H203" s="223">
        <v>0</v>
      </c>
      <c r="I203" s="223">
        <v>0</v>
      </c>
      <c r="J203" s="196">
        <v>629.00691999999992</v>
      </c>
      <c r="K203" s="223">
        <v>0</v>
      </c>
    </row>
    <row r="204" spans="1:11" ht="30" x14ac:dyDescent="0.25">
      <c r="A204" t="s">
        <v>857</v>
      </c>
      <c r="B204" s="49" t="s">
        <v>493</v>
      </c>
      <c r="C204" s="46" t="s">
        <v>562</v>
      </c>
      <c r="D204" s="223">
        <v>0</v>
      </c>
      <c r="E204" s="223">
        <v>0</v>
      </c>
      <c r="F204" s="223">
        <v>0</v>
      </c>
      <c r="G204" s="223">
        <v>0</v>
      </c>
      <c r="H204" s="223">
        <v>0</v>
      </c>
      <c r="I204" s="223">
        <v>0</v>
      </c>
      <c r="J204" s="223">
        <v>0</v>
      </c>
      <c r="K204" s="223">
        <v>0</v>
      </c>
    </row>
    <row r="205" spans="1:11" x14ac:dyDescent="0.25">
      <c r="A205" t="s">
        <v>858</v>
      </c>
      <c r="B205" s="49" t="s">
        <v>494</v>
      </c>
      <c r="C205" s="46" t="s">
        <v>562</v>
      </c>
      <c r="D205" s="196">
        <f t="shared" ref="D205:K205" si="25">SUM(D200:D204)</f>
        <v>-2328.8000000000002</v>
      </c>
      <c r="E205" s="196">
        <f t="shared" si="25"/>
        <v>-2391.8000000000002</v>
      </c>
      <c r="F205" s="196">
        <f t="shared" si="25"/>
        <v>-2286.0053200000002</v>
      </c>
      <c r="G205" s="196">
        <f t="shared" si="25"/>
        <v>-1818.5053200000002</v>
      </c>
      <c r="H205" s="196">
        <f t="shared" si="25"/>
        <v>-1566.0053200000002</v>
      </c>
      <c r="I205" s="196">
        <f t="shared" si="25"/>
        <v>-1810.5053200000002</v>
      </c>
      <c r="J205" s="196">
        <f t="shared" si="25"/>
        <v>-1181.4984000000004</v>
      </c>
      <c r="K205" s="196">
        <f t="shared" si="25"/>
        <v>-1320.9984000000004</v>
      </c>
    </row>
    <row r="206" spans="1:11" x14ac:dyDescent="0.25">
      <c r="B206" s="45" t="s">
        <v>488</v>
      </c>
      <c r="D206" s="201"/>
      <c r="E206" s="201"/>
      <c r="F206" s="201"/>
      <c r="G206" s="201"/>
      <c r="H206" s="201"/>
      <c r="I206" s="192"/>
      <c r="J206" s="192"/>
      <c r="K206" s="192"/>
    </row>
    <row r="207" spans="1:11" x14ac:dyDescent="0.25">
      <c r="A207" t="s">
        <v>859</v>
      </c>
      <c r="B207" s="49" t="s">
        <v>489</v>
      </c>
      <c r="C207" s="46" t="s">
        <v>562</v>
      </c>
      <c r="D207" s="223">
        <v>0</v>
      </c>
      <c r="E207" s="223">
        <v>0</v>
      </c>
      <c r="F207" s="223">
        <v>0</v>
      </c>
      <c r="G207" s="223">
        <v>0</v>
      </c>
      <c r="H207" s="223">
        <v>0</v>
      </c>
      <c r="I207" s="223">
        <v>0</v>
      </c>
      <c r="J207" s="223">
        <v>0</v>
      </c>
      <c r="K207" s="223">
        <v>0</v>
      </c>
    </row>
    <row r="208" spans="1:11" x14ac:dyDescent="0.25">
      <c r="A208" t="s">
        <v>860</v>
      </c>
      <c r="B208" s="49" t="s">
        <v>490</v>
      </c>
      <c r="C208" s="46" t="s">
        <v>562</v>
      </c>
      <c r="D208" s="223">
        <v>0</v>
      </c>
      <c r="E208" s="223">
        <v>0</v>
      </c>
      <c r="F208" s="223">
        <v>0</v>
      </c>
      <c r="G208" s="223">
        <v>0</v>
      </c>
      <c r="H208" s="223">
        <v>0</v>
      </c>
      <c r="I208" s="223">
        <v>0</v>
      </c>
      <c r="J208" s="223">
        <v>0</v>
      </c>
      <c r="K208" s="223">
        <v>0</v>
      </c>
    </row>
    <row r="209" spans="1:11" ht="30" x14ac:dyDescent="0.25">
      <c r="A209" t="s">
        <v>861</v>
      </c>
      <c r="B209" s="49" t="s">
        <v>491</v>
      </c>
      <c r="C209" s="46" t="s">
        <v>562</v>
      </c>
      <c r="D209" s="223">
        <v>0</v>
      </c>
      <c r="E209" s="223">
        <v>0</v>
      </c>
      <c r="F209" s="223">
        <v>0</v>
      </c>
      <c r="G209" s="223">
        <v>0</v>
      </c>
      <c r="H209" s="223">
        <v>0</v>
      </c>
      <c r="I209" s="223">
        <v>0</v>
      </c>
      <c r="J209" s="223">
        <v>0</v>
      </c>
      <c r="K209" s="223">
        <v>0</v>
      </c>
    </row>
    <row r="210" spans="1:11" x14ac:dyDescent="0.25">
      <c r="A210" t="s">
        <v>862</v>
      </c>
      <c r="B210" s="49" t="s">
        <v>492</v>
      </c>
      <c r="C210" s="46" t="s">
        <v>562</v>
      </c>
      <c r="D210" s="223">
        <v>0</v>
      </c>
      <c r="E210" s="223">
        <v>0</v>
      </c>
      <c r="F210" s="223">
        <v>0</v>
      </c>
      <c r="G210" s="223">
        <v>0</v>
      </c>
      <c r="H210" s="223">
        <v>0</v>
      </c>
      <c r="I210" s="223">
        <v>0</v>
      </c>
      <c r="J210" s="223">
        <v>0</v>
      </c>
      <c r="K210" s="223">
        <v>0</v>
      </c>
    </row>
    <row r="211" spans="1:11" ht="30" x14ac:dyDescent="0.25">
      <c r="A211" t="s">
        <v>863</v>
      </c>
      <c r="B211" s="49" t="s">
        <v>493</v>
      </c>
      <c r="C211" s="46" t="s">
        <v>562</v>
      </c>
      <c r="D211" s="223">
        <v>0</v>
      </c>
      <c r="E211" s="223">
        <v>0</v>
      </c>
      <c r="F211" s="223">
        <v>0</v>
      </c>
      <c r="G211" s="223">
        <v>0</v>
      </c>
      <c r="H211" s="223">
        <v>0</v>
      </c>
      <c r="I211" s="223">
        <v>0</v>
      </c>
      <c r="J211" s="223">
        <v>0</v>
      </c>
      <c r="K211" s="223">
        <v>0</v>
      </c>
    </row>
    <row r="212" spans="1:11" x14ac:dyDescent="0.25">
      <c r="A212" t="s">
        <v>864</v>
      </c>
      <c r="B212" s="49" t="s">
        <v>494</v>
      </c>
      <c r="C212" s="46" t="s">
        <v>562</v>
      </c>
      <c r="D212" s="223">
        <v>0</v>
      </c>
      <c r="E212" s="223">
        <v>0</v>
      </c>
      <c r="F212" s="223">
        <v>0</v>
      </c>
      <c r="G212" s="223">
        <v>0</v>
      </c>
      <c r="H212" s="223">
        <v>0</v>
      </c>
      <c r="I212" s="223">
        <v>0</v>
      </c>
      <c r="J212" s="223">
        <v>0</v>
      </c>
      <c r="K212" s="223">
        <v>0</v>
      </c>
    </row>
    <row r="213" spans="1:11" x14ac:dyDescent="0.25">
      <c r="D213" s="204"/>
      <c r="E213" s="204"/>
      <c r="F213" s="204"/>
      <c r="G213" s="204"/>
      <c r="H213" s="204"/>
      <c r="I213" s="204"/>
      <c r="J213" s="204"/>
      <c r="K213" s="204"/>
    </row>
    <row r="214" spans="1:11" x14ac:dyDescent="0.25">
      <c r="B214" s="57" t="s">
        <v>865</v>
      </c>
      <c r="D214" s="192"/>
      <c r="E214" s="192"/>
      <c r="F214" s="192"/>
      <c r="G214" s="192"/>
      <c r="H214" s="192"/>
      <c r="I214" s="192"/>
      <c r="J214" s="192"/>
      <c r="K214" s="192"/>
    </row>
    <row r="215" spans="1:11" x14ac:dyDescent="0.25">
      <c r="B215" s="45" t="s">
        <v>487</v>
      </c>
      <c r="D215" s="192"/>
      <c r="E215" s="192"/>
      <c r="F215" s="192"/>
      <c r="G215" s="192"/>
      <c r="H215" s="192"/>
      <c r="I215" s="192"/>
      <c r="J215" s="192"/>
      <c r="K215" s="192"/>
    </row>
    <row r="216" spans="1:11" x14ac:dyDescent="0.25">
      <c r="A216" t="s">
        <v>866</v>
      </c>
      <c r="B216" s="49" t="s">
        <v>489</v>
      </c>
      <c r="C216" s="46" t="s">
        <v>562</v>
      </c>
      <c r="D216" s="196">
        <v>-15200</v>
      </c>
      <c r="E216" s="196">
        <f>D221</f>
        <v>-13137.87161</v>
      </c>
      <c r="F216" s="196">
        <f t="shared" ref="F216:K216" si="26">E221</f>
        <v>-10817.624820000001</v>
      </c>
      <c r="G216" s="196">
        <f t="shared" si="26"/>
        <v>-9321.7838800000009</v>
      </c>
      <c r="H216" s="196">
        <f t="shared" si="26"/>
        <v>-7389.7838800000009</v>
      </c>
      <c r="I216" s="196">
        <f t="shared" si="26"/>
        <v>-0.46600000000125874</v>
      </c>
      <c r="J216" s="196">
        <f t="shared" si="26"/>
        <v>-0.46600000000125874</v>
      </c>
      <c r="K216" s="196">
        <f t="shared" si="26"/>
        <v>-0.46600000000125874</v>
      </c>
    </row>
    <row r="217" spans="1:11" x14ac:dyDescent="0.25">
      <c r="A217" t="s">
        <v>867</v>
      </c>
      <c r="B217" s="49" t="s">
        <v>490</v>
      </c>
      <c r="C217" s="46" t="s">
        <v>562</v>
      </c>
      <c r="D217" s="196">
        <v>-50</v>
      </c>
      <c r="E217" s="223">
        <v>0</v>
      </c>
      <c r="F217" s="223">
        <v>0</v>
      </c>
      <c r="G217" s="196">
        <v>-3016</v>
      </c>
      <c r="H217" s="196">
        <v>-537</v>
      </c>
      <c r="I217" s="223">
        <v>0</v>
      </c>
      <c r="J217" s="223">
        <v>0</v>
      </c>
      <c r="K217" s="223">
        <v>0</v>
      </c>
    </row>
    <row r="218" spans="1:11" ht="30" x14ac:dyDescent="0.25">
      <c r="A218" t="s">
        <v>868</v>
      </c>
      <c r="B218" s="49" t="s">
        <v>491</v>
      </c>
      <c r="C218" s="46" t="s">
        <v>562</v>
      </c>
      <c r="D218" s="196">
        <v>15.37668</v>
      </c>
      <c r="E218" s="196">
        <v>210.12516000000002</v>
      </c>
      <c r="F218" s="196">
        <v>1495.84094</v>
      </c>
      <c r="G218" s="196">
        <v>4948</v>
      </c>
      <c r="H218" s="196">
        <v>7926.3178799999996</v>
      </c>
      <c r="I218" s="223">
        <v>0</v>
      </c>
      <c r="J218" s="223">
        <v>0</v>
      </c>
      <c r="K218" s="223">
        <v>0</v>
      </c>
    </row>
    <row r="219" spans="1:11" x14ac:dyDescent="0.25">
      <c r="A219" t="s">
        <v>869</v>
      </c>
      <c r="B219" s="49" t="s">
        <v>492</v>
      </c>
      <c r="C219" s="46" t="s">
        <v>562</v>
      </c>
      <c r="D219" s="223">
        <v>0</v>
      </c>
      <c r="E219" s="196">
        <v>3097.0621099999989</v>
      </c>
      <c r="F219" s="223">
        <v>0</v>
      </c>
      <c r="G219" s="223">
        <v>0</v>
      </c>
      <c r="H219" s="223">
        <v>0</v>
      </c>
      <c r="I219" s="223">
        <v>0</v>
      </c>
      <c r="J219" s="223">
        <v>0</v>
      </c>
      <c r="K219" s="223">
        <v>0</v>
      </c>
    </row>
    <row r="220" spans="1:11" ht="30" x14ac:dyDescent="0.25">
      <c r="A220" t="s">
        <v>870</v>
      </c>
      <c r="B220" s="49" t="s">
        <v>493</v>
      </c>
      <c r="C220" s="46" t="s">
        <v>562</v>
      </c>
      <c r="D220" s="196">
        <v>2096.75171</v>
      </c>
      <c r="E220" s="196">
        <v>-986.94047999999998</v>
      </c>
      <c r="F220" s="223">
        <v>0</v>
      </c>
      <c r="G220" s="223">
        <v>0</v>
      </c>
      <c r="H220" s="223">
        <v>0</v>
      </c>
      <c r="I220" s="223">
        <v>0</v>
      </c>
      <c r="J220" s="223">
        <v>0</v>
      </c>
      <c r="K220" s="223">
        <v>0</v>
      </c>
    </row>
    <row r="221" spans="1:11" x14ac:dyDescent="0.25">
      <c r="A221" t="s">
        <v>871</v>
      </c>
      <c r="B221" s="49" t="s">
        <v>494</v>
      </c>
      <c r="C221" s="46" t="s">
        <v>562</v>
      </c>
      <c r="D221" s="196">
        <f t="shared" ref="D221:K221" si="27">SUM(D216:D220)</f>
        <v>-13137.87161</v>
      </c>
      <c r="E221" s="196">
        <f t="shared" si="27"/>
        <v>-10817.624820000001</v>
      </c>
      <c r="F221" s="196">
        <f t="shared" si="27"/>
        <v>-9321.7838800000009</v>
      </c>
      <c r="G221" s="196">
        <f t="shared" si="27"/>
        <v>-7389.7838800000009</v>
      </c>
      <c r="H221" s="196">
        <f t="shared" si="27"/>
        <v>-0.46600000000125874</v>
      </c>
      <c r="I221" s="196">
        <f t="shared" si="27"/>
        <v>-0.46600000000125874</v>
      </c>
      <c r="J221" s="196">
        <f t="shared" si="27"/>
        <v>-0.46600000000125874</v>
      </c>
      <c r="K221" s="196">
        <f t="shared" si="27"/>
        <v>-0.46600000000125874</v>
      </c>
    </row>
    <row r="222" spans="1:11" x14ac:dyDescent="0.25">
      <c r="B222" s="45" t="s">
        <v>488</v>
      </c>
      <c r="D222" s="201"/>
      <c r="E222" s="201"/>
      <c r="F222" s="201"/>
      <c r="G222" s="201"/>
      <c r="H222" s="201"/>
      <c r="I222" s="192"/>
      <c r="J222" s="192"/>
      <c r="K222" s="192"/>
    </row>
    <row r="223" spans="1:11" x14ac:dyDescent="0.25">
      <c r="A223" t="s">
        <v>872</v>
      </c>
      <c r="B223" s="49" t="s">
        <v>489</v>
      </c>
      <c r="C223" s="46" t="s">
        <v>562</v>
      </c>
      <c r="D223" s="223">
        <v>0</v>
      </c>
      <c r="E223" s="223">
        <v>0</v>
      </c>
      <c r="F223" s="223">
        <v>0</v>
      </c>
      <c r="G223" s="223">
        <v>0</v>
      </c>
      <c r="H223" s="223">
        <v>0</v>
      </c>
      <c r="I223" s="223">
        <v>0</v>
      </c>
      <c r="J223" s="223">
        <v>0</v>
      </c>
      <c r="K223" s="223">
        <v>0</v>
      </c>
    </row>
    <row r="224" spans="1:11" x14ac:dyDescent="0.25">
      <c r="A224" t="s">
        <v>873</v>
      </c>
      <c r="B224" s="49" t="s">
        <v>490</v>
      </c>
      <c r="C224" s="46" t="s">
        <v>562</v>
      </c>
      <c r="D224" s="223">
        <v>0</v>
      </c>
      <c r="E224" s="223">
        <v>0</v>
      </c>
      <c r="F224" s="223">
        <v>0</v>
      </c>
      <c r="G224" s="223">
        <v>0</v>
      </c>
      <c r="H224" s="223">
        <v>0</v>
      </c>
      <c r="I224" s="223">
        <v>0</v>
      </c>
      <c r="J224" s="223">
        <v>0</v>
      </c>
      <c r="K224" s="223">
        <v>0</v>
      </c>
    </row>
    <row r="225" spans="1:11" ht="30" x14ac:dyDescent="0.25">
      <c r="A225" t="s">
        <v>874</v>
      </c>
      <c r="B225" s="49" t="s">
        <v>491</v>
      </c>
      <c r="C225" s="46" t="s">
        <v>562</v>
      </c>
      <c r="D225" s="223">
        <v>0</v>
      </c>
      <c r="E225" s="223">
        <v>0</v>
      </c>
      <c r="F225" s="223">
        <v>0</v>
      </c>
      <c r="G225" s="223">
        <v>0</v>
      </c>
      <c r="H225" s="223">
        <v>0</v>
      </c>
      <c r="I225" s="223">
        <v>0</v>
      </c>
      <c r="J225" s="223">
        <v>0</v>
      </c>
      <c r="K225" s="223">
        <v>0</v>
      </c>
    </row>
    <row r="226" spans="1:11" x14ac:dyDescent="0.25">
      <c r="A226" t="s">
        <v>875</v>
      </c>
      <c r="B226" s="49" t="s">
        <v>492</v>
      </c>
      <c r="C226" s="46" t="s">
        <v>562</v>
      </c>
      <c r="D226" s="223">
        <v>0</v>
      </c>
      <c r="E226" s="223">
        <v>0</v>
      </c>
      <c r="F226" s="223">
        <v>0</v>
      </c>
      <c r="G226" s="223">
        <v>0</v>
      </c>
      <c r="H226" s="223">
        <v>0</v>
      </c>
      <c r="I226" s="223">
        <v>0</v>
      </c>
      <c r="J226" s="223">
        <v>0</v>
      </c>
      <c r="K226" s="223">
        <v>0</v>
      </c>
    </row>
    <row r="227" spans="1:11" ht="30" x14ac:dyDescent="0.25">
      <c r="A227" t="s">
        <v>876</v>
      </c>
      <c r="B227" s="49" t="s">
        <v>493</v>
      </c>
      <c r="C227" s="46" t="s">
        <v>562</v>
      </c>
      <c r="D227" s="223">
        <v>0</v>
      </c>
      <c r="E227" s="223">
        <v>0</v>
      </c>
      <c r="F227" s="223">
        <v>0</v>
      </c>
      <c r="G227" s="223">
        <v>0</v>
      </c>
      <c r="H227" s="223">
        <v>0</v>
      </c>
      <c r="I227" s="223">
        <v>0</v>
      </c>
      <c r="J227" s="223">
        <v>0</v>
      </c>
      <c r="K227" s="223">
        <v>0</v>
      </c>
    </row>
    <row r="228" spans="1:11" x14ac:dyDescent="0.25">
      <c r="A228" t="s">
        <v>877</v>
      </c>
      <c r="B228" s="49" t="s">
        <v>494</v>
      </c>
      <c r="C228" s="46" t="s">
        <v>562</v>
      </c>
      <c r="D228" s="223">
        <v>0</v>
      </c>
      <c r="E228" s="223">
        <v>0</v>
      </c>
      <c r="F228" s="223">
        <v>0</v>
      </c>
      <c r="G228" s="223">
        <v>0</v>
      </c>
      <c r="H228" s="223">
        <v>0</v>
      </c>
      <c r="I228" s="223">
        <v>0</v>
      </c>
      <c r="J228" s="223">
        <v>0</v>
      </c>
      <c r="K228" s="223">
        <v>0</v>
      </c>
    </row>
    <row r="229" spans="1:11" x14ac:dyDescent="0.25">
      <c r="D229" s="204"/>
      <c r="E229" s="204"/>
      <c r="F229" s="204"/>
      <c r="G229" s="204"/>
      <c r="H229" s="204"/>
      <c r="I229" s="204"/>
      <c r="J229" s="204"/>
      <c r="K229" s="192"/>
    </row>
    <row r="230" spans="1:11" x14ac:dyDescent="0.25">
      <c r="B230" s="57" t="s">
        <v>878</v>
      </c>
      <c r="D230" s="192"/>
      <c r="E230" s="192"/>
      <c r="F230" s="192"/>
      <c r="G230" s="192"/>
      <c r="H230" s="192"/>
      <c r="I230" s="192"/>
      <c r="J230" s="192"/>
      <c r="K230" s="192"/>
    </row>
    <row r="231" spans="1:11" x14ac:dyDescent="0.25">
      <c r="B231" s="45" t="s">
        <v>487</v>
      </c>
      <c r="D231" s="192"/>
      <c r="E231" s="192"/>
      <c r="F231" s="192"/>
      <c r="G231" s="192"/>
      <c r="H231" s="192"/>
      <c r="I231" s="192"/>
      <c r="J231" s="192"/>
      <c r="K231" s="192"/>
    </row>
    <row r="232" spans="1:11" x14ac:dyDescent="0.25">
      <c r="A232" t="s">
        <v>879</v>
      </c>
      <c r="B232" s="49" t="s">
        <v>489</v>
      </c>
      <c r="C232" s="46" t="s">
        <v>562</v>
      </c>
      <c r="D232" s="196">
        <v>-298</v>
      </c>
      <c r="E232" s="196">
        <f>D237</f>
        <v>-72.398240000000001</v>
      </c>
      <c r="F232" s="196">
        <f t="shared" ref="F232:K232" si="28">E237</f>
        <v>-0.85566000000000031</v>
      </c>
      <c r="G232" s="196">
        <f t="shared" si="28"/>
        <v>-0.85566000000000031</v>
      </c>
      <c r="H232" s="196">
        <f t="shared" si="28"/>
        <v>-208.85566</v>
      </c>
      <c r="I232" s="196">
        <f t="shared" si="28"/>
        <v>-0.85566000000000031</v>
      </c>
      <c r="J232" s="196">
        <f t="shared" si="28"/>
        <v>-0.85566000000000031</v>
      </c>
      <c r="K232" s="196">
        <f t="shared" si="28"/>
        <v>-0.85566000000000031</v>
      </c>
    </row>
    <row r="233" spans="1:11" x14ac:dyDescent="0.25">
      <c r="A233" t="s">
        <v>880</v>
      </c>
      <c r="B233" s="49" t="s">
        <v>490</v>
      </c>
      <c r="C233" s="46" t="s">
        <v>562</v>
      </c>
      <c r="D233" s="223">
        <v>0</v>
      </c>
      <c r="E233" s="223">
        <v>0</v>
      </c>
      <c r="F233" s="223">
        <v>0</v>
      </c>
      <c r="G233" s="196">
        <v>-208</v>
      </c>
      <c r="H233" s="223">
        <v>0</v>
      </c>
      <c r="I233" s="223">
        <v>0</v>
      </c>
      <c r="J233" s="223">
        <v>0</v>
      </c>
      <c r="K233" s="223">
        <v>0</v>
      </c>
    </row>
    <row r="234" spans="1:11" ht="30" x14ac:dyDescent="0.25">
      <c r="A234" t="s">
        <v>881</v>
      </c>
      <c r="B234" s="49" t="s">
        <v>491</v>
      </c>
      <c r="C234" s="46" t="s">
        <v>562</v>
      </c>
      <c r="D234" s="196">
        <v>141.01856000000001</v>
      </c>
      <c r="E234" s="223">
        <v>0</v>
      </c>
      <c r="F234" s="223">
        <v>0</v>
      </c>
      <c r="G234" s="223">
        <v>0</v>
      </c>
      <c r="H234" s="196">
        <v>208</v>
      </c>
      <c r="I234" s="223">
        <v>0</v>
      </c>
      <c r="J234" s="223">
        <v>0</v>
      </c>
      <c r="K234" s="223">
        <v>0</v>
      </c>
    </row>
    <row r="235" spans="1:11" x14ac:dyDescent="0.25">
      <c r="A235" t="s">
        <v>882</v>
      </c>
      <c r="B235" s="49" t="s">
        <v>492</v>
      </c>
      <c r="C235" s="46" t="s">
        <v>562</v>
      </c>
      <c r="D235" s="196">
        <v>84.583199999999991</v>
      </c>
      <c r="E235" s="196">
        <v>71.542580000000001</v>
      </c>
      <c r="F235" s="223">
        <v>0</v>
      </c>
      <c r="G235" s="223">
        <v>0</v>
      </c>
      <c r="H235" s="223">
        <v>0</v>
      </c>
      <c r="I235" s="223">
        <v>0</v>
      </c>
      <c r="J235" s="223">
        <v>0</v>
      </c>
      <c r="K235" s="223">
        <v>0</v>
      </c>
    </row>
    <row r="236" spans="1:11" ht="30" x14ac:dyDescent="0.25">
      <c r="A236" t="s">
        <v>883</v>
      </c>
      <c r="B236" s="49" t="s">
        <v>493</v>
      </c>
      <c r="C236" s="46" t="s">
        <v>562</v>
      </c>
      <c r="D236" s="223">
        <v>0</v>
      </c>
      <c r="E236" s="223">
        <v>0</v>
      </c>
      <c r="F236" s="223">
        <v>0</v>
      </c>
      <c r="G236" s="223">
        <v>0</v>
      </c>
      <c r="H236" s="223">
        <v>0</v>
      </c>
      <c r="I236" s="223">
        <v>0</v>
      </c>
      <c r="J236" s="223">
        <v>0</v>
      </c>
      <c r="K236" s="223">
        <v>0</v>
      </c>
    </row>
    <row r="237" spans="1:11" x14ac:dyDescent="0.25">
      <c r="A237" t="s">
        <v>884</v>
      </c>
      <c r="B237" s="49" t="s">
        <v>494</v>
      </c>
      <c r="C237" s="46" t="s">
        <v>562</v>
      </c>
      <c r="D237" s="196">
        <f t="shared" ref="D237:K237" si="29">SUM(D232:D236)</f>
        <v>-72.398240000000001</v>
      </c>
      <c r="E237" s="196">
        <f t="shared" si="29"/>
        <v>-0.85566000000000031</v>
      </c>
      <c r="F237" s="196">
        <f t="shared" si="29"/>
        <v>-0.85566000000000031</v>
      </c>
      <c r="G237" s="196">
        <f t="shared" si="29"/>
        <v>-208.85566</v>
      </c>
      <c r="H237" s="196">
        <f t="shared" si="29"/>
        <v>-0.85566000000000031</v>
      </c>
      <c r="I237" s="196">
        <f t="shared" si="29"/>
        <v>-0.85566000000000031</v>
      </c>
      <c r="J237" s="196">
        <f t="shared" si="29"/>
        <v>-0.85566000000000031</v>
      </c>
      <c r="K237" s="196">
        <f t="shared" si="29"/>
        <v>-0.85566000000000031</v>
      </c>
    </row>
    <row r="238" spans="1:11" x14ac:dyDescent="0.25">
      <c r="B238" s="45" t="s">
        <v>488</v>
      </c>
      <c r="D238" s="201"/>
      <c r="E238" s="201"/>
      <c r="F238" s="201"/>
      <c r="G238" s="201"/>
      <c r="H238" s="201"/>
      <c r="I238" s="192"/>
      <c r="J238" s="192"/>
      <c r="K238" s="192"/>
    </row>
    <row r="239" spans="1:11" x14ac:dyDescent="0.25">
      <c r="A239" t="s">
        <v>885</v>
      </c>
      <c r="B239" s="49" t="s">
        <v>489</v>
      </c>
      <c r="C239" s="46" t="s">
        <v>562</v>
      </c>
      <c r="D239" s="223">
        <v>0</v>
      </c>
      <c r="E239" s="223">
        <v>0</v>
      </c>
      <c r="F239" s="223">
        <v>0</v>
      </c>
      <c r="G239" s="223">
        <v>0</v>
      </c>
      <c r="H239" s="223">
        <v>0</v>
      </c>
      <c r="I239" s="223">
        <v>0</v>
      </c>
      <c r="J239" s="223">
        <v>0</v>
      </c>
      <c r="K239" s="223">
        <v>0</v>
      </c>
    </row>
    <row r="240" spans="1:11" x14ac:dyDescent="0.25">
      <c r="A240" t="s">
        <v>886</v>
      </c>
      <c r="B240" s="49" t="s">
        <v>490</v>
      </c>
      <c r="C240" s="46" t="s">
        <v>562</v>
      </c>
      <c r="D240" s="223">
        <v>0</v>
      </c>
      <c r="E240" s="223">
        <v>0</v>
      </c>
      <c r="F240" s="223">
        <v>0</v>
      </c>
      <c r="G240" s="223">
        <v>0</v>
      </c>
      <c r="H240" s="223">
        <v>0</v>
      </c>
      <c r="I240" s="223">
        <v>0</v>
      </c>
      <c r="J240" s="223">
        <v>0</v>
      </c>
      <c r="K240" s="223">
        <v>0</v>
      </c>
    </row>
    <row r="241" spans="1:11" ht="30" x14ac:dyDescent="0.25">
      <c r="A241" t="s">
        <v>887</v>
      </c>
      <c r="B241" s="49" t="s">
        <v>491</v>
      </c>
      <c r="C241" s="46" t="s">
        <v>562</v>
      </c>
      <c r="D241" s="223">
        <v>0</v>
      </c>
      <c r="E241" s="223">
        <v>0</v>
      </c>
      <c r="F241" s="223">
        <v>0</v>
      </c>
      <c r="G241" s="223">
        <v>0</v>
      </c>
      <c r="H241" s="223">
        <v>0</v>
      </c>
      <c r="I241" s="223">
        <v>0</v>
      </c>
      <c r="J241" s="223">
        <v>0</v>
      </c>
      <c r="K241" s="223">
        <v>0</v>
      </c>
    </row>
    <row r="242" spans="1:11" x14ac:dyDescent="0.25">
      <c r="A242" t="s">
        <v>888</v>
      </c>
      <c r="B242" s="49" t="s">
        <v>492</v>
      </c>
      <c r="C242" s="46" t="s">
        <v>562</v>
      </c>
      <c r="D242" s="223">
        <v>0</v>
      </c>
      <c r="E242" s="223">
        <v>0</v>
      </c>
      <c r="F242" s="223">
        <v>0</v>
      </c>
      <c r="G242" s="223">
        <v>0</v>
      </c>
      <c r="H242" s="223">
        <v>0</v>
      </c>
      <c r="I242" s="223">
        <v>0</v>
      </c>
      <c r="J242" s="223">
        <v>0</v>
      </c>
      <c r="K242" s="223">
        <v>0</v>
      </c>
    </row>
    <row r="243" spans="1:11" ht="30" x14ac:dyDescent="0.25">
      <c r="A243" t="s">
        <v>889</v>
      </c>
      <c r="B243" s="49" t="s">
        <v>493</v>
      </c>
      <c r="C243" s="46" t="s">
        <v>562</v>
      </c>
      <c r="D243" s="223">
        <v>0</v>
      </c>
      <c r="E243" s="223">
        <v>0</v>
      </c>
      <c r="F243" s="223">
        <v>0</v>
      </c>
      <c r="G243" s="223">
        <v>0</v>
      </c>
      <c r="H243" s="223">
        <v>0</v>
      </c>
      <c r="I243" s="223">
        <v>0</v>
      </c>
      <c r="J243" s="223">
        <v>0</v>
      </c>
      <c r="K243" s="223">
        <v>0</v>
      </c>
    </row>
    <row r="244" spans="1:11" x14ac:dyDescent="0.25">
      <c r="A244" t="s">
        <v>890</v>
      </c>
      <c r="B244" s="49" t="s">
        <v>494</v>
      </c>
      <c r="C244" s="46" t="s">
        <v>562</v>
      </c>
      <c r="D244" s="223">
        <v>0</v>
      </c>
      <c r="E244" s="223">
        <v>0</v>
      </c>
      <c r="F244" s="223">
        <v>0</v>
      </c>
      <c r="G244" s="223">
        <v>0</v>
      </c>
      <c r="H244" s="223">
        <v>0</v>
      </c>
      <c r="I244" s="223">
        <v>0</v>
      </c>
      <c r="J244" s="223">
        <v>0</v>
      </c>
      <c r="K244" s="223">
        <v>0</v>
      </c>
    </row>
    <row r="245" spans="1:11" x14ac:dyDescent="0.25">
      <c r="D245" s="135"/>
      <c r="E245" s="135"/>
      <c r="F245" s="135"/>
      <c r="G245" s="135"/>
      <c r="H245" s="135"/>
      <c r="I245" s="135"/>
      <c r="J245" s="135"/>
    </row>
    <row r="247" spans="1:11" ht="15.75" x14ac:dyDescent="0.25">
      <c r="B247" s="21" t="s">
        <v>509</v>
      </c>
      <c r="D247" s="1" t="s">
        <v>464</v>
      </c>
    </row>
    <row r="248" spans="1:11" x14ac:dyDescent="0.25">
      <c r="D248" s="56">
        <v>2006</v>
      </c>
      <c r="E248" s="56">
        <v>2007</v>
      </c>
      <c r="F248" s="56">
        <v>2008</v>
      </c>
      <c r="G248" s="56">
        <v>2009</v>
      </c>
      <c r="H248" s="56">
        <v>2010</v>
      </c>
      <c r="I248" s="56">
        <v>2011</v>
      </c>
      <c r="J248" s="56">
        <v>2012</v>
      </c>
      <c r="K248" s="56">
        <v>2013</v>
      </c>
    </row>
    <row r="249" spans="1:11" x14ac:dyDescent="0.25">
      <c r="A249" t="s">
        <v>486</v>
      </c>
      <c r="B249" s="9" t="s">
        <v>261</v>
      </c>
      <c r="C249" s="46" t="s">
        <v>562</v>
      </c>
      <c r="D249" s="113">
        <v>325.27315261383421</v>
      </c>
      <c r="E249" s="113">
        <v>345.62646164639892</v>
      </c>
      <c r="F249" s="113">
        <v>346.26300554983027</v>
      </c>
      <c r="G249" s="113">
        <v>410.26711301080798</v>
      </c>
      <c r="H249" s="113">
        <v>362.85810509662713</v>
      </c>
      <c r="I249" s="113">
        <v>328.60851516204855</v>
      </c>
      <c r="J249" s="113">
        <v>347.70595412844568</v>
      </c>
      <c r="K249" s="113">
        <v>353.97926960997006</v>
      </c>
    </row>
    <row r="257" spans="4:14" x14ac:dyDescent="0.25">
      <c r="D257" s="183"/>
      <c r="E257" s="183"/>
      <c r="F257" s="183"/>
      <c r="G257" s="183"/>
      <c r="H257" s="183"/>
      <c r="I257" s="183"/>
      <c r="J257" s="183"/>
      <c r="K257" s="183"/>
      <c r="L257" s="183"/>
      <c r="M257" s="183"/>
      <c r="N257" s="183"/>
    </row>
    <row r="258" spans="4:14" x14ac:dyDescent="0.25">
      <c r="D258" s="183"/>
      <c r="E258" s="183"/>
      <c r="F258" s="183"/>
      <c r="G258" s="183"/>
      <c r="H258" s="183"/>
      <c r="I258" s="183"/>
      <c r="J258" s="183"/>
      <c r="K258" s="183"/>
      <c r="L258" s="183"/>
      <c r="M258" s="183"/>
      <c r="N258" s="183"/>
    </row>
    <row r="259" spans="4:14" x14ac:dyDescent="0.25">
      <c r="D259" s="183"/>
      <c r="E259" s="183"/>
      <c r="F259" s="183"/>
      <c r="G259" s="183"/>
      <c r="H259" s="183"/>
      <c r="I259" s="183"/>
      <c r="J259" s="183"/>
      <c r="K259" s="183"/>
      <c r="L259" s="183"/>
      <c r="M259" s="183"/>
      <c r="N259" s="183"/>
    </row>
    <row r="260" spans="4:14" x14ac:dyDescent="0.25">
      <c r="D260" s="183"/>
      <c r="E260" s="183"/>
      <c r="F260" s="183"/>
      <c r="G260" s="183"/>
      <c r="H260" s="183"/>
      <c r="I260" s="183"/>
      <c r="J260" s="183"/>
      <c r="K260" s="183"/>
      <c r="L260" s="183"/>
      <c r="M260" s="183"/>
      <c r="N260" s="183"/>
    </row>
  </sheetData>
  <pageMargins left="0.23622047244094491" right="0.23622047244094491" top="0.74803149606299213" bottom="0.74803149606299213" header="0.31496062992125984" footer="0.31496062992125984"/>
  <pageSetup paperSize="8" scale="39" fitToHeight="0" orientation="landscape" r:id="rId1"/>
  <headerFooter>
    <oddHeader>&amp;C&amp;F&amp;R&amp;A</oddHeader>
    <oddFooter>&amp;C&amp;D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40"/>
  <sheetViews>
    <sheetView topLeftCell="A22" zoomScale="75" zoomScaleNormal="75" workbookViewId="0">
      <selection activeCell="V138" sqref="V138"/>
    </sheetView>
  </sheetViews>
  <sheetFormatPr defaultRowHeight="15" x14ac:dyDescent="0.25"/>
  <cols>
    <col min="1" max="1" width="15.7109375" customWidth="1"/>
    <col min="2" max="2" width="48.85546875" customWidth="1"/>
    <col min="4" max="29" width="14.7109375" customWidth="1"/>
    <col min="30" max="30" width="4.7109375" customWidth="1"/>
  </cols>
  <sheetData>
    <row r="1" spans="1:31" ht="15.75" x14ac:dyDescent="0.25">
      <c r="B1" s="6" t="s">
        <v>78</v>
      </c>
      <c r="L1" s="143"/>
      <c r="M1" s="144"/>
    </row>
    <row r="3" spans="1:31" x14ac:dyDescent="0.25">
      <c r="B3" s="1" t="s">
        <v>70</v>
      </c>
      <c r="D3" s="1" t="s">
        <v>0</v>
      </c>
      <c r="M3" s="1" t="s">
        <v>1</v>
      </c>
      <c r="V3" s="1" t="s">
        <v>74</v>
      </c>
    </row>
    <row r="4" spans="1:31" x14ac:dyDescent="0.25">
      <c r="B4" s="1" t="s">
        <v>241</v>
      </c>
      <c r="D4" s="56">
        <v>2006</v>
      </c>
      <c r="E4" s="56">
        <v>2007</v>
      </c>
      <c r="F4" s="56">
        <v>2008</v>
      </c>
      <c r="G4" s="56">
        <v>2009</v>
      </c>
      <c r="H4" s="56">
        <v>2010</v>
      </c>
      <c r="I4" s="56">
        <v>2011</v>
      </c>
      <c r="J4" s="56">
        <v>2012</v>
      </c>
      <c r="K4" s="56">
        <v>2013</v>
      </c>
      <c r="M4" s="56">
        <v>2006</v>
      </c>
      <c r="N4" s="56">
        <v>2007</v>
      </c>
      <c r="O4" s="56">
        <v>2008</v>
      </c>
      <c r="P4" s="56">
        <v>2009</v>
      </c>
      <c r="Q4" s="56">
        <v>2010</v>
      </c>
      <c r="R4" s="56">
        <v>2011</v>
      </c>
      <c r="S4" s="56">
        <v>2012</v>
      </c>
      <c r="T4" s="56">
        <v>2013</v>
      </c>
      <c r="V4" s="56">
        <v>2006</v>
      </c>
      <c r="W4" s="56">
        <v>2007</v>
      </c>
      <c r="X4" s="56">
        <v>2008</v>
      </c>
      <c r="Y4" s="56">
        <v>2009</v>
      </c>
      <c r="Z4" s="56">
        <v>2010</v>
      </c>
      <c r="AA4" s="56">
        <v>2011</v>
      </c>
      <c r="AB4" s="56">
        <v>2012</v>
      </c>
      <c r="AC4" s="56">
        <v>2013</v>
      </c>
    </row>
    <row r="5" spans="1:31" x14ac:dyDescent="0.25">
      <c r="A5" s="1" t="s">
        <v>68</v>
      </c>
      <c r="B5" s="1" t="s">
        <v>2</v>
      </c>
      <c r="C5" s="1" t="s">
        <v>3</v>
      </c>
    </row>
    <row r="6" spans="1:31" ht="15.75" x14ac:dyDescent="0.25">
      <c r="B6" s="20" t="s">
        <v>510</v>
      </c>
      <c r="C6" s="11"/>
    </row>
    <row r="7" spans="1:31" x14ac:dyDescent="0.25">
      <c r="A7" s="2"/>
      <c r="B7" s="16" t="s">
        <v>33</v>
      </c>
      <c r="C7" s="46"/>
      <c r="D7" s="54"/>
      <c r="E7" s="54"/>
      <c r="F7" s="54"/>
      <c r="G7" s="54"/>
      <c r="H7" s="54"/>
      <c r="I7" s="54"/>
      <c r="J7" s="54"/>
      <c r="K7" s="54"/>
      <c r="L7" s="17"/>
      <c r="M7" s="54"/>
      <c r="N7" s="54"/>
      <c r="O7" s="54"/>
      <c r="P7" s="54"/>
      <c r="Q7" s="54"/>
      <c r="R7" s="54"/>
      <c r="S7" s="54"/>
      <c r="T7" s="54"/>
      <c r="U7" s="17"/>
      <c r="V7" s="54"/>
      <c r="W7" s="54"/>
      <c r="X7" s="54"/>
      <c r="Y7" s="54"/>
      <c r="Z7" s="54"/>
      <c r="AA7" s="54"/>
      <c r="AB7" s="54"/>
      <c r="AC7" s="54"/>
      <c r="AD7" s="17"/>
    </row>
    <row r="8" spans="1:31" x14ac:dyDescent="0.25">
      <c r="A8" s="2" t="s">
        <v>278</v>
      </c>
      <c r="B8" s="19" t="s">
        <v>34</v>
      </c>
      <c r="C8" s="46" t="s">
        <v>562</v>
      </c>
      <c r="D8" s="148">
        <f>D18+D26+D34+D42+D50+D58+D72+D80+D88</f>
        <v>1265631.5610493703</v>
      </c>
      <c r="E8" s="148">
        <f t="shared" ref="E8:K14" si="0">E18+E26+E34+E42+E50+E58+E72+E80+E88</f>
        <v>1364449.9405211932</v>
      </c>
      <c r="F8" s="148">
        <f t="shared" si="0"/>
        <v>1474133.5956784717</v>
      </c>
      <c r="G8" s="148">
        <f t="shared" si="0"/>
        <v>1559843.4718780916</v>
      </c>
      <c r="H8" s="148">
        <f t="shared" si="0"/>
        <v>1707776.019788391</v>
      </c>
      <c r="I8" s="148">
        <f t="shared" si="0"/>
        <v>1809478.2372764214</v>
      </c>
      <c r="J8" s="148">
        <f t="shared" si="0"/>
        <v>1976102.0182559707</v>
      </c>
      <c r="K8" s="148">
        <f t="shared" si="0"/>
        <v>2170960.205174949</v>
      </c>
      <c r="L8" s="149"/>
      <c r="M8" s="148">
        <f>M18+M26+M34+M42+M50+M58+M72+M80+M88</f>
        <v>1664314.4303205181</v>
      </c>
      <c r="N8" s="148">
        <f t="shared" ref="N8:T14" si="1">N18+N26+N34+N42+N50+N58+N72+N80+N88</f>
        <v>1769641.5818645032</v>
      </c>
      <c r="O8" s="148">
        <f t="shared" si="1"/>
        <v>1890749.2884476667</v>
      </c>
      <c r="P8" s="148">
        <f t="shared" si="1"/>
        <v>1981106.6779820758</v>
      </c>
      <c r="Q8" s="148">
        <f t="shared" si="1"/>
        <v>2135382.8516727299</v>
      </c>
      <c r="R8" s="148">
        <f t="shared" si="1"/>
        <v>2244783.7994390498</v>
      </c>
      <c r="S8" s="148">
        <f t="shared" si="1"/>
        <v>2431536.7891401765</v>
      </c>
      <c r="T8" s="148">
        <f t="shared" si="1"/>
        <v>2657162.8217153456</v>
      </c>
      <c r="U8" s="150"/>
      <c r="V8" s="148">
        <f t="shared" ref="V8:AC14" si="2">V18+V26+V34+V42+V50+V58+V72+V80+V88</f>
        <v>12778.185766114677</v>
      </c>
      <c r="W8" s="148">
        <f t="shared" si="2"/>
        <v>13016.188843424792</v>
      </c>
      <c r="X8" s="148">
        <f t="shared" si="2"/>
        <v>12718.580492163477</v>
      </c>
      <c r="Y8" s="148">
        <f t="shared" si="2"/>
        <v>12954.126426616449</v>
      </c>
      <c r="Z8" s="148">
        <f t="shared" si="2"/>
        <v>13314.456148749385</v>
      </c>
      <c r="AA8" s="148">
        <f t="shared" si="2"/>
        <v>14342.156973906051</v>
      </c>
      <c r="AB8" s="148">
        <f t="shared" si="2"/>
        <v>14832.369188262717</v>
      </c>
      <c r="AC8" s="148">
        <f t="shared" si="2"/>
        <v>16126.55795033367</v>
      </c>
      <c r="AD8" s="17"/>
    </row>
    <row r="9" spans="1:31" x14ac:dyDescent="0.25">
      <c r="A9" s="2" t="s">
        <v>279</v>
      </c>
      <c r="B9" s="19" t="s">
        <v>35</v>
      </c>
      <c r="C9" s="46" t="s">
        <v>562</v>
      </c>
      <c r="D9" s="148">
        <f t="shared" ref="D9:J14" si="3">D19+D27+D35+D43+D51+D59+D73+D81+D89</f>
        <v>38299.717115661828</v>
      </c>
      <c r="E9" s="148">
        <f t="shared" si="3"/>
        <v>53740.017684078746</v>
      </c>
      <c r="F9" s="148">
        <f t="shared" si="3"/>
        <v>27456.56665040199</v>
      </c>
      <c r="G9" s="148">
        <f t="shared" si="3"/>
        <v>77697.121234785052</v>
      </c>
      <c r="H9" s="148">
        <f t="shared" si="3"/>
        <v>21245.602634250183</v>
      </c>
      <c r="I9" s="148">
        <f t="shared" si="3"/>
        <v>50442.157266899398</v>
      </c>
      <c r="J9" s="148">
        <f t="shared" si="3"/>
        <v>69556.966597584513</v>
      </c>
      <c r="K9" s="148">
        <f t="shared" si="0"/>
        <v>43506.216536572167</v>
      </c>
      <c r="L9" s="149"/>
      <c r="M9" s="148">
        <f t="shared" ref="M9:S14" si="4">M19+M27+M35+M43+M51+M59+M73+M81+M89</f>
        <v>50364.398166508116</v>
      </c>
      <c r="N9" s="148">
        <f t="shared" si="4"/>
        <v>69698.833998668328</v>
      </c>
      <c r="O9" s="148">
        <f t="shared" si="4"/>
        <v>35216.268057150053</v>
      </c>
      <c r="P9" s="148">
        <f t="shared" si="4"/>
        <v>98680.597453079376</v>
      </c>
      <c r="Q9" s="148">
        <f t="shared" si="4"/>
        <v>26768.436980773382</v>
      </c>
      <c r="R9" s="148">
        <f t="shared" si="4"/>
        <v>62577.009830151874</v>
      </c>
      <c r="S9" s="148">
        <f t="shared" si="4"/>
        <v>85587.85005051957</v>
      </c>
      <c r="T9" s="148">
        <f t="shared" si="1"/>
        <v>53249.755946199351</v>
      </c>
      <c r="U9" s="150"/>
      <c r="V9" s="217">
        <f t="shared" si="2"/>
        <v>0</v>
      </c>
      <c r="W9" s="217">
        <f t="shared" si="2"/>
        <v>0</v>
      </c>
      <c r="X9" s="217">
        <f t="shared" si="2"/>
        <v>0</v>
      </c>
      <c r="Y9" s="217">
        <f t="shared" si="2"/>
        <v>0</v>
      </c>
      <c r="Z9" s="217">
        <f t="shared" si="2"/>
        <v>0</v>
      </c>
      <c r="AA9" s="217">
        <f t="shared" si="2"/>
        <v>0</v>
      </c>
      <c r="AB9" s="217">
        <f t="shared" si="2"/>
        <v>0</v>
      </c>
      <c r="AC9" s="217">
        <f t="shared" si="2"/>
        <v>0</v>
      </c>
      <c r="AD9" s="17"/>
    </row>
    <row r="10" spans="1:31" x14ac:dyDescent="0.25">
      <c r="A10" s="2" t="s">
        <v>280</v>
      </c>
      <c r="B10" s="19" t="s">
        <v>36</v>
      </c>
      <c r="C10" s="46" t="s">
        <v>562</v>
      </c>
      <c r="D10" s="148">
        <f t="shared" si="3"/>
        <v>-77661.587309336406</v>
      </c>
      <c r="E10" s="148">
        <f t="shared" si="3"/>
        <v>-81993.927730056923</v>
      </c>
      <c r="F10" s="148">
        <f t="shared" si="3"/>
        <v>-85462.954533099983</v>
      </c>
      <c r="G10" s="148">
        <f t="shared" si="3"/>
        <v>-92714.426115943046</v>
      </c>
      <c r="H10" s="148">
        <f t="shared" si="3"/>
        <v>-97108.533098771266</v>
      </c>
      <c r="I10" s="148">
        <f t="shared" si="3"/>
        <v>-91578.358235293563</v>
      </c>
      <c r="J10" s="148">
        <f t="shared" si="3"/>
        <v>-102051.4872868394</v>
      </c>
      <c r="K10" s="148">
        <f t="shared" si="0"/>
        <v>-113068.91101421771</v>
      </c>
      <c r="L10" s="149"/>
      <c r="M10" s="148">
        <f t="shared" si="4"/>
        <v>-106713.82934390666</v>
      </c>
      <c r="N10" s="148">
        <f t="shared" si="4"/>
        <v>-111616.78509798809</v>
      </c>
      <c r="O10" s="148">
        <f t="shared" si="4"/>
        <v>-115134.28530536883</v>
      </c>
      <c r="P10" s="148">
        <f t="shared" si="4"/>
        <v>-123384.02002673846</v>
      </c>
      <c r="Q10" s="148">
        <f t="shared" si="4"/>
        <v>-127539.85795301142</v>
      </c>
      <c r="R10" s="148">
        <f t="shared" si="4"/>
        <v>-119240.00490708427</v>
      </c>
      <c r="S10" s="148">
        <f t="shared" si="4"/>
        <v>-131207.58248496393</v>
      </c>
      <c r="T10" s="148">
        <f t="shared" si="1"/>
        <v>-144180.7857272921</v>
      </c>
      <c r="U10" s="150"/>
      <c r="V10" s="148">
        <f t="shared" si="2"/>
        <v>-619.9969226898844</v>
      </c>
      <c r="W10" s="148">
        <f t="shared" si="2"/>
        <v>-647.60835126131303</v>
      </c>
      <c r="X10" s="148">
        <f t="shared" si="2"/>
        <v>-676.45406554702743</v>
      </c>
      <c r="Y10" s="148">
        <f t="shared" si="2"/>
        <v>-722.03965122375155</v>
      </c>
      <c r="Z10" s="148">
        <f t="shared" si="2"/>
        <v>-788.28783484333314</v>
      </c>
      <c r="AA10" s="148">
        <f t="shared" si="2"/>
        <v>-860.67353564333303</v>
      </c>
      <c r="AB10" s="148">
        <f t="shared" si="2"/>
        <v>-942.67933792904739</v>
      </c>
      <c r="AC10" s="148">
        <f t="shared" si="2"/>
        <v>-1064.7970435290474</v>
      </c>
      <c r="AD10" s="17"/>
    </row>
    <row r="11" spans="1:31" x14ac:dyDescent="0.25">
      <c r="A11" s="2" t="s">
        <v>281</v>
      </c>
      <c r="B11" s="19" t="s">
        <v>37</v>
      </c>
      <c r="C11" s="46" t="s">
        <v>562</v>
      </c>
      <c r="D11" s="148">
        <f t="shared" si="3"/>
        <v>-39361.870193674578</v>
      </c>
      <c r="E11" s="148">
        <f t="shared" si="3"/>
        <v>-28253.910045978158</v>
      </c>
      <c r="F11" s="148">
        <f t="shared" si="3"/>
        <v>-58006.387882697993</v>
      </c>
      <c r="G11" s="148">
        <f t="shared" si="3"/>
        <v>-15017.304881157987</v>
      </c>
      <c r="H11" s="148">
        <f t="shared" si="3"/>
        <v>-75862.930464521109</v>
      </c>
      <c r="I11" s="148">
        <f t="shared" si="3"/>
        <v>-41136.200968394151</v>
      </c>
      <c r="J11" s="148">
        <f t="shared" si="3"/>
        <v>-32494.520689254878</v>
      </c>
      <c r="K11" s="148">
        <f t="shared" si="0"/>
        <v>-69562.694477645535</v>
      </c>
      <c r="L11" s="149"/>
      <c r="M11" s="148">
        <f t="shared" si="4"/>
        <v>-56349.431177398539</v>
      </c>
      <c r="N11" s="148">
        <f t="shared" si="4"/>
        <v>-41917.951099319762</v>
      </c>
      <c r="O11" s="148">
        <f t="shared" si="4"/>
        <v>-79918.017248218763</v>
      </c>
      <c r="P11" s="148">
        <f t="shared" si="4"/>
        <v>-24703.422573659114</v>
      </c>
      <c r="Q11" s="148">
        <f t="shared" si="4"/>
        <v>-100771.42097223805</v>
      </c>
      <c r="R11" s="148">
        <f t="shared" si="4"/>
        <v>-56662.995076932377</v>
      </c>
      <c r="S11" s="148">
        <f t="shared" si="4"/>
        <v>-45619.732434444362</v>
      </c>
      <c r="T11" s="148">
        <f t="shared" si="1"/>
        <v>-90931.029781092715</v>
      </c>
      <c r="U11" s="150"/>
      <c r="V11" s="148">
        <f t="shared" si="2"/>
        <v>-619.9969226898844</v>
      </c>
      <c r="W11" s="148">
        <f t="shared" si="2"/>
        <v>-647.60835126131303</v>
      </c>
      <c r="X11" s="148">
        <f t="shared" si="2"/>
        <v>-676.45406554702743</v>
      </c>
      <c r="Y11" s="148">
        <f t="shared" si="2"/>
        <v>-722.03965122375155</v>
      </c>
      <c r="Z11" s="148">
        <f t="shared" si="2"/>
        <v>-788.28783484333314</v>
      </c>
      <c r="AA11" s="148">
        <f t="shared" si="2"/>
        <v>-860.67353564333303</v>
      </c>
      <c r="AB11" s="148">
        <f t="shared" si="2"/>
        <v>-942.67933792904739</v>
      </c>
      <c r="AC11" s="148">
        <f t="shared" si="2"/>
        <v>-1064.7970435290474</v>
      </c>
      <c r="AD11" s="17"/>
    </row>
    <row r="12" spans="1:31" x14ac:dyDescent="0.25">
      <c r="A12" s="2" t="s">
        <v>282</v>
      </c>
      <c r="B12" s="19" t="s">
        <v>38</v>
      </c>
      <c r="C12" s="46" t="s">
        <v>562</v>
      </c>
      <c r="D12" s="148">
        <f t="shared" si="3"/>
        <v>142464.07272172926</v>
      </c>
      <c r="E12" s="148">
        <f t="shared" si="3"/>
        <v>141748.33675135425</v>
      </c>
      <c r="F12" s="148">
        <f t="shared" si="3"/>
        <v>146555.69987816046</v>
      </c>
      <c r="G12" s="148">
        <f t="shared" si="3"/>
        <v>140471.71417571875</v>
      </c>
      <c r="H12" s="148">
        <f t="shared" si="3"/>
        <v>181678.52335255177</v>
      </c>
      <c r="I12" s="148">
        <f t="shared" si="3"/>
        <v>210519.91420794337</v>
      </c>
      <c r="J12" s="148">
        <f t="shared" si="3"/>
        <v>229213.16194823282</v>
      </c>
      <c r="K12" s="148">
        <f t="shared" si="0"/>
        <v>255081.44945299358</v>
      </c>
      <c r="L12" s="149"/>
      <c r="M12" s="148">
        <f t="shared" si="4"/>
        <v>166884.74437138342</v>
      </c>
      <c r="N12" s="148">
        <f t="shared" si="4"/>
        <v>167658.69550248349</v>
      </c>
      <c r="O12" s="148">
        <f t="shared" si="4"/>
        <v>173727.51963262775</v>
      </c>
      <c r="P12" s="148">
        <f t="shared" si="4"/>
        <v>166954.55796238326</v>
      </c>
      <c r="Q12" s="148">
        <f t="shared" si="4"/>
        <v>214285.7441385579</v>
      </c>
      <c r="R12" s="148">
        <f t="shared" si="4"/>
        <v>246175.91703805834</v>
      </c>
      <c r="S12" s="148">
        <f t="shared" si="4"/>
        <v>273106.21934961365</v>
      </c>
      <c r="T12" s="148">
        <f t="shared" si="1"/>
        <v>303996.38588334498</v>
      </c>
      <c r="U12" s="151"/>
      <c r="V12" s="148">
        <f t="shared" si="2"/>
        <v>858</v>
      </c>
      <c r="W12" s="148">
        <f t="shared" si="2"/>
        <v>350</v>
      </c>
      <c r="X12" s="148">
        <f t="shared" si="2"/>
        <v>912</v>
      </c>
      <c r="Y12" s="148">
        <f t="shared" si="2"/>
        <v>1082.3693733566886</v>
      </c>
      <c r="Z12" s="217">
        <f t="shared" si="2"/>
        <v>1815.9886599999998</v>
      </c>
      <c r="AA12" s="217">
        <f t="shared" si="2"/>
        <v>1350.8857499999995</v>
      </c>
      <c r="AB12" s="217">
        <f t="shared" si="2"/>
        <v>2236.8681000000001</v>
      </c>
      <c r="AC12" s="217">
        <f t="shared" si="2"/>
        <v>3105.78152</v>
      </c>
      <c r="AD12" s="17"/>
    </row>
    <row r="13" spans="1:31" x14ac:dyDescent="0.25">
      <c r="A13" s="2" t="s">
        <v>283</v>
      </c>
      <c r="B13" s="19" t="s">
        <v>39</v>
      </c>
      <c r="C13" s="46" t="s">
        <v>562</v>
      </c>
      <c r="D13" s="148">
        <f t="shared" si="3"/>
        <v>-4283.8230562322897</v>
      </c>
      <c r="E13" s="148">
        <f t="shared" si="3"/>
        <v>-3810.7715480974334</v>
      </c>
      <c r="F13" s="148">
        <f t="shared" si="3"/>
        <v>-2839.4357958428118</v>
      </c>
      <c r="G13" s="148">
        <f t="shared" si="3"/>
        <v>-824.79202188967781</v>
      </c>
      <c r="H13" s="148">
        <f t="shared" si="3"/>
        <v>-4113.3753999999999</v>
      </c>
      <c r="I13" s="148">
        <f t="shared" si="3"/>
        <v>-2759.9322599999996</v>
      </c>
      <c r="J13" s="148">
        <f t="shared" si="3"/>
        <v>-1860.45434</v>
      </c>
      <c r="K13" s="148">
        <f t="shared" si="0"/>
        <v>-1447.2307000000001</v>
      </c>
      <c r="L13" s="149"/>
      <c r="M13" s="148">
        <f t="shared" si="4"/>
        <v>-5208.16165</v>
      </c>
      <c r="N13" s="148">
        <f t="shared" si="4"/>
        <v>-4633.0378199999996</v>
      </c>
      <c r="O13" s="148">
        <f t="shared" si="4"/>
        <v>-3452.1128499999995</v>
      </c>
      <c r="P13" s="148">
        <f t="shared" si="4"/>
        <v>-1002.76088</v>
      </c>
      <c r="Q13" s="148">
        <f t="shared" si="4"/>
        <v>-4113.3753999999999</v>
      </c>
      <c r="R13" s="148">
        <f t="shared" si="4"/>
        <v>-2759.9322599999996</v>
      </c>
      <c r="S13" s="148">
        <f t="shared" si="4"/>
        <v>-1860.45434</v>
      </c>
      <c r="T13" s="148">
        <f t="shared" si="1"/>
        <v>-1447.2307000000001</v>
      </c>
      <c r="U13" s="150"/>
      <c r="V13" s="217">
        <f t="shared" si="2"/>
        <v>0</v>
      </c>
      <c r="W13" s="217">
        <f t="shared" si="2"/>
        <v>0</v>
      </c>
      <c r="X13" s="217">
        <f t="shared" si="2"/>
        <v>0</v>
      </c>
      <c r="Y13" s="217">
        <f t="shared" si="2"/>
        <v>0</v>
      </c>
      <c r="Z13" s="217">
        <f t="shared" si="2"/>
        <v>0</v>
      </c>
      <c r="AA13" s="217">
        <f t="shared" si="2"/>
        <v>0</v>
      </c>
      <c r="AB13" s="217">
        <f t="shared" si="2"/>
        <v>0</v>
      </c>
      <c r="AC13" s="217">
        <f t="shared" si="2"/>
        <v>0</v>
      </c>
      <c r="AD13" s="17"/>
    </row>
    <row r="14" spans="1:31" x14ac:dyDescent="0.25">
      <c r="A14" s="2" t="s">
        <v>284</v>
      </c>
      <c r="B14" s="19" t="s">
        <v>40</v>
      </c>
      <c r="C14" s="46" t="s">
        <v>562</v>
      </c>
      <c r="D14" s="148">
        <f t="shared" si="3"/>
        <v>1364449.940521193</v>
      </c>
      <c r="E14" s="148">
        <f t="shared" si="3"/>
        <v>1474133.595678472</v>
      </c>
      <c r="F14" s="148">
        <f t="shared" si="3"/>
        <v>1559843.4718780916</v>
      </c>
      <c r="G14" s="148">
        <f t="shared" si="3"/>
        <v>1684473.0891507624</v>
      </c>
      <c r="H14" s="148">
        <f t="shared" si="3"/>
        <v>1809478.2372764214</v>
      </c>
      <c r="I14" s="148">
        <f t="shared" si="3"/>
        <v>1976102.0182559707</v>
      </c>
      <c r="J14" s="148">
        <f t="shared" si="3"/>
        <v>2170960.205174949</v>
      </c>
      <c r="K14" s="148">
        <f t="shared" si="0"/>
        <v>2355031.7294502966</v>
      </c>
      <c r="L14" s="152"/>
      <c r="M14" s="148">
        <f t="shared" si="4"/>
        <v>1769641.5818645032</v>
      </c>
      <c r="N14" s="148">
        <f t="shared" si="4"/>
        <v>1890749.2884476669</v>
      </c>
      <c r="O14" s="148">
        <f t="shared" si="4"/>
        <v>1981106.6779820761</v>
      </c>
      <c r="P14" s="148">
        <f t="shared" si="4"/>
        <v>2122355.0524908002</v>
      </c>
      <c r="Q14" s="148">
        <f t="shared" si="4"/>
        <v>2244783.7994390498</v>
      </c>
      <c r="R14" s="148">
        <f t="shared" si="4"/>
        <v>2431536.7891401765</v>
      </c>
      <c r="S14" s="148">
        <f t="shared" si="4"/>
        <v>2657162.8217153456</v>
      </c>
      <c r="T14" s="148">
        <f t="shared" si="1"/>
        <v>2868780.9471175978</v>
      </c>
      <c r="U14" s="150"/>
      <c r="V14" s="148">
        <f t="shared" si="2"/>
        <v>13016.188843424792</v>
      </c>
      <c r="W14" s="148">
        <f t="shared" si="2"/>
        <v>12718.580492163479</v>
      </c>
      <c r="X14" s="148">
        <f t="shared" si="2"/>
        <v>12954.126426616449</v>
      </c>
      <c r="Y14" s="148">
        <f t="shared" si="2"/>
        <v>13314.456148749387</v>
      </c>
      <c r="Z14" s="148">
        <f t="shared" si="2"/>
        <v>14342.156973906051</v>
      </c>
      <c r="AA14" s="148">
        <f t="shared" si="2"/>
        <v>14832.369188262717</v>
      </c>
      <c r="AB14" s="148">
        <f t="shared" si="2"/>
        <v>16126.55795033367</v>
      </c>
      <c r="AC14" s="148">
        <f t="shared" si="2"/>
        <v>18167.542426804623</v>
      </c>
      <c r="AD14" s="17"/>
    </row>
    <row r="15" spans="1:31" x14ac:dyDescent="0.25">
      <c r="A15" s="2"/>
      <c r="B15" s="19"/>
      <c r="C15" s="46"/>
      <c r="D15" s="145"/>
      <c r="E15" s="145"/>
      <c r="F15" s="145"/>
      <c r="G15" s="145"/>
      <c r="H15" s="145"/>
      <c r="I15" s="145"/>
      <c r="J15" s="145"/>
      <c r="K15" s="145"/>
      <c r="L15" s="153"/>
      <c r="M15" s="145"/>
      <c r="N15" s="145"/>
      <c r="O15" s="145"/>
      <c r="P15" s="145"/>
      <c r="Q15" s="145"/>
      <c r="R15" s="145"/>
      <c r="S15" s="145"/>
      <c r="T15" s="145"/>
      <c r="U15" s="153"/>
      <c r="V15" s="153"/>
      <c r="W15" s="153"/>
      <c r="X15" s="153"/>
      <c r="Y15" s="153"/>
      <c r="Z15" s="153"/>
      <c r="AA15" s="153"/>
      <c r="AB15" s="153"/>
      <c r="AC15" s="153"/>
      <c r="AD15" s="46"/>
      <c r="AE15" s="46"/>
    </row>
    <row r="16" spans="1:31" ht="15.75" x14ac:dyDescent="0.25">
      <c r="A16" s="2"/>
      <c r="B16" s="21" t="s">
        <v>511</v>
      </c>
      <c r="C16" s="46"/>
      <c r="D16" s="153"/>
      <c r="E16" s="153"/>
      <c r="F16" s="153"/>
      <c r="G16" s="153"/>
      <c r="H16" s="153"/>
      <c r="I16" s="153"/>
      <c r="J16" s="153"/>
      <c r="K16" s="153"/>
      <c r="L16" s="153"/>
      <c r="M16" s="154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46"/>
      <c r="AE16" s="46"/>
    </row>
    <row r="17" spans="1:30" x14ac:dyDescent="0.25">
      <c r="A17" s="2"/>
      <c r="B17" s="10" t="s">
        <v>449</v>
      </c>
      <c r="C17" s="11"/>
      <c r="D17" s="146"/>
      <c r="E17" s="146"/>
      <c r="F17" s="146"/>
      <c r="G17" s="146"/>
      <c r="H17" s="146"/>
      <c r="I17" s="146"/>
      <c r="J17" s="146"/>
      <c r="K17" s="146"/>
      <c r="L17" s="150"/>
      <c r="M17" s="155"/>
      <c r="N17" s="146"/>
      <c r="O17" s="146"/>
      <c r="P17" s="146"/>
      <c r="Q17" s="146"/>
      <c r="R17" s="146"/>
      <c r="S17" s="146"/>
      <c r="T17" s="146"/>
      <c r="U17" s="150"/>
      <c r="V17" s="146"/>
      <c r="W17" s="146"/>
      <c r="X17" s="146"/>
      <c r="Y17" s="146"/>
      <c r="Z17" s="146"/>
      <c r="AA17" s="146"/>
      <c r="AB17" s="146"/>
      <c r="AC17" s="146"/>
      <c r="AD17" s="17"/>
    </row>
    <row r="18" spans="1:30" x14ac:dyDescent="0.25">
      <c r="A18" s="2" t="s">
        <v>285</v>
      </c>
      <c r="B18" s="9" t="s">
        <v>34</v>
      </c>
      <c r="C18" s="46" t="s">
        <v>562</v>
      </c>
      <c r="D18" s="148">
        <v>541656.27863563877</v>
      </c>
      <c r="E18" s="148">
        <v>581622.74917019845</v>
      </c>
      <c r="F18" s="148">
        <v>630203.04923935118</v>
      </c>
      <c r="G18" s="148">
        <v>670057.77106879978</v>
      </c>
      <c r="H18" s="148">
        <v>726822.06653566321</v>
      </c>
      <c r="I18" s="148">
        <v>775117.6218153144</v>
      </c>
      <c r="J18" s="148">
        <v>846352.55839954596</v>
      </c>
      <c r="K18" s="148">
        <v>941816.48474329012</v>
      </c>
      <c r="L18" s="150"/>
      <c r="M18" s="148">
        <v>658531.74158715259</v>
      </c>
      <c r="N18" s="148">
        <v>707121.94626918773</v>
      </c>
      <c r="O18" s="148">
        <v>766184.62286540191</v>
      </c>
      <c r="P18" s="148">
        <v>814638.96635224845</v>
      </c>
      <c r="Q18" s="148">
        <v>883651.53359861986</v>
      </c>
      <c r="R18" s="148">
        <f t="shared" ref="R18:T18" si="5">Q24</f>
        <v>942368.02481946896</v>
      </c>
      <c r="S18" s="148">
        <f t="shared" si="5"/>
        <v>1028973.6245345239</v>
      </c>
      <c r="T18" s="148">
        <f t="shared" si="5"/>
        <v>1145036.2054617584</v>
      </c>
      <c r="U18" s="150"/>
      <c r="V18" s="217">
        <v>0</v>
      </c>
      <c r="W18" s="217">
        <v>0</v>
      </c>
      <c r="X18" s="217">
        <v>0</v>
      </c>
      <c r="Y18" s="217">
        <v>0</v>
      </c>
      <c r="Z18" s="217">
        <v>0</v>
      </c>
      <c r="AA18" s="217">
        <v>0</v>
      </c>
      <c r="AB18" s="217">
        <v>0</v>
      </c>
      <c r="AC18" s="217">
        <v>0</v>
      </c>
      <c r="AD18" s="17"/>
    </row>
    <row r="19" spans="1:30" x14ac:dyDescent="0.25">
      <c r="A19" s="2" t="s">
        <v>286</v>
      </c>
      <c r="B19" s="9" t="s">
        <v>35</v>
      </c>
      <c r="C19" s="46" t="s">
        <v>562</v>
      </c>
      <c r="D19" s="148">
        <v>16391.249147158254</v>
      </c>
      <c r="E19" s="148">
        <v>22907.705074126523</v>
      </c>
      <c r="F19" s="148">
        <v>11737.88595243499</v>
      </c>
      <c r="G19" s="148">
        <v>33376.143703931353</v>
      </c>
      <c r="H19" s="148">
        <v>9196.6252483135086</v>
      </c>
      <c r="I19" s="148">
        <v>21607.667986548058</v>
      </c>
      <c r="J19" s="148">
        <v>29790.828656879512</v>
      </c>
      <c r="K19" s="148">
        <v>18874.077850566955</v>
      </c>
      <c r="L19" s="150"/>
      <c r="M19" s="148">
        <v>19928.058204838177</v>
      </c>
      <c r="N19" s="148">
        <v>27850.597349720869</v>
      </c>
      <c r="O19" s="148">
        <v>14270.619179895166</v>
      </c>
      <c r="P19" s="148">
        <v>40577.855196612589</v>
      </c>
      <c r="Q19" s="148">
        <v>11181.019920513474</v>
      </c>
      <c r="R19" s="148">
        <v>26270.045768988937</v>
      </c>
      <c r="S19" s="148">
        <v>36218.921579114729</v>
      </c>
      <c r="T19" s="148">
        <v>22946.617343923037</v>
      </c>
      <c r="U19" s="150"/>
      <c r="V19" s="217">
        <v>0</v>
      </c>
      <c r="W19" s="217">
        <v>0</v>
      </c>
      <c r="X19" s="217">
        <v>0</v>
      </c>
      <c r="Y19" s="217">
        <v>0</v>
      </c>
      <c r="Z19" s="217">
        <v>0</v>
      </c>
      <c r="AA19" s="217">
        <v>0</v>
      </c>
      <c r="AB19" s="217">
        <v>0</v>
      </c>
      <c r="AC19" s="217">
        <v>0</v>
      </c>
      <c r="AD19" s="17"/>
    </row>
    <row r="20" spans="1:30" x14ac:dyDescent="0.25">
      <c r="A20" s="2" t="s">
        <v>287</v>
      </c>
      <c r="B20" s="9" t="s">
        <v>36</v>
      </c>
      <c r="C20" s="46" t="s">
        <v>562</v>
      </c>
      <c r="D20" s="148">
        <v>-29266.119961705215</v>
      </c>
      <c r="E20" s="148">
        <v>-30748.483789462913</v>
      </c>
      <c r="F20" s="148">
        <v>-31612.515168047568</v>
      </c>
      <c r="G20" s="148">
        <v>-33430.304270718538</v>
      </c>
      <c r="H20" s="148">
        <v>-34232.056548603126</v>
      </c>
      <c r="I20" s="148">
        <v>-30560.180746408489</v>
      </c>
      <c r="J20" s="148">
        <v>-33038.817210052555</v>
      </c>
      <c r="K20" s="148">
        <v>-36292.149669938517</v>
      </c>
      <c r="L20" s="150"/>
      <c r="M20" s="148">
        <v>-35580.994272651275</v>
      </c>
      <c r="N20" s="148">
        <v>-37383.214004356319</v>
      </c>
      <c r="O20" s="148">
        <v>-38433.681082774609</v>
      </c>
      <c r="P20" s="148">
        <v>-40643.702217645099</v>
      </c>
      <c r="Q20" s="148">
        <v>-41618.451970766604</v>
      </c>
      <c r="R20" s="148">
        <v>-37154.280018395446</v>
      </c>
      <c r="S20" s="148">
        <v>-40167.742340435536</v>
      </c>
      <c r="T20" s="148">
        <v>-44123.060085790952</v>
      </c>
      <c r="U20" s="150"/>
      <c r="V20" s="217">
        <v>0</v>
      </c>
      <c r="W20" s="217">
        <v>0</v>
      </c>
      <c r="X20" s="217">
        <v>0</v>
      </c>
      <c r="Y20" s="217">
        <v>0</v>
      </c>
      <c r="Z20" s="217">
        <v>0</v>
      </c>
      <c r="AA20" s="217">
        <v>0</v>
      </c>
      <c r="AB20" s="217">
        <v>0</v>
      </c>
      <c r="AC20" s="217">
        <v>0</v>
      </c>
      <c r="AD20" s="17"/>
    </row>
    <row r="21" spans="1:30" x14ac:dyDescent="0.25">
      <c r="A21" s="2" t="s">
        <v>288</v>
      </c>
      <c r="B21" s="9" t="s">
        <v>37</v>
      </c>
      <c r="C21" s="46" t="s">
        <v>562</v>
      </c>
      <c r="D21" s="148">
        <f t="shared" ref="D21:K21" si="6">D20+D19</f>
        <v>-12874.870814546961</v>
      </c>
      <c r="E21" s="148">
        <f t="shared" si="6"/>
        <v>-7840.7787153363897</v>
      </c>
      <c r="F21" s="148">
        <f t="shared" si="6"/>
        <v>-19874.629215612578</v>
      </c>
      <c r="G21" s="148">
        <f t="shared" si="6"/>
        <v>-54.160566787184507</v>
      </c>
      <c r="H21" s="148">
        <f t="shared" si="6"/>
        <v>-25035.431300289616</v>
      </c>
      <c r="I21" s="148">
        <f t="shared" si="6"/>
        <v>-8952.5127598604304</v>
      </c>
      <c r="J21" s="148">
        <f t="shared" si="6"/>
        <v>-3247.9885531730433</v>
      </c>
      <c r="K21" s="148">
        <f t="shared" si="6"/>
        <v>-17418.071819371562</v>
      </c>
      <c r="L21" s="150"/>
      <c r="M21" s="148">
        <f>M20+M19</f>
        <v>-15652.936067813098</v>
      </c>
      <c r="N21" s="148">
        <f t="shared" ref="N21:S21" si="7">N20+N19</f>
        <v>-9532.6166546354507</v>
      </c>
      <c r="O21" s="148">
        <f t="shared" si="7"/>
        <v>-24163.061902879443</v>
      </c>
      <c r="P21" s="148">
        <f t="shared" si="7"/>
        <v>-65.847021032510384</v>
      </c>
      <c r="Q21" s="148">
        <f t="shared" si="7"/>
        <v>-30437.43205025313</v>
      </c>
      <c r="R21" s="148">
        <f t="shared" si="7"/>
        <v>-10884.234249406509</v>
      </c>
      <c r="S21" s="148">
        <f t="shared" si="7"/>
        <v>-3948.8207613208069</v>
      </c>
      <c r="T21" s="148">
        <f>T20+T19</f>
        <v>-21176.442741867915</v>
      </c>
      <c r="U21" s="150"/>
      <c r="V21" s="217">
        <v>0</v>
      </c>
      <c r="W21" s="217">
        <v>0</v>
      </c>
      <c r="X21" s="217">
        <v>0</v>
      </c>
      <c r="Y21" s="217">
        <v>0</v>
      </c>
      <c r="Z21" s="217">
        <v>0</v>
      </c>
      <c r="AA21" s="217">
        <v>0</v>
      </c>
      <c r="AB21" s="217">
        <v>0</v>
      </c>
      <c r="AC21" s="217">
        <v>0</v>
      </c>
      <c r="AD21" s="17"/>
    </row>
    <row r="22" spans="1:30" x14ac:dyDescent="0.25">
      <c r="A22" s="2" t="s">
        <v>289</v>
      </c>
      <c r="B22" s="9" t="s">
        <v>38</v>
      </c>
      <c r="C22" s="46" t="s">
        <v>562</v>
      </c>
      <c r="D22" s="148">
        <v>54920.103641046175</v>
      </c>
      <c r="E22" s="148">
        <v>58270.288729296917</v>
      </c>
      <c r="F22" s="148">
        <v>61107.211891623105</v>
      </c>
      <c r="G22" s="148">
        <v>59557.76099605552</v>
      </c>
      <c r="H22" s="148">
        <v>73330.986579940814</v>
      </c>
      <c r="I22" s="148">
        <v>80187.44934409199</v>
      </c>
      <c r="J22" s="148">
        <v>98711.914896917166</v>
      </c>
      <c r="K22" s="148">
        <v>110005.71224617113</v>
      </c>
      <c r="L22" s="151"/>
      <c r="M22" s="148">
        <v>66770.446361268187</v>
      </c>
      <c r="N22" s="148">
        <v>70843.515035672201</v>
      </c>
      <c r="O22" s="148">
        <v>74292.573090609469</v>
      </c>
      <c r="P22" s="148">
        <v>72408.790631127864</v>
      </c>
      <c r="Q22" s="148">
        <v>89153.923271102278</v>
      </c>
      <c r="R22" s="148">
        <v>97489.833964461417</v>
      </c>
      <c r="S22" s="148">
        <v>120011.40168855524</v>
      </c>
      <c r="T22" s="148">
        <v>133742.10939173229</v>
      </c>
      <c r="U22" s="151"/>
      <c r="V22" s="217">
        <v>0</v>
      </c>
      <c r="W22" s="217">
        <v>0</v>
      </c>
      <c r="X22" s="217">
        <v>0</v>
      </c>
      <c r="Y22" s="217">
        <v>0</v>
      </c>
      <c r="Z22" s="217">
        <v>0</v>
      </c>
      <c r="AA22" s="217">
        <v>0</v>
      </c>
      <c r="AB22" s="217">
        <v>0</v>
      </c>
      <c r="AC22" s="217">
        <v>0</v>
      </c>
      <c r="AD22" s="17"/>
    </row>
    <row r="23" spans="1:30" x14ac:dyDescent="0.25">
      <c r="A23" s="2" t="s">
        <v>290</v>
      </c>
      <c r="B23" s="9" t="s">
        <v>39</v>
      </c>
      <c r="C23" s="46" t="s">
        <v>562</v>
      </c>
      <c r="D23" s="148">
        <v>-2078.7622919396827</v>
      </c>
      <c r="E23" s="148">
        <v>-1849.2099448077674</v>
      </c>
      <c r="F23" s="148">
        <v>-1377.8608465619398</v>
      </c>
      <c r="G23" s="148">
        <v>-400.23748210201063</v>
      </c>
      <c r="H23" s="148">
        <v>0</v>
      </c>
      <c r="I23" s="148">
        <v>0</v>
      </c>
      <c r="J23" s="148">
        <v>0</v>
      </c>
      <c r="K23" s="148">
        <v>0</v>
      </c>
      <c r="L23" s="150"/>
      <c r="M23" s="148">
        <v>-2527.3056114200276</v>
      </c>
      <c r="N23" s="148">
        <v>-2248.2217848225223</v>
      </c>
      <c r="O23" s="148">
        <v>-1675.1677008835131</v>
      </c>
      <c r="P23" s="148">
        <v>-486.59841403664677</v>
      </c>
      <c r="Q23" s="148">
        <v>0</v>
      </c>
      <c r="R23" s="148">
        <v>0</v>
      </c>
      <c r="S23" s="148">
        <v>0</v>
      </c>
      <c r="T23" s="148">
        <v>0</v>
      </c>
      <c r="U23" s="150"/>
      <c r="V23" s="217">
        <v>0</v>
      </c>
      <c r="W23" s="217">
        <v>0</v>
      </c>
      <c r="X23" s="217">
        <v>0</v>
      </c>
      <c r="Y23" s="217">
        <v>0</v>
      </c>
      <c r="Z23" s="217">
        <v>0</v>
      </c>
      <c r="AA23" s="217">
        <v>0</v>
      </c>
      <c r="AB23" s="217">
        <v>0</v>
      </c>
      <c r="AC23" s="217">
        <v>0</v>
      </c>
      <c r="AD23" s="17"/>
    </row>
    <row r="24" spans="1:30" x14ac:dyDescent="0.25">
      <c r="A24" s="2" t="s">
        <v>291</v>
      </c>
      <c r="B24" s="9" t="s">
        <v>41</v>
      </c>
      <c r="C24" s="46" t="s">
        <v>562</v>
      </c>
      <c r="D24" s="148">
        <f t="shared" ref="D24:K24" si="8">SUM(D18,D21:D23)</f>
        <v>581622.74917019834</v>
      </c>
      <c r="E24" s="148">
        <f t="shared" si="8"/>
        <v>630203.04923935118</v>
      </c>
      <c r="F24" s="148">
        <f t="shared" si="8"/>
        <v>670057.77106879978</v>
      </c>
      <c r="G24" s="148">
        <f t="shared" si="8"/>
        <v>729161.13401596609</v>
      </c>
      <c r="H24" s="148">
        <f t="shared" si="8"/>
        <v>775117.6218153144</v>
      </c>
      <c r="I24" s="148">
        <f t="shared" si="8"/>
        <v>846352.55839954596</v>
      </c>
      <c r="J24" s="148">
        <f t="shared" si="8"/>
        <v>941816.48474329012</v>
      </c>
      <c r="K24" s="148">
        <f t="shared" si="8"/>
        <v>1034404.1251700897</v>
      </c>
      <c r="L24" s="150"/>
      <c r="M24" s="148">
        <f>SUM(M18,M21:M23)</f>
        <v>707121.94626918761</v>
      </c>
      <c r="N24" s="148">
        <f t="shared" ref="N24:S24" si="9">SUM(N18,N21:N23)</f>
        <v>766184.62286540202</v>
      </c>
      <c r="O24" s="148">
        <f t="shared" si="9"/>
        <v>814638.96635224856</v>
      </c>
      <c r="P24" s="148">
        <f t="shared" si="9"/>
        <v>886495.31154830719</v>
      </c>
      <c r="Q24" s="148">
        <f t="shared" si="9"/>
        <v>942368.02481946896</v>
      </c>
      <c r="R24" s="148">
        <f t="shared" si="9"/>
        <v>1028973.6245345239</v>
      </c>
      <c r="S24" s="148">
        <f t="shared" si="9"/>
        <v>1145036.2054617584</v>
      </c>
      <c r="T24" s="148">
        <f>SUM(T18,T21:T23)</f>
        <v>1257601.8721116229</v>
      </c>
      <c r="U24" s="150"/>
      <c r="V24" s="217">
        <v>0</v>
      </c>
      <c r="W24" s="217">
        <v>0</v>
      </c>
      <c r="X24" s="217">
        <v>0</v>
      </c>
      <c r="Y24" s="217">
        <v>0</v>
      </c>
      <c r="Z24" s="217">
        <v>0</v>
      </c>
      <c r="AA24" s="217">
        <v>0</v>
      </c>
      <c r="AB24" s="217">
        <v>0</v>
      </c>
      <c r="AC24" s="217">
        <v>0</v>
      </c>
      <c r="AD24" s="17"/>
    </row>
    <row r="25" spans="1:30" x14ac:dyDescent="0.25">
      <c r="A25" s="2"/>
      <c r="B25" s="10" t="s">
        <v>450</v>
      </c>
      <c r="C25" s="11"/>
      <c r="D25" s="146"/>
      <c r="E25" s="146"/>
      <c r="F25" s="146"/>
      <c r="G25" s="146"/>
      <c r="H25" s="146"/>
      <c r="I25" s="146"/>
      <c r="J25" s="146"/>
      <c r="K25" s="146"/>
      <c r="L25" s="150"/>
      <c r="M25" s="146"/>
      <c r="N25" s="146"/>
      <c r="O25" s="146"/>
      <c r="P25" s="146"/>
      <c r="Q25" s="146"/>
      <c r="R25" s="146"/>
      <c r="S25" s="146"/>
      <c r="T25" s="146"/>
      <c r="U25" s="150"/>
      <c r="V25" s="146"/>
      <c r="W25" s="146"/>
      <c r="X25" s="146"/>
      <c r="Y25" s="146"/>
      <c r="Z25" s="146"/>
      <c r="AA25" s="146"/>
      <c r="AB25" s="146"/>
      <c r="AC25" s="146"/>
      <c r="AD25" s="17"/>
    </row>
    <row r="26" spans="1:30" x14ac:dyDescent="0.25">
      <c r="A26" s="2" t="s">
        <v>292</v>
      </c>
      <c r="B26" s="9" t="s">
        <v>34</v>
      </c>
      <c r="C26" s="46" t="s">
        <v>562</v>
      </c>
      <c r="D26" s="148">
        <v>275867.09721695591</v>
      </c>
      <c r="E26" s="148">
        <v>296222.1353606059</v>
      </c>
      <c r="F26" s="148">
        <v>320964.22160718829</v>
      </c>
      <c r="G26" s="148">
        <v>341262.3458146159</v>
      </c>
      <c r="H26" s="148">
        <v>370172.56440462871</v>
      </c>
      <c r="I26" s="148">
        <v>394769.62931272446</v>
      </c>
      <c r="J26" s="148">
        <v>431049.78695333214</v>
      </c>
      <c r="K26" s="148">
        <v>479669.83861361624</v>
      </c>
      <c r="L26" s="150"/>
      <c r="M26" s="148">
        <v>335392.1059208808</v>
      </c>
      <c r="N26" s="148">
        <v>360139.23661522957</v>
      </c>
      <c r="O26" s="148">
        <v>390220.02731058071</v>
      </c>
      <c r="P26" s="148">
        <v>414897.96350830974</v>
      </c>
      <c r="Q26" s="148">
        <v>450046.26206713269</v>
      </c>
      <c r="R26" s="148">
        <f t="shared" ref="R26:T26" si="10">Q32</f>
        <v>479950.7395572876</v>
      </c>
      <c r="S26" s="148">
        <f t="shared" si="10"/>
        <v>524059.2200429301</v>
      </c>
      <c r="T26" s="148">
        <f t="shared" si="10"/>
        <v>583170.22559898673</v>
      </c>
      <c r="U26" s="150"/>
      <c r="V26" s="217">
        <v>0</v>
      </c>
      <c r="W26" s="217">
        <v>0</v>
      </c>
      <c r="X26" s="217">
        <v>0</v>
      </c>
      <c r="Y26" s="217">
        <v>0</v>
      </c>
      <c r="Z26" s="217">
        <v>0</v>
      </c>
      <c r="AA26" s="217">
        <v>0</v>
      </c>
      <c r="AB26" s="217">
        <v>0</v>
      </c>
      <c r="AC26" s="217">
        <v>0</v>
      </c>
      <c r="AD26" s="17"/>
    </row>
    <row r="27" spans="1:30" x14ac:dyDescent="0.25">
      <c r="A27" s="2" t="s">
        <v>293</v>
      </c>
      <c r="B27" s="9" t="s">
        <v>35</v>
      </c>
      <c r="C27" s="46" t="s">
        <v>562</v>
      </c>
      <c r="D27" s="148">
        <v>8348.1102321499693</v>
      </c>
      <c r="E27" s="148">
        <v>11666.959937433681</v>
      </c>
      <c r="F27" s="148">
        <v>5978.1390023176036</v>
      </c>
      <c r="G27" s="148">
        <v>16998.565775129024</v>
      </c>
      <c r="H27" s="148">
        <v>4683.8676325046954</v>
      </c>
      <c r="I27" s="148">
        <v>11004.847317733202</v>
      </c>
      <c r="J27" s="148">
        <v>15172.554532113794</v>
      </c>
      <c r="K27" s="148">
        <v>9612.6220163049438</v>
      </c>
      <c r="L27" s="150"/>
      <c r="M27" s="148">
        <v>10149.417235569979</v>
      </c>
      <c r="N27" s="148">
        <v>14184.389159077726</v>
      </c>
      <c r="O27" s="148">
        <v>7268.0673037937695</v>
      </c>
      <c r="P27" s="148">
        <v>20666.418106656016</v>
      </c>
      <c r="Q27" s="148">
        <v>5694.5255341014417</v>
      </c>
      <c r="R27" s="148">
        <v>13379.409702961253</v>
      </c>
      <c r="S27" s="148">
        <v>18446.400705492597</v>
      </c>
      <c r="T27" s="148">
        <v>11686.778068115978</v>
      </c>
      <c r="U27" s="150"/>
      <c r="V27" s="217">
        <v>0</v>
      </c>
      <c r="W27" s="217">
        <v>0</v>
      </c>
      <c r="X27" s="217">
        <v>0</v>
      </c>
      <c r="Y27" s="217">
        <v>0</v>
      </c>
      <c r="Z27" s="217">
        <v>0</v>
      </c>
      <c r="AA27" s="217">
        <v>0</v>
      </c>
      <c r="AB27" s="217">
        <v>0</v>
      </c>
      <c r="AC27" s="217">
        <v>0</v>
      </c>
      <c r="AD27" s="17"/>
    </row>
    <row r="28" spans="1:30" x14ac:dyDescent="0.25">
      <c r="A28" s="2" t="s">
        <v>294</v>
      </c>
      <c r="B28" s="9" t="s">
        <v>36</v>
      </c>
      <c r="C28" s="46" t="s">
        <v>562</v>
      </c>
      <c r="D28" s="148">
        <v>-14905.318887791835</v>
      </c>
      <c r="E28" s="148">
        <v>-15660.291039527961</v>
      </c>
      <c r="F28" s="148">
        <v>-16100.344700338297</v>
      </c>
      <c r="G28" s="148">
        <v>-17026.149907229992</v>
      </c>
      <c r="H28" s="148">
        <v>-17434.484643318014</v>
      </c>
      <c r="I28" s="148">
        <v>-15564.387759286496</v>
      </c>
      <c r="J28" s="148">
        <v>-16826.764423697969</v>
      </c>
      <c r="K28" s="148">
        <v>-18483.695982307596</v>
      </c>
      <c r="L28" s="150"/>
      <c r="M28" s="148">
        <v>-18121.502497513204</v>
      </c>
      <c r="N28" s="148">
        <v>-19039.378179089177</v>
      </c>
      <c r="O28" s="148">
        <v>-19574.384076879513</v>
      </c>
      <c r="P28" s="148">
        <v>-20699.954183443268</v>
      </c>
      <c r="Q28" s="148">
        <v>-21196.397030157612</v>
      </c>
      <c r="R28" s="148">
        <v>-18922.781443018077</v>
      </c>
      <c r="S28" s="148">
        <v>-20457.546452015744</v>
      </c>
      <c r="T28" s="148">
        <v>-22472.001131153509</v>
      </c>
      <c r="U28" s="150"/>
      <c r="V28" s="217">
        <v>0</v>
      </c>
      <c r="W28" s="217">
        <v>0</v>
      </c>
      <c r="X28" s="217">
        <v>0</v>
      </c>
      <c r="Y28" s="217">
        <v>0</v>
      </c>
      <c r="Z28" s="217">
        <v>0</v>
      </c>
      <c r="AA28" s="217">
        <v>0</v>
      </c>
      <c r="AB28" s="217">
        <v>0</v>
      </c>
      <c r="AC28" s="217">
        <v>0</v>
      </c>
      <c r="AD28" s="17"/>
    </row>
    <row r="29" spans="1:30" x14ac:dyDescent="0.25">
      <c r="A29" s="2" t="s">
        <v>295</v>
      </c>
      <c r="B29" s="9" t="s">
        <v>37</v>
      </c>
      <c r="C29" s="46" t="s">
        <v>562</v>
      </c>
      <c r="D29" s="148">
        <f t="shared" ref="D29:K29" si="11">D28+D27</f>
        <v>-6557.2086556418653</v>
      </c>
      <c r="E29" s="148">
        <f t="shared" si="11"/>
        <v>-3993.3311020942801</v>
      </c>
      <c r="F29" s="148">
        <f t="shared" si="11"/>
        <v>-10122.205698020694</v>
      </c>
      <c r="G29" s="148">
        <f t="shared" si="11"/>
        <v>-27.584132100968418</v>
      </c>
      <c r="H29" s="148">
        <f t="shared" si="11"/>
        <v>-12750.617010813319</v>
      </c>
      <c r="I29" s="148">
        <f t="shared" si="11"/>
        <v>-4559.5404415532939</v>
      </c>
      <c r="J29" s="148">
        <f t="shared" si="11"/>
        <v>-1654.2098915841743</v>
      </c>
      <c r="K29" s="148">
        <f t="shared" si="11"/>
        <v>-8871.073966002652</v>
      </c>
      <c r="L29" s="150"/>
      <c r="M29" s="148">
        <f>M28+M27</f>
        <v>-7972.0852619432244</v>
      </c>
      <c r="N29" s="148">
        <f t="shared" ref="N29:S29" si="12">N28+N27</f>
        <v>-4854.9890200114514</v>
      </c>
      <c r="O29" s="148">
        <f t="shared" si="12"/>
        <v>-12306.316773085742</v>
      </c>
      <c r="P29" s="148">
        <f t="shared" si="12"/>
        <v>-33.536076787251659</v>
      </c>
      <c r="Q29" s="148">
        <f t="shared" si="12"/>
        <v>-15501.87149605617</v>
      </c>
      <c r="R29" s="148">
        <f t="shared" si="12"/>
        <v>-5543.3717400568239</v>
      </c>
      <c r="S29" s="148">
        <f t="shared" si="12"/>
        <v>-2011.145746523147</v>
      </c>
      <c r="T29" s="148">
        <f>T28+T27</f>
        <v>-10785.223063037531</v>
      </c>
      <c r="U29" s="150"/>
      <c r="V29" s="217">
        <v>0</v>
      </c>
      <c r="W29" s="217">
        <v>0</v>
      </c>
      <c r="X29" s="217">
        <v>0</v>
      </c>
      <c r="Y29" s="217">
        <v>0</v>
      </c>
      <c r="Z29" s="217">
        <v>0</v>
      </c>
      <c r="AA29" s="217">
        <v>0</v>
      </c>
      <c r="AB29" s="217">
        <v>0</v>
      </c>
      <c r="AC29" s="217">
        <v>0</v>
      </c>
      <c r="AD29" s="17"/>
    </row>
    <row r="30" spans="1:30" x14ac:dyDescent="0.25">
      <c r="A30" s="2" t="s">
        <v>296</v>
      </c>
      <c r="B30" s="9" t="s">
        <v>38</v>
      </c>
      <c r="C30" s="46" t="s">
        <v>562</v>
      </c>
      <c r="D30" s="148">
        <v>27970.96640044915</v>
      </c>
      <c r="E30" s="148">
        <v>29677.22528064383</v>
      </c>
      <c r="F30" s="148">
        <v>31122.078388946702</v>
      </c>
      <c r="G30" s="148">
        <v>30332.938601040769</v>
      </c>
      <c r="H30" s="148">
        <v>37347.68191890906</v>
      </c>
      <c r="I30" s="148">
        <v>40839.698082160969</v>
      </c>
      <c r="J30" s="148">
        <v>50274.261551868221</v>
      </c>
      <c r="K30" s="148">
        <v>56026.224954088917</v>
      </c>
      <c r="L30" s="151"/>
      <c r="M30" s="148">
        <v>34006.37995734212</v>
      </c>
      <c r="N30" s="148">
        <v>36080.805522579569</v>
      </c>
      <c r="O30" s="148">
        <v>37837.420688464765</v>
      </c>
      <c r="P30" s="148">
        <v>36878.004875554041</v>
      </c>
      <c r="Q30" s="148">
        <v>45406.348986211058</v>
      </c>
      <c r="R30" s="148">
        <v>49651.852225699331</v>
      </c>
      <c r="S30" s="148">
        <v>61122.151302579739</v>
      </c>
      <c r="T30" s="148">
        <v>68115.240141780596</v>
      </c>
      <c r="U30" s="151"/>
      <c r="V30" s="217">
        <v>0</v>
      </c>
      <c r="W30" s="217">
        <v>0</v>
      </c>
      <c r="X30" s="217">
        <v>0</v>
      </c>
      <c r="Y30" s="217">
        <v>0</v>
      </c>
      <c r="Z30" s="217">
        <v>0</v>
      </c>
      <c r="AA30" s="217">
        <v>0</v>
      </c>
      <c r="AB30" s="217">
        <v>0</v>
      </c>
      <c r="AC30" s="217">
        <v>0</v>
      </c>
      <c r="AD30" s="17"/>
    </row>
    <row r="31" spans="1:30" x14ac:dyDescent="0.25">
      <c r="A31" s="2" t="s">
        <v>297</v>
      </c>
      <c r="B31" s="9" t="s">
        <v>39</v>
      </c>
      <c r="C31" s="46" t="s">
        <v>562</v>
      </c>
      <c r="D31" s="148">
        <v>-1058.7196011572917</v>
      </c>
      <c r="E31" s="148">
        <v>-941.80793196713614</v>
      </c>
      <c r="F31" s="148">
        <v>-701.74848349838771</v>
      </c>
      <c r="G31" s="148">
        <v>-203.84209828236317</v>
      </c>
      <c r="H31" s="148">
        <v>0</v>
      </c>
      <c r="I31" s="148">
        <v>0</v>
      </c>
      <c r="J31" s="148">
        <v>0</v>
      </c>
      <c r="K31" s="148">
        <v>0</v>
      </c>
      <c r="L31" s="150"/>
      <c r="M31" s="148">
        <v>-1287.1640010501187</v>
      </c>
      <c r="N31" s="148">
        <v>-1145.0258072169706</v>
      </c>
      <c r="O31" s="148">
        <v>-853.16771764995576</v>
      </c>
      <c r="P31" s="148">
        <v>-247.8259687652625</v>
      </c>
      <c r="Q31" s="148">
        <v>0</v>
      </c>
      <c r="R31" s="148">
        <v>0</v>
      </c>
      <c r="S31" s="148">
        <v>0</v>
      </c>
      <c r="T31" s="148">
        <v>0</v>
      </c>
      <c r="U31" s="150"/>
      <c r="V31" s="217">
        <v>0</v>
      </c>
      <c r="W31" s="217">
        <v>0</v>
      </c>
      <c r="X31" s="217">
        <v>0</v>
      </c>
      <c r="Y31" s="217">
        <v>0</v>
      </c>
      <c r="Z31" s="217">
        <v>0</v>
      </c>
      <c r="AA31" s="217">
        <v>0</v>
      </c>
      <c r="AB31" s="217">
        <v>0</v>
      </c>
      <c r="AC31" s="217">
        <v>0</v>
      </c>
      <c r="AD31" s="17"/>
    </row>
    <row r="32" spans="1:30" x14ac:dyDescent="0.25">
      <c r="A32" s="2" t="s">
        <v>298</v>
      </c>
      <c r="B32" s="9" t="s">
        <v>42</v>
      </c>
      <c r="C32" s="46" t="s">
        <v>562</v>
      </c>
      <c r="D32" s="148">
        <f t="shared" ref="D32:K32" si="13">SUM(D26,D29:D31)</f>
        <v>296222.1353606059</v>
      </c>
      <c r="E32" s="148">
        <f t="shared" si="13"/>
        <v>320964.22160718834</v>
      </c>
      <c r="F32" s="148">
        <f t="shared" si="13"/>
        <v>341262.3458146159</v>
      </c>
      <c r="G32" s="148">
        <f t="shared" si="13"/>
        <v>371363.8581852733</v>
      </c>
      <c r="H32" s="148">
        <f t="shared" si="13"/>
        <v>394769.62931272446</v>
      </c>
      <c r="I32" s="148">
        <f t="shared" si="13"/>
        <v>431049.78695333214</v>
      </c>
      <c r="J32" s="148">
        <f t="shared" si="13"/>
        <v>479669.83861361619</v>
      </c>
      <c r="K32" s="148">
        <f t="shared" si="13"/>
        <v>526824.98960170243</v>
      </c>
      <c r="L32" s="150"/>
      <c r="M32" s="148">
        <f>SUM(M26,M29:M31)</f>
        <v>360139.23661522957</v>
      </c>
      <c r="N32" s="148">
        <f t="shared" ref="N32:S32" si="14">SUM(N26,N29:N31)</f>
        <v>390220.02731058071</v>
      </c>
      <c r="O32" s="148">
        <f t="shared" si="14"/>
        <v>414897.9635083098</v>
      </c>
      <c r="P32" s="148">
        <f t="shared" si="14"/>
        <v>451494.60633831128</v>
      </c>
      <c r="Q32" s="148">
        <f t="shared" si="14"/>
        <v>479950.7395572876</v>
      </c>
      <c r="R32" s="148">
        <f t="shared" si="14"/>
        <v>524059.2200429301</v>
      </c>
      <c r="S32" s="148">
        <f t="shared" si="14"/>
        <v>583170.22559898673</v>
      </c>
      <c r="T32" s="148">
        <f>SUM(T26,T29:T31)</f>
        <v>640500.24267772981</v>
      </c>
      <c r="U32" s="150"/>
      <c r="V32" s="217">
        <v>0</v>
      </c>
      <c r="W32" s="217">
        <v>0</v>
      </c>
      <c r="X32" s="217">
        <v>0</v>
      </c>
      <c r="Y32" s="217">
        <v>0</v>
      </c>
      <c r="Z32" s="217">
        <v>0</v>
      </c>
      <c r="AA32" s="217">
        <v>0</v>
      </c>
      <c r="AB32" s="217">
        <v>0</v>
      </c>
      <c r="AC32" s="217">
        <v>0</v>
      </c>
      <c r="AD32" s="17"/>
    </row>
    <row r="33" spans="1:30" x14ac:dyDescent="0.25">
      <c r="A33" s="2"/>
      <c r="B33" s="10" t="s">
        <v>43</v>
      </c>
      <c r="C33" s="11"/>
      <c r="D33" s="146"/>
      <c r="E33" s="146"/>
      <c r="F33" s="146"/>
      <c r="G33" s="146"/>
      <c r="H33" s="146"/>
      <c r="I33" s="146"/>
      <c r="J33" s="146"/>
      <c r="K33" s="146"/>
      <c r="L33" s="150"/>
      <c r="M33" s="146"/>
      <c r="N33" s="146"/>
      <c r="O33" s="146"/>
      <c r="P33" s="146"/>
      <c r="Q33" s="146"/>
      <c r="R33" s="146"/>
      <c r="S33" s="146"/>
      <c r="T33" s="146"/>
      <c r="U33" s="150"/>
      <c r="V33" s="218"/>
      <c r="W33" s="218"/>
      <c r="X33" s="218"/>
      <c r="Y33" s="218"/>
      <c r="Z33" s="218"/>
      <c r="AA33" s="218"/>
      <c r="AB33" s="218"/>
      <c r="AC33" s="218"/>
      <c r="AD33" s="17"/>
    </row>
    <row r="34" spans="1:30" x14ac:dyDescent="0.25">
      <c r="A34" s="2" t="s">
        <v>299</v>
      </c>
      <c r="B34" s="9" t="s">
        <v>34</v>
      </c>
      <c r="C34" s="46" t="s">
        <v>562</v>
      </c>
      <c r="D34" s="148">
        <v>133108.02116410137</v>
      </c>
      <c r="E34" s="148">
        <v>142929.48546830661</v>
      </c>
      <c r="F34" s="148">
        <v>154867.73462153581</v>
      </c>
      <c r="G34" s="148">
        <v>164661.73750861795</v>
      </c>
      <c r="H34" s="148">
        <v>178611.1429533413</v>
      </c>
      <c r="I34" s="148">
        <v>190479.41818221606</v>
      </c>
      <c r="J34" s="148">
        <v>207984.87657062631</v>
      </c>
      <c r="K34" s="148">
        <v>231444.42985075928</v>
      </c>
      <c r="L34" s="150"/>
      <c r="M34" s="148">
        <v>161829.30107855273</v>
      </c>
      <c r="N34" s="148">
        <v>173769.9842170843</v>
      </c>
      <c r="O34" s="148">
        <v>188284.19981185228</v>
      </c>
      <c r="P34" s="148">
        <v>200191.49606730352</v>
      </c>
      <c r="Q34" s="148">
        <v>217150.82364079278</v>
      </c>
      <c r="R34" s="148">
        <f t="shared" ref="R34:T34" si="15">Q40</f>
        <v>231579.96674201026</v>
      </c>
      <c r="S34" s="148">
        <f t="shared" si="15"/>
        <v>252862.65182199955</v>
      </c>
      <c r="T34" s="148">
        <f t="shared" si="15"/>
        <v>281384.17199589324</v>
      </c>
      <c r="U34" s="150"/>
      <c r="V34" s="217">
        <v>0</v>
      </c>
      <c r="W34" s="217">
        <v>0</v>
      </c>
      <c r="X34" s="217">
        <v>0</v>
      </c>
      <c r="Y34" s="217">
        <v>0</v>
      </c>
      <c r="Z34" s="217">
        <v>0</v>
      </c>
      <c r="AA34" s="217">
        <v>0</v>
      </c>
      <c r="AB34" s="217">
        <v>0</v>
      </c>
      <c r="AC34" s="217">
        <v>0</v>
      </c>
      <c r="AD34" s="17"/>
    </row>
    <row r="35" spans="1:30" x14ac:dyDescent="0.25">
      <c r="A35" s="2" t="s">
        <v>300</v>
      </c>
      <c r="B35" s="9" t="s">
        <v>35</v>
      </c>
      <c r="C35" s="46" t="s">
        <v>562</v>
      </c>
      <c r="D35" s="148">
        <v>4028.0281507706054</v>
      </c>
      <c r="E35" s="148">
        <v>5629.3989603671889</v>
      </c>
      <c r="F35" s="148">
        <v>2884.4985896111511</v>
      </c>
      <c r="G35" s="148">
        <v>8201.9402668227031</v>
      </c>
      <c r="H35" s="148">
        <v>2260.0025818481849</v>
      </c>
      <c r="I35" s="148">
        <v>5309.9244688992976</v>
      </c>
      <c r="J35" s="148">
        <v>7320.8756323186262</v>
      </c>
      <c r="K35" s="148">
        <v>4638.164926868928</v>
      </c>
      <c r="L35" s="150"/>
      <c r="M35" s="148">
        <v>4897.1727974252544</v>
      </c>
      <c r="N35" s="148">
        <v>6844.078150072045</v>
      </c>
      <c r="O35" s="148">
        <v>3506.8990331045243</v>
      </c>
      <c r="P35" s="148">
        <v>9971.707559468452</v>
      </c>
      <c r="Q35" s="148">
        <v>2747.6528841588201</v>
      </c>
      <c r="R35" s="148">
        <v>6455.6692982648619</v>
      </c>
      <c r="S35" s="148">
        <v>8900.5318875602661</v>
      </c>
      <c r="T35" s="148">
        <v>5638.9613626431565</v>
      </c>
      <c r="U35" s="150"/>
      <c r="V35" s="217">
        <v>0</v>
      </c>
      <c r="W35" s="217">
        <v>0</v>
      </c>
      <c r="X35" s="217">
        <v>0</v>
      </c>
      <c r="Y35" s="217">
        <v>0</v>
      </c>
      <c r="Z35" s="217">
        <v>0</v>
      </c>
      <c r="AA35" s="217">
        <v>0</v>
      </c>
      <c r="AB35" s="217">
        <v>0</v>
      </c>
      <c r="AC35" s="217">
        <v>0</v>
      </c>
      <c r="AD35" s="17"/>
    </row>
    <row r="36" spans="1:30" x14ac:dyDescent="0.25">
      <c r="A36" s="2" t="s">
        <v>301</v>
      </c>
      <c r="B36" s="9" t="s">
        <v>36</v>
      </c>
      <c r="C36" s="46" t="s">
        <v>562</v>
      </c>
      <c r="D36" s="148">
        <v>-7191.9323543450482</v>
      </c>
      <c r="E36" s="148">
        <v>-7556.2122926392731</v>
      </c>
      <c r="F36" s="148">
        <v>-7768.5416084127155</v>
      </c>
      <c r="G36" s="148">
        <v>-8215.2498252170553</v>
      </c>
      <c r="H36" s="148">
        <v>-8412.2745129800041</v>
      </c>
      <c r="I36" s="148">
        <v>-7509.9382136176328</v>
      </c>
      <c r="J36" s="148">
        <v>-8119.0447778245316</v>
      </c>
      <c r="K36" s="148">
        <v>-8918.5271488498256</v>
      </c>
      <c r="L36" s="150"/>
      <c r="M36" s="148">
        <v>-8743.7659739004412</v>
      </c>
      <c r="N36" s="148">
        <v>-9186.64813303355</v>
      </c>
      <c r="O36" s="148">
        <v>-9444.7926420540971</v>
      </c>
      <c r="P36" s="148">
        <v>-9987.8889774910876</v>
      </c>
      <c r="Q36" s="148">
        <v>-10227.426514275514</v>
      </c>
      <c r="R36" s="148">
        <v>-9130.3893005407008</v>
      </c>
      <c r="S36" s="148">
        <v>-9870.9253606962193</v>
      </c>
      <c r="T36" s="148">
        <v>-10842.91541956835</v>
      </c>
      <c r="U36" s="150"/>
      <c r="V36" s="217">
        <v>0</v>
      </c>
      <c r="W36" s="217">
        <v>0</v>
      </c>
      <c r="X36" s="217">
        <v>0</v>
      </c>
      <c r="Y36" s="217">
        <v>0</v>
      </c>
      <c r="Z36" s="217">
        <v>0</v>
      </c>
      <c r="AA36" s="217">
        <v>0</v>
      </c>
      <c r="AB36" s="217">
        <v>0</v>
      </c>
      <c r="AC36" s="217">
        <v>0</v>
      </c>
      <c r="AD36" s="17"/>
    </row>
    <row r="37" spans="1:30" x14ac:dyDescent="0.25">
      <c r="A37" s="2" t="s">
        <v>302</v>
      </c>
      <c r="B37" s="9" t="s">
        <v>37</v>
      </c>
      <c r="C37" s="46" t="s">
        <v>562</v>
      </c>
      <c r="D37" s="148">
        <f t="shared" ref="D37:K37" si="16">D36+D35</f>
        <v>-3163.9042035744428</v>
      </c>
      <c r="E37" s="148">
        <f t="shared" si="16"/>
        <v>-1926.8133322720842</v>
      </c>
      <c r="F37" s="148">
        <f t="shared" si="16"/>
        <v>-4884.0430188015644</v>
      </c>
      <c r="G37" s="148">
        <f t="shared" si="16"/>
        <v>-13.30955839435228</v>
      </c>
      <c r="H37" s="148">
        <f t="shared" si="16"/>
        <v>-6152.2719311318197</v>
      </c>
      <c r="I37" s="148">
        <f t="shared" si="16"/>
        <v>-2200.0137447183351</v>
      </c>
      <c r="J37" s="148">
        <f t="shared" si="16"/>
        <v>-798.16914550590536</v>
      </c>
      <c r="K37" s="148">
        <f t="shared" si="16"/>
        <v>-4280.3622219808976</v>
      </c>
      <c r="L37" s="150"/>
      <c r="M37" s="148">
        <f>M36+M35</f>
        <v>-3846.5931764751867</v>
      </c>
      <c r="N37" s="148">
        <f t="shared" ref="N37:S37" si="17">N36+N35</f>
        <v>-2342.569982961505</v>
      </c>
      <c r="O37" s="148">
        <f t="shared" si="17"/>
        <v>-5937.8936089495728</v>
      </c>
      <c r="P37" s="148">
        <f t="shared" si="17"/>
        <v>-16.181418022635626</v>
      </c>
      <c r="Q37" s="148">
        <f t="shared" si="17"/>
        <v>-7479.7736301166933</v>
      </c>
      <c r="R37" s="148">
        <f t="shared" si="17"/>
        <v>-2674.7200022758389</v>
      </c>
      <c r="S37" s="148">
        <f t="shared" si="17"/>
        <v>-970.39347313595317</v>
      </c>
      <c r="T37" s="148">
        <f>T36+T35</f>
        <v>-5203.9540569251931</v>
      </c>
      <c r="U37" s="150"/>
      <c r="V37" s="217">
        <v>0</v>
      </c>
      <c r="W37" s="217">
        <v>0</v>
      </c>
      <c r="X37" s="217">
        <v>0</v>
      </c>
      <c r="Y37" s="217">
        <v>0</v>
      </c>
      <c r="Z37" s="217">
        <v>0</v>
      </c>
      <c r="AA37" s="217">
        <v>0</v>
      </c>
      <c r="AB37" s="217">
        <v>0</v>
      </c>
      <c r="AC37" s="217">
        <v>0</v>
      </c>
      <c r="AD37" s="17"/>
    </row>
    <row r="38" spans="1:30" x14ac:dyDescent="0.25">
      <c r="A38" s="2" t="s">
        <v>303</v>
      </c>
      <c r="B38" s="9" t="s">
        <v>38</v>
      </c>
      <c r="C38" s="46" t="s">
        <v>562</v>
      </c>
      <c r="D38" s="148">
        <v>13496.208954137333</v>
      </c>
      <c r="E38" s="148">
        <v>14319.49214168533</v>
      </c>
      <c r="F38" s="148">
        <v>15016.645010074513</v>
      </c>
      <c r="G38" s="148">
        <v>14635.87892144087</v>
      </c>
      <c r="H38" s="148">
        <v>18020.547160006587</v>
      </c>
      <c r="I38" s="148">
        <v>19705.472133128569</v>
      </c>
      <c r="J38" s="148">
        <v>24257.722425638854</v>
      </c>
      <c r="K38" s="148">
        <v>27033.0895281382</v>
      </c>
      <c r="L38" s="151"/>
      <c r="M38" s="148">
        <v>16408.342962033206</v>
      </c>
      <c r="N38" s="148">
        <v>17409.26944013299</v>
      </c>
      <c r="O38" s="148">
        <v>18256.849927391835</v>
      </c>
      <c r="P38" s="148">
        <v>17793.924331630555</v>
      </c>
      <c r="Q38" s="148">
        <v>21908.916731334175</v>
      </c>
      <c r="R38" s="148">
        <v>23957.405082265108</v>
      </c>
      <c r="S38" s="148">
        <v>29491.913647029633</v>
      </c>
      <c r="T38" s="148">
        <v>32866.133431126364</v>
      </c>
      <c r="U38" s="151"/>
      <c r="V38" s="217">
        <v>0</v>
      </c>
      <c r="W38" s="217">
        <v>0</v>
      </c>
      <c r="X38" s="217">
        <v>0</v>
      </c>
      <c r="Y38" s="217">
        <v>0</v>
      </c>
      <c r="Z38" s="217">
        <v>0</v>
      </c>
      <c r="AA38" s="217">
        <v>0</v>
      </c>
      <c r="AB38" s="217">
        <v>0</v>
      </c>
      <c r="AC38" s="217">
        <v>0</v>
      </c>
      <c r="AD38" s="17"/>
    </row>
    <row r="39" spans="1:30" x14ac:dyDescent="0.25">
      <c r="A39" s="2" t="s">
        <v>304</v>
      </c>
      <c r="B39" s="9" t="s">
        <v>39</v>
      </c>
      <c r="C39" s="46" t="s">
        <v>562</v>
      </c>
      <c r="D39" s="148">
        <v>-510.84044635763115</v>
      </c>
      <c r="E39" s="148">
        <v>-454.42965618407516</v>
      </c>
      <c r="F39" s="148">
        <v>-338.59910419080677</v>
      </c>
      <c r="G39" s="148">
        <v>-98.355398690278932</v>
      </c>
      <c r="H39" s="148">
        <v>0</v>
      </c>
      <c r="I39" s="148">
        <v>0</v>
      </c>
      <c r="J39" s="148">
        <v>0</v>
      </c>
      <c r="K39" s="148">
        <v>0</v>
      </c>
      <c r="L39" s="150"/>
      <c r="M39" s="148">
        <v>-621.06664702642877</v>
      </c>
      <c r="N39" s="148">
        <v>-552.48386240354773</v>
      </c>
      <c r="O39" s="148">
        <v>-411.66006299100735</v>
      </c>
      <c r="P39" s="148">
        <v>-119.57795847424802</v>
      </c>
      <c r="Q39" s="148">
        <v>0</v>
      </c>
      <c r="R39" s="148">
        <v>0</v>
      </c>
      <c r="S39" s="148">
        <v>0</v>
      </c>
      <c r="T39" s="148">
        <v>0</v>
      </c>
      <c r="U39" s="150"/>
      <c r="V39" s="217">
        <v>0</v>
      </c>
      <c r="W39" s="217">
        <v>0</v>
      </c>
      <c r="X39" s="217">
        <v>0</v>
      </c>
      <c r="Y39" s="217">
        <v>0</v>
      </c>
      <c r="Z39" s="217">
        <v>0</v>
      </c>
      <c r="AA39" s="217">
        <v>0</v>
      </c>
      <c r="AB39" s="217">
        <v>0</v>
      </c>
      <c r="AC39" s="217">
        <v>0</v>
      </c>
      <c r="AD39" s="17"/>
    </row>
    <row r="40" spans="1:30" ht="30" x14ac:dyDescent="0.25">
      <c r="A40" s="2" t="s">
        <v>305</v>
      </c>
      <c r="B40" s="9" t="s">
        <v>44</v>
      </c>
      <c r="C40" s="46" t="s">
        <v>562</v>
      </c>
      <c r="D40" s="148">
        <f t="shared" ref="D40:K40" si="18">SUM(D34,D37:D39)</f>
        <v>142929.48546830661</v>
      </c>
      <c r="E40" s="148">
        <f t="shared" si="18"/>
        <v>154867.73462153578</v>
      </c>
      <c r="F40" s="148">
        <f t="shared" si="18"/>
        <v>164661.73750861795</v>
      </c>
      <c r="G40" s="148">
        <f t="shared" si="18"/>
        <v>179185.95147297418</v>
      </c>
      <c r="H40" s="148">
        <f t="shared" si="18"/>
        <v>190479.41818221609</v>
      </c>
      <c r="I40" s="148">
        <f t="shared" si="18"/>
        <v>207984.87657062628</v>
      </c>
      <c r="J40" s="148">
        <f t="shared" si="18"/>
        <v>231444.42985075925</v>
      </c>
      <c r="K40" s="148">
        <f t="shared" si="18"/>
        <v>254197.15715691657</v>
      </c>
      <c r="L40" s="150"/>
      <c r="M40" s="148">
        <f>SUM(M34,M37:M39)</f>
        <v>173769.98421708433</v>
      </c>
      <c r="N40" s="148">
        <f t="shared" ref="N40:S40" si="19">SUM(N34,N37:N39)</f>
        <v>188284.19981185222</v>
      </c>
      <c r="O40" s="148">
        <f t="shared" si="19"/>
        <v>200191.49606730352</v>
      </c>
      <c r="P40" s="148">
        <f t="shared" si="19"/>
        <v>217849.66102243718</v>
      </c>
      <c r="Q40" s="148">
        <f t="shared" si="19"/>
        <v>231579.96674201026</v>
      </c>
      <c r="R40" s="148">
        <f t="shared" si="19"/>
        <v>252862.65182199955</v>
      </c>
      <c r="S40" s="148">
        <f t="shared" si="19"/>
        <v>281384.17199589324</v>
      </c>
      <c r="T40" s="148">
        <f>SUM(T34,T37:T39)</f>
        <v>309046.3513700944</v>
      </c>
      <c r="U40" s="150"/>
      <c r="V40" s="217">
        <v>0</v>
      </c>
      <c r="W40" s="217">
        <v>0</v>
      </c>
      <c r="X40" s="217">
        <v>0</v>
      </c>
      <c r="Y40" s="217">
        <v>0</v>
      </c>
      <c r="Z40" s="217">
        <v>0</v>
      </c>
      <c r="AA40" s="217">
        <v>0</v>
      </c>
      <c r="AB40" s="217">
        <v>0</v>
      </c>
      <c r="AC40" s="217">
        <v>0</v>
      </c>
      <c r="AD40" s="17"/>
    </row>
    <row r="41" spans="1:30" x14ac:dyDescent="0.25">
      <c r="A41" s="2"/>
      <c r="B41" s="10" t="s">
        <v>451</v>
      </c>
      <c r="C41" s="11"/>
      <c r="D41" s="146"/>
      <c r="E41" s="146"/>
      <c r="F41" s="146"/>
      <c r="G41" s="146"/>
      <c r="H41" s="146"/>
      <c r="I41" s="146"/>
      <c r="J41" s="146"/>
      <c r="K41" s="146"/>
      <c r="L41" s="150"/>
      <c r="M41" s="146"/>
      <c r="N41" s="146"/>
      <c r="O41" s="146"/>
      <c r="P41" s="146"/>
      <c r="Q41" s="146"/>
      <c r="R41" s="146"/>
      <c r="S41" s="146"/>
      <c r="T41" s="146"/>
      <c r="U41" s="150"/>
      <c r="V41" s="218"/>
      <c r="W41" s="218"/>
      <c r="X41" s="218"/>
      <c r="Y41" s="218"/>
      <c r="Z41" s="218"/>
      <c r="AA41" s="218"/>
      <c r="AB41" s="218"/>
      <c r="AC41" s="218"/>
      <c r="AD41" s="17"/>
    </row>
    <row r="42" spans="1:30" x14ac:dyDescent="0.25">
      <c r="A42" s="2" t="s">
        <v>306</v>
      </c>
      <c r="B42" s="9" t="s">
        <v>34</v>
      </c>
      <c r="C42" s="46" t="s">
        <v>562</v>
      </c>
      <c r="D42" s="148">
        <v>92587.861837822071</v>
      </c>
      <c r="E42" s="148">
        <v>99419.519104530089</v>
      </c>
      <c r="F42" s="148">
        <v>107723.5788713113</v>
      </c>
      <c r="G42" s="148">
        <v>114536.1344049139</v>
      </c>
      <c r="H42" s="148">
        <v>124239.12309590749</v>
      </c>
      <c r="I42" s="148">
        <v>132494.51009313119</v>
      </c>
      <c r="J42" s="148">
        <v>144671.03370530091</v>
      </c>
      <c r="K42" s="148">
        <v>160989.13278664893</v>
      </c>
      <c r="L42" s="150"/>
      <c r="M42" s="148">
        <v>112565.93583567835</v>
      </c>
      <c r="N42" s="148">
        <v>120871.68864464384</v>
      </c>
      <c r="O42" s="148">
        <v>130967.55045988328</v>
      </c>
      <c r="P42" s="148">
        <v>139250.07987411416</v>
      </c>
      <c r="Q42" s="148">
        <v>151046.72341598416</v>
      </c>
      <c r="R42" s="148">
        <f t="shared" ref="R42:T42" si="20">Q48</f>
        <v>161083.41013260698</v>
      </c>
      <c r="S42" s="148">
        <f t="shared" si="20"/>
        <v>175887.31367268425</v>
      </c>
      <c r="T42" s="148">
        <f t="shared" si="20"/>
        <v>195726.43791305964</v>
      </c>
      <c r="U42" s="150"/>
      <c r="V42" s="217">
        <v>0</v>
      </c>
      <c r="W42" s="217">
        <v>0</v>
      </c>
      <c r="X42" s="217">
        <v>0</v>
      </c>
      <c r="Y42" s="217">
        <v>0</v>
      </c>
      <c r="Z42" s="217">
        <v>0</v>
      </c>
      <c r="AA42" s="217">
        <v>0</v>
      </c>
      <c r="AB42" s="217">
        <v>0</v>
      </c>
      <c r="AC42" s="217">
        <v>0</v>
      </c>
      <c r="AD42" s="17"/>
    </row>
    <row r="43" spans="1:30" x14ac:dyDescent="0.25">
      <c r="A43" s="2" t="s">
        <v>307</v>
      </c>
      <c r="B43" s="9" t="s">
        <v>35</v>
      </c>
      <c r="C43" s="46" t="s">
        <v>562</v>
      </c>
      <c r="D43" s="148">
        <v>2801.8335081596765</v>
      </c>
      <c r="E43" s="148">
        <v>3915.7220475081735</v>
      </c>
      <c r="F43" s="148">
        <v>2006.4121947771639</v>
      </c>
      <c r="G43" s="148">
        <v>5705.1416254654414</v>
      </c>
      <c r="H43" s="148">
        <v>1572.0225195392982</v>
      </c>
      <c r="I43" s="148">
        <v>3693.5005779224252</v>
      </c>
      <c r="J43" s="148">
        <v>5092.2868182477432</v>
      </c>
      <c r="K43" s="148">
        <v>3226.2351259849524</v>
      </c>
      <c r="L43" s="150"/>
      <c r="M43" s="148">
        <v>3406.3969578884771</v>
      </c>
      <c r="N43" s="148">
        <v>4760.6339319318749</v>
      </c>
      <c r="O43" s="148">
        <v>2439.3442282187766</v>
      </c>
      <c r="P43" s="148">
        <v>6936.1641299211906</v>
      </c>
      <c r="Q43" s="148">
        <v>1911.2244580899867</v>
      </c>
      <c r="R43" s="148">
        <v>4490.462797290973</v>
      </c>
      <c r="S43" s="148">
        <v>6191.0710525295553</v>
      </c>
      <c r="T43" s="148">
        <v>3922.3735052717407</v>
      </c>
      <c r="U43" s="150"/>
      <c r="V43" s="217">
        <v>0</v>
      </c>
      <c r="W43" s="217">
        <v>0</v>
      </c>
      <c r="X43" s="217">
        <v>0</v>
      </c>
      <c r="Y43" s="217">
        <v>0</v>
      </c>
      <c r="Z43" s="217">
        <v>0</v>
      </c>
      <c r="AA43" s="217">
        <v>0</v>
      </c>
      <c r="AB43" s="217">
        <v>0</v>
      </c>
      <c r="AC43" s="217">
        <v>0</v>
      </c>
      <c r="AD43" s="17"/>
    </row>
    <row r="44" spans="1:30" x14ac:dyDescent="0.25">
      <c r="A44" s="2" t="s">
        <v>308</v>
      </c>
      <c r="B44" s="9" t="s">
        <v>36</v>
      </c>
      <c r="C44" s="46" t="s">
        <v>562</v>
      </c>
      <c r="D44" s="148">
        <v>-5002.5958867657482</v>
      </c>
      <c r="E44" s="148">
        <v>-5255.9833257953969</v>
      </c>
      <c r="F44" s="148">
        <v>-5403.6762835977979</v>
      </c>
      <c r="G44" s="148">
        <v>-5714.3995465355729</v>
      </c>
      <c r="H44" s="148">
        <v>-5851.4468439839093</v>
      </c>
      <c r="I44" s="148">
        <v>-5223.7957987203299</v>
      </c>
      <c r="J44" s="148">
        <v>-5647.4808172345147</v>
      </c>
      <c r="K44" s="148">
        <v>-6203.5882753944279</v>
      </c>
      <c r="L44" s="151"/>
      <c r="M44" s="148">
        <v>-6082.0271299478991</v>
      </c>
      <c r="N44" s="148">
        <v>-6390.0890468905236</v>
      </c>
      <c r="O44" s="148">
        <v>-6569.6503379859751</v>
      </c>
      <c r="P44" s="148">
        <v>-6947.419671721882</v>
      </c>
      <c r="Q44" s="148">
        <v>-7114.0382433662335</v>
      </c>
      <c r="R44" s="148">
        <v>-6350.9562811529631</v>
      </c>
      <c r="S44" s="148">
        <v>-6866.0616055651908</v>
      </c>
      <c r="T44" s="148">
        <v>-7542.1627187177946</v>
      </c>
      <c r="U44" s="151"/>
      <c r="V44" s="217">
        <v>0</v>
      </c>
      <c r="W44" s="217">
        <v>0</v>
      </c>
      <c r="X44" s="217">
        <v>0</v>
      </c>
      <c r="Y44" s="217">
        <v>0</v>
      </c>
      <c r="Z44" s="217">
        <v>0</v>
      </c>
      <c r="AA44" s="217">
        <v>0</v>
      </c>
      <c r="AB44" s="217">
        <v>0</v>
      </c>
      <c r="AC44" s="217">
        <v>0</v>
      </c>
      <c r="AD44" s="17"/>
    </row>
    <row r="45" spans="1:30" x14ac:dyDescent="0.25">
      <c r="A45" s="2" t="s">
        <v>309</v>
      </c>
      <c r="B45" s="9" t="s">
        <v>37</v>
      </c>
      <c r="C45" s="46" t="s">
        <v>562</v>
      </c>
      <c r="D45" s="148">
        <f t="shared" ref="D45:K45" si="21">D44+D43</f>
        <v>-2200.7623786060717</v>
      </c>
      <c r="E45" s="148">
        <f t="shared" si="21"/>
        <v>-1340.2612782872234</v>
      </c>
      <c r="F45" s="148">
        <f t="shared" si="21"/>
        <v>-3397.2640888206342</v>
      </c>
      <c r="G45" s="148">
        <f t="shared" si="21"/>
        <v>-9.2579210701314878</v>
      </c>
      <c r="H45" s="148">
        <f t="shared" si="21"/>
        <v>-4279.4243244446116</v>
      </c>
      <c r="I45" s="148">
        <f t="shared" si="21"/>
        <v>-1530.2952207979047</v>
      </c>
      <c r="J45" s="148">
        <f t="shared" si="21"/>
        <v>-555.19399898677148</v>
      </c>
      <c r="K45" s="148">
        <f t="shared" si="21"/>
        <v>-2977.3531494094755</v>
      </c>
      <c r="L45" s="150"/>
      <c r="M45" s="148">
        <f>M44+M43</f>
        <v>-2675.630172059422</v>
      </c>
      <c r="N45" s="148">
        <f t="shared" ref="N45:S45" si="22">N44+N43</f>
        <v>-1629.4551149586487</v>
      </c>
      <c r="O45" s="148">
        <f t="shared" si="22"/>
        <v>-4130.306109767198</v>
      </c>
      <c r="P45" s="148">
        <f t="shared" si="22"/>
        <v>-11.25554180069139</v>
      </c>
      <c r="Q45" s="148">
        <f t="shared" si="22"/>
        <v>-5202.8137852762466</v>
      </c>
      <c r="R45" s="148">
        <f t="shared" si="22"/>
        <v>-1860.4934838619902</v>
      </c>
      <c r="S45" s="148">
        <f t="shared" si="22"/>
        <v>-674.99055303563546</v>
      </c>
      <c r="T45" s="148">
        <f>T44+T43</f>
        <v>-3619.789213446054</v>
      </c>
      <c r="U45" s="150"/>
      <c r="V45" s="217">
        <v>0</v>
      </c>
      <c r="W45" s="217">
        <v>0</v>
      </c>
      <c r="X45" s="217">
        <v>0</v>
      </c>
      <c r="Y45" s="217">
        <v>0</v>
      </c>
      <c r="Z45" s="217">
        <v>0</v>
      </c>
      <c r="AA45" s="217">
        <v>0</v>
      </c>
      <c r="AB45" s="217">
        <v>0</v>
      </c>
      <c r="AC45" s="217">
        <v>0</v>
      </c>
      <c r="AD45" s="17"/>
    </row>
    <row r="46" spans="1:30" x14ac:dyDescent="0.25">
      <c r="A46" s="2" t="s">
        <v>310</v>
      </c>
      <c r="B46" s="9" t="s">
        <v>38</v>
      </c>
      <c r="C46" s="46" t="s">
        <v>562</v>
      </c>
      <c r="D46" s="148">
        <v>9387.7522860887639</v>
      </c>
      <c r="E46" s="148">
        <v>9960.4152207147781</v>
      </c>
      <c r="F46" s="148">
        <v>10445.343874102849</v>
      </c>
      <c r="G46" s="148">
        <v>10180.488926229524</v>
      </c>
      <c r="H46" s="148">
        <v>12534.811321668332</v>
      </c>
      <c r="I46" s="148">
        <v>13706.818832967645</v>
      </c>
      <c r="J46" s="148">
        <v>16873.293080334788</v>
      </c>
      <c r="K46" s="148">
        <v>18803.795116111032</v>
      </c>
      <c r="L46" s="150"/>
      <c r="M46" s="148">
        <v>11413.387246463364</v>
      </c>
      <c r="N46" s="148">
        <v>12109.616081161979</v>
      </c>
      <c r="O46" s="148">
        <v>12699.179838210153</v>
      </c>
      <c r="P46" s="148">
        <v>12377.176019607097</v>
      </c>
      <c r="Q46" s="148">
        <v>15239.500501899078</v>
      </c>
      <c r="R46" s="148">
        <v>16664.39702393928</v>
      </c>
      <c r="S46" s="148">
        <v>20514.114793411016</v>
      </c>
      <c r="T46" s="148">
        <v>22861.169407011184</v>
      </c>
      <c r="U46" s="150"/>
      <c r="V46" s="217">
        <v>0</v>
      </c>
      <c r="W46" s="217">
        <v>0</v>
      </c>
      <c r="X46" s="217">
        <v>0</v>
      </c>
      <c r="Y46" s="217">
        <v>0</v>
      </c>
      <c r="Z46" s="217">
        <v>0</v>
      </c>
      <c r="AA46" s="217">
        <v>0</v>
      </c>
      <c r="AB46" s="217">
        <v>0</v>
      </c>
      <c r="AC46" s="217">
        <v>0</v>
      </c>
      <c r="AD46" s="17"/>
    </row>
    <row r="47" spans="1:30" x14ac:dyDescent="0.25">
      <c r="A47" s="2" t="s">
        <v>311</v>
      </c>
      <c r="B47" s="9" t="s">
        <v>39</v>
      </c>
      <c r="C47" s="46" t="s">
        <v>562</v>
      </c>
      <c r="D47" s="148">
        <v>-355.33264077467669</v>
      </c>
      <c r="E47" s="148">
        <v>-316.09417564632446</v>
      </c>
      <c r="F47" s="148">
        <v>-235.52425167961047</v>
      </c>
      <c r="G47" s="148">
        <v>-68.414480098930625</v>
      </c>
      <c r="H47" s="148">
        <v>0</v>
      </c>
      <c r="I47" s="148">
        <v>0</v>
      </c>
      <c r="J47" s="148">
        <v>0</v>
      </c>
      <c r="K47" s="148">
        <v>0</v>
      </c>
      <c r="L47" s="150"/>
      <c r="M47" s="148">
        <v>-432.00426543844327</v>
      </c>
      <c r="N47" s="148">
        <v>-384.29915096387731</v>
      </c>
      <c r="O47" s="148">
        <v>-286.34431421207154</v>
      </c>
      <c r="P47" s="148">
        <v>-83.176561421592396</v>
      </c>
      <c r="Q47" s="148">
        <v>0</v>
      </c>
      <c r="R47" s="148">
        <v>0</v>
      </c>
      <c r="S47" s="148">
        <v>0</v>
      </c>
      <c r="T47" s="148">
        <v>0</v>
      </c>
      <c r="U47" s="150"/>
      <c r="V47" s="217">
        <v>0</v>
      </c>
      <c r="W47" s="217">
        <v>0</v>
      </c>
      <c r="X47" s="217">
        <v>0</v>
      </c>
      <c r="Y47" s="217">
        <v>0</v>
      </c>
      <c r="Z47" s="217">
        <v>0</v>
      </c>
      <c r="AA47" s="217">
        <v>0</v>
      </c>
      <c r="AB47" s="217">
        <v>0</v>
      </c>
      <c r="AC47" s="217">
        <v>0</v>
      </c>
      <c r="AD47" s="17"/>
    </row>
    <row r="48" spans="1:30" ht="30" x14ac:dyDescent="0.25">
      <c r="A48" s="2" t="s">
        <v>312</v>
      </c>
      <c r="B48" s="9" t="s">
        <v>452</v>
      </c>
      <c r="C48" s="46" t="s">
        <v>562</v>
      </c>
      <c r="D48" s="148">
        <f t="shared" ref="D48:K48" si="23">SUM(D42,D45:D47)</f>
        <v>99419.519104530089</v>
      </c>
      <c r="E48" s="148">
        <f t="shared" si="23"/>
        <v>107723.57887131131</v>
      </c>
      <c r="F48" s="148">
        <f t="shared" si="23"/>
        <v>114536.1344049139</v>
      </c>
      <c r="G48" s="148">
        <f t="shared" si="23"/>
        <v>124638.95092997435</v>
      </c>
      <c r="H48" s="148">
        <f t="shared" si="23"/>
        <v>132494.51009313122</v>
      </c>
      <c r="I48" s="148">
        <f t="shared" si="23"/>
        <v>144671.03370530091</v>
      </c>
      <c r="J48" s="148">
        <f t="shared" si="23"/>
        <v>160989.13278664893</v>
      </c>
      <c r="K48" s="148">
        <f t="shared" si="23"/>
        <v>176815.57475335049</v>
      </c>
      <c r="L48" s="150"/>
      <c r="M48" s="148">
        <f>SUM(M42,M45:M47)</f>
        <v>120871.68864464384</v>
      </c>
      <c r="N48" s="148">
        <f t="shared" ref="N48:S48" si="24">SUM(N42,N45:N47)</f>
        <v>130967.55045988331</v>
      </c>
      <c r="O48" s="148">
        <f t="shared" si="24"/>
        <v>139250.07987411416</v>
      </c>
      <c r="P48" s="148">
        <f t="shared" si="24"/>
        <v>151532.82379049895</v>
      </c>
      <c r="Q48" s="148">
        <f t="shared" si="24"/>
        <v>161083.41013260698</v>
      </c>
      <c r="R48" s="148">
        <f t="shared" si="24"/>
        <v>175887.31367268425</v>
      </c>
      <c r="S48" s="148">
        <f t="shared" si="24"/>
        <v>195726.43791305964</v>
      </c>
      <c r="T48" s="148">
        <f>SUM(T42,T45:T47)</f>
        <v>214967.81810662476</v>
      </c>
      <c r="U48" s="150"/>
      <c r="V48" s="217">
        <v>0</v>
      </c>
      <c r="W48" s="217">
        <v>0</v>
      </c>
      <c r="X48" s="217">
        <v>0</v>
      </c>
      <c r="Y48" s="217">
        <v>0</v>
      </c>
      <c r="Z48" s="217">
        <v>0</v>
      </c>
      <c r="AA48" s="217">
        <v>0</v>
      </c>
      <c r="AB48" s="217">
        <v>0</v>
      </c>
      <c r="AC48" s="217">
        <v>0</v>
      </c>
      <c r="AD48" s="17"/>
    </row>
    <row r="49" spans="1:30" x14ac:dyDescent="0.25">
      <c r="A49" s="2"/>
      <c r="B49" s="10" t="s">
        <v>453</v>
      </c>
      <c r="C49" s="11"/>
      <c r="D49" s="146"/>
      <c r="E49" s="146"/>
      <c r="F49" s="146"/>
      <c r="G49" s="146"/>
      <c r="H49" s="146"/>
      <c r="I49" s="146"/>
      <c r="J49" s="146"/>
      <c r="K49" s="146"/>
      <c r="L49" s="150"/>
      <c r="M49" s="146"/>
      <c r="N49" s="146"/>
      <c r="O49" s="146"/>
      <c r="P49" s="146"/>
      <c r="Q49" s="146"/>
      <c r="R49" s="146"/>
      <c r="S49" s="146"/>
      <c r="T49" s="146"/>
      <c r="U49" s="150"/>
      <c r="V49" s="218"/>
      <c r="W49" s="218"/>
      <c r="X49" s="218"/>
      <c r="Y49" s="218"/>
      <c r="Z49" s="218"/>
      <c r="AA49" s="218"/>
      <c r="AB49" s="218"/>
      <c r="AC49" s="218"/>
      <c r="AD49" s="17"/>
    </row>
    <row r="50" spans="1:30" x14ac:dyDescent="0.25">
      <c r="A50" s="2" t="s">
        <v>313</v>
      </c>
      <c r="B50" s="9" t="s">
        <v>34</v>
      </c>
      <c r="C50" s="46" t="s">
        <v>562</v>
      </c>
      <c r="D50" s="148">
        <v>2491.0011990265971</v>
      </c>
      <c r="E50" s="148">
        <v>2674.8013873549198</v>
      </c>
      <c r="F50" s="148">
        <v>2898.2153686829843</v>
      </c>
      <c r="G50" s="148">
        <v>3081.5016404014555</v>
      </c>
      <c r="H50" s="148">
        <v>3342.5526678648962</v>
      </c>
      <c r="I50" s="148">
        <v>3564.6571478725818</v>
      </c>
      <c r="J50" s="148">
        <v>3892.2566227478083</v>
      </c>
      <c r="K50" s="148">
        <v>4331.2818207664523</v>
      </c>
      <c r="L50" s="150"/>
      <c r="M50" s="148">
        <v>3028.4950485991435</v>
      </c>
      <c r="N50" s="148">
        <v>3251.9545798516501</v>
      </c>
      <c r="O50" s="148">
        <v>3523.5755395301367</v>
      </c>
      <c r="P50" s="148">
        <v>3746.4102642153339</v>
      </c>
      <c r="Q50" s="148">
        <v>4063.7893744356288</v>
      </c>
      <c r="R50" s="148">
        <f t="shared" ref="R50:T50" si="25">Q56</f>
        <v>4333.8182761630987</v>
      </c>
      <c r="S50" s="148">
        <f t="shared" si="25"/>
        <v>4732.1052733636607</v>
      </c>
      <c r="T50" s="148">
        <f t="shared" si="25"/>
        <v>5265.8607926019822</v>
      </c>
      <c r="U50" s="150"/>
      <c r="V50" s="217">
        <v>0</v>
      </c>
      <c r="W50" s="217">
        <v>0</v>
      </c>
      <c r="X50" s="217">
        <v>0</v>
      </c>
      <c r="Y50" s="217">
        <v>0</v>
      </c>
      <c r="Z50" s="217">
        <v>0</v>
      </c>
      <c r="AA50" s="217">
        <v>0</v>
      </c>
      <c r="AB50" s="217">
        <v>0</v>
      </c>
      <c r="AC50" s="217">
        <v>0</v>
      </c>
      <c r="AD50" s="17"/>
    </row>
    <row r="51" spans="1:30" x14ac:dyDescent="0.25">
      <c r="A51" s="2" t="s">
        <v>314</v>
      </c>
      <c r="B51" s="9" t="s">
        <v>35</v>
      </c>
      <c r="C51" s="46" t="s">
        <v>562</v>
      </c>
      <c r="D51" s="148">
        <v>75.381054165866743</v>
      </c>
      <c r="E51" s="148">
        <v>105.34932032973262</v>
      </c>
      <c r="F51" s="148">
        <v>53.980889975470127</v>
      </c>
      <c r="G51" s="148">
        <v>153.49220024698286</v>
      </c>
      <c r="H51" s="148">
        <v>42.293988686425834</v>
      </c>
      <c r="I51" s="148">
        <v>99.370632236069085</v>
      </c>
      <c r="J51" s="148">
        <v>137.00383957738936</v>
      </c>
      <c r="K51" s="148">
        <v>86.799234885099338</v>
      </c>
      <c r="L51" s="150"/>
      <c r="M51" s="148">
        <v>91.646342598598551</v>
      </c>
      <c r="N51" s="148">
        <v>128.08098812499759</v>
      </c>
      <c r="O51" s="148">
        <v>65.628574596258517</v>
      </c>
      <c r="P51" s="148">
        <v>186.61186057566908</v>
      </c>
      <c r="Q51" s="148">
        <v>51.419941255909933</v>
      </c>
      <c r="R51" s="148">
        <v>120.81225325009906</v>
      </c>
      <c r="S51" s="148">
        <v>166.56573668504481</v>
      </c>
      <c r="T51" s="148">
        <v>105.52827239683342</v>
      </c>
      <c r="U51" s="150"/>
      <c r="V51" s="217">
        <v>0</v>
      </c>
      <c r="W51" s="217">
        <v>0</v>
      </c>
      <c r="X51" s="217">
        <v>0</v>
      </c>
      <c r="Y51" s="217">
        <v>0</v>
      </c>
      <c r="Z51" s="217">
        <v>0</v>
      </c>
      <c r="AA51" s="217">
        <v>0</v>
      </c>
      <c r="AB51" s="217">
        <v>0</v>
      </c>
      <c r="AC51" s="217">
        <v>0</v>
      </c>
      <c r="AD51" s="17"/>
    </row>
    <row r="52" spans="1:30" x14ac:dyDescent="0.25">
      <c r="A52" s="2" t="s">
        <v>315</v>
      </c>
      <c r="B52" s="9" t="s">
        <v>36</v>
      </c>
      <c r="C52" s="46" t="s">
        <v>562</v>
      </c>
      <c r="D52" s="148">
        <v>-134.59077793595296</v>
      </c>
      <c r="E52" s="148">
        <v>-141.40796111647322</v>
      </c>
      <c r="F52" s="148">
        <v>-145.38152015186805</v>
      </c>
      <c r="G52" s="148">
        <v>-153.7412770917056</v>
      </c>
      <c r="H52" s="148">
        <v>-157.42842328442291</v>
      </c>
      <c r="I52" s="148">
        <v>-140.54198185152234</v>
      </c>
      <c r="J52" s="148">
        <v>-151.9408830484966</v>
      </c>
      <c r="K52" s="148">
        <v>-166.9025023965103</v>
      </c>
      <c r="L52" s="151"/>
      <c r="M52" s="148">
        <v>-163.6319985415584</v>
      </c>
      <c r="N52" s="148">
        <v>-171.92015412962746</v>
      </c>
      <c r="O52" s="148">
        <v>-176.75110478059949</v>
      </c>
      <c r="P52" s="148">
        <v>-186.91468178316521</v>
      </c>
      <c r="Q52" s="148">
        <v>-191.39741908271731</v>
      </c>
      <c r="R52" s="148">
        <v>-170.86731886117471</v>
      </c>
      <c r="S52" s="148">
        <v>-184.72580911320563</v>
      </c>
      <c r="T52" s="148">
        <v>-202.91576025903038</v>
      </c>
      <c r="U52" s="151"/>
      <c r="V52" s="217">
        <v>0</v>
      </c>
      <c r="W52" s="217">
        <v>0</v>
      </c>
      <c r="X52" s="217">
        <v>0</v>
      </c>
      <c r="Y52" s="217">
        <v>0</v>
      </c>
      <c r="Z52" s="217">
        <v>0</v>
      </c>
      <c r="AA52" s="217">
        <v>0</v>
      </c>
      <c r="AB52" s="217">
        <v>0</v>
      </c>
      <c r="AC52" s="217">
        <v>0</v>
      </c>
      <c r="AD52" s="17"/>
    </row>
    <row r="53" spans="1:30" x14ac:dyDescent="0.25">
      <c r="A53" s="2" t="s">
        <v>316</v>
      </c>
      <c r="B53" s="9" t="s">
        <v>37</v>
      </c>
      <c r="C53" s="46" t="s">
        <v>562</v>
      </c>
      <c r="D53" s="148">
        <f t="shared" ref="D53:K53" si="26">D52+D51</f>
        <v>-59.209723770086214</v>
      </c>
      <c r="E53" s="148">
        <f t="shared" si="26"/>
        <v>-36.058640786740597</v>
      </c>
      <c r="F53" s="148">
        <f t="shared" si="26"/>
        <v>-91.400630176397925</v>
      </c>
      <c r="G53" s="148">
        <f t="shared" si="26"/>
        <v>-0.24907684472273672</v>
      </c>
      <c r="H53" s="148">
        <f t="shared" si="26"/>
        <v>-115.13443459799707</v>
      </c>
      <c r="I53" s="148">
        <f t="shared" si="26"/>
        <v>-41.171349615453252</v>
      </c>
      <c r="J53" s="148">
        <f t="shared" si="26"/>
        <v>-14.937043471107245</v>
      </c>
      <c r="K53" s="148">
        <f t="shared" si="26"/>
        <v>-80.103267511410962</v>
      </c>
      <c r="L53" s="150"/>
      <c r="M53" s="148">
        <f>M52+M51</f>
        <v>-71.985655942959852</v>
      </c>
      <c r="N53" s="148">
        <f t="shared" ref="N53:S53" si="27">N52+N51</f>
        <v>-43.839166004629874</v>
      </c>
      <c r="O53" s="148">
        <f t="shared" si="27"/>
        <v>-111.12253018434097</v>
      </c>
      <c r="P53" s="148">
        <f t="shared" si="27"/>
        <v>-0.30282120749612318</v>
      </c>
      <c r="Q53" s="148">
        <f t="shared" si="27"/>
        <v>-139.97747782680739</v>
      </c>
      <c r="R53" s="148">
        <f t="shared" si="27"/>
        <v>-50.055065611075648</v>
      </c>
      <c r="S53" s="148">
        <f t="shared" si="27"/>
        <v>-18.160072428160817</v>
      </c>
      <c r="T53" s="148">
        <f>T52+T51</f>
        <v>-97.387487862196963</v>
      </c>
      <c r="U53" s="150"/>
      <c r="V53" s="217">
        <v>0</v>
      </c>
      <c r="W53" s="217">
        <v>0</v>
      </c>
      <c r="X53" s="217">
        <v>0</v>
      </c>
      <c r="Y53" s="217">
        <v>0</v>
      </c>
      <c r="Z53" s="217">
        <v>0</v>
      </c>
      <c r="AA53" s="217">
        <v>0</v>
      </c>
      <c r="AB53" s="217">
        <v>0</v>
      </c>
      <c r="AC53" s="217">
        <v>0</v>
      </c>
      <c r="AD53" s="17"/>
    </row>
    <row r="54" spans="1:30" x14ac:dyDescent="0.25">
      <c r="A54" s="2" t="s">
        <v>317</v>
      </c>
      <c r="B54" s="9" t="s">
        <v>38</v>
      </c>
      <c r="C54" s="46" t="s">
        <v>562</v>
      </c>
      <c r="D54" s="148">
        <v>252.5698481057166</v>
      </c>
      <c r="E54" s="148">
        <v>267.97687909742666</v>
      </c>
      <c r="F54" s="148">
        <v>281.02349053282097</v>
      </c>
      <c r="G54" s="148">
        <v>273.89778334372721</v>
      </c>
      <c r="H54" s="148">
        <v>337.23891460568228</v>
      </c>
      <c r="I54" s="148">
        <v>368.77082449067927</v>
      </c>
      <c r="J54" s="148">
        <v>453.96224148975159</v>
      </c>
      <c r="K54" s="148">
        <v>505.9008303110943</v>
      </c>
      <c r="L54" s="150"/>
      <c r="M54" s="148">
        <v>307.06791097190211</v>
      </c>
      <c r="N54" s="148">
        <v>325.79938211300021</v>
      </c>
      <c r="O54" s="148">
        <v>341.66111600077534</v>
      </c>
      <c r="P54" s="148">
        <v>332.99786487573749</v>
      </c>
      <c r="Q54" s="148">
        <v>410.00637955427709</v>
      </c>
      <c r="R54" s="148">
        <v>448.34206281163716</v>
      </c>
      <c r="S54" s="148">
        <v>551.91559166648244</v>
      </c>
      <c r="T54" s="148">
        <v>615.06118916283424</v>
      </c>
      <c r="U54" s="150"/>
      <c r="V54" s="217">
        <v>0</v>
      </c>
      <c r="W54" s="217">
        <v>0</v>
      </c>
      <c r="X54" s="217">
        <v>0</v>
      </c>
      <c r="Y54" s="217">
        <v>0</v>
      </c>
      <c r="Z54" s="217">
        <v>0</v>
      </c>
      <c r="AA54" s="217">
        <v>0</v>
      </c>
      <c r="AB54" s="217">
        <v>0</v>
      </c>
      <c r="AC54" s="217">
        <v>0</v>
      </c>
      <c r="AD54" s="17"/>
    </row>
    <row r="55" spans="1:30" x14ac:dyDescent="0.25">
      <c r="A55" s="2" t="s">
        <v>318</v>
      </c>
      <c r="B55" s="9" t="s">
        <v>39</v>
      </c>
      <c r="C55" s="46" t="s">
        <v>562</v>
      </c>
      <c r="D55" s="148">
        <v>-9.5599360073074973</v>
      </c>
      <c r="E55" s="148">
        <v>-8.5042569826217704</v>
      </c>
      <c r="F55" s="148">
        <v>-6.3365886379513405</v>
      </c>
      <c r="G55" s="148">
        <v>-1.8406360031915201</v>
      </c>
      <c r="H55" s="148">
        <v>0</v>
      </c>
      <c r="I55" s="148">
        <v>0</v>
      </c>
      <c r="J55" s="148">
        <v>0</v>
      </c>
      <c r="K55" s="148">
        <v>0</v>
      </c>
      <c r="L55" s="150"/>
      <c r="M55" s="148">
        <v>-11.622723776435361</v>
      </c>
      <c r="N55" s="148">
        <v>-10.339256429884092</v>
      </c>
      <c r="O55" s="148">
        <v>-7.703861131236784</v>
      </c>
      <c r="P55" s="148">
        <v>-2.2377978076112992</v>
      </c>
      <c r="Q55" s="148">
        <v>0</v>
      </c>
      <c r="R55" s="148">
        <v>0</v>
      </c>
      <c r="S55" s="148">
        <v>0</v>
      </c>
      <c r="T55" s="148">
        <v>0</v>
      </c>
      <c r="U55" s="150"/>
      <c r="V55" s="217">
        <v>0</v>
      </c>
      <c r="W55" s="217">
        <v>0</v>
      </c>
      <c r="X55" s="217">
        <v>0</v>
      </c>
      <c r="Y55" s="217">
        <v>0</v>
      </c>
      <c r="Z55" s="217">
        <v>0</v>
      </c>
      <c r="AA55" s="217">
        <v>0</v>
      </c>
      <c r="AB55" s="217">
        <v>0</v>
      </c>
      <c r="AC55" s="217">
        <v>0</v>
      </c>
      <c r="AD55" s="17"/>
    </row>
    <row r="56" spans="1:30" ht="30" x14ac:dyDescent="0.25">
      <c r="A56" s="2" t="s">
        <v>319</v>
      </c>
      <c r="B56" s="9" t="s">
        <v>460</v>
      </c>
      <c r="C56" s="46" t="s">
        <v>562</v>
      </c>
      <c r="D56" s="148">
        <f t="shared" ref="D56:K56" si="28">SUM(D50,D53:D55)</f>
        <v>2674.8013873549198</v>
      </c>
      <c r="E56" s="148">
        <f t="shared" si="28"/>
        <v>2898.2153686829843</v>
      </c>
      <c r="F56" s="148">
        <f t="shared" si="28"/>
        <v>3081.5016404014559</v>
      </c>
      <c r="G56" s="148">
        <f t="shared" si="28"/>
        <v>3353.3097108972684</v>
      </c>
      <c r="H56" s="148">
        <f t="shared" si="28"/>
        <v>3564.6571478725814</v>
      </c>
      <c r="I56" s="148">
        <f t="shared" si="28"/>
        <v>3892.2566227478078</v>
      </c>
      <c r="J56" s="148">
        <f t="shared" si="28"/>
        <v>4331.2818207664523</v>
      </c>
      <c r="K56" s="148">
        <f t="shared" si="28"/>
        <v>4757.0793835661352</v>
      </c>
      <c r="L56" s="150"/>
      <c r="M56" s="148">
        <f>SUM(M50,M53:M55)</f>
        <v>3251.9545798516501</v>
      </c>
      <c r="N56" s="148">
        <f t="shared" ref="N56:S56" si="29">SUM(N50,N53:N55)</f>
        <v>3523.5755395301362</v>
      </c>
      <c r="O56" s="148">
        <f t="shared" si="29"/>
        <v>3746.4102642153343</v>
      </c>
      <c r="P56" s="148">
        <f t="shared" si="29"/>
        <v>4076.8675100759638</v>
      </c>
      <c r="Q56" s="148">
        <f t="shared" si="29"/>
        <v>4333.8182761630987</v>
      </c>
      <c r="R56" s="148">
        <f t="shared" si="29"/>
        <v>4732.1052733636607</v>
      </c>
      <c r="S56" s="148">
        <f t="shared" si="29"/>
        <v>5265.8607926019822</v>
      </c>
      <c r="T56" s="148">
        <f>SUM(T50,T53:T55)</f>
        <v>5783.534493902619</v>
      </c>
      <c r="U56" s="150"/>
      <c r="V56" s="217">
        <v>0</v>
      </c>
      <c r="W56" s="217">
        <v>0</v>
      </c>
      <c r="X56" s="217">
        <v>0</v>
      </c>
      <c r="Y56" s="217">
        <v>0</v>
      </c>
      <c r="Z56" s="217">
        <v>0</v>
      </c>
      <c r="AA56" s="217">
        <v>0</v>
      </c>
      <c r="AB56" s="217">
        <v>0</v>
      </c>
      <c r="AC56" s="217">
        <v>0</v>
      </c>
      <c r="AD56" s="17"/>
    </row>
    <row r="57" spans="1:30" x14ac:dyDescent="0.25">
      <c r="A57" s="2"/>
      <c r="B57" s="10" t="s">
        <v>267</v>
      </c>
      <c r="C57" s="11"/>
      <c r="D57" s="146"/>
      <c r="E57" s="146"/>
      <c r="F57" s="146"/>
      <c r="G57" s="146"/>
      <c r="H57" s="146"/>
      <c r="I57" s="146"/>
      <c r="J57" s="146"/>
      <c r="K57" s="146"/>
      <c r="L57" s="150"/>
      <c r="M57" s="146"/>
      <c r="N57" s="146"/>
      <c r="O57" s="146"/>
      <c r="P57" s="146"/>
      <c r="Q57" s="146"/>
      <c r="R57" s="146"/>
      <c r="S57" s="146"/>
      <c r="T57" s="146"/>
      <c r="U57" s="150"/>
      <c r="V57" s="218"/>
      <c r="W57" s="218"/>
      <c r="X57" s="218"/>
      <c r="Y57" s="218"/>
      <c r="Z57" s="218"/>
      <c r="AA57" s="218"/>
      <c r="AB57" s="218"/>
      <c r="AC57" s="218"/>
      <c r="AD57" s="17"/>
    </row>
    <row r="58" spans="1:30" x14ac:dyDescent="0.25">
      <c r="A58" s="2" t="s">
        <v>320</v>
      </c>
      <c r="B58" s="9" t="s">
        <v>34</v>
      </c>
      <c r="C58" s="46" t="s">
        <v>562</v>
      </c>
      <c r="D58" s="148">
        <v>70511.47629862625</v>
      </c>
      <c r="E58" s="148">
        <v>75714.212703594647</v>
      </c>
      <c r="F58" s="148">
        <v>82038.27615862283</v>
      </c>
      <c r="G58" s="148">
        <v>87226.465393212857</v>
      </c>
      <c r="H58" s="148">
        <v>94615.901152181323</v>
      </c>
      <c r="I58" s="148">
        <v>100902.89723391761</v>
      </c>
      <c r="J58" s="148">
        <v>110176.08530670273</v>
      </c>
      <c r="K58" s="148">
        <v>122603.34341347848</v>
      </c>
      <c r="L58" s="150"/>
      <c r="M58" s="148">
        <v>85726.035348056612</v>
      </c>
      <c r="N58" s="148">
        <v>92051.388161122464</v>
      </c>
      <c r="O58" s="148">
        <v>99740.02149781608</v>
      </c>
      <c r="P58" s="148">
        <v>106047.68823611038</v>
      </c>
      <c r="Q58" s="148">
        <v>115031.57375841457</v>
      </c>
      <c r="R58" s="148">
        <f t="shared" ref="R58:T58" si="30">Q64</f>
        <v>122675.14153812533</v>
      </c>
      <c r="S58" s="148">
        <f t="shared" si="30"/>
        <v>133949.24456711329</v>
      </c>
      <c r="T58" s="148">
        <f t="shared" si="30"/>
        <v>149057.98464268644</v>
      </c>
      <c r="U58" s="150"/>
      <c r="V58" s="217">
        <v>0</v>
      </c>
      <c r="W58" s="217">
        <v>0</v>
      </c>
      <c r="X58" s="217">
        <v>0</v>
      </c>
      <c r="Y58" s="217">
        <v>0</v>
      </c>
      <c r="Z58" s="217">
        <v>0</v>
      </c>
      <c r="AA58" s="217">
        <v>0</v>
      </c>
      <c r="AB58" s="217">
        <v>0</v>
      </c>
      <c r="AC58" s="217">
        <v>0</v>
      </c>
      <c r="AD58" s="17"/>
    </row>
    <row r="59" spans="1:30" x14ac:dyDescent="0.25">
      <c r="A59" s="2" t="s">
        <v>321</v>
      </c>
      <c r="B59" s="9" t="s">
        <v>35</v>
      </c>
      <c r="C59" s="46" t="s">
        <v>562</v>
      </c>
      <c r="D59" s="148">
        <v>2133.7723226544399</v>
      </c>
      <c r="E59" s="148">
        <v>2982.0684576181989</v>
      </c>
      <c r="F59" s="148">
        <v>1528.0089971741013</v>
      </c>
      <c r="G59" s="148">
        <v>4344.8239382495658</v>
      </c>
      <c r="H59" s="148">
        <v>1197.1939563909623</v>
      </c>
      <c r="I59" s="148">
        <v>2812.832841040427</v>
      </c>
      <c r="J59" s="148">
        <v>3878.0964822324599</v>
      </c>
      <c r="K59" s="148">
        <v>2456.9808299294309</v>
      </c>
      <c r="L59" s="150"/>
      <c r="M59" s="148">
        <v>2594.185388799513</v>
      </c>
      <c r="N59" s="148">
        <v>3625.5219636222955</v>
      </c>
      <c r="O59" s="148">
        <v>1857.7139521109075</v>
      </c>
      <c r="P59" s="148">
        <v>5282.3249499701851</v>
      </c>
      <c r="Q59" s="148">
        <v>1455.5175527653914</v>
      </c>
      <c r="R59" s="148">
        <v>3419.7696632810971</v>
      </c>
      <c r="S59" s="148">
        <v>4714.8897395233089</v>
      </c>
      <c r="T59" s="148">
        <v>2987.1339607752825</v>
      </c>
      <c r="U59" s="150"/>
      <c r="V59" s="217">
        <v>0</v>
      </c>
      <c r="W59" s="217">
        <v>0</v>
      </c>
      <c r="X59" s="217">
        <v>0</v>
      </c>
      <c r="Y59" s="217">
        <v>0</v>
      </c>
      <c r="Z59" s="217">
        <v>0</v>
      </c>
      <c r="AA59" s="217">
        <v>0</v>
      </c>
      <c r="AB59" s="217">
        <v>0</v>
      </c>
      <c r="AC59" s="217">
        <v>0</v>
      </c>
      <c r="AD59" s="17"/>
    </row>
    <row r="60" spans="1:30" x14ac:dyDescent="0.25">
      <c r="A60" s="2" t="s">
        <v>322</v>
      </c>
      <c r="B60" s="9" t="s">
        <v>36</v>
      </c>
      <c r="C60" s="46" t="s">
        <v>562</v>
      </c>
      <c r="D60" s="148">
        <v>-3809.7912004831951</v>
      </c>
      <c r="E60" s="148">
        <v>-4002.7616616955338</v>
      </c>
      <c r="F60" s="148">
        <v>-4115.2391321419218</v>
      </c>
      <c r="G60" s="148">
        <v>-4351.874427041007</v>
      </c>
      <c r="H60" s="148">
        <v>-4456.2445580063995</v>
      </c>
      <c r="I60" s="148">
        <v>-3978.2488367159431</v>
      </c>
      <c r="J60" s="148">
        <v>-4300.9116085744699</v>
      </c>
      <c r="K60" s="148">
        <v>-4724.4223914913082</v>
      </c>
      <c r="L60" s="151"/>
      <c r="M60" s="148">
        <v>-4631.8459386404938</v>
      </c>
      <c r="N60" s="148">
        <v>-4866.4544512882712</v>
      </c>
      <c r="O60" s="148">
        <v>-5003.2016605866665</v>
      </c>
      <c r="P60" s="148">
        <v>-5290.8967525062208</v>
      </c>
      <c r="Q60" s="148">
        <v>-5417.7872674420832</v>
      </c>
      <c r="R60" s="148">
        <v>-4836.6523905317863</v>
      </c>
      <c r="S60" s="148">
        <v>-5228.9374714553423</v>
      </c>
      <c r="T60" s="148">
        <v>-5743.8309647194928</v>
      </c>
      <c r="U60" s="151"/>
      <c r="V60" s="217">
        <v>0</v>
      </c>
      <c r="W60" s="217">
        <v>0</v>
      </c>
      <c r="X60" s="217">
        <v>0</v>
      </c>
      <c r="Y60" s="217">
        <v>0</v>
      </c>
      <c r="Z60" s="217">
        <v>0</v>
      </c>
      <c r="AA60" s="217">
        <v>0</v>
      </c>
      <c r="AB60" s="217">
        <v>0</v>
      </c>
      <c r="AC60" s="217">
        <v>0</v>
      </c>
      <c r="AD60" s="17"/>
    </row>
    <row r="61" spans="1:30" x14ac:dyDescent="0.25">
      <c r="A61" s="2" t="s">
        <v>323</v>
      </c>
      <c r="B61" s="9" t="s">
        <v>37</v>
      </c>
      <c r="C61" s="46" t="s">
        <v>562</v>
      </c>
      <c r="D61" s="148">
        <f t="shared" ref="D61:K61" si="31">D60+D59</f>
        <v>-1676.0188778287552</v>
      </c>
      <c r="E61" s="148">
        <f t="shared" si="31"/>
        <v>-1020.6932040773349</v>
      </c>
      <c r="F61" s="148">
        <f t="shared" si="31"/>
        <v>-2587.2301349678205</v>
      </c>
      <c r="G61" s="148">
        <f t="shared" si="31"/>
        <v>-7.0504887914412393</v>
      </c>
      <c r="H61" s="148">
        <f t="shared" si="31"/>
        <v>-3259.0506016154372</v>
      </c>
      <c r="I61" s="148">
        <f t="shared" si="31"/>
        <v>-1165.4159956755161</v>
      </c>
      <c r="J61" s="148">
        <f t="shared" si="31"/>
        <v>-422.81512634200999</v>
      </c>
      <c r="K61" s="148">
        <f t="shared" si="31"/>
        <v>-2267.4415615618773</v>
      </c>
      <c r="L61" s="150"/>
      <c r="M61" s="148">
        <f>M60+M59</f>
        <v>-2037.6605498409808</v>
      </c>
      <c r="N61" s="148">
        <f t="shared" ref="N61:S61" si="32">N60+N59</f>
        <v>-1240.9324876659757</v>
      </c>
      <c r="O61" s="148">
        <f t="shared" si="32"/>
        <v>-3145.4877084757591</v>
      </c>
      <c r="P61" s="148">
        <f t="shared" si="32"/>
        <v>-8.5718025360356478</v>
      </c>
      <c r="Q61" s="148">
        <f t="shared" si="32"/>
        <v>-3962.2697146766918</v>
      </c>
      <c r="R61" s="148">
        <f t="shared" si="32"/>
        <v>-1416.8827272506892</v>
      </c>
      <c r="S61" s="148">
        <f t="shared" si="32"/>
        <v>-514.04773193203346</v>
      </c>
      <c r="T61" s="148">
        <f>T60+T59</f>
        <v>-2756.6970039442103</v>
      </c>
      <c r="U61" s="150"/>
      <c r="V61" s="217">
        <v>0</v>
      </c>
      <c r="W61" s="217">
        <v>0</v>
      </c>
      <c r="X61" s="217">
        <v>0</v>
      </c>
      <c r="Y61" s="217">
        <v>0</v>
      </c>
      <c r="Z61" s="217">
        <v>0</v>
      </c>
      <c r="AA61" s="217">
        <v>0</v>
      </c>
      <c r="AB61" s="217">
        <v>0</v>
      </c>
      <c r="AC61" s="217">
        <v>0</v>
      </c>
      <c r="AD61" s="17"/>
    </row>
    <row r="62" spans="1:30" x14ac:dyDescent="0.25">
      <c r="A62" s="2" t="s">
        <v>324</v>
      </c>
      <c r="B62" s="9" t="s">
        <v>38</v>
      </c>
      <c r="C62" s="46" t="s">
        <v>562</v>
      </c>
      <c r="D62" s="148">
        <v>7149.3634227928451</v>
      </c>
      <c r="E62" s="148">
        <v>7585.4822416150446</v>
      </c>
      <c r="F62" s="148">
        <v>7954.785890831944</v>
      </c>
      <c r="G62" s="148">
        <v>7753.0822008573787</v>
      </c>
      <c r="H62" s="148">
        <v>9546.0466833517257</v>
      </c>
      <c r="I62" s="148">
        <v>10438.604068460654</v>
      </c>
      <c r="J62" s="148">
        <v>12850.073233117742</v>
      </c>
      <c r="K62" s="148">
        <v>14320.271872962354</v>
      </c>
      <c r="L62" s="150"/>
      <c r="M62" s="148">
        <v>8692.0117641953711</v>
      </c>
      <c r="N62" s="148">
        <v>9222.2337825228042</v>
      </c>
      <c r="O62" s="148">
        <v>9671.2236399022477</v>
      </c>
      <c r="P62" s="148">
        <v>9425.9974928370229</v>
      </c>
      <c r="Q62" s="148">
        <v>11605.837494387451</v>
      </c>
      <c r="R62" s="148">
        <v>12690.985756238661</v>
      </c>
      <c r="S62" s="148">
        <v>15622.787807505167</v>
      </c>
      <c r="T62" s="148">
        <v>17410.217417320888</v>
      </c>
      <c r="U62" s="150"/>
      <c r="V62" s="217">
        <v>0</v>
      </c>
      <c r="W62" s="217">
        <v>0</v>
      </c>
      <c r="X62" s="217">
        <v>0</v>
      </c>
      <c r="Y62" s="217">
        <v>0</v>
      </c>
      <c r="Z62" s="217">
        <v>0</v>
      </c>
      <c r="AA62" s="217">
        <v>0</v>
      </c>
      <c r="AB62" s="217">
        <v>0</v>
      </c>
      <c r="AC62" s="217">
        <v>0</v>
      </c>
      <c r="AD62" s="17"/>
    </row>
    <row r="63" spans="1:30" x14ac:dyDescent="0.25">
      <c r="A63" s="2" t="s">
        <v>325</v>
      </c>
      <c r="B63" s="9" t="s">
        <v>39</v>
      </c>
      <c r="C63" s="46" t="s">
        <v>562</v>
      </c>
      <c r="D63" s="148">
        <v>-270.60813999570018</v>
      </c>
      <c r="E63" s="148">
        <v>-240.72558250950863</v>
      </c>
      <c r="F63" s="148">
        <v>-179.36652127411514</v>
      </c>
      <c r="G63" s="148">
        <v>-52.101926712902923</v>
      </c>
      <c r="H63" s="148">
        <v>0</v>
      </c>
      <c r="I63" s="148">
        <v>0</v>
      </c>
      <c r="J63" s="148">
        <v>0</v>
      </c>
      <c r="K63" s="148">
        <v>0</v>
      </c>
      <c r="L63" s="150"/>
      <c r="M63" s="148">
        <v>-328.99840128854612</v>
      </c>
      <c r="N63" s="148">
        <v>-292.66795816319774</v>
      </c>
      <c r="O63" s="148">
        <v>-218.06919313221522</v>
      </c>
      <c r="P63" s="148">
        <v>-63.344179494639093</v>
      </c>
      <c r="Q63" s="148">
        <v>0</v>
      </c>
      <c r="R63" s="148">
        <v>0</v>
      </c>
      <c r="S63" s="148">
        <v>0</v>
      </c>
      <c r="T63" s="148">
        <v>0</v>
      </c>
      <c r="U63" s="150"/>
      <c r="V63" s="217">
        <v>0</v>
      </c>
      <c r="W63" s="217">
        <v>0</v>
      </c>
      <c r="X63" s="217">
        <v>0</v>
      </c>
      <c r="Y63" s="217">
        <v>0</v>
      </c>
      <c r="Z63" s="217">
        <v>0</v>
      </c>
      <c r="AA63" s="217">
        <v>0</v>
      </c>
      <c r="AB63" s="217">
        <v>0</v>
      </c>
      <c r="AC63" s="217">
        <v>0</v>
      </c>
      <c r="AD63" s="17"/>
    </row>
    <row r="64" spans="1:30" x14ac:dyDescent="0.25">
      <c r="A64" s="2" t="s">
        <v>326</v>
      </c>
      <c r="B64" s="9" t="s">
        <v>268</v>
      </c>
      <c r="C64" s="46" t="s">
        <v>562</v>
      </c>
      <c r="D64" s="148">
        <f t="shared" ref="D64:K64" si="33">SUM(D58,D61:D63)</f>
        <v>75714.212703594632</v>
      </c>
      <c r="E64" s="148">
        <f t="shared" si="33"/>
        <v>82038.276158622844</v>
      </c>
      <c r="F64" s="148">
        <f t="shared" si="33"/>
        <v>87226.465393212842</v>
      </c>
      <c r="G64" s="148">
        <f t="shared" si="33"/>
        <v>94920.395178565886</v>
      </c>
      <c r="H64" s="148">
        <f t="shared" si="33"/>
        <v>100902.89723391761</v>
      </c>
      <c r="I64" s="148">
        <f t="shared" si="33"/>
        <v>110176.08530670275</v>
      </c>
      <c r="J64" s="148">
        <f t="shared" si="33"/>
        <v>122603.34341347846</v>
      </c>
      <c r="K64" s="148">
        <f t="shared" si="33"/>
        <v>134656.17372487896</v>
      </c>
      <c r="L64" s="150"/>
      <c r="M64" s="148">
        <f>SUM(M58,M61:M63)</f>
        <v>92051.388161122464</v>
      </c>
      <c r="N64" s="148">
        <f t="shared" ref="N64:S64" si="34">SUM(N58,N61:N63)</f>
        <v>99740.021497816095</v>
      </c>
      <c r="O64" s="148">
        <f t="shared" si="34"/>
        <v>106047.68823611035</v>
      </c>
      <c r="P64" s="148">
        <f t="shared" si="34"/>
        <v>115401.76974691672</v>
      </c>
      <c r="Q64" s="148">
        <f t="shared" si="34"/>
        <v>122675.14153812533</v>
      </c>
      <c r="R64" s="148">
        <f t="shared" si="34"/>
        <v>133949.24456711329</v>
      </c>
      <c r="S64" s="148">
        <f t="shared" si="34"/>
        <v>149057.98464268644</v>
      </c>
      <c r="T64" s="148">
        <f>SUM(T58,T61:T63)</f>
        <v>163711.50505606309</v>
      </c>
      <c r="U64" s="150"/>
      <c r="V64" s="217">
        <v>0</v>
      </c>
      <c r="W64" s="217">
        <v>0</v>
      </c>
      <c r="X64" s="217">
        <v>0</v>
      </c>
      <c r="Y64" s="217">
        <v>0</v>
      </c>
      <c r="Z64" s="217">
        <v>0</v>
      </c>
      <c r="AA64" s="217">
        <v>0</v>
      </c>
      <c r="AB64" s="217">
        <v>0</v>
      </c>
      <c r="AC64" s="217">
        <v>0</v>
      </c>
      <c r="AD64" s="17"/>
    </row>
    <row r="65" spans="1:30" x14ac:dyDescent="0.25">
      <c r="A65" s="2"/>
      <c r="B65" s="10" t="s">
        <v>45</v>
      </c>
      <c r="C65" s="11"/>
      <c r="D65" s="146"/>
      <c r="E65" s="146"/>
      <c r="F65" s="146"/>
      <c r="G65" s="146"/>
      <c r="H65" s="146"/>
      <c r="I65" s="146"/>
      <c r="J65" s="146"/>
      <c r="K65" s="146"/>
      <c r="L65" s="150"/>
      <c r="M65" s="146"/>
      <c r="N65" s="146"/>
      <c r="O65" s="146"/>
      <c r="P65" s="146"/>
      <c r="Q65" s="146"/>
      <c r="R65" s="146"/>
      <c r="S65" s="146"/>
      <c r="T65" s="146"/>
      <c r="U65" s="150"/>
      <c r="V65" s="146"/>
      <c r="W65" s="146"/>
      <c r="X65" s="146"/>
      <c r="Y65" s="146"/>
      <c r="Z65" s="146"/>
      <c r="AA65" s="146"/>
      <c r="AB65" s="146"/>
      <c r="AC65" s="146"/>
      <c r="AD65" s="17"/>
    </row>
    <row r="66" spans="1:30" x14ac:dyDescent="0.25">
      <c r="A66" s="2" t="s">
        <v>327</v>
      </c>
      <c r="B66" s="9" t="s">
        <v>34</v>
      </c>
      <c r="C66" s="46" t="s">
        <v>562</v>
      </c>
      <c r="D66" s="215"/>
      <c r="E66" s="215"/>
      <c r="F66" s="215"/>
      <c r="G66" s="215"/>
      <c r="H66" s="215"/>
      <c r="I66" s="215"/>
      <c r="J66" s="215"/>
      <c r="K66" s="215"/>
      <c r="L66" s="150"/>
      <c r="M66" s="215"/>
      <c r="N66" s="215"/>
      <c r="O66" s="215"/>
      <c r="P66" s="215"/>
      <c r="Q66" s="215"/>
      <c r="R66" s="215"/>
      <c r="S66" s="215"/>
      <c r="T66" s="215"/>
      <c r="U66" s="150"/>
      <c r="V66" s="215"/>
      <c r="W66" s="215"/>
      <c r="X66" s="215"/>
      <c r="Y66" s="215"/>
      <c r="Z66" s="215"/>
      <c r="AA66" s="215"/>
      <c r="AB66" s="215"/>
      <c r="AC66" s="215"/>
      <c r="AD66" s="17"/>
    </row>
    <row r="67" spans="1:30" x14ac:dyDescent="0.25">
      <c r="A67" s="2" t="s">
        <v>328</v>
      </c>
      <c r="B67" s="9" t="s">
        <v>35</v>
      </c>
      <c r="C67" s="46" t="s">
        <v>562</v>
      </c>
      <c r="D67" s="215"/>
      <c r="E67" s="215"/>
      <c r="F67" s="215"/>
      <c r="G67" s="215"/>
      <c r="H67" s="215"/>
      <c r="I67" s="215"/>
      <c r="J67" s="215"/>
      <c r="K67" s="215"/>
      <c r="L67" s="150"/>
      <c r="M67" s="215"/>
      <c r="N67" s="215"/>
      <c r="O67" s="215"/>
      <c r="P67" s="215"/>
      <c r="Q67" s="215"/>
      <c r="R67" s="215"/>
      <c r="S67" s="215"/>
      <c r="T67" s="215"/>
      <c r="U67" s="150"/>
      <c r="V67" s="215"/>
      <c r="W67" s="215"/>
      <c r="X67" s="215"/>
      <c r="Y67" s="215"/>
      <c r="Z67" s="215"/>
      <c r="AA67" s="215"/>
      <c r="AB67" s="215"/>
      <c r="AC67" s="215"/>
      <c r="AD67" s="17"/>
    </row>
    <row r="68" spans="1:30" x14ac:dyDescent="0.25">
      <c r="A68" s="2" t="s">
        <v>329</v>
      </c>
      <c r="B68" s="9" t="s">
        <v>38</v>
      </c>
      <c r="C68" s="46" t="s">
        <v>562</v>
      </c>
      <c r="D68" s="215"/>
      <c r="E68" s="215"/>
      <c r="F68" s="215"/>
      <c r="G68" s="215"/>
      <c r="H68" s="215"/>
      <c r="I68" s="215"/>
      <c r="J68" s="215"/>
      <c r="K68" s="215"/>
      <c r="L68" s="151"/>
      <c r="M68" s="215"/>
      <c r="N68" s="215"/>
      <c r="O68" s="215"/>
      <c r="P68" s="215"/>
      <c r="Q68" s="215"/>
      <c r="R68" s="215"/>
      <c r="S68" s="215"/>
      <c r="T68" s="215"/>
      <c r="U68" s="151"/>
      <c r="V68" s="215"/>
      <c r="W68" s="215"/>
      <c r="X68" s="215"/>
      <c r="Y68" s="215"/>
      <c r="Z68" s="215"/>
      <c r="AA68" s="215"/>
      <c r="AB68" s="215"/>
      <c r="AC68" s="215"/>
      <c r="AD68" s="17"/>
    </row>
    <row r="69" spans="1:30" x14ac:dyDescent="0.25">
      <c r="A69" s="2" t="s">
        <v>573</v>
      </c>
      <c r="B69" s="9" t="s">
        <v>39</v>
      </c>
      <c r="C69" s="46" t="s">
        <v>562</v>
      </c>
      <c r="D69" s="215"/>
      <c r="E69" s="215"/>
      <c r="F69" s="215"/>
      <c r="G69" s="215"/>
      <c r="H69" s="215"/>
      <c r="I69" s="215"/>
      <c r="J69" s="215"/>
      <c r="K69" s="215"/>
      <c r="L69" s="151"/>
      <c r="M69" s="215"/>
      <c r="N69" s="215"/>
      <c r="O69" s="215"/>
      <c r="P69" s="215"/>
      <c r="Q69" s="215"/>
      <c r="R69" s="215"/>
      <c r="S69" s="215"/>
      <c r="T69" s="215"/>
      <c r="U69" s="151"/>
      <c r="V69" s="215"/>
      <c r="W69" s="215"/>
      <c r="X69" s="215"/>
      <c r="Y69" s="215"/>
      <c r="Z69" s="215"/>
      <c r="AA69" s="215"/>
      <c r="AB69" s="215"/>
      <c r="AC69" s="215"/>
      <c r="AD69" s="17"/>
    </row>
    <row r="70" spans="1:30" x14ac:dyDescent="0.25">
      <c r="A70" s="2" t="s">
        <v>574</v>
      </c>
      <c r="B70" s="9" t="s">
        <v>46</v>
      </c>
      <c r="C70" s="46" t="s">
        <v>562</v>
      </c>
      <c r="D70" s="215"/>
      <c r="E70" s="215"/>
      <c r="F70" s="215"/>
      <c r="G70" s="215"/>
      <c r="H70" s="215"/>
      <c r="I70" s="215"/>
      <c r="J70" s="215"/>
      <c r="K70" s="215"/>
      <c r="L70" s="150"/>
      <c r="M70" s="215"/>
      <c r="N70" s="215"/>
      <c r="O70" s="215"/>
      <c r="P70" s="215"/>
      <c r="Q70" s="215"/>
      <c r="R70" s="215"/>
      <c r="S70" s="215"/>
      <c r="T70" s="215"/>
      <c r="U70" s="150"/>
      <c r="V70" s="215"/>
      <c r="W70" s="215"/>
      <c r="X70" s="215"/>
      <c r="Y70" s="215"/>
      <c r="Z70" s="215"/>
      <c r="AA70" s="215"/>
      <c r="AB70" s="215"/>
      <c r="AC70" s="215"/>
      <c r="AD70" s="17"/>
    </row>
    <row r="71" spans="1:30" x14ac:dyDescent="0.25">
      <c r="A71" s="2"/>
      <c r="B71" s="10" t="s">
        <v>96</v>
      </c>
      <c r="C71" s="46"/>
      <c r="D71" s="151"/>
      <c r="E71" s="151"/>
      <c r="F71" s="151"/>
      <c r="G71" s="151"/>
      <c r="H71" s="151"/>
      <c r="I71" s="151"/>
      <c r="J71" s="151"/>
      <c r="K71" s="151"/>
      <c r="L71" s="150"/>
      <c r="M71" s="146"/>
      <c r="N71" s="146"/>
      <c r="O71" s="146"/>
      <c r="P71" s="146"/>
      <c r="Q71" s="146"/>
      <c r="R71" s="146"/>
      <c r="S71" s="146"/>
      <c r="T71" s="146"/>
      <c r="U71" s="150"/>
      <c r="V71" s="146"/>
      <c r="W71" s="146"/>
      <c r="X71" s="146"/>
      <c r="Y71" s="146"/>
      <c r="Z71" s="146"/>
      <c r="AA71" s="146"/>
      <c r="AB71" s="146"/>
      <c r="AC71" s="146"/>
      <c r="AD71" s="17"/>
    </row>
    <row r="72" spans="1:30" x14ac:dyDescent="0.25">
      <c r="A72" s="2" t="s">
        <v>330</v>
      </c>
      <c r="B72" s="9" t="s">
        <v>34</v>
      </c>
      <c r="C72" s="46" t="s">
        <v>562</v>
      </c>
      <c r="D72" s="217">
        <v>0</v>
      </c>
      <c r="E72" s="217">
        <v>0</v>
      </c>
      <c r="F72" s="217">
        <v>0</v>
      </c>
      <c r="G72" s="217">
        <v>0</v>
      </c>
      <c r="H72" s="217">
        <v>0</v>
      </c>
      <c r="I72" s="217">
        <v>0</v>
      </c>
      <c r="J72" s="217">
        <v>0</v>
      </c>
      <c r="K72" s="217">
        <v>0</v>
      </c>
      <c r="L72" s="151"/>
      <c r="M72" s="148">
        <v>132877.84451645362</v>
      </c>
      <c r="N72" s="148">
        <v>122967.95178310107</v>
      </c>
      <c r="O72" s="148">
        <v>114051.74337334653</v>
      </c>
      <c r="P72" s="148">
        <v>102793.14745587781</v>
      </c>
      <c r="Q72" s="148">
        <v>84939.338050380218</v>
      </c>
      <c r="R72" s="148">
        <f t="shared" ref="R72:T72" si="35">Q78</f>
        <v>72919.824937346901</v>
      </c>
      <c r="S72" s="148">
        <f t="shared" si="35"/>
        <v>62248.206067911757</v>
      </c>
      <c r="T72" s="148">
        <f t="shared" si="35"/>
        <v>51380.752266392126</v>
      </c>
      <c r="U72" s="151"/>
      <c r="V72" s="217">
        <v>0</v>
      </c>
      <c r="W72" s="217">
        <v>0</v>
      </c>
      <c r="X72" s="217">
        <v>0</v>
      </c>
      <c r="Y72" s="217">
        <v>0</v>
      </c>
      <c r="Z72" s="217">
        <v>0</v>
      </c>
      <c r="AA72" s="217">
        <v>0</v>
      </c>
      <c r="AB72" s="217">
        <v>0</v>
      </c>
      <c r="AC72" s="217">
        <v>0</v>
      </c>
      <c r="AD72" s="17"/>
    </row>
    <row r="73" spans="1:30" x14ac:dyDescent="0.25">
      <c r="A73" s="2" t="s">
        <v>331</v>
      </c>
      <c r="B73" s="9" t="s">
        <v>35</v>
      </c>
      <c r="C73" s="46" t="s">
        <v>562</v>
      </c>
      <c r="D73" s="217">
        <v>0</v>
      </c>
      <c r="E73" s="217">
        <v>0</v>
      </c>
      <c r="F73" s="217">
        <v>0</v>
      </c>
      <c r="G73" s="217">
        <v>0</v>
      </c>
      <c r="H73" s="217">
        <v>0</v>
      </c>
      <c r="I73" s="217">
        <v>0</v>
      </c>
      <c r="J73" s="217">
        <v>0</v>
      </c>
      <c r="K73" s="217">
        <v>0</v>
      </c>
      <c r="L73" s="151"/>
      <c r="M73" s="148">
        <v>4021.0626951333975</v>
      </c>
      <c r="N73" s="148">
        <v>4843.1970328457455</v>
      </c>
      <c r="O73" s="148">
        <v>2124.277814917833</v>
      </c>
      <c r="P73" s="148">
        <v>5120.2135239686895</v>
      </c>
      <c r="Q73" s="148">
        <v>1191.2820595964797</v>
      </c>
      <c r="R73" s="148">
        <v>2032.7590581585571</v>
      </c>
      <c r="S73" s="148">
        <v>2191.079382655862</v>
      </c>
      <c r="T73" s="148">
        <v>1029.6743941160755</v>
      </c>
      <c r="U73" s="151"/>
      <c r="V73" s="217">
        <v>0</v>
      </c>
      <c r="W73" s="217">
        <v>0</v>
      </c>
      <c r="X73" s="217">
        <v>0</v>
      </c>
      <c r="Y73" s="217">
        <v>0</v>
      </c>
      <c r="Z73" s="217">
        <v>0</v>
      </c>
      <c r="AA73" s="217">
        <v>0</v>
      </c>
      <c r="AB73" s="217">
        <v>0</v>
      </c>
      <c r="AC73" s="217">
        <v>0</v>
      </c>
      <c r="AD73" s="17"/>
    </row>
    <row r="74" spans="1:30" x14ac:dyDescent="0.25">
      <c r="A74" s="2" t="s">
        <v>425</v>
      </c>
      <c r="B74" s="9" t="s">
        <v>36</v>
      </c>
      <c r="C74" s="46" t="s">
        <v>562</v>
      </c>
      <c r="D74" s="217">
        <v>0</v>
      </c>
      <c r="E74" s="217">
        <v>0</v>
      </c>
      <c r="F74" s="217">
        <v>0</v>
      </c>
      <c r="G74" s="217">
        <v>0</v>
      </c>
      <c r="H74" s="217">
        <v>0</v>
      </c>
      <c r="I74" s="217">
        <v>0</v>
      </c>
      <c r="J74" s="217">
        <v>0</v>
      </c>
      <c r="K74" s="217">
        <v>0</v>
      </c>
      <c r="L74" s="150"/>
      <c r="M74" s="148">
        <v>-13930.955428485946</v>
      </c>
      <c r="N74" s="148">
        <v>-13759.405442600299</v>
      </c>
      <c r="O74" s="148">
        <v>-13382.873732386543</v>
      </c>
      <c r="P74" s="148">
        <v>-13461.679541573381</v>
      </c>
      <c r="Q74" s="148">
        <v>-13210.795172629803</v>
      </c>
      <c r="R74" s="148">
        <v>-12704.377927593699</v>
      </c>
      <c r="S74" s="148">
        <v>-13058.533184175496</v>
      </c>
      <c r="T74" s="148">
        <v>-13518.181495909314</v>
      </c>
      <c r="U74" s="150"/>
      <c r="V74" s="217">
        <v>0</v>
      </c>
      <c r="W74" s="217">
        <v>0</v>
      </c>
      <c r="X74" s="217">
        <v>0</v>
      </c>
      <c r="Y74" s="217">
        <v>0</v>
      </c>
      <c r="Z74" s="217">
        <v>0</v>
      </c>
      <c r="AA74" s="217">
        <v>0</v>
      </c>
      <c r="AB74" s="217">
        <v>0</v>
      </c>
      <c r="AC74" s="217">
        <v>0</v>
      </c>
      <c r="AD74" s="17"/>
    </row>
    <row r="75" spans="1:30" x14ac:dyDescent="0.25">
      <c r="A75" s="2" t="s">
        <v>426</v>
      </c>
      <c r="B75" s="9" t="s">
        <v>37</v>
      </c>
      <c r="C75" s="46" t="s">
        <v>562</v>
      </c>
      <c r="D75" s="217">
        <v>0</v>
      </c>
      <c r="E75" s="217">
        <v>0</v>
      </c>
      <c r="F75" s="217">
        <v>0</v>
      </c>
      <c r="G75" s="217">
        <v>0</v>
      </c>
      <c r="H75" s="217">
        <v>0</v>
      </c>
      <c r="I75" s="217">
        <v>0</v>
      </c>
      <c r="J75" s="217">
        <v>0</v>
      </c>
      <c r="K75" s="217">
        <v>0</v>
      </c>
      <c r="L75" s="150"/>
      <c r="M75" s="148">
        <f>M74+M73</f>
        <v>-9909.892733352548</v>
      </c>
      <c r="N75" s="148">
        <f t="shared" ref="N75:S75" si="36">N74+N73</f>
        <v>-8916.2084097545521</v>
      </c>
      <c r="O75" s="148">
        <f t="shared" si="36"/>
        <v>-11258.595917468709</v>
      </c>
      <c r="P75" s="148">
        <f t="shared" si="36"/>
        <v>-8341.4660176046928</v>
      </c>
      <c r="Q75" s="148">
        <f t="shared" si="36"/>
        <v>-12019.513113033323</v>
      </c>
      <c r="R75" s="148">
        <f t="shared" si="36"/>
        <v>-10671.618869435142</v>
      </c>
      <c r="S75" s="148">
        <f t="shared" si="36"/>
        <v>-10867.453801519634</v>
      </c>
      <c r="T75" s="148">
        <f>T74+T73</f>
        <v>-12488.507101793239</v>
      </c>
      <c r="U75" s="150"/>
      <c r="V75" s="217">
        <v>0</v>
      </c>
      <c r="W75" s="217">
        <v>0</v>
      </c>
      <c r="X75" s="217">
        <v>0</v>
      </c>
      <c r="Y75" s="217">
        <v>0</v>
      </c>
      <c r="Z75" s="217">
        <v>0</v>
      </c>
      <c r="AA75" s="217">
        <v>0</v>
      </c>
      <c r="AB75" s="217">
        <v>0</v>
      </c>
      <c r="AC75" s="217">
        <v>0</v>
      </c>
      <c r="AD75" s="17"/>
    </row>
    <row r="76" spans="1:30" x14ac:dyDescent="0.25">
      <c r="A76" s="2" t="s">
        <v>332</v>
      </c>
      <c r="B76" s="9" t="s">
        <v>38</v>
      </c>
      <c r="C76" s="46" t="s">
        <v>562</v>
      </c>
      <c r="D76" s="217">
        <v>0</v>
      </c>
      <c r="E76" s="217">
        <v>0</v>
      </c>
      <c r="F76" s="217">
        <v>0</v>
      </c>
      <c r="G76" s="217">
        <v>0</v>
      </c>
      <c r="H76" s="217">
        <v>0</v>
      </c>
      <c r="I76" s="217">
        <v>0</v>
      </c>
      <c r="J76" s="217">
        <v>0</v>
      </c>
      <c r="K76" s="217">
        <v>0</v>
      </c>
      <c r="L76" s="150"/>
      <c r="M76" s="217">
        <v>0</v>
      </c>
      <c r="N76" s="217">
        <v>0</v>
      </c>
      <c r="O76" s="217">
        <v>0</v>
      </c>
      <c r="P76" s="217">
        <v>0</v>
      </c>
      <c r="Q76" s="217">
        <v>0</v>
      </c>
      <c r="R76" s="217">
        <v>0</v>
      </c>
      <c r="S76" s="217">
        <v>0</v>
      </c>
      <c r="T76" s="217">
        <v>0</v>
      </c>
      <c r="U76" s="150"/>
      <c r="V76" s="217">
        <v>0</v>
      </c>
      <c r="W76" s="217">
        <v>0</v>
      </c>
      <c r="X76" s="217">
        <v>0</v>
      </c>
      <c r="Y76" s="217">
        <v>0</v>
      </c>
      <c r="Z76" s="217">
        <v>0</v>
      </c>
      <c r="AA76" s="217">
        <v>0</v>
      </c>
      <c r="AB76" s="217">
        <v>0</v>
      </c>
      <c r="AC76" s="217">
        <v>0</v>
      </c>
      <c r="AD76" s="17"/>
    </row>
    <row r="77" spans="1:30" x14ac:dyDescent="0.25">
      <c r="A77" s="2" t="s">
        <v>333</v>
      </c>
      <c r="B77" s="9" t="s">
        <v>39</v>
      </c>
      <c r="C77" s="46" t="s">
        <v>562</v>
      </c>
      <c r="D77" s="217">
        <v>0</v>
      </c>
      <c r="E77" s="217">
        <v>0</v>
      </c>
      <c r="F77" s="217">
        <v>0</v>
      </c>
      <c r="G77" s="217">
        <v>0</v>
      </c>
      <c r="H77" s="217">
        <v>0</v>
      </c>
      <c r="I77" s="217">
        <v>0</v>
      </c>
      <c r="J77" s="217">
        <v>0</v>
      </c>
      <c r="K77" s="217">
        <v>0</v>
      </c>
      <c r="L77" s="150"/>
      <c r="M77" s="148">
        <v>0</v>
      </c>
      <c r="N77" s="148">
        <v>0</v>
      </c>
      <c r="O77" s="148">
        <v>0</v>
      </c>
      <c r="P77" s="148">
        <v>0</v>
      </c>
      <c r="Q77" s="148">
        <v>0</v>
      </c>
      <c r="R77" s="148">
        <v>0</v>
      </c>
      <c r="S77" s="148">
        <v>0</v>
      </c>
      <c r="T77" s="148">
        <v>0</v>
      </c>
      <c r="U77" s="150"/>
      <c r="V77" s="217">
        <v>0</v>
      </c>
      <c r="W77" s="217">
        <v>0</v>
      </c>
      <c r="X77" s="217">
        <v>0</v>
      </c>
      <c r="Y77" s="217">
        <v>0</v>
      </c>
      <c r="Z77" s="217">
        <v>0</v>
      </c>
      <c r="AA77" s="217">
        <v>0</v>
      </c>
      <c r="AB77" s="217">
        <v>0</v>
      </c>
      <c r="AC77" s="217">
        <v>0</v>
      </c>
      <c r="AD77" s="17"/>
    </row>
    <row r="78" spans="1:30" x14ac:dyDescent="0.25">
      <c r="A78" s="2" t="s">
        <v>334</v>
      </c>
      <c r="B78" s="9" t="s">
        <v>97</v>
      </c>
      <c r="C78" s="46" t="s">
        <v>562</v>
      </c>
      <c r="D78" s="217">
        <v>0</v>
      </c>
      <c r="E78" s="217">
        <v>0</v>
      </c>
      <c r="F78" s="217">
        <v>0</v>
      </c>
      <c r="G78" s="217">
        <v>0</v>
      </c>
      <c r="H78" s="217">
        <v>0</v>
      </c>
      <c r="I78" s="217">
        <v>0</v>
      </c>
      <c r="J78" s="217">
        <v>0</v>
      </c>
      <c r="K78" s="217">
        <v>0</v>
      </c>
      <c r="L78" s="150"/>
      <c r="M78" s="148">
        <f>SUM(M72,M75:M77)</f>
        <v>122967.95178310107</v>
      </c>
      <c r="N78" s="148">
        <f t="shared" ref="N78:S78" si="37">SUM(N72,N75:N77)</f>
        <v>114051.74337334651</v>
      </c>
      <c r="O78" s="148">
        <f t="shared" si="37"/>
        <v>102793.14745587783</v>
      </c>
      <c r="P78" s="148">
        <f t="shared" si="37"/>
        <v>94451.681438273125</v>
      </c>
      <c r="Q78" s="148">
        <f>SUM(Q72,Q75:Q77)</f>
        <v>72919.824937346901</v>
      </c>
      <c r="R78" s="148">
        <f t="shared" si="37"/>
        <v>62248.206067911757</v>
      </c>
      <c r="S78" s="148">
        <f t="shared" si="37"/>
        <v>51380.752266392126</v>
      </c>
      <c r="T78" s="148">
        <f>SUM(T72,T75:T77)</f>
        <v>38892.245164598891</v>
      </c>
      <c r="U78" s="150"/>
      <c r="V78" s="217">
        <v>0</v>
      </c>
      <c r="W78" s="217">
        <v>0</v>
      </c>
      <c r="X78" s="217">
        <v>0</v>
      </c>
      <c r="Y78" s="217">
        <v>0</v>
      </c>
      <c r="Z78" s="217">
        <v>0</v>
      </c>
      <c r="AA78" s="217">
        <v>0</v>
      </c>
      <c r="AB78" s="217">
        <v>0</v>
      </c>
      <c r="AC78" s="217">
        <v>0</v>
      </c>
      <c r="AD78" s="17"/>
    </row>
    <row r="79" spans="1:30" x14ac:dyDescent="0.25">
      <c r="A79" s="2"/>
      <c r="B79" s="10" t="s">
        <v>47</v>
      </c>
      <c r="C79" s="11"/>
      <c r="D79" s="146"/>
      <c r="E79" s="146"/>
      <c r="F79" s="146"/>
      <c r="G79" s="146"/>
      <c r="H79" s="146"/>
      <c r="I79" s="146"/>
      <c r="J79" s="146"/>
      <c r="K79" s="146"/>
      <c r="L79" s="150"/>
      <c r="M79" s="146"/>
      <c r="N79" s="146"/>
      <c r="O79" s="146"/>
      <c r="P79" s="146"/>
      <c r="Q79" s="146"/>
      <c r="R79" s="146"/>
      <c r="S79" s="146"/>
      <c r="T79" s="146"/>
      <c r="U79" s="150"/>
      <c r="V79" s="146"/>
      <c r="W79" s="146"/>
      <c r="X79" s="146"/>
      <c r="Y79" s="146"/>
      <c r="Z79" s="146"/>
      <c r="AA79" s="146"/>
      <c r="AB79" s="146"/>
      <c r="AC79" s="146"/>
      <c r="AD79" s="17"/>
    </row>
    <row r="80" spans="1:30" x14ac:dyDescent="0.25">
      <c r="A80" s="2" t="s">
        <v>335</v>
      </c>
      <c r="B80" s="9" t="s">
        <v>34</v>
      </c>
      <c r="C80" s="46" t="s">
        <v>562</v>
      </c>
      <c r="D80" s="148">
        <v>61905.981025984176</v>
      </c>
      <c r="E80" s="148">
        <v>83227.977922621823</v>
      </c>
      <c r="F80" s="148">
        <v>93308.12285853707</v>
      </c>
      <c r="G80" s="148">
        <v>104146.7349341935</v>
      </c>
      <c r="H80" s="148">
        <v>137037.86804231288</v>
      </c>
      <c r="I80" s="148">
        <f t="shared" ref="I80:K80" si="38">H86</f>
        <v>147181.52881677958</v>
      </c>
      <c r="J80" s="148">
        <f t="shared" si="38"/>
        <v>159480.6383503578</v>
      </c>
      <c r="K80" s="148">
        <f t="shared" si="38"/>
        <v>157358.86809140455</v>
      </c>
      <c r="L80" s="151"/>
      <c r="M80" s="148">
        <v>86859.127313929086</v>
      </c>
      <c r="N80" s="148">
        <v>106828.37219030201</v>
      </c>
      <c r="O80" s="148">
        <v>115647.1506360138</v>
      </c>
      <c r="P80" s="148">
        <v>124670.14511056055</v>
      </c>
      <c r="Q80" s="148">
        <v>156518.00683047908</v>
      </c>
      <c r="R80" s="148">
        <f t="shared" ref="R80:T80" si="39">Q86</f>
        <v>164904.89876157508</v>
      </c>
      <c r="S80" s="148">
        <f t="shared" si="39"/>
        <v>176329.64081229217</v>
      </c>
      <c r="T80" s="148">
        <f t="shared" si="39"/>
        <v>173394.35718898181</v>
      </c>
      <c r="U80" s="151"/>
      <c r="V80" s="148">
        <v>12778.185766114677</v>
      </c>
      <c r="W80" s="148">
        <v>13016.188843424792</v>
      </c>
      <c r="X80" s="148">
        <v>12718.580492163477</v>
      </c>
      <c r="Y80" s="148">
        <v>12954.126426616449</v>
      </c>
      <c r="Z80" s="148">
        <v>13314.456148749385</v>
      </c>
      <c r="AA80" s="148">
        <v>14342.156973906051</v>
      </c>
      <c r="AB80" s="148">
        <v>14832.369188262717</v>
      </c>
      <c r="AC80" s="148">
        <v>16126.55795033367</v>
      </c>
      <c r="AD80" s="17"/>
    </row>
    <row r="81" spans="1:30" x14ac:dyDescent="0.25">
      <c r="A81" s="2" t="s">
        <v>336</v>
      </c>
      <c r="B81" s="9" t="s">
        <v>35</v>
      </c>
      <c r="C81" s="46" t="s">
        <v>562</v>
      </c>
      <c r="D81" s="148">
        <v>1873.3584354493148</v>
      </c>
      <c r="E81" s="148">
        <v>3278.0044709176659</v>
      </c>
      <c r="F81" s="148">
        <v>1737.9162253677514</v>
      </c>
      <c r="G81" s="148">
        <v>5187.6368598999252</v>
      </c>
      <c r="H81" s="148">
        <v>1440.6175141074475</v>
      </c>
      <c r="I81" s="148">
        <v>4102.9251805389595</v>
      </c>
      <c r="J81" s="148">
        <v>5613.5712287200258</v>
      </c>
      <c r="K81" s="148">
        <v>3153.4843304890719</v>
      </c>
      <c r="L81" s="151"/>
      <c r="M81" s="148">
        <v>2628.4742791010181</v>
      </c>
      <c r="N81" s="148">
        <v>4207.5260074951857</v>
      </c>
      <c r="O81" s="148">
        <v>2153.9931717690542</v>
      </c>
      <c r="P81" s="148">
        <v>6209.9252608665056</v>
      </c>
      <c r="Q81" s="148">
        <v>1682.8154374322212</v>
      </c>
      <c r="R81" s="148">
        <v>4596.9930259751363</v>
      </c>
      <c r="S81" s="148">
        <v>6206.6405594632424</v>
      </c>
      <c r="T81" s="148">
        <v>3474.836817414468</v>
      </c>
      <c r="U81" s="151"/>
      <c r="V81" s="217">
        <v>0</v>
      </c>
      <c r="W81" s="217">
        <v>0</v>
      </c>
      <c r="X81" s="217">
        <v>0</v>
      </c>
      <c r="Y81" s="217">
        <v>0</v>
      </c>
      <c r="Z81" s="217">
        <v>0</v>
      </c>
      <c r="AA81" s="217">
        <v>0</v>
      </c>
      <c r="AB81" s="217">
        <v>0</v>
      </c>
      <c r="AC81" s="217">
        <v>0</v>
      </c>
      <c r="AD81" s="17"/>
    </row>
    <row r="82" spans="1:30" x14ac:dyDescent="0.25">
      <c r="A82" s="2" t="s">
        <v>337</v>
      </c>
      <c r="B82" s="9" t="s">
        <v>36</v>
      </c>
      <c r="C82" s="46" t="s">
        <v>562</v>
      </c>
      <c r="D82" s="148">
        <v>-6460.2382124078285</v>
      </c>
      <c r="E82" s="148">
        <v>-7208.5301546494711</v>
      </c>
      <c r="F82" s="148">
        <v>-7925.3147137356273</v>
      </c>
      <c r="G82" s="148">
        <v>-9092.729489377245</v>
      </c>
      <c r="H82" s="148">
        <v>-10116.229393147556</v>
      </c>
      <c r="I82" s="148">
        <v>-15927.501986332274</v>
      </c>
      <c r="J82" s="148">
        <v>-17789.109651326031</v>
      </c>
      <c r="K82" s="148">
        <v>-19138.411176439717</v>
      </c>
      <c r="L82" s="150"/>
      <c r="M82" s="148">
        <v>-8568.1060763242622</v>
      </c>
      <c r="N82" s="148">
        <v>-9399.4181814304375</v>
      </c>
      <c r="O82" s="148">
        <v>-10157.009261246618</v>
      </c>
      <c r="P82" s="148">
        <v>-11435.58662784244</v>
      </c>
      <c r="Q82" s="148">
        <v>-12115.196159843026</v>
      </c>
      <c r="R82" s="148">
        <v>-17295.937314629551</v>
      </c>
      <c r="S82" s="148">
        <v>-19195.692346426375</v>
      </c>
      <c r="T82" s="148">
        <v>-20594.504283773829</v>
      </c>
      <c r="U82" s="150"/>
      <c r="V82" s="148">
        <v>-619.9969226898844</v>
      </c>
      <c r="W82" s="148">
        <v>-647.60835126131303</v>
      </c>
      <c r="X82" s="148">
        <v>-676.45406554702743</v>
      </c>
      <c r="Y82" s="148">
        <v>-722.03965122375155</v>
      </c>
      <c r="Z82" s="148">
        <v>-788.28783484333314</v>
      </c>
      <c r="AA82" s="148">
        <v>-860.67353564333303</v>
      </c>
      <c r="AB82" s="148">
        <v>-942.67933792904739</v>
      </c>
      <c r="AC82" s="148">
        <v>-1064.7970435290474</v>
      </c>
      <c r="AD82" s="17"/>
    </row>
    <row r="83" spans="1:30" x14ac:dyDescent="0.25">
      <c r="A83" s="2" t="s">
        <v>338</v>
      </c>
      <c r="B83" s="9" t="s">
        <v>37</v>
      </c>
      <c r="C83" s="46" t="s">
        <v>562</v>
      </c>
      <c r="D83" s="148">
        <f>D82+D81</f>
        <v>-4586.8797769585135</v>
      </c>
      <c r="E83" s="148">
        <f t="shared" ref="E83:K83" si="40">E82+E81</f>
        <v>-3930.5256837318052</v>
      </c>
      <c r="F83" s="148">
        <f t="shared" si="40"/>
        <v>-6187.3984883678759</v>
      </c>
      <c r="G83" s="148">
        <f t="shared" si="40"/>
        <v>-3905.0926294773199</v>
      </c>
      <c r="H83" s="148">
        <f t="shared" si="40"/>
        <v>-8675.6118790401088</v>
      </c>
      <c r="I83" s="148">
        <f t="shared" si="40"/>
        <v>-11824.576805793315</v>
      </c>
      <c r="J83" s="148">
        <f t="shared" si="40"/>
        <v>-12175.538422606005</v>
      </c>
      <c r="K83" s="148">
        <f t="shared" si="40"/>
        <v>-15984.926845950646</v>
      </c>
      <c r="L83" s="150"/>
      <c r="M83" s="148">
        <f>M82+M81</f>
        <v>-5939.6317972232446</v>
      </c>
      <c r="N83" s="148">
        <f t="shared" ref="N83:S83" si="41">N82+N81</f>
        <v>-5191.8921739352518</v>
      </c>
      <c r="O83" s="148">
        <f t="shared" si="41"/>
        <v>-8003.0160894775636</v>
      </c>
      <c r="P83" s="148">
        <f t="shared" si="41"/>
        <v>-5225.6613669759345</v>
      </c>
      <c r="Q83" s="148">
        <f t="shared" si="41"/>
        <v>-10432.380722410806</v>
      </c>
      <c r="R83" s="148">
        <f t="shared" si="41"/>
        <v>-12698.944288654415</v>
      </c>
      <c r="S83" s="148">
        <f t="shared" si="41"/>
        <v>-12989.051786963133</v>
      </c>
      <c r="T83" s="148">
        <f>T82+T81</f>
        <v>-17119.667466359362</v>
      </c>
      <c r="U83" s="150"/>
      <c r="V83" s="148">
        <f>V82+V81</f>
        <v>-619.9969226898844</v>
      </c>
      <c r="W83" s="148">
        <f t="shared" ref="W83:AC83" si="42">W82+W81</f>
        <v>-647.60835126131303</v>
      </c>
      <c r="X83" s="148">
        <f t="shared" si="42"/>
        <v>-676.45406554702743</v>
      </c>
      <c r="Y83" s="148">
        <f t="shared" si="42"/>
        <v>-722.03965122375155</v>
      </c>
      <c r="Z83" s="148">
        <f t="shared" si="42"/>
        <v>-788.28783484333314</v>
      </c>
      <c r="AA83" s="148">
        <f t="shared" si="42"/>
        <v>-860.67353564333303</v>
      </c>
      <c r="AB83" s="148">
        <f t="shared" si="42"/>
        <v>-942.67933792904739</v>
      </c>
      <c r="AC83" s="148">
        <f t="shared" si="42"/>
        <v>-1064.7970435290474</v>
      </c>
      <c r="AD83" s="17"/>
    </row>
    <row r="84" spans="1:30" x14ac:dyDescent="0.25">
      <c r="A84" s="2" t="s">
        <v>339</v>
      </c>
      <c r="B84" s="9" t="s">
        <v>38</v>
      </c>
      <c r="C84" s="46" t="s">
        <v>562</v>
      </c>
      <c r="D84" s="156">
        <v>25908.876673596162</v>
      </c>
      <c r="E84" s="156">
        <v>14010.67061964706</v>
      </c>
      <c r="F84" s="156">
        <v>17026.010564024302</v>
      </c>
      <c r="G84" s="156">
        <v>13978.761421292707</v>
      </c>
      <c r="H84" s="156">
        <v>22932.648053506804</v>
      </c>
      <c r="I84" s="156">
        <v>26883.618599371519</v>
      </c>
      <c r="J84" s="156">
        <v>11914.222503652767</v>
      </c>
      <c r="K84" s="156">
        <v>14513.796262939371</v>
      </c>
      <c r="L84" s="150"/>
      <c r="M84" s="156">
        <v>25908.876673596162</v>
      </c>
      <c r="N84" s="156">
        <v>14010.67061964706</v>
      </c>
      <c r="O84" s="156">
        <v>17026.010564024302</v>
      </c>
      <c r="P84" s="156">
        <v>13978.761421292707</v>
      </c>
      <c r="Q84" s="156">
        <v>22932.648053506804</v>
      </c>
      <c r="R84" s="156">
        <v>26883.618599371519</v>
      </c>
      <c r="S84" s="156">
        <v>11914.222503652767</v>
      </c>
      <c r="T84" s="156">
        <v>14513.796262939371</v>
      </c>
      <c r="U84" s="150"/>
      <c r="V84" s="148">
        <v>858</v>
      </c>
      <c r="W84" s="148">
        <v>350</v>
      </c>
      <c r="X84" s="148">
        <v>912</v>
      </c>
      <c r="Y84" s="148">
        <v>1082.3693733566886</v>
      </c>
      <c r="Z84" s="217">
        <v>1815.9886599999998</v>
      </c>
      <c r="AA84" s="217">
        <v>1350.8857499999995</v>
      </c>
      <c r="AB84" s="217">
        <v>2236.8681000000001</v>
      </c>
      <c r="AC84" s="217">
        <v>3105.78152</v>
      </c>
      <c r="AD84" s="17"/>
    </row>
    <row r="85" spans="1:30" x14ac:dyDescent="0.25">
      <c r="A85" s="2" t="s">
        <v>340</v>
      </c>
      <c r="B85" s="9" t="s">
        <v>39</v>
      </c>
      <c r="C85" s="46" t="s">
        <v>562</v>
      </c>
      <c r="D85" s="156">
        <v>0</v>
      </c>
      <c r="E85" s="156">
        <v>0</v>
      </c>
      <c r="F85" s="156">
        <v>0</v>
      </c>
      <c r="G85" s="156">
        <v>0</v>
      </c>
      <c r="H85" s="156">
        <v>-4113.3753999999999</v>
      </c>
      <c r="I85" s="156">
        <v>-2759.9322599999996</v>
      </c>
      <c r="J85" s="156">
        <v>-1860.45434</v>
      </c>
      <c r="K85" s="156">
        <v>-1447.2307000000001</v>
      </c>
      <c r="L85" s="150"/>
      <c r="M85" s="156">
        <v>0</v>
      </c>
      <c r="N85" s="156">
        <v>0</v>
      </c>
      <c r="O85" s="156">
        <v>0</v>
      </c>
      <c r="P85" s="156">
        <v>0</v>
      </c>
      <c r="Q85" s="156">
        <v>-4113.3753999999999</v>
      </c>
      <c r="R85" s="156">
        <v>-2759.9322599999996</v>
      </c>
      <c r="S85" s="156">
        <v>-1860.45434</v>
      </c>
      <c r="T85" s="156">
        <v>-1447.2307000000001</v>
      </c>
      <c r="U85" s="150"/>
      <c r="V85" s="217">
        <v>0</v>
      </c>
      <c r="W85" s="217">
        <v>0</v>
      </c>
      <c r="X85" s="217">
        <v>0</v>
      </c>
      <c r="Y85" s="217">
        <v>0</v>
      </c>
      <c r="Z85" s="217">
        <v>0</v>
      </c>
      <c r="AA85" s="217">
        <v>0</v>
      </c>
      <c r="AB85" s="217">
        <v>0</v>
      </c>
      <c r="AC85" s="217">
        <v>0</v>
      </c>
      <c r="AD85" s="17"/>
    </row>
    <row r="86" spans="1:30" x14ac:dyDescent="0.25">
      <c r="A86" s="2" t="s">
        <v>341</v>
      </c>
      <c r="B86" s="9" t="s">
        <v>48</v>
      </c>
      <c r="C86" s="46" t="s">
        <v>562</v>
      </c>
      <c r="D86" s="148">
        <f>SUM(D80,D83:D85)</f>
        <v>83227.977922621823</v>
      </c>
      <c r="E86" s="148">
        <f t="shared" ref="E86:K86" si="43">SUM(E80,E83:E85)</f>
        <v>93308.122858537085</v>
      </c>
      <c r="F86" s="148">
        <f t="shared" si="43"/>
        <v>104146.73493419349</v>
      </c>
      <c r="G86" s="148">
        <f t="shared" si="43"/>
        <v>114220.4037260089</v>
      </c>
      <c r="H86" s="148">
        <f t="shared" si="43"/>
        <v>147181.52881677958</v>
      </c>
      <c r="I86" s="148">
        <f t="shared" si="43"/>
        <v>159480.6383503578</v>
      </c>
      <c r="J86" s="148">
        <f t="shared" si="43"/>
        <v>157358.86809140455</v>
      </c>
      <c r="K86" s="148">
        <f t="shared" si="43"/>
        <v>154440.50680839329</v>
      </c>
      <c r="L86" s="150"/>
      <c r="M86" s="148">
        <f>SUM(M80,M83:M85)</f>
        <v>106828.37219030201</v>
      </c>
      <c r="N86" s="148">
        <f t="shared" ref="N86:S86" si="44">SUM(N80,N83:N85)</f>
        <v>115647.15063601382</v>
      </c>
      <c r="O86" s="148">
        <f t="shared" si="44"/>
        <v>124670.14511056054</v>
      </c>
      <c r="P86" s="148">
        <f t="shared" si="44"/>
        <v>133423.24516487733</v>
      </c>
      <c r="Q86" s="148">
        <f t="shared" si="44"/>
        <v>164904.89876157508</v>
      </c>
      <c r="R86" s="148">
        <f t="shared" si="44"/>
        <v>176329.64081229217</v>
      </c>
      <c r="S86" s="148">
        <f t="shared" si="44"/>
        <v>173394.35718898181</v>
      </c>
      <c r="T86" s="148">
        <f>SUM(T80,T83:T85)</f>
        <v>169341.25528556184</v>
      </c>
      <c r="U86" s="150"/>
      <c r="V86" s="148">
        <f>SUM(V80,V83:V85)</f>
        <v>13016.188843424792</v>
      </c>
      <c r="W86" s="148">
        <f t="shared" ref="W86:AC86" si="45">SUM(W80,W83:W85)</f>
        <v>12718.580492163479</v>
      </c>
      <c r="X86" s="148">
        <f t="shared" si="45"/>
        <v>12954.126426616449</v>
      </c>
      <c r="Y86" s="148">
        <f t="shared" si="45"/>
        <v>13314.456148749387</v>
      </c>
      <c r="Z86" s="148">
        <f t="shared" si="45"/>
        <v>14342.156973906051</v>
      </c>
      <c r="AA86" s="148">
        <f t="shared" si="45"/>
        <v>14832.369188262717</v>
      </c>
      <c r="AB86" s="148">
        <f t="shared" si="45"/>
        <v>16126.55795033367</v>
      </c>
      <c r="AC86" s="148">
        <f t="shared" si="45"/>
        <v>18167.542426804623</v>
      </c>
      <c r="AD86" s="17"/>
    </row>
    <row r="87" spans="1:30" x14ac:dyDescent="0.25">
      <c r="A87" s="2"/>
      <c r="B87" s="10" t="s">
        <v>49</v>
      </c>
      <c r="C87" s="11"/>
      <c r="D87" s="146"/>
      <c r="E87" s="146"/>
      <c r="F87" s="146"/>
      <c r="G87" s="146"/>
      <c r="H87" s="146"/>
      <c r="I87" s="146"/>
      <c r="J87" s="146"/>
      <c r="K87" s="146"/>
      <c r="L87" s="150"/>
      <c r="M87" s="146"/>
      <c r="N87" s="146"/>
      <c r="O87" s="146"/>
      <c r="P87" s="146"/>
      <c r="Q87" s="146"/>
      <c r="R87" s="146"/>
      <c r="S87" s="146"/>
      <c r="T87" s="146"/>
      <c r="U87" s="150"/>
      <c r="V87" s="146"/>
      <c r="W87" s="146"/>
      <c r="X87" s="146"/>
      <c r="Y87" s="146"/>
      <c r="Z87" s="146"/>
      <c r="AA87" s="146"/>
      <c r="AB87" s="146"/>
      <c r="AC87" s="146"/>
      <c r="AD87" s="17"/>
    </row>
    <row r="88" spans="1:30" x14ac:dyDescent="0.25">
      <c r="A88" s="2" t="s">
        <v>342</v>
      </c>
      <c r="B88" s="9" t="s">
        <v>34</v>
      </c>
      <c r="C88" s="46" t="s">
        <v>562</v>
      </c>
      <c r="D88" s="148">
        <v>87503.843671215334</v>
      </c>
      <c r="E88" s="148">
        <v>82639.059403980587</v>
      </c>
      <c r="F88" s="148">
        <v>82130.396953242162</v>
      </c>
      <c r="G88" s="148">
        <v>74870.781113335921</v>
      </c>
      <c r="H88" s="148">
        <v>72934.800936491112</v>
      </c>
      <c r="I88" s="148">
        <f t="shared" ref="I88:K88" si="46">H94</f>
        <v>64967.974674465702</v>
      </c>
      <c r="J88" s="148">
        <f t="shared" si="46"/>
        <v>72494.782347357192</v>
      </c>
      <c r="K88" s="148">
        <f t="shared" si="46"/>
        <v>72746.825854984912</v>
      </c>
      <c r="L88" s="151"/>
      <c r="M88" s="148">
        <v>87503.843671215334</v>
      </c>
      <c r="N88" s="148">
        <v>82639.059403980587</v>
      </c>
      <c r="O88" s="148">
        <v>82130.396953242162</v>
      </c>
      <c r="P88" s="148">
        <v>74870.781113335921</v>
      </c>
      <c r="Q88" s="148">
        <v>72934.800936491112</v>
      </c>
      <c r="R88" s="148">
        <f t="shared" ref="R88:T88" si="47">Q94</f>
        <v>64967.974674465702</v>
      </c>
      <c r="S88" s="148">
        <f t="shared" si="47"/>
        <v>72494.782347357192</v>
      </c>
      <c r="T88" s="148">
        <f t="shared" si="47"/>
        <v>72746.825854984912</v>
      </c>
      <c r="U88" s="151"/>
      <c r="V88" s="217">
        <v>0</v>
      </c>
      <c r="W88" s="217">
        <v>0</v>
      </c>
      <c r="X88" s="217">
        <v>0</v>
      </c>
      <c r="Y88" s="217">
        <v>0</v>
      </c>
      <c r="Z88" s="217">
        <v>0</v>
      </c>
      <c r="AA88" s="217">
        <v>0</v>
      </c>
      <c r="AB88" s="217">
        <v>0</v>
      </c>
      <c r="AC88" s="217">
        <v>0</v>
      </c>
      <c r="AD88" s="17"/>
    </row>
    <row r="89" spans="1:30" x14ac:dyDescent="0.25">
      <c r="A89" s="2" t="s">
        <v>343</v>
      </c>
      <c r="B89" s="9" t="s">
        <v>35</v>
      </c>
      <c r="C89" s="46" t="s">
        <v>562</v>
      </c>
      <c r="D89" s="148">
        <v>2647.9842651536965</v>
      </c>
      <c r="E89" s="148">
        <v>3254.8094157775904</v>
      </c>
      <c r="F89" s="148">
        <v>1529.7247987437604</v>
      </c>
      <c r="G89" s="148">
        <v>3729.3768650400589</v>
      </c>
      <c r="H89" s="148">
        <v>852.97919285965736</v>
      </c>
      <c r="I89" s="148">
        <v>1811.0882619809661</v>
      </c>
      <c r="J89" s="148">
        <v>2551.7494074949686</v>
      </c>
      <c r="K89" s="148">
        <v>1457.8522215427854</v>
      </c>
      <c r="L89" s="151"/>
      <c r="M89" s="148">
        <v>2647.9842651536965</v>
      </c>
      <c r="N89" s="148">
        <v>3254.8094157775904</v>
      </c>
      <c r="O89" s="148">
        <v>1529.7247987437604</v>
      </c>
      <c r="P89" s="148">
        <v>3729.3768650400589</v>
      </c>
      <c r="Q89" s="148">
        <v>852.97919285965736</v>
      </c>
      <c r="R89" s="148">
        <v>1811.0882619809661</v>
      </c>
      <c r="S89" s="148">
        <v>2551.7494074949686</v>
      </c>
      <c r="T89" s="148">
        <v>1457.8522215427854</v>
      </c>
      <c r="U89" s="151"/>
      <c r="V89" s="217">
        <v>0</v>
      </c>
      <c r="W89" s="217">
        <v>0</v>
      </c>
      <c r="X89" s="217">
        <v>0</v>
      </c>
      <c r="Y89" s="217">
        <v>0</v>
      </c>
      <c r="Z89" s="217">
        <v>0</v>
      </c>
      <c r="AA89" s="217">
        <v>0</v>
      </c>
      <c r="AB89" s="217">
        <v>0</v>
      </c>
      <c r="AC89" s="217">
        <v>0</v>
      </c>
      <c r="AD89" s="17"/>
    </row>
    <row r="90" spans="1:30" x14ac:dyDescent="0.25">
      <c r="A90" s="2" t="s">
        <v>344</v>
      </c>
      <c r="B90" s="9" t="s">
        <v>36</v>
      </c>
      <c r="C90" s="46" t="s">
        <v>562</v>
      </c>
      <c r="D90" s="148">
        <v>-10891.000027901577</v>
      </c>
      <c r="E90" s="148">
        <v>-11420.25750516989</v>
      </c>
      <c r="F90" s="148">
        <v>-12391.941406674187</v>
      </c>
      <c r="G90" s="148">
        <v>-14729.977372731924</v>
      </c>
      <c r="H90" s="148">
        <v>-16448.368175447849</v>
      </c>
      <c r="I90" s="148">
        <v>-12673.762912360866</v>
      </c>
      <c r="J90" s="148">
        <v>-16177.417915080827</v>
      </c>
      <c r="K90" s="148">
        <v>-19141.213867399805</v>
      </c>
      <c r="L90" s="151"/>
      <c r="M90" s="148">
        <v>-10891.000027901577</v>
      </c>
      <c r="N90" s="148">
        <v>-11420.25750516989</v>
      </c>
      <c r="O90" s="148">
        <v>-12391.941406674187</v>
      </c>
      <c r="P90" s="148">
        <v>-14729.977372731924</v>
      </c>
      <c r="Q90" s="148">
        <v>-16448.368175447849</v>
      </c>
      <c r="R90" s="148">
        <v>-12673.762912360866</v>
      </c>
      <c r="S90" s="148">
        <v>-16177.417915080827</v>
      </c>
      <c r="T90" s="148">
        <v>-19141.213867399805</v>
      </c>
      <c r="U90" s="151"/>
      <c r="V90" s="217">
        <v>0</v>
      </c>
      <c r="W90" s="217">
        <v>0</v>
      </c>
      <c r="X90" s="217">
        <v>0</v>
      </c>
      <c r="Y90" s="217">
        <v>0</v>
      </c>
      <c r="Z90" s="217">
        <v>0</v>
      </c>
      <c r="AA90" s="217">
        <v>0</v>
      </c>
      <c r="AB90" s="217">
        <v>0</v>
      </c>
      <c r="AC90" s="217">
        <v>0</v>
      </c>
      <c r="AD90" s="17"/>
    </row>
    <row r="91" spans="1:30" x14ac:dyDescent="0.25">
      <c r="A91" s="2" t="s">
        <v>345</v>
      </c>
      <c r="B91" s="9" t="s">
        <v>37</v>
      </c>
      <c r="C91" s="46" t="s">
        <v>562</v>
      </c>
      <c r="D91" s="148">
        <f>D90+D89</f>
        <v>-8243.0157627478802</v>
      </c>
      <c r="E91" s="148">
        <f t="shared" ref="E91:K91" si="48">E90+E89</f>
        <v>-8165.4480893922992</v>
      </c>
      <c r="F91" s="148">
        <f t="shared" si="48"/>
        <v>-10862.216607930426</v>
      </c>
      <c r="G91" s="148">
        <f t="shared" si="48"/>
        <v>-11000.600507691866</v>
      </c>
      <c r="H91" s="148">
        <f t="shared" si="48"/>
        <v>-15595.388982588192</v>
      </c>
      <c r="I91" s="148">
        <f t="shared" si="48"/>
        <v>-10862.6746503799</v>
      </c>
      <c r="J91" s="148">
        <f t="shared" si="48"/>
        <v>-13625.668507585859</v>
      </c>
      <c r="K91" s="148">
        <f t="shared" si="48"/>
        <v>-17683.361645857021</v>
      </c>
      <c r="L91" s="151"/>
      <c r="M91" s="148">
        <f>M90+M89</f>
        <v>-8243.0157627478802</v>
      </c>
      <c r="N91" s="148">
        <f t="shared" ref="N91:S91" si="49">N90+N89</f>
        <v>-8165.4480893922992</v>
      </c>
      <c r="O91" s="148">
        <f t="shared" si="49"/>
        <v>-10862.216607930426</v>
      </c>
      <c r="P91" s="148">
        <f t="shared" si="49"/>
        <v>-11000.600507691866</v>
      </c>
      <c r="Q91" s="148">
        <f t="shared" si="49"/>
        <v>-15595.388982588192</v>
      </c>
      <c r="R91" s="148">
        <f t="shared" si="49"/>
        <v>-10862.6746503799</v>
      </c>
      <c r="S91" s="148">
        <f t="shared" si="49"/>
        <v>-13625.668507585859</v>
      </c>
      <c r="T91" s="148">
        <f>T90+T89</f>
        <v>-17683.361645857021</v>
      </c>
      <c r="U91" s="151"/>
      <c r="V91" s="217">
        <v>0</v>
      </c>
      <c r="W91" s="217">
        <v>0</v>
      </c>
      <c r="X91" s="217">
        <v>0</v>
      </c>
      <c r="Y91" s="217">
        <v>0</v>
      </c>
      <c r="Z91" s="217">
        <v>0</v>
      </c>
      <c r="AA91" s="217">
        <v>0</v>
      </c>
      <c r="AB91" s="217">
        <v>0</v>
      </c>
      <c r="AC91" s="217">
        <v>0</v>
      </c>
      <c r="AD91" s="17"/>
    </row>
    <row r="92" spans="1:30" x14ac:dyDescent="0.25">
      <c r="A92" s="2" t="s">
        <v>346</v>
      </c>
      <c r="B92" s="9" t="s">
        <v>38</v>
      </c>
      <c r="C92" s="46" t="s">
        <v>562</v>
      </c>
      <c r="D92" s="156">
        <v>3378.2314955131219</v>
      </c>
      <c r="E92" s="156">
        <v>7656.7856386538733</v>
      </c>
      <c r="F92" s="156">
        <v>3602.6007680242096</v>
      </c>
      <c r="G92" s="156">
        <v>3758.9053254582545</v>
      </c>
      <c r="H92" s="156">
        <v>7628.5627205627798</v>
      </c>
      <c r="I92" s="156">
        <v>18389.482323271386</v>
      </c>
      <c r="J92" s="156">
        <v>13877.71201521357</v>
      </c>
      <c r="K92" s="156">
        <v>13872.658642271474</v>
      </c>
      <c r="L92" s="151"/>
      <c r="M92" s="156">
        <v>3378.2314955131219</v>
      </c>
      <c r="N92" s="156">
        <v>7656.7856386538733</v>
      </c>
      <c r="O92" s="156">
        <v>3602.6007680242096</v>
      </c>
      <c r="P92" s="156">
        <v>3758.9053254582545</v>
      </c>
      <c r="Q92" s="156">
        <v>7628.5627205627798</v>
      </c>
      <c r="R92" s="156">
        <v>18389.482323271386</v>
      </c>
      <c r="S92" s="156">
        <v>13877.71201521357</v>
      </c>
      <c r="T92" s="156">
        <v>13872.658642271474</v>
      </c>
      <c r="U92" s="151"/>
      <c r="V92" s="217">
        <v>0</v>
      </c>
      <c r="W92" s="217">
        <v>0</v>
      </c>
      <c r="X92" s="217">
        <v>0</v>
      </c>
      <c r="Y92" s="217">
        <v>0</v>
      </c>
      <c r="Z92" s="217">
        <v>0</v>
      </c>
      <c r="AA92" s="217">
        <v>0</v>
      </c>
      <c r="AB92" s="217">
        <v>0</v>
      </c>
      <c r="AC92" s="217">
        <v>0</v>
      </c>
      <c r="AD92" s="17"/>
    </row>
    <row r="93" spans="1:30" x14ac:dyDescent="0.25">
      <c r="A93" s="2" t="s">
        <v>347</v>
      </c>
      <c r="B93" s="9" t="s">
        <v>39</v>
      </c>
      <c r="C93" s="46" t="s">
        <v>562</v>
      </c>
      <c r="D93" s="156">
        <v>0</v>
      </c>
      <c r="E93" s="156">
        <v>0</v>
      </c>
      <c r="F93" s="156">
        <v>0</v>
      </c>
      <c r="G93" s="156">
        <v>0</v>
      </c>
      <c r="H93" s="156">
        <v>0</v>
      </c>
      <c r="I93" s="156">
        <v>0</v>
      </c>
      <c r="J93" s="156">
        <v>0</v>
      </c>
      <c r="K93" s="156">
        <v>0</v>
      </c>
      <c r="L93" s="151"/>
      <c r="M93" s="156">
        <v>0</v>
      </c>
      <c r="N93" s="156">
        <v>0</v>
      </c>
      <c r="O93" s="156">
        <v>0</v>
      </c>
      <c r="P93" s="156">
        <v>0</v>
      </c>
      <c r="Q93" s="156">
        <v>0</v>
      </c>
      <c r="R93" s="156">
        <v>0</v>
      </c>
      <c r="S93" s="156">
        <v>0</v>
      </c>
      <c r="T93" s="156">
        <v>0</v>
      </c>
      <c r="U93" s="151"/>
      <c r="V93" s="217">
        <v>0</v>
      </c>
      <c r="W93" s="217">
        <v>0</v>
      </c>
      <c r="X93" s="217">
        <v>0</v>
      </c>
      <c r="Y93" s="217">
        <v>0</v>
      </c>
      <c r="Z93" s="217">
        <v>0</v>
      </c>
      <c r="AA93" s="217">
        <v>0</v>
      </c>
      <c r="AB93" s="217">
        <v>0</v>
      </c>
      <c r="AC93" s="217">
        <v>0</v>
      </c>
      <c r="AD93" s="17"/>
    </row>
    <row r="94" spans="1:30" x14ac:dyDescent="0.25">
      <c r="A94" s="2" t="s">
        <v>348</v>
      </c>
      <c r="B94" s="9" t="s">
        <v>50</v>
      </c>
      <c r="C94" s="46" t="s">
        <v>562</v>
      </c>
      <c r="D94" s="148">
        <f>SUM(D88,D91:D93)</f>
        <v>82639.059403980573</v>
      </c>
      <c r="E94" s="148">
        <f t="shared" ref="E94:K94" si="50">SUM(E88,E91:E93)</f>
        <v>82130.396953242162</v>
      </c>
      <c r="F94" s="148">
        <f t="shared" si="50"/>
        <v>74870.781113335936</v>
      </c>
      <c r="G94" s="148">
        <f t="shared" si="50"/>
        <v>67629.085931102309</v>
      </c>
      <c r="H94" s="148">
        <f t="shared" si="50"/>
        <v>64967.974674465702</v>
      </c>
      <c r="I94" s="148">
        <f t="shared" si="50"/>
        <v>72494.782347357192</v>
      </c>
      <c r="J94" s="148">
        <f t="shared" si="50"/>
        <v>72746.825854984912</v>
      </c>
      <c r="K94" s="148">
        <f t="shared" si="50"/>
        <v>68936.12285139937</v>
      </c>
      <c r="L94" s="151"/>
      <c r="M94" s="148">
        <f>SUM(M88,M91:M93)</f>
        <v>82639.059403980573</v>
      </c>
      <c r="N94" s="148">
        <f t="shared" ref="N94:S94" si="51">SUM(N88,N91:N93)</f>
        <v>82130.396953242162</v>
      </c>
      <c r="O94" s="148">
        <f t="shared" si="51"/>
        <v>74870.781113335936</v>
      </c>
      <c r="P94" s="148">
        <f t="shared" si="51"/>
        <v>67629.085931102309</v>
      </c>
      <c r="Q94" s="148">
        <f t="shared" si="51"/>
        <v>64967.974674465702</v>
      </c>
      <c r="R94" s="148">
        <f t="shared" si="51"/>
        <v>72494.782347357192</v>
      </c>
      <c r="S94" s="148">
        <f t="shared" si="51"/>
        <v>72746.825854984912</v>
      </c>
      <c r="T94" s="148">
        <f>SUM(T88,T91:T93)</f>
        <v>68936.12285139937</v>
      </c>
      <c r="U94" s="151"/>
      <c r="V94" s="217">
        <v>0</v>
      </c>
      <c r="W94" s="217">
        <v>0</v>
      </c>
      <c r="X94" s="217">
        <v>0</v>
      </c>
      <c r="Y94" s="217">
        <v>0</v>
      </c>
      <c r="Z94" s="217">
        <v>0</v>
      </c>
      <c r="AA94" s="217">
        <v>0</v>
      </c>
      <c r="AB94" s="217">
        <v>0</v>
      </c>
      <c r="AC94" s="217">
        <v>0</v>
      </c>
      <c r="AD94" s="17"/>
    </row>
    <row r="95" spans="1:30" x14ac:dyDescent="0.25">
      <c r="D95" s="150"/>
      <c r="E95" s="150"/>
      <c r="F95" s="150"/>
      <c r="G95" s="150"/>
      <c r="H95" s="150"/>
      <c r="I95" s="150"/>
      <c r="J95" s="150"/>
      <c r="K95" s="151"/>
      <c r="L95" s="151"/>
      <c r="M95" s="150"/>
      <c r="N95" s="150"/>
      <c r="O95" s="150"/>
      <c r="P95" s="150"/>
      <c r="Q95" s="150"/>
      <c r="R95" s="150"/>
      <c r="S95" s="150"/>
      <c r="T95" s="150"/>
      <c r="U95" s="151"/>
      <c r="V95" s="151"/>
      <c r="W95" s="151"/>
      <c r="X95" s="151"/>
      <c r="Y95" s="151"/>
      <c r="Z95" s="151"/>
      <c r="AA95" s="151"/>
      <c r="AB95" s="151"/>
      <c r="AC95" s="151"/>
    </row>
    <row r="96" spans="1:30" ht="15.75" x14ac:dyDescent="0.25">
      <c r="A96" s="2"/>
      <c r="B96" s="20" t="s">
        <v>512</v>
      </c>
      <c r="C96" s="46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53"/>
      <c r="X96" s="153"/>
      <c r="Y96" s="153"/>
      <c r="Z96" s="153"/>
      <c r="AA96" s="153"/>
      <c r="AB96" s="153"/>
      <c r="AC96" s="153"/>
      <c r="AD96" s="46"/>
    </row>
    <row r="97" spans="1:33" ht="30" x14ac:dyDescent="0.25">
      <c r="A97" s="2" t="s">
        <v>349</v>
      </c>
      <c r="B97" s="9" t="s">
        <v>566</v>
      </c>
      <c r="C97" s="46" t="s">
        <v>562</v>
      </c>
      <c r="D97" s="148">
        <f>AVERAGE(D18,D24)</f>
        <v>561639.51390291855</v>
      </c>
      <c r="E97" s="148">
        <f t="shared" ref="E97:K97" si="52">AVERAGE(E18,E24)</f>
        <v>605912.89920477476</v>
      </c>
      <c r="F97" s="148">
        <f t="shared" si="52"/>
        <v>650130.41015407548</v>
      </c>
      <c r="G97" s="148">
        <f t="shared" si="52"/>
        <v>699609.45254238299</v>
      </c>
      <c r="H97" s="148">
        <f t="shared" si="52"/>
        <v>750969.8441754888</v>
      </c>
      <c r="I97" s="148">
        <f t="shared" si="52"/>
        <v>810735.09010743024</v>
      </c>
      <c r="J97" s="148">
        <f t="shared" si="52"/>
        <v>894084.52157141804</v>
      </c>
      <c r="K97" s="148">
        <f t="shared" si="52"/>
        <v>988110.30495668994</v>
      </c>
      <c r="L97" s="157"/>
      <c r="M97" s="148">
        <f>AVERAGE(M18,M24)</f>
        <v>682826.84392817016</v>
      </c>
      <c r="N97" s="148">
        <f t="shared" ref="N97:T97" si="53">AVERAGE(N18,N24)</f>
        <v>736653.28456729488</v>
      </c>
      <c r="O97" s="148">
        <f t="shared" si="53"/>
        <v>790411.79460882524</v>
      </c>
      <c r="P97" s="148">
        <f t="shared" si="53"/>
        <v>850567.13895027782</v>
      </c>
      <c r="Q97" s="148">
        <f t="shared" si="53"/>
        <v>913009.77920904441</v>
      </c>
      <c r="R97" s="148">
        <f t="shared" si="53"/>
        <v>985670.82467699645</v>
      </c>
      <c r="S97" s="148">
        <f t="shared" si="53"/>
        <v>1087004.9149981411</v>
      </c>
      <c r="T97" s="148">
        <f t="shared" si="53"/>
        <v>1201319.0387866907</v>
      </c>
      <c r="U97" s="150"/>
      <c r="V97" s="217">
        <f t="shared" ref="V97:AC106" si="54">AVERAGE(V18,V24)</f>
        <v>0</v>
      </c>
      <c r="W97" s="217">
        <f t="shared" si="54"/>
        <v>0</v>
      </c>
      <c r="X97" s="217">
        <f t="shared" si="54"/>
        <v>0</v>
      </c>
      <c r="Y97" s="217">
        <f t="shared" si="54"/>
        <v>0</v>
      </c>
      <c r="Z97" s="217">
        <f t="shared" si="54"/>
        <v>0</v>
      </c>
      <c r="AA97" s="217">
        <f t="shared" si="54"/>
        <v>0</v>
      </c>
      <c r="AB97" s="217">
        <f t="shared" si="54"/>
        <v>0</v>
      </c>
      <c r="AC97" s="217">
        <f t="shared" si="54"/>
        <v>0</v>
      </c>
      <c r="AD97" s="17"/>
    </row>
    <row r="98" spans="1:33" ht="30" x14ac:dyDescent="0.25">
      <c r="A98" s="2" t="s">
        <v>350</v>
      </c>
      <c r="B98" s="9" t="s">
        <v>567</v>
      </c>
      <c r="C98" s="46" t="s">
        <v>562</v>
      </c>
      <c r="D98" s="148">
        <f>AVERAGE(D26,D32)</f>
        <v>286044.61628878093</v>
      </c>
      <c r="E98" s="148">
        <f t="shared" ref="E98:K98" si="55">AVERAGE(E26,E32)</f>
        <v>308593.17848389712</v>
      </c>
      <c r="F98" s="148">
        <f t="shared" si="55"/>
        <v>331113.28371090209</v>
      </c>
      <c r="G98" s="148">
        <f t="shared" si="55"/>
        <v>356313.1019999446</v>
      </c>
      <c r="H98" s="148">
        <f t="shared" si="55"/>
        <v>382471.09685867658</v>
      </c>
      <c r="I98" s="148">
        <f t="shared" si="55"/>
        <v>412909.7081330283</v>
      </c>
      <c r="J98" s="148">
        <f t="shared" si="55"/>
        <v>455359.81278347416</v>
      </c>
      <c r="K98" s="148">
        <f t="shared" si="55"/>
        <v>503247.41410765937</v>
      </c>
      <c r="L98" s="157"/>
      <c r="M98" s="148">
        <f>AVERAGE(M26,M32)</f>
        <v>347765.67126805522</v>
      </c>
      <c r="N98" s="148">
        <f t="shared" ref="N98:T98" si="56">AVERAGE(N26,N32)</f>
        <v>375179.63196290517</v>
      </c>
      <c r="O98" s="148">
        <f t="shared" si="56"/>
        <v>402558.99540944526</v>
      </c>
      <c r="P98" s="148">
        <f t="shared" si="56"/>
        <v>433196.28492331051</v>
      </c>
      <c r="Q98" s="148">
        <f t="shared" si="56"/>
        <v>464998.50081221014</v>
      </c>
      <c r="R98" s="148">
        <f t="shared" si="56"/>
        <v>502004.97980010882</v>
      </c>
      <c r="S98" s="148">
        <f t="shared" si="56"/>
        <v>553614.72282095836</v>
      </c>
      <c r="T98" s="148">
        <f t="shared" si="56"/>
        <v>611835.23413835827</v>
      </c>
      <c r="U98" s="150"/>
      <c r="V98" s="217">
        <f t="shared" si="54"/>
        <v>0</v>
      </c>
      <c r="W98" s="217">
        <f t="shared" si="54"/>
        <v>0</v>
      </c>
      <c r="X98" s="217">
        <f t="shared" si="54"/>
        <v>0</v>
      </c>
      <c r="Y98" s="217">
        <f t="shared" si="54"/>
        <v>0</v>
      </c>
      <c r="Z98" s="217">
        <f t="shared" si="54"/>
        <v>0</v>
      </c>
      <c r="AA98" s="217">
        <f t="shared" si="54"/>
        <v>0</v>
      </c>
      <c r="AB98" s="217">
        <f t="shared" si="54"/>
        <v>0</v>
      </c>
      <c r="AC98" s="217">
        <f t="shared" si="54"/>
        <v>0</v>
      </c>
      <c r="AD98" s="17"/>
    </row>
    <row r="99" spans="1:33" x14ac:dyDescent="0.25">
      <c r="A99" s="2" t="s">
        <v>351</v>
      </c>
      <c r="B99" s="9" t="s">
        <v>31</v>
      </c>
      <c r="C99" s="46" t="s">
        <v>562</v>
      </c>
      <c r="D99" s="148">
        <f>AVERAGE(D34,D40)</f>
        <v>138018.75331620401</v>
      </c>
      <c r="E99" s="148">
        <f t="shared" ref="E99:K99" si="57">AVERAGE(E34,E40)</f>
        <v>148898.6100449212</v>
      </c>
      <c r="F99" s="148">
        <f t="shared" si="57"/>
        <v>159764.7360650769</v>
      </c>
      <c r="G99" s="148">
        <f t="shared" si="57"/>
        <v>171923.84449079607</v>
      </c>
      <c r="H99" s="148">
        <f t="shared" si="57"/>
        <v>184545.28056777868</v>
      </c>
      <c r="I99" s="148">
        <f t="shared" si="57"/>
        <v>199232.14737642117</v>
      </c>
      <c r="J99" s="148">
        <f t="shared" si="57"/>
        <v>219714.65321069278</v>
      </c>
      <c r="K99" s="148">
        <f t="shared" si="57"/>
        <v>242820.79350383792</v>
      </c>
      <c r="L99" s="157"/>
      <c r="M99" s="148">
        <f>AVERAGE(M34,M40)</f>
        <v>167799.64264781855</v>
      </c>
      <c r="N99" s="148">
        <f t="shared" ref="N99:T99" si="58">AVERAGE(N34,N40)</f>
        <v>181027.09201446828</v>
      </c>
      <c r="O99" s="148">
        <f t="shared" si="58"/>
        <v>194237.84793957788</v>
      </c>
      <c r="P99" s="148">
        <f t="shared" si="58"/>
        <v>209020.57854487037</v>
      </c>
      <c r="Q99" s="148">
        <f t="shared" si="58"/>
        <v>224365.39519140153</v>
      </c>
      <c r="R99" s="148">
        <f t="shared" si="58"/>
        <v>242221.30928200489</v>
      </c>
      <c r="S99" s="148">
        <f t="shared" si="58"/>
        <v>267123.41190894641</v>
      </c>
      <c r="T99" s="148">
        <f t="shared" si="58"/>
        <v>295215.26168299385</v>
      </c>
      <c r="U99" s="150"/>
      <c r="V99" s="217">
        <f t="shared" si="54"/>
        <v>0</v>
      </c>
      <c r="W99" s="217">
        <f t="shared" si="54"/>
        <v>0</v>
      </c>
      <c r="X99" s="217">
        <f t="shared" si="54"/>
        <v>0</v>
      </c>
      <c r="Y99" s="217">
        <f t="shared" si="54"/>
        <v>0</v>
      </c>
      <c r="Z99" s="217">
        <f t="shared" si="54"/>
        <v>0</v>
      </c>
      <c r="AA99" s="217">
        <f t="shared" si="54"/>
        <v>0</v>
      </c>
      <c r="AB99" s="217">
        <f t="shared" si="54"/>
        <v>0</v>
      </c>
      <c r="AC99" s="217">
        <f t="shared" si="54"/>
        <v>0</v>
      </c>
      <c r="AD99" s="17"/>
    </row>
    <row r="100" spans="1:33" ht="30" x14ac:dyDescent="0.25">
      <c r="A100" s="2" t="s">
        <v>352</v>
      </c>
      <c r="B100" s="9" t="s">
        <v>454</v>
      </c>
      <c r="C100" s="46" t="s">
        <v>562</v>
      </c>
      <c r="D100" s="148">
        <f>AVERAGE(D42,D48)</f>
        <v>96003.690471176087</v>
      </c>
      <c r="E100" s="148">
        <f t="shared" ref="E100:K100" si="59">AVERAGE(E42,E48)</f>
        <v>103571.5489879207</v>
      </c>
      <c r="F100" s="148">
        <f t="shared" si="59"/>
        <v>111129.8566381126</v>
      </c>
      <c r="G100" s="148">
        <f t="shared" si="59"/>
        <v>119587.54266744413</v>
      </c>
      <c r="H100" s="148">
        <f t="shared" si="59"/>
        <v>128366.81659451936</v>
      </c>
      <c r="I100" s="148">
        <f t="shared" si="59"/>
        <v>138582.77189921605</v>
      </c>
      <c r="J100" s="148">
        <f t="shared" si="59"/>
        <v>152830.08324597491</v>
      </c>
      <c r="K100" s="148">
        <f t="shared" si="59"/>
        <v>168902.3537699997</v>
      </c>
      <c r="L100" s="157"/>
      <c r="M100" s="148">
        <f>AVERAGE(M42,M48)</f>
        <v>116718.81224016109</v>
      </c>
      <c r="N100" s="148">
        <f t="shared" ref="N100:T100" si="60">AVERAGE(N42,N48)</f>
        <v>125919.61955226358</v>
      </c>
      <c r="O100" s="148">
        <f t="shared" si="60"/>
        <v>135108.81516699871</v>
      </c>
      <c r="P100" s="148">
        <f t="shared" si="60"/>
        <v>145391.45183230657</v>
      </c>
      <c r="Q100" s="148">
        <f t="shared" si="60"/>
        <v>156065.06677429558</v>
      </c>
      <c r="R100" s="148">
        <f t="shared" si="60"/>
        <v>168485.36190264561</v>
      </c>
      <c r="S100" s="148">
        <f t="shared" si="60"/>
        <v>185806.87579287193</v>
      </c>
      <c r="T100" s="148">
        <f t="shared" si="60"/>
        <v>205347.12800984218</v>
      </c>
      <c r="U100" s="150"/>
      <c r="V100" s="217">
        <f t="shared" si="54"/>
        <v>0</v>
      </c>
      <c r="W100" s="217">
        <f t="shared" si="54"/>
        <v>0</v>
      </c>
      <c r="X100" s="217">
        <f t="shared" si="54"/>
        <v>0</v>
      </c>
      <c r="Y100" s="217">
        <f t="shared" si="54"/>
        <v>0</v>
      </c>
      <c r="Z100" s="217">
        <f t="shared" si="54"/>
        <v>0</v>
      </c>
      <c r="AA100" s="217">
        <f t="shared" si="54"/>
        <v>0</v>
      </c>
      <c r="AB100" s="217">
        <f t="shared" si="54"/>
        <v>0</v>
      </c>
      <c r="AC100" s="217">
        <f t="shared" si="54"/>
        <v>0</v>
      </c>
      <c r="AD100" s="17"/>
    </row>
    <row r="101" spans="1:33" ht="30" x14ac:dyDescent="0.25">
      <c r="A101" s="2" t="s">
        <v>353</v>
      </c>
      <c r="B101" s="9" t="s">
        <v>455</v>
      </c>
      <c r="C101" s="46" t="s">
        <v>562</v>
      </c>
      <c r="D101" s="148">
        <f>AVERAGE(D50,D56)</f>
        <v>2582.9012931907582</v>
      </c>
      <c r="E101" s="148">
        <f t="shared" ref="E101:K101" si="61">AVERAGE(E50,E56)</f>
        <v>2786.508378018952</v>
      </c>
      <c r="F101" s="148">
        <f t="shared" si="61"/>
        <v>2989.8585045422201</v>
      </c>
      <c r="G101" s="148">
        <f t="shared" si="61"/>
        <v>3217.4056756493619</v>
      </c>
      <c r="H101" s="148">
        <f t="shared" si="61"/>
        <v>3453.6049078687388</v>
      </c>
      <c r="I101" s="148">
        <f t="shared" si="61"/>
        <v>3728.4568853101946</v>
      </c>
      <c r="J101" s="148">
        <f t="shared" si="61"/>
        <v>4111.7692217571303</v>
      </c>
      <c r="K101" s="148">
        <f t="shared" si="61"/>
        <v>4544.1806021662942</v>
      </c>
      <c r="L101" s="157"/>
      <c r="M101" s="148">
        <f>AVERAGE(M50,M56)</f>
        <v>3140.2248142253966</v>
      </c>
      <c r="N101" s="148">
        <f t="shared" ref="N101:T101" si="62">AVERAGE(N50,N56)</f>
        <v>3387.7650596908934</v>
      </c>
      <c r="O101" s="148">
        <f t="shared" si="62"/>
        <v>3634.9929018727353</v>
      </c>
      <c r="P101" s="148">
        <f t="shared" si="62"/>
        <v>3911.6388871456488</v>
      </c>
      <c r="Q101" s="148">
        <f t="shared" si="62"/>
        <v>4198.8038252993638</v>
      </c>
      <c r="R101" s="148">
        <f t="shared" si="62"/>
        <v>4532.9617747633802</v>
      </c>
      <c r="S101" s="148">
        <f t="shared" si="62"/>
        <v>4998.9830329828219</v>
      </c>
      <c r="T101" s="148">
        <f t="shared" si="62"/>
        <v>5524.6976432523006</v>
      </c>
      <c r="U101" s="150"/>
      <c r="V101" s="217">
        <f t="shared" si="54"/>
        <v>0</v>
      </c>
      <c r="W101" s="217">
        <f t="shared" si="54"/>
        <v>0</v>
      </c>
      <c r="X101" s="217">
        <f t="shared" si="54"/>
        <v>0</v>
      </c>
      <c r="Y101" s="217">
        <f t="shared" si="54"/>
        <v>0</v>
      </c>
      <c r="Z101" s="217">
        <f t="shared" si="54"/>
        <v>0</v>
      </c>
      <c r="AA101" s="217">
        <f t="shared" si="54"/>
        <v>0</v>
      </c>
      <c r="AB101" s="217">
        <f t="shared" si="54"/>
        <v>0</v>
      </c>
      <c r="AC101" s="217">
        <f t="shared" si="54"/>
        <v>0</v>
      </c>
      <c r="AD101" s="17"/>
    </row>
    <row r="102" spans="1:33" x14ac:dyDescent="0.25">
      <c r="A102" s="2" t="s">
        <v>354</v>
      </c>
      <c r="B102" s="58" t="s">
        <v>266</v>
      </c>
      <c r="C102" s="46" t="s">
        <v>562</v>
      </c>
      <c r="D102" s="148">
        <f>AVERAGE(D58,D64)</f>
        <v>73112.844501110434</v>
      </c>
      <c r="E102" s="148">
        <f t="shared" ref="E102:K102" si="63">AVERAGE(E58,E64)</f>
        <v>78876.244431108746</v>
      </c>
      <c r="F102" s="148">
        <f t="shared" si="63"/>
        <v>84632.370775917836</v>
      </c>
      <c r="G102" s="148">
        <f t="shared" si="63"/>
        <v>91073.430285889364</v>
      </c>
      <c r="H102" s="148">
        <f t="shared" si="63"/>
        <v>97759.399193049467</v>
      </c>
      <c r="I102" s="148">
        <f t="shared" si="63"/>
        <v>105539.49127031019</v>
      </c>
      <c r="J102" s="148">
        <f t="shared" si="63"/>
        <v>116389.7143600906</v>
      </c>
      <c r="K102" s="148">
        <f t="shared" si="63"/>
        <v>128629.75856917872</v>
      </c>
      <c r="L102" s="157"/>
      <c r="M102" s="148">
        <f>AVERAGE(M58,M64)</f>
        <v>88888.711754589545</v>
      </c>
      <c r="N102" s="148">
        <f t="shared" ref="N102:T102" si="64">AVERAGE(N58,N64)</f>
        <v>95895.70482946928</v>
      </c>
      <c r="O102" s="148">
        <f t="shared" si="64"/>
        <v>102893.85486696321</v>
      </c>
      <c r="P102" s="148">
        <f t="shared" si="64"/>
        <v>110724.72899151355</v>
      </c>
      <c r="Q102" s="148">
        <f t="shared" si="64"/>
        <v>118853.35764826994</v>
      </c>
      <c r="R102" s="148">
        <f t="shared" si="64"/>
        <v>128312.19305261932</v>
      </c>
      <c r="S102" s="148">
        <f t="shared" si="64"/>
        <v>141503.61460489986</v>
      </c>
      <c r="T102" s="148">
        <f t="shared" si="64"/>
        <v>156384.74484937475</v>
      </c>
      <c r="U102" s="150"/>
      <c r="V102" s="217">
        <f t="shared" si="54"/>
        <v>0</v>
      </c>
      <c r="W102" s="217">
        <f t="shared" si="54"/>
        <v>0</v>
      </c>
      <c r="X102" s="217">
        <f t="shared" si="54"/>
        <v>0</v>
      </c>
      <c r="Y102" s="217">
        <f t="shared" si="54"/>
        <v>0</v>
      </c>
      <c r="Z102" s="217">
        <f t="shared" si="54"/>
        <v>0</v>
      </c>
      <c r="AA102" s="217">
        <f t="shared" si="54"/>
        <v>0</v>
      </c>
      <c r="AB102" s="217">
        <f t="shared" si="54"/>
        <v>0</v>
      </c>
      <c r="AC102" s="217">
        <f t="shared" si="54"/>
        <v>0</v>
      </c>
      <c r="AD102" s="17"/>
    </row>
    <row r="103" spans="1:33" x14ac:dyDescent="0.25">
      <c r="A103" s="2" t="s">
        <v>355</v>
      </c>
      <c r="B103" s="9" t="s">
        <v>32</v>
      </c>
      <c r="C103" s="46" t="s">
        <v>562</v>
      </c>
      <c r="D103" s="215"/>
      <c r="E103" s="215"/>
      <c r="F103" s="215"/>
      <c r="G103" s="215"/>
      <c r="H103" s="215"/>
      <c r="I103" s="215"/>
      <c r="J103" s="215"/>
      <c r="K103" s="215"/>
      <c r="L103" s="157"/>
      <c r="M103" s="215"/>
      <c r="N103" s="215"/>
      <c r="O103" s="215"/>
      <c r="P103" s="215"/>
      <c r="Q103" s="215"/>
      <c r="R103" s="215"/>
      <c r="S103" s="215"/>
      <c r="T103" s="215"/>
      <c r="U103" s="150"/>
      <c r="V103" s="246"/>
      <c r="W103" s="246"/>
      <c r="X103" s="246"/>
      <c r="Y103" s="246"/>
      <c r="Z103" s="246"/>
      <c r="AA103" s="246"/>
      <c r="AB103" s="246"/>
      <c r="AC103" s="246"/>
      <c r="AD103" s="17"/>
    </row>
    <row r="104" spans="1:33" x14ac:dyDescent="0.25">
      <c r="A104" s="2" t="s">
        <v>436</v>
      </c>
      <c r="B104" s="9" t="s">
        <v>95</v>
      </c>
      <c r="C104" s="46" t="s">
        <v>562</v>
      </c>
      <c r="D104" s="217">
        <f>AVERAGE(D72,D78)</f>
        <v>0</v>
      </c>
      <c r="E104" s="217">
        <f t="shared" ref="E104:K104" si="65">AVERAGE(E72,E78)</f>
        <v>0</v>
      </c>
      <c r="F104" s="217">
        <f t="shared" si="65"/>
        <v>0</v>
      </c>
      <c r="G104" s="217">
        <f t="shared" si="65"/>
        <v>0</v>
      </c>
      <c r="H104" s="217">
        <f t="shared" si="65"/>
        <v>0</v>
      </c>
      <c r="I104" s="217">
        <f t="shared" si="65"/>
        <v>0</v>
      </c>
      <c r="J104" s="217">
        <f t="shared" si="65"/>
        <v>0</v>
      </c>
      <c r="K104" s="217">
        <f t="shared" si="65"/>
        <v>0</v>
      </c>
      <c r="L104" s="157"/>
      <c r="M104" s="148">
        <f>AVERAGE(M72,M78)</f>
        <v>127922.89814977735</v>
      </c>
      <c r="N104" s="148">
        <f t="shared" ref="N104:T104" si="66">AVERAGE(N72,N78)</f>
        <v>118509.84757822379</v>
      </c>
      <c r="O104" s="148">
        <f t="shared" si="66"/>
        <v>108422.44541461219</v>
      </c>
      <c r="P104" s="148">
        <f t="shared" si="66"/>
        <v>98622.414447075469</v>
      </c>
      <c r="Q104" s="148">
        <f t="shared" si="66"/>
        <v>78929.581493863559</v>
      </c>
      <c r="R104" s="148">
        <f t="shared" si="66"/>
        <v>67584.015502629336</v>
      </c>
      <c r="S104" s="148">
        <f t="shared" si="66"/>
        <v>56814.479167151942</v>
      </c>
      <c r="T104" s="148">
        <f t="shared" si="66"/>
        <v>45136.498715495509</v>
      </c>
      <c r="U104" s="151"/>
      <c r="V104" s="217">
        <f t="shared" si="54"/>
        <v>0</v>
      </c>
      <c r="W104" s="217">
        <f t="shared" si="54"/>
        <v>0</v>
      </c>
      <c r="X104" s="217">
        <f t="shared" si="54"/>
        <v>0</v>
      </c>
      <c r="Y104" s="217">
        <f t="shared" si="54"/>
        <v>0</v>
      </c>
      <c r="Z104" s="217">
        <f t="shared" si="54"/>
        <v>0</v>
      </c>
      <c r="AA104" s="217">
        <f t="shared" si="54"/>
        <v>0</v>
      </c>
      <c r="AB104" s="217">
        <f t="shared" si="54"/>
        <v>0</v>
      </c>
      <c r="AC104" s="217">
        <f t="shared" si="54"/>
        <v>0</v>
      </c>
      <c r="AD104" s="17"/>
    </row>
    <row r="105" spans="1:33" x14ac:dyDescent="0.25">
      <c r="A105" s="2" t="s">
        <v>437</v>
      </c>
      <c r="B105" s="9" t="s">
        <v>262</v>
      </c>
      <c r="C105" s="46" t="s">
        <v>562</v>
      </c>
      <c r="D105" s="148">
        <f>AVERAGE(D80,D86)</f>
        <v>72566.979474302992</v>
      </c>
      <c r="E105" s="148">
        <f t="shared" ref="E105:K105" si="67">AVERAGE(E80,E86)</f>
        <v>88268.050390579447</v>
      </c>
      <c r="F105" s="148">
        <f t="shared" si="67"/>
        <v>98727.42889636528</v>
      </c>
      <c r="G105" s="148">
        <f t="shared" si="67"/>
        <v>109183.56933010119</v>
      </c>
      <c r="H105" s="148">
        <f t="shared" si="67"/>
        <v>142109.69842954623</v>
      </c>
      <c r="I105" s="148">
        <f t="shared" si="67"/>
        <v>153331.08358356869</v>
      </c>
      <c r="J105" s="148">
        <f t="shared" si="67"/>
        <v>158419.75322088116</v>
      </c>
      <c r="K105" s="148">
        <f t="shared" si="67"/>
        <v>155899.68744989892</v>
      </c>
      <c r="L105" s="157"/>
      <c r="M105" s="148">
        <f>AVERAGE(M80,M86)</f>
        <v>96843.749752115546</v>
      </c>
      <c r="N105" s="148">
        <f t="shared" ref="N105:T105" si="68">AVERAGE(N80,N86)</f>
        <v>111237.76141315792</v>
      </c>
      <c r="O105" s="148">
        <f t="shared" si="68"/>
        <v>120158.64787328718</v>
      </c>
      <c r="P105" s="148">
        <f t="shared" si="68"/>
        <v>129046.69513771894</v>
      </c>
      <c r="Q105" s="148">
        <f t="shared" si="68"/>
        <v>160711.45279602706</v>
      </c>
      <c r="R105" s="148">
        <f t="shared" si="68"/>
        <v>170617.26978693361</v>
      </c>
      <c r="S105" s="148">
        <f t="shared" si="68"/>
        <v>174861.99900063698</v>
      </c>
      <c r="T105" s="148">
        <f t="shared" si="68"/>
        <v>171367.80623727181</v>
      </c>
      <c r="U105" s="151"/>
      <c r="V105" s="148">
        <f>AVERAGE(V80,V86)</f>
        <v>12897.187304769734</v>
      </c>
      <c r="W105" s="148">
        <f t="shared" ref="W105:AC105" si="69">AVERAGE(W80,W86)</f>
        <v>12867.384667794136</v>
      </c>
      <c r="X105" s="148">
        <f t="shared" si="69"/>
        <v>12836.353459389964</v>
      </c>
      <c r="Y105" s="148">
        <f t="shared" si="69"/>
        <v>13134.291287682918</v>
      </c>
      <c r="Z105" s="148">
        <f t="shared" si="69"/>
        <v>13828.306561327718</v>
      </c>
      <c r="AA105" s="148">
        <f t="shared" si="69"/>
        <v>14587.263081084384</v>
      </c>
      <c r="AB105" s="148">
        <f t="shared" si="69"/>
        <v>15479.463569298194</v>
      </c>
      <c r="AC105" s="148">
        <f t="shared" si="69"/>
        <v>17147.050188569148</v>
      </c>
      <c r="AD105" s="17"/>
    </row>
    <row r="106" spans="1:33" x14ac:dyDescent="0.25">
      <c r="A106" s="2" t="s">
        <v>438</v>
      </c>
      <c r="B106" s="9" t="s">
        <v>263</v>
      </c>
      <c r="C106" s="46" t="s">
        <v>562</v>
      </c>
      <c r="D106" s="148">
        <f>AVERAGE(D88,D94)</f>
        <v>85071.451537597954</v>
      </c>
      <c r="E106" s="148">
        <f t="shared" ref="E106:K106" si="70">AVERAGE(E88,E94)</f>
        <v>82384.728178611374</v>
      </c>
      <c r="F106" s="148">
        <f t="shared" si="70"/>
        <v>78500.589033289056</v>
      </c>
      <c r="G106" s="148">
        <f t="shared" si="70"/>
        <v>71249.933522219115</v>
      </c>
      <c r="H106" s="148">
        <f t="shared" si="70"/>
        <v>68951.387805478415</v>
      </c>
      <c r="I106" s="148">
        <f t="shared" si="70"/>
        <v>68731.378510911454</v>
      </c>
      <c r="J106" s="148">
        <f t="shared" si="70"/>
        <v>72620.804101171059</v>
      </c>
      <c r="K106" s="148">
        <f t="shared" si="70"/>
        <v>70841.474353192141</v>
      </c>
      <c r="L106" s="157"/>
      <c r="M106" s="148">
        <f>AVERAGE(M88,M94)</f>
        <v>85071.451537597954</v>
      </c>
      <c r="N106" s="148">
        <f t="shared" ref="N106:T106" si="71">AVERAGE(N88,N94)</f>
        <v>82384.728178611374</v>
      </c>
      <c r="O106" s="148">
        <f t="shared" si="71"/>
        <v>78500.589033289056</v>
      </c>
      <c r="P106" s="148">
        <f t="shared" si="71"/>
        <v>71249.933522219115</v>
      </c>
      <c r="Q106" s="148">
        <f t="shared" si="71"/>
        <v>68951.387805478415</v>
      </c>
      <c r="R106" s="148">
        <f t="shared" si="71"/>
        <v>68731.378510911454</v>
      </c>
      <c r="S106" s="148">
        <f t="shared" si="71"/>
        <v>72620.804101171059</v>
      </c>
      <c r="T106" s="148">
        <f t="shared" si="71"/>
        <v>70841.474353192141</v>
      </c>
      <c r="U106" s="151"/>
      <c r="V106" s="217">
        <f t="shared" si="54"/>
        <v>0</v>
      </c>
      <c r="W106" s="217">
        <f t="shared" si="54"/>
        <v>0</v>
      </c>
      <c r="X106" s="217">
        <f t="shared" si="54"/>
        <v>0</v>
      </c>
      <c r="Y106" s="217">
        <f t="shared" si="54"/>
        <v>0</v>
      </c>
      <c r="Z106" s="217">
        <f t="shared" si="54"/>
        <v>0</v>
      </c>
      <c r="AA106" s="217">
        <f t="shared" si="54"/>
        <v>0</v>
      </c>
      <c r="AB106" s="217">
        <f t="shared" si="54"/>
        <v>0</v>
      </c>
      <c r="AC106" s="217">
        <f t="shared" si="54"/>
        <v>0</v>
      </c>
      <c r="AD106" s="17"/>
    </row>
    <row r="107" spans="1:33" x14ac:dyDescent="0.25">
      <c r="A107" s="2"/>
      <c r="B107" s="62"/>
      <c r="C107" s="62"/>
      <c r="D107" s="146"/>
      <c r="E107" s="146"/>
      <c r="F107" s="146"/>
      <c r="G107" s="146"/>
      <c r="H107" s="146"/>
      <c r="I107" s="146"/>
      <c r="J107" s="146"/>
      <c r="K107" s="146"/>
      <c r="L107" s="151"/>
      <c r="M107" s="146"/>
      <c r="N107" s="146"/>
      <c r="O107" s="146"/>
      <c r="P107" s="146"/>
      <c r="Q107" s="146"/>
      <c r="R107" s="146"/>
      <c r="S107" s="146"/>
      <c r="T107" s="146"/>
      <c r="U107" s="151"/>
      <c r="V107" s="146"/>
      <c r="W107" s="146"/>
      <c r="X107" s="146"/>
      <c r="Y107" s="146"/>
      <c r="Z107" s="146"/>
      <c r="AA107" s="146"/>
      <c r="AB107" s="146"/>
      <c r="AC107" s="146"/>
      <c r="AD107" s="17"/>
    </row>
    <row r="108" spans="1:33" x14ac:dyDescent="0.25">
      <c r="A108" s="2"/>
      <c r="B108" s="45" t="s">
        <v>51</v>
      </c>
      <c r="C108" s="11"/>
      <c r="D108" s="146"/>
      <c r="E108" s="146"/>
      <c r="F108" s="146"/>
      <c r="G108" s="146"/>
      <c r="H108" s="146"/>
      <c r="I108" s="146"/>
      <c r="J108" s="146"/>
      <c r="K108" s="146"/>
      <c r="L108" s="151"/>
      <c r="M108" s="146"/>
      <c r="N108" s="146"/>
      <c r="O108" s="146"/>
      <c r="P108" s="146"/>
      <c r="Q108" s="146"/>
      <c r="R108" s="146"/>
      <c r="S108" s="146"/>
      <c r="T108" s="146"/>
      <c r="U108" s="151"/>
      <c r="V108" s="146"/>
      <c r="W108" s="146"/>
      <c r="X108" s="146"/>
      <c r="Y108" s="146"/>
      <c r="Z108" s="146"/>
      <c r="AA108" s="146"/>
      <c r="AB108" s="146"/>
      <c r="AC108" s="146"/>
      <c r="AD108" s="17"/>
    </row>
    <row r="109" spans="1:33" ht="30" x14ac:dyDescent="0.25">
      <c r="A109" s="2" t="s">
        <v>439</v>
      </c>
      <c r="B109" s="19" t="s">
        <v>568</v>
      </c>
      <c r="C109" s="46" t="s">
        <v>562</v>
      </c>
      <c r="D109" s="217">
        <f>M109</f>
        <v>0</v>
      </c>
      <c r="E109" s="217">
        <f t="shared" ref="E109:K109" si="72">N109</f>
        <v>0</v>
      </c>
      <c r="F109" s="217">
        <f t="shared" si="72"/>
        <v>0</v>
      </c>
      <c r="G109" s="217">
        <f t="shared" si="72"/>
        <v>0</v>
      </c>
      <c r="H109" s="217">
        <f t="shared" si="72"/>
        <v>0</v>
      </c>
      <c r="I109" s="217">
        <f t="shared" si="72"/>
        <v>0</v>
      </c>
      <c r="J109" s="217">
        <f t="shared" si="72"/>
        <v>0</v>
      </c>
      <c r="K109" s="217">
        <f t="shared" si="72"/>
        <v>0</v>
      </c>
      <c r="L109" s="192"/>
      <c r="M109" s="217">
        <v>0</v>
      </c>
      <c r="N109" s="217">
        <v>0</v>
      </c>
      <c r="O109" s="217">
        <v>0</v>
      </c>
      <c r="P109" s="217">
        <v>0</v>
      </c>
      <c r="Q109" s="217">
        <v>0</v>
      </c>
      <c r="R109" s="217">
        <v>0</v>
      </c>
      <c r="S109" s="217">
        <v>0</v>
      </c>
      <c r="T109" s="217">
        <v>0</v>
      </c>
      <c r="U109" s="151"/>
      <c r="V109" s="217">
        <v>0</v>
      </c>
      <c r="W109" s="217">
        <v>0</v>
      </c>
      <c r="X109" s="217">
        <v>0</v>
      </c>
      <c r="Y109" s="217">
        <v>0</v>
      </c>
      <c r="Z109" s="217">
        <v>0</v>
      </c>
      <c r="AA109" s="217">
        <v>0</v>
      </c>
      <c r="AB109" s="217">
        <v>0</v>
      </c>
      <c r="AC109" s="217">
        <v>0</v>
      </c>
      <c r="AD109" s="17"/>
    </row>
    <row r="110" spans="1:33" x14ac:dyDescent="0.25">
      <c r="A110" s="2"/>
      <c r="B110" s="2"/>
      <c r="C110" s="2"/>
      <c r="D110" s="151"/>
      <c r="E110" s="151"/>
      <c r="F110" s="151"/>
      <c r="G110" s="151"/>
      <c r="H110" s="151"/>
      <c r="I110" s="151"/>
      <c r="J110" s="151"/>
      <c r="K110" s="151"/>
      <c r="L110" s="151"/>
      <c r="M110" s="214"/>
      <c r="N110" s="214"/>
      <c r="O110" s="214"/>
      <c r="P110" s="214"/>
      <c r="Q110" s="214"/>
      <c r="R110" s="214"/>
      <c r="S110" s="214"/>
      <c r="T110" s="214"/>
      <c r="U110" s="151"/>
      <c r="V110" s="151"/>
      <c r="W110" s="151"/>
      <c r="X110" s="151"/>
      <c r="Y110" s="151"/>
      <c r="Z110" s="151"/>
      <c r="AA110" s="151"/>
      <c r="AB110" s="151"/>
      <c r="AC110" s="151"/>
      <c r="AD110" s="2"/>
      <c r="AE110" s="2"/>
      <c r="AF110" s="2"/>
      <c r="AG110" s="2"/>
    </row>
    <row r="111" spans="1:33" ht="15.75" x14ac:dyDescent="0.25">
      <c r="A111" s="2"/>
      <c r="B111" s="20" t="s">
        <v>513</v>
      </c>
      <c r="C111" s="62"/>
      <c r="D111" s="146"/>
      <c r="E111" s="146"/>
      <c r="F111" s="146"/>
      <c r="G111" s="146"/>
      <c r="H111" s="146"/>
      <c r="I111" s="146"/>
      <c r="J111" s="146"/>
      <c r="K111" s="146"/>
      <c r="L111" s="151"/>
      <c r="M111" s="146"/>
      <c r="N111" s="146"/>
      <c r="O111" s="146"/>
      <c r="P111" s="146"/>
      <c r="Q111" s="146"/>
      <c r="R111" s="146"/>
      <c r="S111" s="146"/>
      <c r="T111" s="146"/>
      <c r="U111" s="151"/>
      <c r="V111" s="146"/>
      <c r="W111" s="146"/>
      <c r="X111" s="146"/>
      <c r="Y111" s="146"/>
      <c r="Z111" s="146"/>
      <c r="AA111" s="146"/>
      <c r="AB111" s="146"/>
      <c r="AC111" s="146"/>
      <c r="AD111" s="17"/>
    </row>
    <row r="112" spans="1:33" ht="30" x14ac:dyDescent="0.25">
      <c r="A112" s="2"/>
      <c r="B112" s="45" t="s">
        <v>514</v>
      </c>
      <c r="C112" s="11"/>
      <c r="D112" s="146"/>
      <c r="E112" s="146"/>
      <c r="F112" s="146"/>
      <c r="G112" s="146"/>
      <c r="H112" s="146"/>
      <c r="I112" s="146"/>
      <c r="J112" s="146"/>
      <c r="K112" s="146"/>
      <c r="L112" s="151"/>
      <c r="M112" s="146"/>
      <c r="N112" s="146"/>
      <c r="O112" s="146"/>
      <c r="P112" s="146"/>
      <c r="Q112" s="146"/>
      <c r="R112" s="146"/>
      <c r="S112" s="146"/>
      <c r="T112" s="146"/>
      <c r="U112" s="151"/>
      <c r="V112" s="146"/>
      <c r="W112" s="146"/>
      <c r="X112" s="146"/>
      <c r="Y112" s="146"/>
      <c r="Z112" s="146"/>
      <c r="AA112" s="146"/>
      <c r="AB112" s="146"/>
      <c r="AC112" s="146"/>
      <c r="AD112" s="17"/>
    </row>
    <row r="113" spans="1:30" ht="30" x14ac:dyDescent="0.25">
      <c r="A113" s="2" t="s">
        <v>356</v>
      </c>
      <c r="B113" s="9" t="s">
        <v>456</v>
      </c>
      <c r="C113" s="46" t="s">
        <v>63</v>
      </c>
      <c r="D113" s="158">
        <f>M113</f>
        <v>50.9</v>
      </c>
      <c r="E113" s="158">
        <f t="shared" ref="E113:K121" si="73">N113</f>
        <v>50.9</v>
      </c>
      <c r="F113" s="158">
        <f t="shared" si="73"/>
        <v>50.9</v>
      </c>
      <c r="G113" s="158">
        <f t="shared" si="73"/>
        <v>50.9</v>
      </c>
      <c r="H113" s="158">
        <f t="shared" si="73"/>
        <v>50.9</v>
      </c>
      <c r="I113" s="158">
        <f t="shared" si="73"/>
        <v>50.9</v>
      </c>
      <c r="J113" s="158">
        <f t="shared" si="73"/>
        <v>50.9</v>
      </c>
      <c r="K113" s="158">
        <f t="shared" si="73"/>
        <v>50.9</v>
      </c>
      <c r="L113" s="151"/>
      <c r="M113" s="158">
        <v>50.9</v>
      </c>
      <c r="N113" s="158">
        <v>50.9</v>
      </c>
      <c r="O113" s="158">
        <v>50.9</v>
      </c>
      <c r="P113" s="158">
        <v>50.9</v>
      </c>
      <c r="Q113" s="158">
        <v>50.9</v>
      </c>
      <c r="R113" s="158">
        <v>50.9</v>
      </c>
      <c r="S113" s="158">
        <v>50.9</v>
      </c>
      <c r="T113" s="158">
        <v>50.9</v>
      </c>
      <c r="U113" s="151"/>
      <c r="V113" s="217">
        <v>0</v>
      </c>
      <c r="W113" s="217">
        <v>0</v>
      </c>
      <c r="X113" s="217">
        <v>0</v>
      </c>
      <c r="Y113" s="217">
        <v>0</v>
      </c>
      <c r="Z113" s="217">
        <v>0</v>
      </c>
      <c r="AA113" s="217">
        <v>0</v>
      </c>
      <c r="AB113" s="217">
        <v>0</v>
      </c>
      <c r="AC113" s="217">
        <v>0</v>
      </c>
      <c r="AD113" s="17"/>
    </row>
    <row r="114" spans="1:30" x14ac:dyDescent="0.25">
      <c r="A114" s="2" t="s">
        <v>357</v>
      </c>
      <c r="B114" s="9" t="s">
        <v>457</v>
      </c>
      <c r="C114" s="46" t="s">
        <v>63</v>
      </c>
      <c r="D114" s="158">
        <f t="shared" ref="D114:D121" si="74">M114</f>
        <v>50.9</v>
      </c>
      <c r="E114" s="158">
        <f t="shared" si="73"/>
        <v>50.9</v>
      </c>
      <c r="F114" s="158">
        <f t="shared" si="73"/>
        <v>50.9</v>
      </c>
      <c r="G114" s="158">
        <f t="shared" si="73"/>
        <v>50.9</v>
      </c>
      <c r="H114" s="158">
        <f t="shared" si="73"/>
        <v>50.9</v>
      </c>
      <c r="I114" s="158">
        <f t="shared" si="73"/>
        <v>50.9</v>
      </c>
      <c r="J114" s="158">
        <f t="shared" si="73"/>
        <v>50.9</v>
      </c>
      <c r="K114" s="158">
        <f t="shared" si="73"/>
        <v>50.9</v>
      </c>
      <c r="L114" s="151"/>
      <c r="M114" s="158">
        <v>50.9</v>
      </c>
      <c r="N114" s="158">
        <v>50.9</v>
      </c>
      <c r="O114" s="158">
        <v>50.9</v>
      </c>
      <c r="P114" s="158">
        <v>50.9</v>
      </c>
      <c r="Q114" s="158">
        <v>50.9</v>
      </c>
      <c r="R114" s="158">
        <v>50.9</v>
      </c>
      <c r="S114" s="158">
        <v>50.9</v>
      </c>
      <c r="T114" s="158">
        <v>50.9</v>
      </c>
      <c r="U114" s="151"/>
      <c r="V114" s="217">
        <v>0</v>
      </c>
      <c r="W114" s="217">
        <v>0</v>
      </c>
      <c r="X114" s="217">
        <v>0</v>
      </c>
      <c r="Y114" s="217">
        <v>0</v>
      </c>
      <c r="Z114" s="217">
        <v>0</v>
      </c>
      <c r="AA114" s="217">
        <v>0</v>
      </c>
      <c r="AB114" s="217">
        <v>0</v>
      </c>
      <c r="AC114" s="217">
        <v>0</v>
      </c>
      <c r="AD114" s="17"/>
    </row>
    <row r="115" spans="1:30" x14ac:dyDescent="0.25">
      <c r="A115" s="2" t="s">
        <v>358</v>
      </c>
      <c r="B115" s="9" t="s">
        <v>31</v>
      </c>
      <c r="C115" s="46" t="s">
        <v>63</v>
      </c>
      <c r="D115" s="158">
        <f t="shared" si="74"/>
        <v>50.9</v>
      </c>
      <c r="E115" s="158">
        <f t="shared" si="73"/>
        <v>50.9</v>
      </c>
      <c r="F115" s="158">
        <f t="shared" si="73"/>
        <v>50.9</v>
      </c>
      <c r="G115" s="158">
        <f t="shared" si="73"/>
        <v>50.9</v>
      </c>
      <c r="H115" s="158">
        <f t="shared" si="73"/>
        <v>50.9</v>
      </c>
      <c r="I115" s="158">
        <f t="shared" si="73"/>
        <v>50.9</v>
      </c>
      <c r="J115" s="158">
        <f t="shared" si="73"/>
        <v>50.9</v>
      </c>
      <c r="K115" s="158">
        <f t="shared" si="73"/>
        <v>50.9</v>
      </c>
      <c r="L115" s="151"/>
      <c r="M115" s="158">
        <v>50.9</v>
      </c>
      <c r="N115" s="158">
        <v>50.9</v>
      </c>
      <c r="O115" s="158">
        <v>50.9</v>
      </c>
      <c r="P115" s="158">
        <v>50.9</v>
      </c>
      <c r="Q115" s="158">
        <v>50.9</v>
      </c>
      <c r="R115" s="158">
        <v>50.9</v>
      </c>
      <c r="S115" s="158">
        <v>50.9</v>
      </c>
      <c r="T115" s="158">
        <v>50.9</v>
      </c>
      <c r="U115" s="151"/>
      <c r="V115" s="217">
        <v>0</v>
      </c>
      <c r="W115" s="217">
        <v>0</v>
      </c>
      <c r="X115" s="217">
        <v>0</v>
      </c>
      <c r="Y115" s="217">
        <v>0</v>
      </c>
      <c r="Z115" s="217">
        <v>0</v>
      </c>
      <c r="AA115" s="217">
        <v>0</v>
      </c>
      <c r="AB115" s="217">
        <v>0</v>
      </c>
      <c r="AC115" s="217">
        <v>0</v>
      </c>
      <c r="AD115" s="17"/>
    </row>
    <row r="116" spans="1:30" ht="30" x14ac:dyDescent="0.25">
      <c r="A116" s="2" t="s">
        <v>359</v>
      </c>
      <c r="B116" s="9" t="s">
        <v>458</v>
      </c>
      <c r="C116" s="46" t="s">
        <v>63</v>
      </c>
      <c r="D116" s="158">
        <f t="shared" si="74"/>
        <v>50.9</v>
      </c>
      <c r="E116" s="158">
        <f t="shared" si="73"/>
        <v>50.9</v>
      </c>
      <c r="F116" s="158">
        <f t="shared" si="73"/>
        <v>50.9</v>
      </c>
      <c r="G116" s="158">
        <f t="shared" si="73"/>
        <v>50.9</v>
      </c>
      <c r="H116" s="158">
        <f t="shared" si="73"/>
        <v>50.9</v>
      </c>
      <c r="I116" s="158">
        <f t="shared" si="73"/>
        <v>50.9</v>
      </c>
      <c r="J116" s="158">
        <f t="shared" si="73"/>
        <v>50.9</v>
      </c>
      <c r="K116" s="158">
        <f t="shared" si="73"/>
        <v>50.9</v>
      </c>
      <c r="L116" s="151"/>
      <c r="M116" s="158">
        <v>50.9</v>
      </c>
      <c r="N116" s="158">
        <v>50.9</v>
      </c>
      <c r="O116" s="158">
        <v>50.9</v>
      </c>
      <c r="P116" s="158">
        <v>50.9</v>
      </c>
      <c r="Q116" s="158">
        <v>50.9</v>
      </c>
      <c r="R116" s="158">
        <v>50.9</v>
      </c>
      <c r="S116" s="158">
        <v>50.9</v>
      </c>
      <c r="T116" s="158">
        <v>50.9</v>
      </c>
      <c r="U116" s="151"/>
      <c r="V116" s="217">
        <v>0</v>
      </c>
      <c r="W116" s="217">
        <v>0</v>
      </c>
      <c r="X116" s="217">
        <v>0</v>
      </c>
      <c r="Y116" s="217">
        <v>0</v>
      </c>
      <c r="Z116" s="217">
        <v>0</v>
      </c>
      <c r="AA116" s="217">
        <v>0</v>
      </c>
      <c r="AB116" s="217">
        <v>0</v>
      </c>
      <c r="AC116" s="217">
        <v>0</v>
      </c>
      <c r="AD116" s="17"/>
    </row>
    <row r="117" spans="1:30" ht="30" x14ac:dyDescent="0.25">
      <c r="A117" s="2" t="s">
        <v>360</v>
      </c>
      <c r="B117" s="9" t="s">
        <v>461</v>
      </c>
      <c r="C117" s="46" t="s">
        <v>63</v>
      </c>
      <c r="D117" s="158">
        <f t="shared" si="74"/>
        <v>50.9</v>
      </c>
      <c r="E117" s="158">
        <f t="shared" si="73"/>
        <v>50.9</v>
      </c>
      <c r="F117" s="158">
        <f t="shared" si="73"/>
        <v>50.9</v>
      </c>
      <c r="G117" s="158">
        <f t="shared" si="73"/>
        <v>50.9</v>
      </c>
      <c r="H117" s="158">
        <f t="shared" si="73"/>
        <v>50.9</v>
      </c>
      <c r="I117" s="158">
        <f t="shared" si="73"/>
        <v>50.9</v>
      </c>
      <c r="J117" s="158">
        <f t="shared" si="73"/>
        <v>50.9</v>
      </c>
      <c r="K117" s="158">
        <f t="shared" si="73"/>
        <v>50.9</v>
      </c>
      <c r="L117" s="151"/>
      <c r="M117" s="158">
        <v>50.9</v>
      </c>
      <c r="N117" s="158">
        <v>50.9</v>
      </c>
      <c r="O117" s="158">
        <v>50.9</v>
      </c>
      <c r="P117" s="158">
        <v>50.9</v>
      </c>
      <c r="Q117" s="158">
        <v>50.9</v>
      </c>
      <c r="R117" s="158">
        <v>50.9</v>
      </c>
      <c r="S117" s="158">
        <v>50.9</v>
      </c>
      <c r="T117" s="158">
        <v>50.9</v>
      </c>
      <c r="U117" s="151"/>
      <c r="V117" s="217">
        <v>0</v>
      </c>
      <c r="W117" s="217">
        <v>0</v>
      </c>
      <c r="X117" s="217">
        <v>0</v>
      </c>
      <c r="Y117" s="217">
        <v>0</v>
      </c>
      <c r="Z117" s="217">
        <v>0</v>
      </c>
      <c r="AA117" s="217">
        <v>0</v>
      </c>
      <c r="AB117" s="217">
        <v>0</v>
      </c>
      <c r="AC117" s="217">
        <v>0</v>
      </c>
      <c r="AD117" s="17"/>
    </row>
    <row r="118" spans="1:30" x14ac:dyDescent="0.25">
      <c r="A118" s="2" t="s">
        <v>361</v>
      </c>
      <c r="B118" s="9" t="s">
        <v>267</v>
      </c>
      <c r="C118" s="46" t="s">
        <v>63</v>
      </c>
      <c r="D118" s="158">
        <f t="shared" si="74"/>
        <v>50.9</v>
      </c>
      <c r="E118" s="158">
        <f t="shared" si="73"/>
        <v>50.9</v>
      </c>
      <c r="F118" s="158">
        <f t="shared" si="73"/>
        <v>50.9</v>
      </c>
      <c r="G118" s="158">
        <f t="shared" si="73"/>
        <v>50.9</v>
      </c>
      <c r="H118" s="158">
        <f t="shared" si="73"/>
        <v>50.9</v>
      </c>
      <c r="I118" s="158">
        <f t="shared" si="73"/>
        <v>50.9</v>
      </c>
      <c r="J118" s="158">
        <f t="shared" si="73"/>
        <v>50.9</v>
      </c>
      <c r="K118" s="158">
        <f t="shared" si="73"/>
        <v>50.9</v>
      </c>
      <c r="L118" s="151"/>
      <c r="M118" s="158">
        <v>50.9</v>
      </c>
      <c r="N118" s="158">
        <v>50.9</v>
      </c>
      <c r="O118" s="158">
        <v>50.9</v>
      </c>
      <c r="P118" s="158">
        <v>50.9</v>
      </c>
      <c r="Q118" s="158">
        <v>50.9</v>
      </c>
      <c r="R118" s="158">
        <v>50.9</v>
      </c>
      <c r="S118" s="158">
        <v>50.9</v>
      </c>
      <c r="T118" s="158">
        <v>50.9</v>
      </c>
      <c r="U118" s="151"/>
      <c r="V118" s="217">
        <v>0</v>
      </c>
      <c r="W118" s="217">
        <v>0</v>
      </c>
      <c r="X118" s="217">
        <v>0</v>
      </c>
      <c r="Y118" s="217">
        <v>0</v>
      </c>
      <c r="Z118" s="217">
        <v>0</v>
      </c>
      <c r="AA118" s="217">
        <v>0</v>
      </c>
      <c r="AB118" s="217">
        <v>0</v>
      </c>
      <c r="AC118" s="217">
        <v>0</v>
      </c>
      <c r="AD118" s="17"/>
    </row>
    <row r="119" spans="1:30" x14ac:dyDescent="0.25">
      <c r="A119" s="2" t="s">
        <v>362</v>
      </c>
      <c r="B119" s="9" t="s">
        <v>95</v>
      </c>
      <c r="C119" s="46" t="s">
        <v>63</v>
      </c>
      <c r="D119" s="158">
        <f>M119</f>
        <v>0</v>
      </c>
      <c r="E119" s="158">
        <f t="shared" si="73"/>
        <v>0</v>
      </c>
      <c r="F119" s="158">
        <f t="shared" si="73"/>
        <v>0</v>
      </c>
      <c r="G119" s="158">
        <f t="shared" si="73"/>
        <v>0</v>
      </c>
      <c r="H119" s="158">
        <f t="shared" si="73"/>
        <v>0</v>
      </c>
      <c r="I119" s="158">
        <f t="shared" si="73"/>
        <v>0</v>
      </c>
      <c r="J119" s="158">
        <f t="shared" si="73"/>
        <v>0</v>
      </c>
      <c r="K119" s="158">
        <f t="shared" si="73"/>
        <v>0</v>
      </c>
      <c r="L119" s="151"/>
      <c r="M119" s="158">
        <v>0</v>
      </c>
      <c r="N119" s="158">
        <v>0</v>
      </c>
      <c r="O119" s="158">
        <v>0</v>
      </c>
      <c r="P119" s="158">
        <v>0</v>
      </c>
      <c r="Q119" s="158">
        <v>0</v>
      </c>
      <c r="R119" s="158">
        <v>0</v>
      </c>
      <c r="S119" s="158">
        <v>0</v>
      </c>
      <c r="T119" s="158">
        <v>0</v>
      </c>
      <c r="U119" s="151"/>
      <c r="V119" s="217">
        <v>0</v>
      </c>
      <c r="W119" s="217">
        <v>0</v>
      </c>
      <c r="X119" s="217">
        <v>0</v>
      </c>
      <c r="Y119" s="217">
        <v>0</v>
      </c>
      <c r="Z119" s="217">
        <v>0</v>
      </c>
      <c r="AA119" s="217">
        <v>0</v>
      </c>
      <c r="AB119" s="217">
        <v>0</v>
      </c>
      <c r="AC119" s="217">
        <v>0</v>
      </c>
      <c r="AD119" s="17"/>
    </row>
    <row r="120" spans="1:30" x14ac:dyDescent="0.25">
      <c r="A120" s="2" t="s">
        <v>363</v>
      </c>
      <c r="B120" s="9" t="s">
        <v>52</v>
      </c>
      <c r="C120" s="46" t="s">
        <v>63</v>
      </c>
      <c r="D120" s="158">
        <f t="shared" si="74"/>
        <v>14.6</v>
      </c>
      <c r="E120" s="158">
        <f t="shared" si="73"/>
        <v>14.6</v>
      </c>
      <c r="F120" s="158">
        <f t="shared" si="73"/>
        <v>14.6</v>
      </c>
      <c r="G120" s="158">
        <f t="shared" si="73"/>
        <v>14.6</v>
      </c>
      <c r="H120" s="158">
        <f t="shared" si="73"/>
        <v>14.6</v>
      </c>
      <c r="I120" s="158">
        <f t="shared" si="73"/>
        <v>14.9</v>
      </c>
      <c r="J120" s="158">
        <f t="shared" si="73"/>
        <v>14.9</v>
      </c>
      <c r="K120" s="158">
        <f t="shared" si="73"/>
        <v>14.9</v>
      </c>
      <c r="L120" s="151"/>
      <c r="M120" s="158">
        <v>14.6</v>
      </c>
      <c r="N120" s="158">
        <v>14.6</v>
      </c>
      <c r="O120" s="158">
        <v>14.6</v>
      </c>
      <c r="P120" s="158">
        <v>14.6</v>
      </c>
      <c r="Q120" s="158">
        <v>14.6</v>
      </c>
      <c r="R120" s="158">
        <v>14.9</v>
      </c>
      <c r="S120" s="158">
        <v>14.9</v>
      </c>
      <c r="T120" s="158">
        <v>14.9</v>
      </c>
      <c r="U120" s="151"/>
      <c r="V120" s="148">
        <v>23</v>
      </c>
      <c r="W120" s="148">
        <v>23</v>
      </c>
      <c r="X120" s="148">
        <v>23</v>
      </c>
      <c r="Y120" s="148">
        <v>23</v>
      </c>
      <c r="Z120" s="148">
        <v>23</v>
      </c>
      <c r="AA120" s="148">
        <v>23</v>
      </c>
      <c r="AB120" s="148">
        <v>23</v>
      </c>
      <c r="AC120" s="148">
        <v>23</v>
      </c>
      <c r="AD120" s="17"/>
    </row>
    <row r="121" spans="1:30" x14ac:dyDescent="0.25">
      <c r="A121" s="2" t="s">
        <v>364</v>
      </c>
      <c r="B121" s="9" t="s">
        <v>53</v>
      </c>
      <c r="C121" s="46" t="s">
        <v>63</v>
      </c>
      <c r="D121" s="158">
        <f t="shared" si="74"/>
        <v>6</v>
      </c>
      <c r="E121" s="158">
        <f t="shared" si="73"/>
        <v>6</v>
      </c>
      <c r="F121" s="158">
        <f t="shared" si="73"/>
        <v>6</v>
      </c>
      <c r="G121" s="158">
        <f t="shared" si="73"/>
        <v>6</v>
      </c>
      <c r="H121" s="158">
        <f t="shared" si="73"/>
        <v>6</v>
      </c>
      <c r="I121" s="158">
        <f t="shared" si="73"/>
        <v>6</v>
      </c>
      <c r="J121" s="158">
        <f t="shared" si="73"/>
        <v>6</v>
      </c>
      <c r="K121" s="158">
        <f t="shared" si="73"/>
        <v>6</v>
      </c>
      <c r="L121" s="151"/>
      <c r="M121" s="158">
        <v>6</v>
      </c>
      <c r="N121" s="158">
        <v>6</v>
      </c>
      <c r="O121" s="158">
        <v>6</v>
      </c>
      <c r="P121" s="158">
        <v>6</v>
      </c>
      <c r="Q121" s="158">
        <v>6</v>
      </c>
      <c r="R121" s="158">
        <v>6</v>
      </c>
      <c r="S121" s="158">
        <v>6</v>
      </c>
      <c r="T121" s="158">
        <v>6</v>
      </c>
      <c r="U121" s="151"/>
      <c r="V121" s="217">
        <v>0</v>
      </c>
      <c r="W121" s="217">
        <v>0</v>
      </c>
      <c r="X121" s="217">
        <v>0</v>
      </c>
      <c r="Y121" s="217">
        <v>0</v>
      </c>
      <c r="Z121" s="217">
        <v>0</v>
      </c>
      <c r="AA121" s="217">
        <v>0</v>
      </c>
      <c r="AB121" s="217">
        <v>0</v>
      </c>
      <c r="AC121" s="217">
        <v>0</v>
      </c>
      <c r="AD121" s="17"/>
    </row>
    <row r="122" spans="1:30" x14ac:dyDescent="0.25">
      <c r="A122" s="2"/>
      <c r="B122" s="9"/>
      <c r="C122" s="46"/>
      <c r="D122" s="146"/>
      <c r="E122" s="146"/>
      <c r="F122" s="146"/>
      <c r="G122" s="146"/>
      <c r="H122" s="146"/>
      <c r="I122" s="146"/>
      <c r="J122" s="146"/>
      <c r="K122" s="146"/>
      <c r="L122" s="150"/>
      <c r="M122" s="146"/>
      <c r="N122" s="146"/>
      <c r="O122" s="146"/>
      <c r="P122" s="146"/>
      <c r="Q122" s="146"/>
      <c r="R122" s="146"/>
      <c r="S122" s="146"/>
      <c r="T122" s="146"/>
      <c r="U122" s="150"/>
      <c r="V122" s="146"/>
      <c r="W122" s="146"/>
      <c r="X122" s="146"/>
      <c r="Y122" s="146"/>
      <c r="Z122" s="146"/>
      <c r="AA122" s="146"/>
      <c r="AB122" s="146"/>
      <c r="AC122" s="146"/>
      <c r="AD122" s="17"/>
    </row>
    <row r="123" spans="1:30" ht="30" x14ac:dyDescent="0.25">
      <c r="A123" s="2"/>
      <c r="B123" s="45" t="s">
        <v>515</v>
      </c>
      <c r="C123" s="46"/>
      <c r="D123" s="146"/>
      <c r="E123" s="146"/>
      <c r="F123" s="146"/>
      <c r="G123" s="146"/>
      <c r="H123" s="146"/>
      <c r="I123" s="146"/>
      <c r="J123" s="146"/>
      <c r="K123" s="146"/>
      <c r="L123" s="150"/>
      <c r="M123" s="146"/>
      <c r="N123" s="146"/>
      <c r="O123" s="146"/>
      <c r="P123" s="146"/>
      <c r="Q123" s="146"/>
      <c r="R123" s="146"/>
      <c r="S123" s="146"/>
      <c r="T123" s="146"/>
      <c r="U123" s="150"/>
      <c r="V123" s="146"/>
      <c r="W123" s="146"/>
      <c r="X123" s="146"/>
      <c r="Y123" s="146"/>
      <c r="Z123" s="146"/>
      <c r="AA123" s="146"/>
      <c r="AB123" s="146"/>
      <c r="AC123" s="146"/>
      <c r="AD123" s="17"/>
    </row>
    <row r="124" spans="1:30" ht="30" x14ac:dyDescent="0.25">
      <c r="A124" s="2" t="s">
        <v>427</v>
      </c>
      <c r="B124" s="9" t="s">
        <v>456</v>
      </c>
      <c r="C124" s="46" t="s">
        <v>63</v>
      </c>
      <c r="D124" s="148">
        <f>M124</f>
        <v>19.068046907508069</v>
      </c>
      <c r="E124" s="148">
        <f t="shared" ref="E124:K132" si="75">N124</f>
        <v>20.390494463748322</v>
      </c>
      <c r="F124" s="148">
        <f t="shared" si="75"/>
        <v>21.712226252620539</v>
      </c>
      <c r="G124" s="148">
        <f t="shared" si="75"/>
        <v>23.034803525353063</v>
      </c>
      <c r="H124" s="148">
        <f t="shared" si="75"/>
        <v>24.359399498675433</v>
      </c>
      <c r="I124" s="148">
        <f t="shared" si="75"/>
        <v>25.685839758179185</v>
      </c>
      <c r="J124" s="148">
        <f t="shared" si="75"/>
        <v>26.379236928725142</v>
      </c>
      <c r="K124" s="148">
        <f t="shared" si="75"/>
        <v>26.925215572078159</v>
      </c>
      <c r="L124" s="151"/>
      <c r="M124" s="148">
        <v>19.068046907508069</v>
      </c>
      <c r="N124" s="148">
        <v>20.390494463748322</v>
      </c>
      <c r="O124" s="148">
        <v>21.712226252620539</v>
      </c>
      <c r="P124" s="148">
        <v>23.034803525353063</v>
      </c>
      <c r="Q124" s="148">
        <v>24.359399498675433</v>
      </c>
      <c r="R124" s="148">
        <v>25.685839758179185</v>
      </c>
      <c r="S124" s="148">
        <v>26.379236928725142</v>
      </c>
      <c r="T124" s="148">
        <v>26.925215572078159</v>
      </c>
      <c r="U124" s="151"/>
      <c r="V124" s="217">
        <v>0</v>
      </c>
      <c r="W124" s="217">
        <v>0</v>
      </c>
      <c r="X124" s="217">
        <v>0</v>
      </c>
      <c r="Y124" s="217">
        <v>0</v>
      </c>
      <c r="Z124" s="217">
        <v>0</v>
      </c>
      <c r="AA124" s="217">
        <v>0</v>
      </c>
      <c r="AB124" s="217">
        <v>0</v>
      </c>
      <c r="AC124" s="217">
        <v>0</v>
      </c>
    </row>
    <row r="125" spans="1:30" x14ac:dyDescent="0.25">
      <c r="A125" s="2" t="s">
        <v>428</v>
      </c>
      <c r="B125" s="9" t="s">
        <v>457</v>
      </c>
      <c r="C125" s="46" t="s">
        <v>63</v>
      </c>
      <c r="D125" s="148">
        <f t="shared" ref="D125:D132" si="76">M125</f>
        <v>19.068046907508069</v>
      </c>
      <c r="E125" s="148">
        <f t="shared" si="75"/>
        <v>20.390494463748322</v>
      </c>
      <c r="F125" s="148">
        <f t="shared" si="75"/>
        <v>21.712226252620539</v>
      </c>
      <c r="G125" s="148">
        <f t="shared" si="75"/>
        <v>23.034803525353063</v>
      </c>
      <c r="H125" s="148">
        <f t="shared" si="75"/>
        <v>24.359399498675433</v>
      </c>
      <c r="I125" s="148">
        <f t="shared" si="75"/>
        <v>25.685839758179185</v>
      </c>
      <c r="J125" s="148">
        <f t="shared" si="75"/>
        <v>26.379236928725142</v>
      </c>
      <c r="K125" s="148">
        <f t="shared" si="75"/>
        <v>26.925215572078159</v>
      </c>
      <c r="L125" s="151"/>
      <c r="M125" s="148">
        <v>19.068046907508069</v>
      </c>
      <c r="N125" s="148">
        <v>20.390494463748322</v>
      </c>
      <c r="O125" s="148">
        <v>21.712226252620539</v>
      </c>
      <c r="P125" s="148">
        <v>23.034803525353063</v>
      </c>
      <c r="Q125" s="148">
        <v>24.359399498675433</v>
      </c>
      <c r="R125" s="148">
        <v>25.685839758179185</v>
      </c>
      <c r="S125" s="148">
        <v>26.379236928725142</v>
      </c>
      <c r="T125" s="148">
        <v>26.925215572078159</v>
      </c>
      <c r="U125" s="151"/>
      <c r="V125" s="217">
        <v>0</v>
      </c>
      <c r="W125" s="217">
        <v>0</v>
      </c>
      <c r="X125" s="217">
        <v>0</v>
      </c>
      <c r="Y125" s="217">
        <v>0</v>
      </c>
      <c r="Z125" s="217">
        <v>0</v>
      </c>
      <c r="AA125" s="217">
        <v>0</v>
      </c>
      <c r="AB125" s="217">
        <v>0</v>
      </c>
      <c r="AC125" s="217">
        <v>0</v>
      </c>
    </row>
    <row r="126" spans="1:30" x14ac:dyDescent="0.25">
      <c r="A126" s="2" t="s">
        <v>429</v>
      </c>
      <c r="B126" s="9" t="s">
        <v>31</v>
      </c>
      <c r="C126" s="46" t="s">
        <v>63</v>
      </c>
      <c r="D126" s="148">
        <f t="shared" si="76"/>
        <v>19.068046907508069</v>
      </c>
      <c r="E126" s="148">
        <f t="shared" si="75"/>
        <v>20.390494463748322</v>
      </c>
      <c r="F126" s="148">
        <f t="shared" si="75"/>
        <v>21.712226252620539</v>
      </c>
      <c r="G126" s="148">
        <f t="shared" si="75"/>
        <v>23.034803525353063</v>
      </c>
      <c r="H126" s="148">
        <f t="shared" si="75"/>
        <v>24.359399498675433</v>
      </c>
      <c r="I126" s="148">
        <f t="shared" si="75"/>
        <v>25.685839758179185</v>
      </c>
      <c r="J126" s="148">
        <f t="shared" si="75"/>
        <v>26.379236928725142</v>
      </c>
      <c r="K126" s="148">
        <f t="shared" si="75"/>
        <v>26.925215572078159</v>
      </c>
      <c r="L126" s="151"/>
      <c r="M126" s="148">
        <v>19.068046907508069</v>
      </c>
      <c r="N126" s="148">
        <v>20.390494463748322</v>
      </c>
      <c r="O126" s="148">
        <v>21.712226252620539</v>
      </c>
      <c r="P126" s="148">
        <v>23.034803525353063</v>
      </c>
      <c r="Q126" s="148">
        <v>24.359399498675433</v>
      </c>
      <c r="R126" s="148">
        <v>25.685839758179185</v>
      </c>
      <c r="S126" s="148">
        <v>26.379236928725142</v>
      </c>
      <c r="T126" s="148">
        <v>26.925215572078159</v>
      </c>
      <c r="U126" s="151"/>
      <c r="V126" s="217">
        <v>0</v>
      </c>
      <c r="W126" s="217">
        <v>0</v>
      </c>
      <c r="X126" s="217">
        <v>0</v>
      </c>
      <c r="Y126" s="217">
        <v>0</v>
      </c>
      <c r="Z126" s="217">
        <v>0</v>
      </c>
      <c r="AA126" s="217">
        <v>0</v>
      </c>
      <c r="AB126" s="217">
        <v>0</v>
      </c>
      <c r="AC126" s="217">
        <v>0</v>
      </c>
    </row>
    <row r="127" spans="1:30" ht="30" x14ac:dyDescent="0.25">
      <c r="A127" s="2" t="s">
        <v>430</v>
      </c>
      <c r="B127" s="9" t="s">
        <v>458</v>
      </c>
      <c r="C127" s="46" t="s">
        <v>63</v>
      </c>
      <c r="D127" s="148">
        <f t="shared" si="76"/>
        <v>19.068046907508069</v>
      </c>
      <c r="E127" s="148">
        <f t="shared" si="75"/>
        <v>20.390494463748322</v>
      </c>
      <c r="F127" s="148">
        <f t="shared" si="75"/>
        <v>21.712226252620539</v>
      </c>
      <c r="G127" s="148">
        <f t="shared" si="75"/>
        <v>23.034803525353063</v>
      </c>
      <c r="H127" s="148">
        <f t="shared" si="75"/>
        <v>24.359399498675433</v>
      </c>
      <c r="I127" s="148">
        <f t="shared" si="75"/>
        <v>25.685839758179185</v>
      </c>
      <c r="J127" s="148">
        <f t="shared" si="75"/>
        <v>26.379236928725142</v>
      </c>
      <c r="K127" s="148">
        <f t="shared" si="75"/>
        <v>26.925215572078159</v>
      </c>
      <c r="L127" s="151"/>
      <c r="M127" s="148">
        <v>19.068046907508069</v>
      </c>
      <c r="N127" s="148">
        <v>20.390494463748322</v>
      </c>
      <c r="O127" s="148">
        <v>21.712226252620539</v>
      </c>
      <c r="P127" s="148">
        <v>23.034803525353063</v>
      </c>
      <c r="Q127" s="148">
        <v>24.359399498675433</v>
      </c>
      <c r="R127" s="148">
        <v>25.685839758179185</v>
      </c>
      <c r="S127" s="148">
        <v>26.379236928725142</v>
      </c>
      <c r="T127" s="148">
        <v>26.925215572078159</v>
      </c>
      <c r="U127" s="151"/>
      <c r="V127" s="217">
        <v>0</v>
      </c>
      <c r="W127" s="217">
        <v>0</v>
      </c>
      <c r="X127" s="217">
        <v>0</v>
      </c>
      <c r="Y127" s="217">
        <v>0</v>
      </c>
      <c r="Z127" s="217">
        <v>0</v>
      </c>
      <c r="AA127" s="217">
        <v>0</v>
      </c>
      <c r="AB127" s="217">
        <v>0</v>
      </c>
      <c r="AC127" s="217">
        <v>0</v>
      </c>
    </row>
    <row r="128" spans="1:30" ht="30" x14ac:dyDescent="0.25">
      <c r="A128" s="2" t="s">
        <v>431</v>
      </c>
      <c r="B128" s="9" t="s">
        <v>459</v>
      </c>
      <c r="C128" s="46" t="s">
        <v>63</v>
      </c>
      <c r="D128" s="148">
        <f t="shared" si="76"/>
        <v>19.068046907508069</v>
      </c>
      <c r="E128" s="148">
        <f t="shared" si="75"/>
        <v>20.390494463748322</v>
      </c>
      <c r="F128" s="148">
        <f t="shared" si="75"/>
        <v>21.712226252620539</v>
      </c>
      <c r="G128" s="148">
        <f t="shared" si="75"/>
        <v>23.034803525353063</v>
      </c>
      <c r="H128" s="148">
        <f t="shared" si="75"/>
        <v>24.359399498675433</v>
      </c>
      <c r="I128" s="148">
        <f t="shared" si="75"/>
        <v>25.685839758179185</v>
      </c>
      <c r="J128" s="148">
        <f t="shared" si="75"/>
        <v>26.379236928725142</v>
      </c>
      <c r="K128" s="148">
        <f t="shared" si="75"/>
        <v>26.925215572078159</v>
      </c>
      <c r="L128" s="151"/>
      <c r="M128" s="148">
        <v>19.068046907508069</v>
      </c>
      <c r="N128" s="148">
        <v>20.390494463748322</v>
      </c>
      <c r="O128" s="148">
        <v>21.712226252620539</v>
      </c>
      <c r="P128" s="148">
        <v>23.034803525353063</v>
      </c>
      <c r="Q128" s="148">
        <v>24.359399498675433</v>
      </c>
      <c r="R128" s="148">
        <v>25.685839758179185</v>
      </c>
      <c r="S128" s="148">
        <v>26.379236928725142</v>
      </c>
      <c r="T128" s="148">
        <v>26.925215572078159</v>
      </c>
      <c r="U128" s="151"/>
      <c r="V128" s="217">
        <v>0</v>
      </c>
      <c r="W128" s="217">
        <v>0</v>
      </c>
      <c r="X128" s="217">
        <v>0</v>
      </c>
      <c r="Y128" s="217">
        <v>0</v>
      </c>
      <c r="Z128" s="217">
        <v>0</v>
      </c>
      <c r="AA128" s="217">
        <v>0</v>
      </c>
      <c r="AB128" s="217">
        <v>0</v>
      </c>
      <c r="AC128" s="217">
        <v>0</v>
      </c>
    </row>
    <row r="129" spans="1:29" x14ac:dyDescent="0.25">
      <c r="A129" s="2" t="s">
        <v>432</v>
      </c>
      <c r="B129" s="9" t="s">
        <v>267</v>
      </c>
      <c r="C129" s="46" t="s">
        <v>63</v>
      </c>
      <c r="D129" s="148">
        <f t="shared" si="76"/>
        <v>19.068046907508069</v>
      </c>
      <c r="E129" s="148">
        <f t="shared" si="75"/>
        <v>20.390494463748322</v>
      </c>
      <c r="F129" s="148">
        <f t="shared" si="75"/>
        <v>21.712226252620539</v>
      </c>
      <c r="G129" s="148">
        <f t="shared" si="75"/>
        <v>23.034803525353063</v>
      </c>
      <c r="H129" s="148">
        <f t="shared" si="75"/>
        <v>24.359399498675433</v>
      </c>
      <c r="I129" s="148">
        <f t="shared" si="75"/>
        <v>25.685839758179185</v>
      </c>
      <c r="J129" s="148">
        <f t="shared" si="75"/>
        <v>26.379236928725142</v>
      </c>
      <c r="K129" s="148">
        <f t="shared" si="75"/>
        <v>26.925215572078159</v>
      </c>
      <c r="L129" s="151"/>
      <c r="M129" s="148">
        <v>19.068046907508069</v>
      </c>
      <c r="N129" s="148">
        <v>20.390494463748322</v>
      </c>
      <c r="O129" s="148">
        <v>21.712226252620539</v>
      </c>
      <c r="P129" s="148">
        <v>23.034803525353063</v>
      </c>
      <c r="Q129" s="148">
        <v>24.359399498675433</v>
      </c>
      <c r="R129" s="148">
        <v>25.685839758179185</v>
      </c>
      <c r="S129" s="148">
        <v>26.379236928725142</v>
      </c>
      <c r="T129" s="148">
        <v>26.925215572078159</v>
      </c>
      <c r="U129" s="151"/>
      <c r="V129" s="217">
        <v>0</v>
      </c>
      <c r="W129" s="217">
        <v>0</v>
      </c>
      <c r="X129" s="217">
        <v>0</v>
      </c>
      <c r="Y129" s="217">
        <v>0</v>
      </c>
      <c r="Z129" s="217">
        <v>0</v>
      </c>
      <c r="AA129" s="217">
        <v>0</v>
      </c>
      <c r="AB129" s="217">
        <v>0</v>
      </c>
      <c r="AC129" s="217">
        <v>0</v>
      </c>
    </row>
    <row r="130" spans="1:29" x14ac:dyDescent="0.25">
      <c r="A130" s="2" t="s">
        <v>433</v>
      </c>
      <c r="B130" s="9" t="s">
        <v>95</v>
      </c>
      <c r="C130" s="46" t="s">
        <v>63</v>
      </c>
      <c r="D130" s="148">
        <f t="shared" si="76"/>
        <v>9.8269575202040222</v>
      </c>
      <c r="E130" s="148">
        <f t="shared" si="75"/>
        <v>9.0239926199984666</v>
      </c>
      <c r="F130" s="148">
        <f t="shared" si="75"/>
        <v>8.2210277197929109</v>
      </c>
      <c r="G130" s="148">
        <f t="shared" si="75"/>
        <v>7.4180628195873544</v>
      </c>
      <c r="H130" s="148">
        <f t="shared" si="75"/>
        <v>6.6150979193817978</v>
      </c>
      <c r="I130" s="148">
        <f t="shared" si="75"/>
        <v>5.8121330191762413</v>
      </c>
      <c r="J130" s="148">
        <f t="shared" si="75"/>
        <v>4.8997445150548975</v>
      </c>
      <c r="K130" s="148">
        <f t="shared" si="75"/>
        <v>3.934649592088642</v>
      </c>
      <c r="L130" s="151"/>
      <c r="M130" s="148">
        <v>9.8269575202040222</v>
      </c>
      <c r="N130" s="148">
        <v>9.0239926199984666</v>
      </c>
      <c r="O130" s="148">
        <v>8.2210277197929109</v>
      </c>
      <c r="P130" s="148">
        <v>7.4180628195873544</v>
      </c>
      <c r="Q130" s="148">
        <v>6.6150979193817978</v>
      </c>
      <c r="R130" s="148">
        <v>5.8121330191762413</v>
      </c>
      <c r="S130" s="148">
        <v>4.8997445150548975</v>
      </c>
      <c r="T130" s="148">
        <v>3.934649592088642</v>
      </c>
      <c r="U130" s="151"/>
      <c r="V130" s="217">
        <v>0</v>
      </c>
      <c r="W130" s="217">
        <v>0</v>
      </c>
      <c r="X130" s="217">
        <v>0</v>
      </c>
      <c r="Y130" s="217">
        <v>0</v>
      </c>
      <c r="Z130" s="217">
        <v>0</v>
      </c>
      <c r="AA130" s="217">
        <v>0</v>
      </c>
      <c r="AB130" s="217">
        <v>0</v>
      </c>
      <c r="AC130" s="217">
        <v>0</v>
      </c>
    </row>
    <row r="131" spans="1:29" x14ac:dyDescent="0.25">
      <c r="A131" s="2" t="s">
        <v>434</v>
      </c>
      <c r="B131" s="9" t="s">
        <v>52</v>
      </c>
      <c r="C131" s="46" t="s">
        <v>63</v>
      </c>
      <c r="D131" s="148">
        <v>9.9452898283293631</v>
      </c>
      <c r="E131" s="148">
        <v>9.8913381428855214</v>
      </c>
      <c r="F131" s="148">
        <v>9.7795630348448288</v>
      </c>
      <c r="G131" s="148">
        <v>9.6902381309702523</v>
      </c>
      <c r="H131" s="148">
        <v>9.5564925177200628</v>
      </c>
      <c r="I131" s="148">
        <v>9.4643451566725805</v>
      </c>
      <c r="J131" s="148">
        <v>8.9955010476566706</v>
      </c>
      <c r="K131" s="148">
        <v>8.2856660735918233</v>
      </c>
      <c r="L131" s="151"/>
      <c r="M131" s="148">
        <v>10.591976660369442</v>
      </c>
      <c r="N131" s="148">
        <v>10.441141362056507</v>
      </c>
      <c r="O131" s="148">
        <v>10.317374587196053</v>
      </c>
      <c r="P131" s="148">
        <v>10.19352657217857</v>
      </c>
      <c r="Q131" s="148">
        <v>10.042194208080129</v>
      </c>
      <c r="R131" s="148">
        <v>9.8566945330122788</v>
      </c>
      <c r="S131" s="148">
        <v>9.3239288742363851</v>
      </c>
      <c r="T131" s="148">
        <v>8.5844477079093728</v>
      </c>
      <c r="U131" s="151"/>
      <c r="V131" s="159">
        <f>-V80/V82</f>
        <v>20.610079338258561</v>
      </c>
      <c r="W131" s="159">
        <f t="shared" ref="W131:AC131" si="77">-W80/W82</f>
        <v>20.098858852072922</v>
      </c>
      <c r="X131" s="159">
        <f t="shared" si="77"/>
        <v>18.801839089958541</v>
      </c>
      <c r="Y131" s="159">
        <f t="shared" si="77"/>
        <v>17.941018065505268</v>
      </c>
      <c r="Z131" s="159">
        <f t="shared" si="77"/>
        <v>16.890348373060384</v>
      </c>
      <c r="AA131" s="159">
        <f t="shared" si="77"/>
        <v>16.663875883189121</v>
      </c>
      <c r="AB131" s="159">
        <f t="shared" si="77"/>
        <v>15.734267837934839</v>
      </c>
      <c r="AC131" s="159">
        <f t="shared" si="77"/>
        <v>15.145194145999469</v>
      </c>
    </row>
    <row r="132" spans="1:29" x14ac:dyDescent="0.25">
      <c r="A132" s="2" t="s">
        <v>435</v>
      </c>
      <c r="B132" s="15" t="s">
        <v>53</v>
      </c>
      <c r="C132" s="64" t="s">
        <v>63</v>
      </c>
      <c r="D132" s="148">
        <f t="shared" si="76"/>
        <v>8.277644633680076</v>
      </c>
      <c r="E132" s="148">
        <f t="shared" si="75"/>
        <v>7.6602823670935507</v>
      </c>
      <c r="F132" s="148">
        <f t="shared" si="75"/>
        <v>7.0429201005070254</v>
      </c>
      <c r="G132" s="148">
        <f t="shared" si="75"/>
        <v>6.4255578339205002</v>
      </c>
      <c r="H132" s="148">
        <f t="shared" si="75"/>
        <v>5.8081955673339749</v>
      </c>
      <c r="I132" s="148">
        <f t="shared" si="75"/>
        <v>5.1908333007474496</v>
      </c>
      <c r="J132" s="148">
        <f t="shared" si="75"/>
        <v>4.6061548907985452</v>
      </c>
      <c r="K132" s="148">
        <f t="shared" si="75"/>
        <v>3.9343088417975061</v>
      </c>
      <c r="L132" s="151"/>
      <c r="M132" s="148">
        <v>8.277644633680076</v>
      </c>
      <c r="N132" s="148">
        <v>7.6602823670935507</v>
      </c>
      <c r="O132" s="148">
        <v>7.0429201005070254</v>
      </c>
      <c r="P132" s="148">
        <v>6.4255578339205002</v>
      </c>
      <c r="Q132" s="148">
        <v>5.8081955673339749</v>
      </c>
      <c r="R132" s="148">
        <v>5.1908333007474496</v>
      </c>
      <c r="S132" s="148">
        <v>4.6061548907985452</v>
      </c>
      <c r="T132" s="148">
        <v>3.9343088417975061</v>
      </c>
      <c r="U132" s="151"/>
      <c r="V132" s="217">
        <v>0</v>
      </c>
      <c r="W132" s="217">
        <v>0</v>
      </c>
      <c r="X132" s="217">
        <v>0</v>
      </c>
      <c r="Y132" s="217">
        <v>0</v>
      </c>
      <c r="Z132" s="217">
        <v>0</v>
      </c>
      <c r="AA132" s="217">
        <v>0</v>
      </c>
      <c r="AB132" s="217">
        <v>0</v>
      </c>
      <c r="AC132" s="217">
        <v>0</v>
      </c>
    </row>
    <row r="133" spans="1:29" x14ac:dyDescent="0.25">
      <c r="B133" s="7"/>
      <c r="D133" s="18"/>
      <c r="E133" s="18"/>
      <c r="F133" s="18"/>
      <c r="G133" s="18"/>
      <c r="H133" s="18"/>
      <c r="I133" s="18"/>
      <c r="J133" s="18"/>
      <c r="K133" s="18"/>
      <c r="M133" s="147"/>
      <c r="N133" s="18"/>
      <c r="O133" s="18"/>
      <c r="P133" s="18"/>
      <c r="Q133" s="18"/>
      <c r="R133" s="18"/>
      <c r="S133" s="18"/>
      <c r="T133" s="18"/>
      <c r="V133" s="18"/>
      <c r="W133" s="18"/>
      <c r="X133" s="18"/>
      <c r="Y133" s="18"/>
      <c r="Z133" s="18"/>
      <c r="AA133" s="18"/>
      <c r="AB133" s="18"/>
      <c r="AC133" s="18"/>
    </row>
    <row r="134" spans="1:29" x14ac:dyDescent="0.25">
      <c r="B134" s="7"/>
      <c r="D134" s="18"/>
      <c r="E134" s="18"/>
      <c r="F134" s="18"/>
      <c r="G134" s="18"/>
      <c r="H134" s="18"/>
      <c r="I134" s="18"/>
      <c r="J134" s="18"/>
      <c r="K134" s="18"/>
      <c r="M134" s="18"/>
      <c r="N134" s="18"/>
      <c r="O134" s="18"/>
      <c r="P134" s="18"/>
      <c r="Q134" s="18"/>
      <c r="R134" s="18"/>
      <c r="S134" s="18"/>
      <c r="T134" s="18"/>
      <c r="V134" s="18"/>
      <c r="W134" s="18"/>
      <c r="X134" s="18"/>
      <c r="Y134" s="18"/>
      <c r="Z134" s="18"/>
      <c r="AA134" s="18"/>
      <c r="AB134" s="18"/>
      <c r="AC134" s="18"/>
    </row>
    <row r="135" spans="1:29" x14ac:dyDescent="0.25">
      <c r="B135" s="7"/>
      <c r="D135" s="18"/>
      <c r="E135" s="18"/>
      <c r="F135" s="18"/>
      <c r="G135" s="18"/>
      <c r="H135" s="18"/>
      <c r="I135" s="18"/>
      <c r="J135" s="18"/>
      <c r="K135" s="18"/>
      <c r="M135" s="18"/>
      <c r="N135" s="18"/>
      <c r="O135" s="18"/>
      <c r="P135" s="18"/>
      <c r="Q135" s="18"/>
      <c r="R135" s="18"/>
      <c r="S135" s="18"/>
      <c r="T135" s="18"/>
      <c r="V135" s="18"/>
      <c r="W135" s="18"/>
      <c r="X135" s="18"/>
      <c r="Y135" s="18"/>
      <c r="Z135" s="18"/>
      <c r="AA135" s="18"/>
      <c r="AB135" s="18"/>
      <c r="AC135" s="18"/>
    </row>
    <row r="136" spans="1:29" x14ac:dyDescent="0.25">
      <c r="B136" s="7"/>
      <c r="D136" s="18"/>
      <c r="E136" s="18"/>
      <c r="F136" s="18"/>
      <c r="G136" s="18"/>
      <c r="H136" s="18"/>
      <c r="I136" s="18"/>
      <c r="J136" s="18"/>
      <c r="K136" s="18"/>
      <c r="M136" s="18"/>
      <c r="N136" s="18"/>
      <c r="O136" s="18"/>
      <c r="P136" s="18"/>
      <c r="Q136" s="18"/>
      <c r="R136" s="18"/>
      <c r="S136" s="18"/>
      <c r="T136" s="18"/>
      <c r="V136" s="18"/>
      <c r="W136" s="18"/>
      <c r="X136" s="18"/>
      <c r="Y136" s="18"/>
      <c r="Z136" s="18"/>
      <c r="AA136" s="18"/>
      <c r="AB136" s="18"/>
      <c r="AC136" s="18"/>
    </row>
    <row r="137" spans="1:29" x14ac:dyDescent="0.25">
      <c r="B137" s="7"/>
      <c r="D137" s="18"/>
      <c r="E137" s="18"/>
      <c r="F137" s="18"/>
      <c r="G137" s="18"/>
      <c r="H137" s="18"/>
      <c r="I137" s="18"/>
      <c r="J137" s="18"/>
      <c r="K137" s="18"/>
      <c r="M137" s="18"/>
      <c r="N137" s="18"/>
      <c r="O137" s="18"/>
      <c r="P137" s="18"/>
      <c r="Q137" s="18"/>
      <c r="R137" s="18"/>
      <c r="S137" s="18"/>
      <c r="T137" s="18"/>
      <c r="V137" s="18"/>
      <c r="W137" s="18"/>
      <c r="X137" s="18"/>
      <c r="Y137" s="18"/>
      <c r="Z137" s="18"/>
      <c r="AA137" s="18"/>
      <c r="AB137" s="18"/>
      <c r="AC137" s="18"/>
    </row>
    <row r="138" spans="1:29" x14ac:dyDescent="0.25">
      <c r="B138" s="7"/>
      <c r="D138" s="18"/>
      <c r="E138" s="18"/>
      <c r="F138" s="18"/>
      <c r="G138" s="18"/>
      <c r="H138" s="18"/>
      <c r="I138" s="18"/>
      <c r="J138" s="18"/>
      <c r="K138" s="18"/>
      <c r="M138" s="18"/>
      <c r="N138" s="18"/>
      <c r="O138" s="18"/>
      <c r="P138" s="18"/>
      <c r="Q138" s="18"/>
      <c r="R138" s="18"/>
      <c r="S138" s="18"/>
      <c r="T138" s="18"/>
      <c r="V138" s="18"/>
      <c r="W138" s="18"/>
      <c r="X138" s="18"/>
      <c r="Y138" s="18"/>
      <c r="Z138" s="18"/>
      <c r="AA138" s="18"/>
      <c r="AB138" s="18"/>
      <c r="AC138" s="18"/>
    </row>
    <row r="139" spans="1:29" x14ac:dyDescent="0.25">
      <c r="B139" s="7"/>
      <c r="D139" s="18"/>
      <c r="E139" s="18"/>
      <c r="F139" s="18"/>
      <c r="G139" s="18"/>
      <c r="H139" s="18"/>
      <c r="I139" s="18"/>
      <c r="J139" s="18"/>
      <c r="K139" s="18"/>
      <c r="M139" s="18"/>
      <c r="N139" s="18"/>
      <c r="O139" s="18"/>
      <c r="P139" s="18"/>
      <c r="Q139" s="18"/>
      <c r="R139" s="18"/>
      <c r="S139" s="18"/>
      <c r="T139" s="18"/>
      <c r="V139" s="18"/>
      <c r="W139" s="18"/>
      <c r="X139" s="18"/>
      <c r="Y139" s="18"/>
      <c r="Z139" s="18"/>
      <c r="AA139" s="18"/>
      <c r="AB139" s="18"/>
      <c r="AC139" s="18"/>
    </row>
    <row r="140" spans="1:29" x14ac:dyDescent="0.25">
      <c r="B140" s="7"/>
      <c r="D140" s="146"/>
      <c r="E140" s="146"/>
      <c r="F140" s="146"/>
      <c r="G140" s="146"/>
      <c r="H140" s="146"/>
      <c r="I140" s="146"/>
      <c r="J140" s="146"/>
      <c r="K140" s="146"/>
      <c r="M140" s="18"/>
      <c r="N140" s="18"/>
      <c r="O140" s="18"/>
      <c r="P140" s="18"/>
      <c r="Q140" s="18"/>
      <c r="R140" s="18"/>
      <c r="S140" s="18"/>
      <c r="T140" s="18"/>
      <c r="V140" s="18"/>
      <c r="W140" s="18"/>
      <c r="X140" s="18"/>
      <c r="Y140" s="18"/>
      <c r="Z140" s="18"/>
      <c r="AA140" s="18"/>
      <c r="AB140" s="18"/>
      <c r="AC140" s="18"/>
    </row>
    <row r="141" spans="1:29" x14ac:dyDescent="0.25">
      <c r="B141" s="7"/>
      <c r="D141" s="18"/>
      <c r="E141" s="18"/>
      <c r="F141" s="18"/>
      <c r="G141" s="18"/>
      <c r="H141" s="18"/>
      <c r="I141" s="18"/>
      <c r="J141" s="18"/>
      <c r="K141" s="18"/>
      <c r="M141" s="18"/>
      <c r="N141" s="18"/>
      <c r="O141" s="18"/>
      <c r="P141" s="18"/>
      <c r="Q141" s="18"/>
      <c r="R141" s="18"/>
      <c r="S141" s="18"/>
      <c r="T141" s="18"/>
      <c r="V141" s="18"/>
      <c r="W141" s="18"/>
      <c r="X141" s="18"/>
      <c r="Y141" s="18"/>
      <c r="Z141" s="18"/>
      <c r="AA141" s="18"/>
      <c r="AB141" s="18"/>
      <c r="AC141" s="18"/>
    </row>
    <row r="142" spans="1:29" x14ac:dyDescent="0.25">
      <c r="B142" s="7"/>
      <c r="D142" s="54"/>
      <c r="E142" s="54"/>
      <c r="F142" s="54"/>
      <c r="G142" s="54"/>
      <c r="H142" s="54"/>
      <c r="I142" s="54"/>
      <c r="J142" s="54"/>
      <c r="K142" s="54"/>
      <c r="M142" s="18"/>
      <c r="N142" s="18"/>
      <c r="O142" s="18"/>
      <c r="P142" s="18"/>
      <c r="Q142" s="18"/>
      <c r="R142" s="18"/>
      <c r="S142" s="18"/>
      <c r="T142" s="18"/>
      <c r="V142" s="18"/>
      <c r="W142" s="18"/>
      <c r="X142" s="18"/>
      <c r="Y142" s="18"/>
      <c r="Z142" s="18"/>
      <c r="AA142" s="18"/>
      <c r="AB142" s="18"/>
      <c r="AC142" s="18"/>
    </row>
    <row r="143" spans="1:29" x14ac:dyDescent="0.25">
      <c r="B143" s="7"/>
      <c r="D143" s="54"/>
      <c r="E143" s="54"/>
      <c r="F143" s="54"/>
      <c r="G143" s="54"/>
      <c r="H143" s="54"/>
      <c r="I143" s="54"/>
      <c r="J143" s="54"/>
      <c r="K143" s="54"/>
      <c r="M143" s="18"/>
      <c r="N143" s="18"/>
      <c r="O143" s="18"/>
      <c r="P143" s="18"/>
      <c r="Q143" s="18"/>
      <c r="R143" s="18"/>
      <c r="S143" s="18"/>
      <c r="T143" s="18"/>
      <c r="V143" s="18"/>
      <c r="W143" s="18"/>
      <c r="X143" s="18"/>
      <c r="Y143" s="18"/>
      <c r="Z143" s="18"/>
      <c r="AA143" s="18"/>
      <c r="AB143" s="18"/>
      <c r="AC143" s="18"/>
    </row>
    <row r="144" spans="1:29" x14ac:dyDescent="0.25">
      <c r="B144" s="7"/>
      <c r="D144" s="54"/>
      <c r="E144" s="54"/>
      <c r="F144" s="54"/>
      <c r="G144" s="54"/>
      <c r="H144" s="54"/>
      <c r="I144" s="54"/>
      <c r="J144" s="54"/>
      <c r="K144" s="54"/>
      <c r="M144" s="18"/>
      <c r="N144" s="18"/>
      <c r="O144" s="18"/>
      <c r="P144" s="18"/>
      <c r="Q144" s="18"/>
      <c r="R144" s="18"/>
      <c r="S144" s="18"/>
      <c r="T144" s="18"/>
      <c r="V144" s="18"/>
      <c r="W144" s="18"/>
      <c r="X144" s="18"/>
      <c r="Y144" s="18"/>
      <c r="Z144" s="18"/>
      <c r="AA144" s="18"/>
      <c r="AB144" s="18"/>
      <c r="AC144" s="18"/>
    </row>
    <row r="145" spans="2:29" x14ac:dyDescent="0.25">
      <c r="B145" s="7"/>
      <c r="D145" s="54"/>
      <c r="E145" s="54"/>
      <c r="F145" s="54"/>
      <c r="G145" s="54"/>
      <c r="H145" s="54"/>
      <c r="I145" s="54"/>
      <c r="J145" s="54"/>
      <c r="K145" s="54"/>
      <c r="M145" s="18"/>
      <c r="N145" s="18"/>
      <c r="O145" s="18"/>
      <c r="P145" s="18"/>
      <c r="Q145" s="18"/>
      <c r="R145" s="18"/>
      <c r="S145" s="18"/>
      <c r="T145" s="18"/>
      <c r="V145" s="18"/>
      <c r="W145" s="18"/>
      <c r="X145" s="18"/>
      <c r="Y145" s="18"/>
      <c r="Z145" s="18"/>
      <c r="AA145" s="18"/>
      <c r="AB145" s="18"/>
      <c r="AC145" s="18"/>
    </row>
    <row r="146" spans="2:29" x14ac:dyDescent="0.25">
      <c r="B146" s="7"/>
      <c r="D146" s="54"/>
      <c r="E146" s="54"/>
      <c r="F146" s="54"/>
      <c r="G146" s="54"/>
      <c r="H146" s="54"/>
      <c r="I146" s="54"/>
      <c r="J146" s="54"/>
      <c r="K146" s="54"/>
      <c r="M146" s="18"/>
      <c r="N146" s="18"/>
      <c r="O146" s="18"/>
      <c r="P146" s="18"/>
      <c r="Q146" s="18"/>
      <c r="R146" s="18"/>
      <c r="S146" s="18"/>
      <c r="T146" s="18"/>
      <c r="V146" s="18"/>
      <c r="W146" s="18"/>
      <c r="X146" s="18"/>
      <c r="Y146" s="18"/>
      <c r="Z146" s="18"/>
      <c r="AA146" s="18"/>
      <c r="AB146" s="18"/>
      <c r="AC146" s="18"/>
    </row>
    <row r="147" spans="2:29" x14ac:dyDescent="0.25">
      <c r="B147" s="7"/>
      <c r="D147" s="54"/>
      <c r="E147" s="54"/>
      <c r="F147" s="54"/>
      <c r="G147" s="54"/>
      <c r="H147" s="54"/>
      <c r="I147" s="54"/>
      <c r="J147" s="54"/>
      <c r="K147" s="54"/>
      <c r="M147" s="18"/>
      <c r="N147" s="18"/>
      <c r="O147" s="18"/>
      <c r="P147" s="18"/>
      <c r="Q147" s="18"/>
      <c r="R147" s="18"/>
      <c r="S147" s="18"/>
      <c r="T147" s="18"/>
      <c r="V147" s="18"/>
      <c r="W147" s="18"/>
      <c r="X147" s="18"/>
      <c r="Y147" s="18"/>
      <c r="Z147" s="18"/>
      <c r="AA147" s="18"/>
      <c r="AB147" s="18"/>
      <c r="AC147" s="18"/>
    </row>
    <row r="148" spans="2:29" x14ac:dyDescent="0.25">
      <c r="B148" s="7"/>
      <c r="M148" s="18"/>
      <c r="N148" s="18"/>
      <c r="O148" s="18"/>
      <c r="P148" s="18"/>
      <c r="Q148" s="18"/>
      <c r="R148" s="18"/>
      <c r="S148" s="18"/>
      <c r="T148" s="18"/>
      <c r="V148" s="18"/>
      <c r="W148" s="18"/>
      <c r="X148" s="18"/>
      <c r="Y148" s="18"/>
      <c r="Z148" s="18"/>
      <c r="AA148" s="18"/>
      <c r="AB148" s="18"/>
      <c r="AC148" s="18"/>
    </row>
    <row r="149" spans="2:29" x14ac:dyDescent="0.25">
      <c r="B149" s="7"/>
      <c r="D149" s="54"/>
      <c r="E149" s="54"/>
      <c r="F149" s="54"/>
      <c r="G149" s="54"/>
      <c r="H149" s="54"/>
      <c r="I149" s="54"/>
      <c r="J149" s="54"/>
      <c r="K149" s="54"/>
      <c r="M149" s="18"/>
      <c r="N149" s="18"/>
      <c r="O149" s="18"/>
      <c r="P149" s="18"/>
      <c r="Q149" s="18"/>
      <c r="R149" s="18"/>
      <c r="S149" s="18"/>
      <c r="T149" s="18"/>
      <c r="V149" s="18"/>
      <c r="W149" s="18"/>
      <c r="X149" s="18"/>
      <c r="Y149" s="18"/>
      <c r="Z149" s="18"/>
      <c r="AA149" s="18"/>
      <c r="AB149" s="18"/>
      <c r="AC149" s="18"/>
    </row>
    <row r="150" spans="2:29" x14ac:dyDescent="0.25">
      <c r="B150" s="7"/>
      <c r="D150" s="54"/>
      <c r="E150" s="54"/>
      <c r="F150" s="54"/>
      <c r="G150" s="54"/>
      <c r="H150" s="54"/>
      <c r="I150" s="54"/>
      <c r="J150" s="54"/>
      <c r="K150" s="54"/>
      <c r="M150" s="18"/>
      <c r="N150" s="18"/>
      <c r="O150" s="18"/>
      <c r="P150" s="18"/>
      <c r="Q150" s="18"/>
      <c r="R150" s="18"/>
      <c r="S150" s="18"/>
      <c r="T150" s="18"/>
      <c r="V150" s="18"/>
      <c r="W150" s="18"/>
      <c r="X150" s="18"/>
      <c r="Y150" s="18"/>
      <c r="Z150" s="18"/>
      <c r="AA150" s="18"/>
      <c r="AB150" s="18"/>
      <c r="AC150" s="18"/>
    </row>
    <row r="151" spans="2:29" x14ac:dyDescent="0.25">
      <c r="B151" s="7"/>
      <c r="D151" s="18"/>
      <c r="E151" s="18"/>
      <c r="F151" s="18"/>
      <c r="G151" s="18"/>
      <c r="H151" s="18"/>
      <c r="I151" s="18"/>
      <c r="J151" s="18"/>
      <c r="K151" s="18"/>
      <c r="M151" s="18"/>
      <c r="N151" s="18"/>
      <c r="O151" s="18"/>
      <c r="P151" s="18"/>
      <c r="Q151" s="18"/>
      <c r="R151" s="18"/>
      <c r="S151" s="18"/>
      <c r="T151" s="18"/>
      <c r="V151" s="18"/>
      <c r="W151" s="18"/>
      <c r="X151" s="18"/>
      <c r="Y151" s="18"/>
      <c r="Z151" s="18"/>
      <c r="AA151" s="18"/>
      <c r="AB151" s="18"/>
      <c r="AC151" s="18"/>
    </row>
    <row r="152" spans="2:29" x14ac:dyDescent="0.25">
      <c r="B152" s="7"/>
      <c r="D152" s="18"/>
      <c r="E152" s="18"/>
      <c r="F152" s="18"/>
      <c r="G152" s="18"/>
      <c r="H152" s="18"/>
      <c r="I152" s="18"/>
      <c r="J152" s="18"/>
      <c r="K152" s="18"/>
      <c r="M152" s="18"/>
      <c r="N152" s="18"/>
      <c r="O152" s="18"/>
      <c r="P152" s="18"/>
      <c r="Q152" s="18"/>
      <c r="R152" s="18"/>
      <c r="S152" s="18"/>
      <c r="T152" s="18"/>
      <c r="V152" s="18"/>
      <c r="W152" s="18"/>
      <c r="X152" s="18"/>
      <c r="Y152" s="18"/>
      <c r="Z152" s="18"/>
      <c r="AA152" s="18"/>
      <c r="AB152" s="18"/>
      <c r="AC152" s="18"/>
    </row>
    <row r="153" spans="2:29" x14ac:dyDescent="0.25">
      <c r="B153" s="7"/>
      <c r="D153" s="18"/>
      <c r="E153" s="18"/>
      <c r="F153" s="18"/>
      <c r="G153" s="18"/>
      <c r="H153" s="18"/>
      <c r="I153" s="18"/>
      <c r="J153" s="18"/>
      <c r="K153" s="18"/>
      <c r="M153" s="18"/>
      <c r="N153" s="18"/>
      <c r="O153" s="18"/>
      <c r="P153" s="18"/>
      <c r="Q153" s="18"/>
      <c r="R153" s="18"/>
      <c r="S153" s="18"/>
      <c r="T153" s="18"/>
      <c r="V153" s="18"/>
      <c r="W153" s="18"/>
      <c r="X153" s="18"/>
      <c r="Y153" s="18"/>
      <c r="Z153" s="18"/>
      <c r="AA153" s="18"/>
      <c r="AB153" s="18"/>
      <c r="AC153" s="18"/>
    </row>
    <row r="154" spans="2:29" x14ac:dyDescent="0.25">
      <c r="B154" s="7"/>
      <c r="D154" s="18"/>
      <c r="E154" s="18"/>
      <c r="F154" s="18"/>
      <c r="G154" s="18"/>
      <c r="H154" s="18"/>
      <c r="I154" s="18"/>
      <c r="J154" s="18"/>
      <c r="K154" s="18"/>
      <c r="M154" s="18"/>
      <c r="N154" s="18"/>
      <c r="O154" s="18"/>
      <c r="P154" s="18"/>
      <c r="Q154" s="18"/>
      <c r="R154" s="18"/>
      <c r="S154" s="18"/>
      <c r="T154" s="18"/>
      <c r="V154" s="18"/>
      <c r="W154" s="18"/>
      <c r="X154" s="18"/>
      <c r="Y154" s="18"/>
      <c r="Z154" s="18"/>
      <c r="AA154" s="18"/>
      <c r="AB154" s="18"/>
      <c r="AC154" s="18"/>
    </row>
    <row r="155" spans="2:29" x14ac:dyDescent="0.25">
      <c r="B155" s="7"/>
      <c r="D155" s="18"/>
      <c r="E155" s="18"/>
      <c r="F155" s="18"/>
      <c r="G155" s="18"/>
      <c r="H155" s="18"/>
      <c r="I155" s="18"/>
      <c r="J155" s="18"/>
      <c r="K155" s="18"/>
      <c r="M155" s="18"/>
      <c r="N155" s="18"/>
      <c r="O155" s="18"/>
      <c r="P155" s="18"/>
      <c r="Q155" s="18"/>
      <c r="R155" s="18"/>
      <c r="S155" s="18"/>
      <c r="T155" s="18"/>
      <c r="V155" s="18"/>
      <c r="W155" s="18"/>
      <c r="X155" s="18"/>
      <c r="Y155" s="18"/>
      <c r="Z155" s="18"/>
      <c r="AA155" s="18"/>
      <c r="AB155" s="18"/>
      <c r="AC155" s="18"/>
    </row>
    <row r="156" spans="2:29" x14ac:dyDescent="0.25">
      <c r="B156" s="7"/>
      <c r="D156" s="18"/>
      <c r="E156" s="18"/>
      <c r="F156" s="18"/>
      <c r="G156" s="18"/>
      <c r="H156" s="18"/>
      <c r="I156" s="18"/>
      <c r="J156" s="18"/>
      <c r="K156" s="18"/>
      <c r="M156" s="18"/>
      <c r="N156" s="18"/>
      <c r="O156" s="18"/>
      <c r="P156" s="18"/>
      <c r="Q156" s="18"/>
      <c r="R156" s="18"/>
      <c r="S156" s="18"/>
      <c r="T156" s="18"/>
      <c r="V156" s="18"/>
      <c r="W156" s="18"/>
      <c r="X156" s="18"/>
      <c r="Y156" s="18"/>
      <c r="Z156" s="18"/>
      <c r="AA156" s="18"/>
      <c r="AB156" s="18"/>
      <c r="AC156" s="18"/>
    </row>
    <row r="157" spans="2:29" x14ac:dyDescent="0.25">
      <c r="B157" s="7"/>
      <c r="D157" s="18"/>
      <c r="E157" s="18"/>
      <c r="F157" s="18"/>
      <c r="G157" s="18"/>
      <c r="H157" s="18"/>
      <c r="I157" s="18"/>
      <c r="J157" s="18"/>
      <c r="K157" s="18"/>
      <c r="M157" s="18"/>
      <c r="N157" s="18"/>
      <c r="O157" s="18"/>
      <c r="P157" s="18"/>
      <c r="Q157" s="18"/>
      <c r="R157" s="18"/>
      <c r="S157" s="18"/>
      <c r="T157" s="18"/>
      <c r="V157" s="18"/>
      <c r="W157" s="18"/>
      <c r="X157" s="18"/>
      <c r="Y157" s="18"/>
      <c r="Z157" s="18"/>
      <c r="AA157" s="18"/>
      <c r="AB157" s="18"/>
      <c r="AC157" s="18"/>
    </row>
    <row r="158" spans="2:29" x14ac:dyDescent="0.25">
      <c r="B158" s="7"/>
      <c r="D158" s="18"/>
      <c r="E158" s="18"/>
      <c r="F158" s="18"/>
      <c r="G158" s="18"/>
      <c r="H158" s="18"/>
      <c r="I158" s="18"/>
      <c r="J158" s="18"/>
      <c r="K158" s="18"/>
      <c r="M158" s="18"/>
      <c r="N158" s="18"/>
      <c r="O158" s="18"/>
      <c r="P158" s="18"/>
      <c r="Q158" s="18"/>
      <c r="R158" s="18"/>
      <c r="S158" s="18"/>
      <c r="T158" s="18"/>
      <c r="V158" s="18"/>
      <c r="W158" s="18"/>
      <c r="X158" s="18"/>
      <c r="Y158" s="18"/>
      <c r="Z158" s="18"/>
      <c r="AA158" s="18"/>
      <c r="AB158" s="18"/>
      <c r="AC158" s="18"/>
    </row>
    <row r="159" spans="2:29" x14ac:dyDescent="0.25">
      <c r="B159" s="7"/>
      <c r="D159" s="18"/>
      <c r="E159" s="18"/>
      <c r="F159" s="18"/>
      <c r="G159" s="18"/>
      <c r="H159" s="18"/>
      <c r="I159" s="18"/>
      <c r="J159" s="18"/>
      <c r="K159" s="18"/>
      <c r="M159" s="18"/>
      <c r="N159" s="18"/>
      <c r="O159" s="18"/>
      <c r="P159" s="18"/>
      <c r="Q159" s="18"/>
      <c r="R159" s="18"/>
      <c r="S159" s="18"/>
      <c r="T159" s="18"/>
      <c r="V159" s="18"/>
      <c r="W159" s="18"/>
      <c r="X159" s="18"/>
      <c r="Y159" s="18"/>
      <c r="Z159" s="18"/>
      <c r="AA159" s="18"/>
      <c r="AB159" s="18"/>
      <c r="AC159" s="18"/>
    </row>
    <row r="160" spans="2:29" x14ac:dyDescent="0.25">
      <c r="B160" s="7"/>
      <c r="D160" s="18"/>
      <c r="E160" s="18"/>
      <c r="F160" s="18"/>
      <c r="G160" s="18"/>
      <c r="H160" s="18"/>
      <c r="I160" s="18"/>
      <c r="J160" s="18"/>
      <c r="K160" s="18"/>
      <c r="M160" s="18"/>
      <c r="N160" s="18"/>
      <c r="O160" s="18"/>
      <c r="P160" s="18"/>
      <c r="Q160" s="18"/>
      <c r="R160" s="18"/>
      <c r="S160" s="18"/>
      <c r="T160" s="18"/>
      <c r="V160" s="18"/>
      <c r="W160" s="18"/>
      <c r="X160" s="18"/>
      <c r="Y160" s="18"/>
      <c r="Z160" s="18"/>
      <c r="AA160" s="18"/>
      <c r="AB160" s="18"/>
      <c r="AC160" s="18"/>
    </row>
    <row r="161" spans="2:29" x14ac:dyDescent="0.25">
      <c r="B161" s="7"/>
      <c r="D161" s="18"/>
      <c r="E161" s="18"/>
      <c r="F161" s="18"/>
      <c r="G161" s="18"/>
      <c r="H161" s="18"/>
      <c r="I161" s="18"/>
      <c r="J161" s="18"/>
      <c r="K161" s="18"/>
      <c r="M161" s="18"/>
      <c r="N161" s="18"/>
      <c r="O161" s="18"/>
      <c r="P161" s="18"/>
      <c r="Q161" s="18"/>
      <c r="R161" s="18"/>
      <c r="S161" s="18"/>
      <c r="T161" s="18"/>
      <c r="V161" s="18"/>
      <c r="W161" s="18"/>
      <c r="X161" s="18"/>
      <c r="Y161" s="18"/>
      <c r="Z161" s="18"/>
      <c r="AA161" s="18"/>
      <c r="AB161" s="18"/>
      <c r="AC161" s="18"/>
    </row>
    <row r="162" spans="2:29" x14ac:dyDescent="0.25">
      <c r="B162" s="7"/>
      <c r="D162" s="18"/>
      <c r="E162" s="18"/>
      <c r="F162" s="18"/>
      <c r="G162" s="18"/>
      <c r="H162" s="18"/>
      <c r="I162" s="18"/>
      <c r="J162" s="18"/>
      <c r="K162" s="18"/>
      <c r="M162" s="18"/>
      <c r="N162" s="18"/>
      <c r="O162" s="18"/>
      <c r="P162" s="18"/>
      <c r="Q162" s="18"/>
      <c r="R162" s="18"/>
      <c r="S162" s="18"/>
      <c r="T162" s="18"/>
      <c r="V162" s="18"/>
      <c r="W162" s="18"/>
      <c r="X162" s="18"/>
      <c r="Y162" s="18"/>
      <c r="Z162" s="18"/>
      <c r="AA162" s="18"/>
      <c r="AB162" s="18"/>
      <c r="AC162" s="18"/>
    </row>
    <row r="163" spans="2:29" x14ac:dyDescent="0.25">
      <c r="B163" s="7"/>
    </row>
    <row r="164" spans="2:29" x14ac:dyDescent="0.25">
      <c r="B164" s="7"/>
    </row>
    <row r="165" spans="2:29" x14ac:dyDescent="0.25">
      <c r="B165" s="7"/>
    </row>
    <row r="166" spans="2:29" x14ac:dyDescent="0.25">
      <c r="B166" s="7"/>
    </row>
    <row r="167" spans="2:29" x14ac:dyDescent="0.25">
      <c r="B167" s="7"/>
    </row>
    <row r="168" spans="2:29" x14ac:dyDescent="0.25">
      <c r="B168" s="7"/>
    </row>
    <row r="169" spans="2:29" x14ac:dyDescent="0.25">
      <c r="B169" s="7"/>
    </row>
    <row r="170" spans="2:29" x14ac:dyDescent="0.25">
      <c r="B170" s="7"/>
    </row>
    <row r="171" spans="2:29" x14ac:dyDescent="0.25">
      <c r="B171" s="7"/>
    </row>
    <row r="172" spans="2:29" x14ac:dyDescent="0.25">
      <c r="B172" s="7"/>
    </row>
    <row r="173" spans="2:29" x14ac:dyDescent="0.25">
      <c r="B173" s="7"/>
    </row>
    <row r="174" spans="2:29" x14ac:dyDescent="0.25">
      <c r="B174" s="7"/>
    </row>
    <row r="175" spans="2:29" x14ac:dyDescent="0.25">
      <c r="B175" s="7"/>
    </row>
    <row r="176" spans="2:29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</sheetData>
  <pageMargins left="0.23622047244094491" right="0.23622047244094491" top="0.74803149606299213" bottom="0.74803149606299213" header="0.31496062992125984" footer="0.31496062992125984"/>
  <pageSetup paperSize="8" scale="44" fitToHeight="0" orientation="landscape" r:id="rId1"/>
  <headerFooter>
    <oddHeader>&amp;C&amp;F&amp;R&amp;A</oddHeader>
    <oddFooter>&amp;C&amp;D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4"/>
  <sheetViews>
    <sheetView topLeftCell="A67" zoomScale="75" zoomScaleNormal="75" workbookViewId="0">
      <selection activeCell="E90" sqref="E90"/>
    </sheetView>
  </sheetViews>
  <sheetFormatPr defaultRowHeight="15" x14ac:dyDescent="0.25"/>
  <cols>
    <col min="1" max="1" width="13.85546875" customWidth="1"/>
    <col min="2" max="2" width="68" customWidth="1"/>
    <col min="3" max="3" width="14.42578125" bestFit="1" customWidth="1"/>
    <col min="4" max="4" width="11.5703125" customWidth="1"/>
    <col min="5" max="9" width="11.5703125" bestFit="1" customWidth="1"/>
    <col min="10" max="10" width="11.28515625" customWidth="1"/>
    <col min="11" max="11" width="11.5703125" bestFit="1" customWidth="1"/>
    <col min="12" max="12" width="31.5703125" style="18" customWidth="1"/>
  </cols>
  <sheetData>
    <row r="1" spans="1:20" ht="15.75" x14ac:dyDescent="0.25">
      <c r="B1" s="6" t="s">
        <v>72</v>
      </c>
    </row>
    <row r="2" spans="1:20" x14ac:dyDescent="0.25">
      <c r="D2" s="18"/>
      <c r="E2" s="18"/>
      <c r="F2" s="18"/>
      <c r="G2" s="18"/>
      <c r="H2" s="18"/>
      <c r="I2" s="18"/>
      <c r="J2" s="18"/>
      <c r="K2" s="18"/>
      <c r="N2" s="68"/>
      <c r="O2" s="68"/>
      <c r="P2" s="68"/>
      <c r="Q2" s="68"/>
    </row>
    <row r="3" spans="1:20" x14ac:dyDescent="0.25">
      <c r="B3" s="1" t="s">
        <v>241</v>
      </c>
      <c r="D3" s="56">
        <v>2006</v>
      </c>
      <c r="E3" s="56">
        <v>2007</v>
      </c>
      <c r="F3" s="56">
        <v>2008</v>
      </c>
      <c r="G3" s="56">
        <v>2009</v>
      </c>
      <c r="H3" s="56">
        <v>2010</v>
      </c>
      <c r="I3" s="56">
        <v>2011</v>
      </c>
      <c r="J3" s="56">
        <v>2012</v>
      </c>
      <c r="K3" s="56">
        <v>2013</v>
      </c>
      <c r="N3" s="68"/>
      <c r="O3" s="68"/>
      <c r="P3" s="68"/>
      <c r="Q3" s="68"/>
    </row>
    <row r="4" spans="1:20" x14ac:dyDescent="0.25">
      <c r="A4" s="1" t="s">
        <v>68</v>
      </c>
      <c r="B4" s="1" t="s">
        <v>2</v>
      </c>
      <c r="C4" s="1" t="s">
        <v>54</v>
      </c>
    </row>
    <row r="5" spans="1:20" ht="15.75" x14ac:dyDescent="0.25">
      <c r="B5" s="20" t="s">
        <v>516</v>
      </c>
      <c r="C5" s="46"/>
    </row>
    <row r="6" spans="1:20" ht="15" customHeight="1" x14ac:dyDescent="0.25">
      <c r="A6" t="s">
        <v>135</v>
      </c>
      <c r="B6" s="12" t="s">
        <v>16</v>
      </c>
      <c r="C6" s="46" t="s">
        <v>55</v>
      </c>
      <c r="D6" s="206">
        <v>10147.799590551467</v>
      </c>
      <c r="E6" s="206">
        <v>10299.201244249922</v>
      </c>
      <c r="F6" s="206">
        <v>10510.327417061566</v>
      </c>
      <c r="G6" s="206">
        <v>10490.717127596528</v>
      </c>
      <c r="H6" s="206">
        <v>10678.105955435442</v>
      </c>
      <c r="I6" s="206">
        <v>10470.676586587089</v>
      </c>
      <c r="J6" s="206">
        <v>10743.806137023681</v>
      </c>
      <c r="K6" s="206">
        <v>10555.881312208892</v>
      </c>
    </row>
    <row r="7" spans="1:20" x14ac:dyDescent="0.25">
      <c r="B7" s="45"/>
      <c r="C7" s="46"/>
      <c r="D7" s="192"/>
      <c r="E7" s="192"/>
      <c r="F7" s="192"/>
      <c r="G7" s="192"/>
      <c r="H7" s="192"/>
      <c r="I7" s="192"/>
      <c r="J7" s="192"/>
      <c r="K7" s="192"/>
    </row>
    <row r="8" spans="1:20" x14ac:dyDescent="0.25">
      <c r="B8" s="45" t="s">
        <v>517</v>
      </c>
      <c r="C8" s="46"/>
      <c r="D8" s="192"/>
      <c r="E8" s="192"/>
      <c r="F8" s="192"/>
      <c r="G8" s="192"/>
      <c r="H8" s="192"/>
      <c r="I8" s="192"/>
      <c r="J8" s="192"/>
      <c r="K8" s="192"/>
    </row>
    <row r="9" spans="1:20" x14ac:dyDescent="0.25">
      <c r="A9" t="s">
        <v>136</v>
      </c>
      <c r="B9" s="9" t="s">
        <v>17</v>
      </c>
      <c r="C9" s="46" t="s">
        <v>55</v>
      </c>
      <c r="D9" s="207">
        <v>2628.6813157685433</v>
      </c>
      <c r="E9" s="207">
        <v>2614.2393642242414</v>
      </c>
      <c r="F9" s="207">
        <v>2703.8789196722742</v>
      </c>
      <c r="G9" s="207">
        <v>2815.3963562600998</v>
      </c>
      <c r="H9" s="207">
        <v>2792.4927938248734</v>
      </c>
      <c r="I9" s="207">
        <v>2583.1878703652728</v>
      </c>
      <c r="J9" s="207">
        <v>2506.5848769629506</v>
      </c>
      <c r="K9" s="207">
        <v>2372.1979841559032</v>
      </c>
      <c r="L9" s="225"/>
    </row>
    <row r="10" spans="1:20" x14ac:dyDescent="0.25">
      <c r="A10" t="s">
        <v>137</v>
      </c>
      <c r="B10" s="9" t="s">
        <v>495</v>
      </c>
      <c r="C10" s="46" t="s">
        <v>55</v>
      </c>
      <c r="D10" s="207">
        <v>3606.7328697319322</v>
      </c>
      <c r="E10" s="207">
        <v>3726.2288391465636</v>
      </c>
      <c r="F10" s="207">
        <v>3812.2054145230077</v>
      </c>
      <c r="G10" s="207">
        <v>3751.3462915140167</v>
      </c>
      <c r="H10" s="207">
        <v>3918.5152820074195</v>
      </c>
      <c r="I10" s="207">
        <v>3919.7217268852237</v>
      </c>
      <c r="J10" s="207">
        <v>4097.5605525468609</v>
      </c>
      <c r="K10" s="207">
        <v>4082.4724105385826</v>
      </c>
      <c r="L10" s="226"/>
    </row>
    <row r="11" spans="1:20" x14ac:dyDescent="0.25">
      <c r="A11" t="s">
        <v>138</v>
      </c>
      <c r="B11" s="9" t="s">
        <v>18</v>
      </c>
      <c r="C11" s="46" t="s">
        <v>55</v>
      </c>
      <c r="D11" s="142">
        <v>0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229">
        <v>5.6110472243472334E-2</v>
      </c>
      <c r="L11" s="226"/>
    </row>
    <row r="12" spans="1:20" x14ac:dyDescent="0.25">
      <c r="A12" t="s">
        <v>139</v>
      </c>
      <c r="B12" s="9" t="s">
        <v>496</v>
      </c>
      <c r="C12" s="46" t="s">
        <v>55</v>
      </c>
      <c r="D12" s="207">
        <v>3225.3980224270626</v>
      </c>
      <c r="E12" s="207">
        <v>3319.2832468844917</v>
      </c>
      <c r="F12" s="207">
        <v>3359.6078829788912</v>
      </c>
      <c r="G12" s="207">
        <v>3317.0705948700556</v>
      </c>
      <c r="H12" s="207">
        <v>3383.2092895266524</v>
      </c>
      <c r="I12" s="207">
        <v>3415.7044717406184</v>
      </c>
      <c r="J12" s="207">
        <v>3621.0670920798193</v>
      </c>
      <c r="K12" s="207">
        <v>3619.3601358064557</v>
      </c>
      <c r="L12" s="226"/>
      <c r="T12" s="126"/>
    </row>
    <row r="13" spans="1:20" x14ac:dyDescent="0.25">
      <c r="A13" t="s">
        <v>140</v>
      </c>
      <c r="B13" s="9" t="s">
        <v>572</v>
      </c>
      <c r="C13" s="46" t="s">
        <v>55</v>
      </c>
      <c r="D13" s="207">
        <v>597.3169867468032</v>
      </c>
      <c r="E13" s="207">
        <v>547.31848962684262</v>
      </c>
      <c r="F13" s="207">
        <v>539.18609902353762</v>
      </c>
      <c r="G13" s="207">
        <v>510.47670763456239</v>
      </c>
      <c r="H13" s="207">
        <v>482.57008762806248</v>
      </c>
      <c r="I13" s="207">
        <v>450.30492038634191</v>
      </c>
      <c r="J13" s="207">
        <v>415.67302442040341</v>
      </c>
      <c r="K13" s="207">
        <v>377.17252540183853</v>
      </c>
      <c r="L13" s="226"/>
      <c r="T13" s="126"/>
    </row>
    <row r="14" spans="1:20" x14ac:dyDescent="0.25">
      <c r="A14" t="s">
        <v>571</v>
      </c>
      <c r="B14" s="9" t="s">
        <v>462</v>
      </c>
      <c r="C14" s="46" t="s">
        <v>55</v>
      </c>
      <c r="D14" s="207">
        <v>89.670395877125856</v>
      </c>
      <c r="E14" s="207">
        <v>92.131304367780047</v>
      </c>
      <c r="F14" s="207">
        <v>95.449100863854383</v>
      </c>
      <c r="G14" s="207">
        <v>96.427177317795639</v>
      </c>
      <c r="H14" s="207">
        <v>101.31850244843223</v>
      </c>
      <c r="I14" s="207">
        <v>101.75759720963154</v>
      </c>
      <c r="J14" s="207">
        <v>102.92059101364656</v>
      </c>
      <c r="K14" s="207">
        <v>104.62214583387082</v>
      </c>
      <c r="L14" s="226"/>
    </row>
    <row r="15" spans="1:20" x14ac:dyDescent="0.25">
      <c r="B15" s="45"/>
      <c r="C15" s="46"/>
      <c r="D15" s="126"/>
      <c r="E15" s="126"/>
      <c r="F15" s="126"/>
      <c r="G15" s="126"/>
      <c r="H15" s="126"/>
      <c r="I15" s="126"/>
      <c r="J15" s="126"/>
      <c r="K15" s="126"/>
    </row>
    <row r="16" spans="1:20" ht="30" x14ac:dyDescent="0.25">
      <c r="B16" s="45" t="s">
        <v>518</v>
      </c>
      <c r="C16" s="46"/>
    </row>
    <row r="17" spans="1:11" x14ac:dyDescent="0.25">
      <c r="A17" t="s">
        <v>141</v>
      </c>
      <c r="B17" s="9" t="s">
        <v>497</v>
      </c>
      <c r="C17" s="46" t="s">
        <v>55</v>
      </c>
      <c r="D17" s="111">
        <v>5297</v>
      </c>
      <c r="E17" s="111">
        <v>5529</v>
      </c>
      <c r="F17" s="111">
        <v>5687</v>
      </c>
      <c r="G17" s="111">
        <v>5722</v>
      </c>
      <c r="H17" s="111">
        <v>5872</v>
      </c>
      <c r="I17" s="111">
        <v>5673</v>
      </c>
      <c r="J17" s="111">
        <v>5652</v>
      </c>
      <c r="K17" s="111">
        <v>5466</v>
      </c>
    </row>
    <row r="18" spans="1:11" x14ac:dyDescent="0.25">
      <c r="A18" t="s">
        <v>142</v>
      </c>
      <c r="B18" s="9" t="s">
        <v>19</v>
      </c>
      <c r="C18" s="46" t="s">
        <v>55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</row>
    <row r="19" spans="1:11" x14ac:dyDescent="0.25">
      <c r="A19" t="s">
        <v>143</v>
      </c>
      <c r="B19" s="9" t="s">
        <v>498</v>
      </c>
      <c r="C19" s="46" t="s">
        <v>55</v>
      </c>
      <c r="D19" s="111">
        <v>5177</v>
      </c>
      <c r="E19" s="111">
        <v>5198</v>
      </c>
      <c r="F19" s="111">
        <v>5354</v>
      </c>
      <c r="G19" s="111">
        <v>5244</v>
      </c>
      <c r="H19" s="111">
        <v>5355</v>
      </c>
      <c r="I19" s="111">
        <v>5233</v>
      </c>
      <c r="J19" s="111">
        <v>5287</v>
      </c>
      <c r="K19" s="111">
        <v>5012</v>
      </c>
    </row>
    <row r="20" spans="1:11" ht="30" x14ac:dyDescent="0.25">
      <c r="A20" t="s">
        <v>447</v>
      </c>
      <c r="B20" s="9" t="s">
        <v>448</v>
      </c>
      <c r="C20" s="46" t="s">
        <v>55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</row>
    <row r="21" spans="1:11" x14ac:dyDescent="0.25">
      <c r="B21" s="9"/>
      <c r="C21" s="46"/>
    </row>
    <row r="22" spans="1:11" ht="30" x14ac:dyDescent="0.25">
      <c r="B22" s="45" t="s">
        <v>519</v>
      </c>
      <c r="C22" s="46"/>
    </row>
    <row r="23" spans="1:11" ht="30" x14ac:dyDescent="0.25">
      <c r="A23" t="s">
        <v>144</v>
      </c>
      <c r="B23" s="9" t="s">
        <v>549</v>
      </c>
      <c r="C23" s="46" t="s">
        <v>55</v>
      </c>
      <c r="D23" s="106">
        <v>153</v>
      </c>
      <c r="E23" s="106">
        <v>202</v>
      </c>
      <c r="F23" s="106">
        <v>198</v>
      </c>
      <c r="G23" s="106">
        <v>177</v>
      </c>
      <c r="H23" s="106">
        <v>161</v>
      </c>
      <c r="I23" s="106">
        <v>222</v>
      </c>
      <c r="J23" s="106">
        <v>310</v>
      </c>
      <c r="K23" s="106">
        <v>366</v>
      </c>
    </row>
    <row r="24" spans="1:11" ht="30" x14ac:dyDescent="0.25">
      <c r="A24" t="s">
        <v>145</v>
      </c>
      <c r="B24" s="9" t="s">
        <v>550</v>
      </c>
      <c r="C24" s="46" t="s">
        <v>55</v>
      </c>
      <c r="D24" s="106">
        <v>0</v>
      </c>
      <c r="E24" s="106">
        <v>0</v>
      </c>
      <c r="F24" s="106">
        <v>0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</row>
    <row r="25" spans="1:11" ht="30" x14ac:dyDescent="0.25">
      <c r="A25" t="s">
        <v>146</v>
      </c>
      <c r="B25" s="9" t="s">
        <v>551</v>
      </c>
      <c r="C25" s="46" t="s">
        <v>55</v>
      </c>
      <c r="D25" s="106">
        <v>142</v>
      </c>
      <c r="E25" s="106">
        <v>174</v>
      </c>
      <c r="F25" s="106">
        <v>173</v>
      </c>
      <c r="G25" s="106">
        <v>162</v>
      </c>
      <c r="H25" s="106">
        <v>163</v>
      </c>
      <c r="I25" s="106">
        <v>235</v>
      </c>
      <c r="J25" s="106">
        <v>291</v>
      </c>
      <c r="K25" s="106">
        <v>352</v>
      </c>
    </row>
    <row r="26" spans="1:11" ht="30" x14ac:dyDescent="0.25">
      <c r="A26" t="s">
        <v>247</v>
      </c>
      <c r="B26" s="9" t="s">
        <v>552</v>
      </c>
      <c r="C26" s="46" t="s">
        <v>55</v>
      </c>
      <c r="D26" s="106">
        <v>0</v>
      </c>
      <c r="E26" s="106">
        <v>0</v>
      </c>
      <c r="F26" s="106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</row>
    <row r="27" spans="1:11" ht="30" x14ac:dyDescent="0.25">
      <c r="A27" t="s">
        <v>557</v>
      </c>
      <c r="B27" s="9" t="s">
        <v>553</v>
      </c>
      <c r="C27" s="46" t="s">
        <v>55</v>
      </c>
      <c r="D27" s="141">
        <v>0</v>
      </c>
      <c r="E27" s="141">
        <v>0</v>
      </c>
      <c r="F27" s="141">
        <v>0</v>
      </c>
      <c r="G27" s="141">
        <v>0</v>
      </c>
      <c r="H27" s="141">
        <v>0</v>
      </c>
      <c r="I27" s="141">
        <v>9</v>
      </c>
      <c r="J27" s="141">
        <v>36</v>
      </c>
      <c r="K27" s="141">
        <v>72</v>
      </c>
    </row>
    <row r="28" spans="1:11" ht="30" x14ac:dyDescent="0.25">
      <c r="A28" t="s">
        <v>558</v>
      </c>
      <c r="B28" s="9" t="s">
        <v>554</v>
      </c>
      <c r="C28" s="46" t="s">
        <v>55</v>
      </c>
      <c r="D28" s="141">
        <v>0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0</v>
      </c>
      <c r="K28" s="141">
        <v>0</v>
      </c>
    </row>
    <row r="29" spans="1:11" ht="30" x14ac:dyDescent="0.25">
      <c r="A29" t="s">
        <v>559</v>
      </c>
      <c r="B29" s="9" t="s">
        <v>555</v>
      </c>
      <c r="C29" s="46" t="s">
        <v>55</v>
      </c>
      <c r="D29" s="141">
        <v>0</v>
      </c>
      <c r="E29" s="141">
        <v>0</v>
      </c>
      <c r="F29" s="141">
        <v>0</v>
      </c>
      <c r="G29" s="141">
        <v>0</v>
      </c>
      <c r="H29" s="141">
        <v>0</v>
      </c>
      <c r="I29" s="141">
        <v>4</v>
      </c>
      <c r="J29" s="141">
        <v>14</v>
      </c>
      <c r="K29" s="141">
        <v>29</v>
      </c>
    </row>
    <row r="30" spans="1:11" ht="30" x14ac:dyDescent="0.25">
      <c r="A30" t="s">
        <v>560</v>
      </c>
      <c r="B30" s="9" t="s">
        <v>556</v>
      </c>
      <c r="C30" s="46" t="s">
        <v>55</v>
      </c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</row>
    <row r="31" spans="1:11" x14ac:dyDescent="0.25">
      <c r="B31" s="9"/>
      <c r="C31" s="46"/>
    </row>
    <row r="32" spans="1:11" x14ac:dyDescent="0.25">
      <c r="B32" s="45" t="s">
        <v>520</v>
      </c>
      <c r="C32" s="46"/>
    </row>
    <row r="33" spans="1:12" x14ac:dyDescent="0.25">
      <c r="A33" t="s">
        <v>147</v>
      </c>
      <c r="B33" s="9" t="s">
        <v>257</v>
      </c>
      <c r="C33" s="46" t="s">
        <v>55</v>
      </c>
      <c r="D33" s="209">
        <v>3432.9346306180369</v>
      </c>
      <c r="E33" s="209">
        <v>3400.5649609329457</v>
      </c>
      <c r="F33" s="209">
        <v>3522.3459772457122</v>
      </c>
      <c r="G33" s="209">
        <v>3636.6449479610155</v>
      </c>
      <c r="H33" s="209">
        <v>3621.1770843334166</v>
      </c>
      <c r="I33" s="209">
        <v>3443.4026777473564</v>
      </c>
      <c r="J33" s="209">
        <v>3466.4300657269541</v>
      </c>
      <c r="K33" s="209">
        <v>3374.4469493823417</v>
      </c>
      <c r="L33" s="227"/>
    </row>
    <row r="34" spans="1:12" x14ac:dyDescent="0.25">
      <c r="A34" t="s">
        <v>148</v>
      </c>
      <c r="B34" s="9" t="s">
        <v>576</v>
      </c>
      <c r="C34" s="46" t="s">
        <v>55</v>
      </c>
      <c r="D34" s="210">
        <v>2088.5631686664778</v>
      </c>
      <c r="E34" s="210">
        <v>2047.8606656247121</v>
      </c>
      <c r="F34" s="210">
        <v>2084.0407890205811</v>
      </c>
      <c r="G34" s="210">
        <v>2132.0565061540842</v>
      </c>
      <c r="H34" s="210">
        <v>2072.8763675072187</v>
      </c>
      <c r="I34" s="210">
        <v>2047.0866632000441</v>
      </c>
      <c r="J34" s="210">
        <v>2113.3341170422268</v>
      </c>
      <c r="K34" s="210">
        <v>2090.1343447906452</v>
      </c>
      <c r="L34" s="227"/>
    </row>
    <row r="35" spans="1:12" x14ac:dyDescent="0.25">
      <c r="A35" t="s">
        <v>149</v>
      </c>
      <c r="B35" s="67" t="s">
        <v>269</v>
      </c>
      <c r="C35" s="46" t="s">
        <v>55</v>
      </c>
      <c r="D35" s="207">
        <v>1791.8017438369534</v>
      </c>
      <c r="E35" s="207">
        <v>1900.4015443674041</v>
      </c>
      <c r="F35" s="207">
        <v>2010.4489156937379</v>
      </c>
      <c r="G35" s="207">
        <v>2080.0549102746909</v>
      </c>
      <c r="H35" s="207">
        <v>2109.1663263055943</v>
      </c>
      <c r="I35" s="207">
        <v>2140.2467492601418</v>
      </c>
      <c r="J35" s="207">
        <v>2216.3001189084603</v>
      </c>
      <c r="K35" s="207">
        <v>2264.1557148378038</v>
      </c>
      <c r="L35" s="227"/>
    </row>
    <row r="36" spans="1:12" x14ac:dyDescent="0.25">
      <c r="A36" t="s">
        <v>150</v>
      </c>
      <c r="B36" s="67" t="s">
        <v>270</v>
      </c>
      <c r="C36" s="46" t="s">
        <v>55</v>
      </c>
      <c r="D36" s="210">
        <v>2834.5000474300004</v>
      </c>
      <c r="E36" s="210">
        <v>2950.3740733248596</v>
      </c>
      <c r="F36" s="210">
        <v>2893.4917351015338</v>
      </c>
      <c r="G36" s="210">
        <v>2641.9607632067396</v>
      </c>
      <c r="H36" s="210">
        <v>2874.886177289211</v>
      </c>
      <c r="I36" s="210">
        <v>2839.9404963795473</v>
      </c>
      <c r="J36" s="210">
        <v>2947.7418353460407</v>
      </c>
      <c r="K36" s="210">
        <v>2827.1443031981039</v>
      </c>
      <c r="L36" s="227"/>
    </row>
    <row r="37" spans="1:12" x14ac:dyDescent="0.25">
      <c r="A37" t="s">
        <v>151</v>
      </c>
      <c r="B37" s="9" t="s">
        <v>20</v>
      </c>
      <c r="C37" s="46" t="s">
        <v>55</v>
      </c>
      <c r="D37" s="142">
        <v>0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227"/>
    </row>
    <row r="38" spans="1:12" x14ac:dyDescent="0.25">
      <c r="B38" s="9"/>
      <c r="C38" s="46"/>
    </row>
    <row r="39" spans="1:12" ht="15.75" x14ac:dyDescent="0.25">
      <c r="B39" s="21" t="s">
        <v>23</v>
      </c>
      <c r="C39" s="46"/>
    </row>
    <row r="40" spans="1:12" x14ac:dyDescent="0.25">
      <c r="B40" s="45" t="s">
        <v>522</v>
      </c>
      <c r="C40" s="46"/>
    </row>
    <row r="41" spans="1:12" x14ac:dyDescent="0.25">
      <c r="A41" t="s">
        <v>152</v>
      </c>
      <c r="B41" s="9" t="s">
        <v>258</v>
      </c>
      <c r="C41" s="46" t="s">
        <v>57</v>
      </c>
      <c r="D41" s="108">
        <v>559389.50064534368</v>
      </c>
      <c r="E41" s="108">
        <v>570483.71294954431</v>
      </c>
      <c r="F41" s="108">
        <v>582039.08849993593</v>
      </c>
      <c r="G41" s="108">
        <v>593968.65352640359</v>
      </c>
      <c r="H41" s="108">
        <v>608034.13253522979</v>
      </c>
      <c r="I41" s="108">
        <v>624040.34020510968</v>
      </c>
      <c r="J41" s="108">
        <v>636404.77408215217</v>
      </c>
      <c r="K41" s="108">
        <v>646906.85682353517</v>
      </c>
    </row>
    <row r="42" spans="1:12" x14ac:dyDescent="0.25">
      <c r="A42" t="s">
        <v>153</v>
      </c>
      <c r="B42" s="9" t="s">
        <v>583</v>
      </c>
      <c r="C42" s="46" t="s">
        <v>57</v>
      </c>
      <c r="D42" s="108">
        <v>96592.967957398083</v>
      </c>
      <c r="E42" s="108">
        <v>97177.512598403351</v>
      </c>
      <c r="F42" s="108">
        <v>97928.925519280383</v>
      </c>
      <c r="G42" s="108">
        <v>98424.473744354065</v>
      </c>
      <c r="H42" s="108">
        <v>98430.541681803952</v>
      </c>
      <c r="I42" s="108">
        <v>98387.054796746466</v>
      </c>
      <c r="J42" s="108">
        <v>98205.016673250007</v>
      </c>
      <c r="K42" s="108">
        <v>97948.140654538351</v>
      </c>
    </row>
    <row r="43" spans="1:12" x14ac:dyDescent="0.25">
      <c r="A43" t="s">
        <v>154</v>
      </c>
      <c r="B43" s="9" t="s">
        <v>259</v>
      </c>
      <c r="C43" s="46" t="s">
        <v>57</v>
      </c>
      <c r="D43" s="108">
        <v>1638.8487729222509</v>
      </c>
      <c r="E43" s="108">
        <v>1758.690537557417</v>
      </c>
      <c r="F43" s="108">
        <v>1905.3323592628947</v>
      </c>
      <c r="G43" s="108">
        <v>2044.38925915602</v>
      </c>
      <c r="H43" s="108">
        <v>2145.0158885332271</v>
      </c>
      <c r="I43" s="108">
        <v>2243.1142106396501</v>
      </c>
      <c r="J43" s="108">
        <v>2340.7068712919158</v>
      </c>
      <c r="K43" s="108">
        <v>2444.8731308482206</v>
      </c>
    </row>
    <row r="44" spans="1:12" x14ac:dyDescent="0.25">
      <c r="A44" t="s">
        <v>155</v>
      </c>
      <c r="B44" s="9" t="s">
        <v>260</v>
      </c>
      <c r="C44" s="46" t="s">
        <v>57</v>
      </c>
      <c r="D44" s="108">
        <v>157.26071224277075</v>
      </c>
      <c r="E44" s="108">
        <v>162.82298823849575</v>
      </c>
      <c r="F44" s="108">
        <v>166.86827987175036</v>
      </c>
      <c r="G44" s="108">
        <v>168.89092568837762</v>
      </c>
      <c r="H44" s="108">
        <v>170.40791005084807</v>
      </c>
      <c r="I44" s="108">
        <v>170.40791005084807</v>
      </c>
      <c r="J44" s="108">
        <v>172.43055586747533</v>
      </c>
      <c r="K44" s="108">
        <v>176.47584750072988</v>
      </c>
    </row>
    <row r="45" spans="1:12" x14ac:dyDescent="0.25">
      <c r="A45" t="s">
        <v>156</v>
      </c>
      <c r="B45" s="9" t="s">
        <v>21</v>
      </c>
      <c r="C45" s="46" t="s">
        <v>57</v>
      </c>
      <c r="D45" s="108">
        <v>6187.7792145169969</v>
      </c>
      <c r="E45" s="108">
        <v>6238.8510213868349</v>
      </c>
      <c r="F45" s="108">
        <v>6316.2172238728281</v>
      </c>
      <c r="G45" s="108">
        <v>6398.1343794462337</v>
      </c>
      <c r="H45" s="108">
        <v>6439.5986186870923</v>
      </c>
      <c r="I45" s="108">
        <v>6440.6099415954059</v>
      </c>
      <c r="J45" s="108">
        <v>6438.5872957787778</v>
      </c>
      <c r="K45" s="108">
        <v>6437.070311416308</v>
      </c>
    </row>
    <row r="46" spans="1:12" x14ac:dyDescent="0.25">
      <c r="A46" t="s">
        <v>157</v>
      </c>
      <c r="B46" s="9" t="s">
        <v>22</v>
      </c>
      <c r="C46" s="46" t="s">
        <v>57</v>
      </c>
      <c r="D46" s="107">
        <v>0</v>
      </c>
      <c r="E46" s="107">
        <v>0</v>
      </c>
      <c r="F46" s="107">
        <v>0</v>
      </c>
      <c r="G46" s="107">
        <v>0</v>
      </c>
      <c r="H46" s="107">
        <v>0</v>
      </c>
      <c r="I46" s="107">
        <v>0</v>
      </c>
      <c r="J46" s="107">
        <v>0</v>
      </c>
      <c r="K46" s="107">
        <v>0</v>
      </c>
    </row>
    <row r="47" spans="1:12" x14ac:dyDescent="0.25">
      <c r="A47" t="s">
        <v>158</v>
      </c>
      <c r="B47" s="19" t="s">
        <v>264</v>
      </c>
      <c r="C47" s="46" t="s">
        <v>57</v>
      </c>
      <c r="D47" s="108">
        <f>SUM(D41:D46)</f>
        <v>663966.3573024238</v>
      </c>
      <c r="E47" s="108">
        <f t="shared" ref="E47:K47" si="0">SUM(E41:E46)</f>
        <v>675821.59009513049</v>
      </c>
      <c r="F47" s="108">
        <f t="shared" si="0"/>
        <v>688356.4318822237</v>
      </c>
      <c r="G47" s="108">
        <f t="shared" si="0"/>
        <v>701004.54183504835</v>
      </c>
      <c r="H47" s="108">
        <f t="shared" si="0"/>
        <v>715219.69663430494</v>
      </c>
      <c r="I47" s="108">
        <f t="shared" si="0"/>
        <v>731281.52706414193</v>
      </c>
      <c r="J47" s="108">
        <f t="shared" si="0"/>
        <v>743561.51547834044</v>
      </c>
      <c r="K47" s="108">
        <f t="shared" si="0"/>
        <v>753913.41676783864</v>
      </c>
    </row>
    <row r="48" spans="1:12" x14ac:dyDescent="0.25">
      <c r="B48" s="19"/>
      <c r="C48" s="46"/>
      <c r="D48" s="110"/>
      <c r="E48" s="110"/>
      <c r="F48" s="110"/>
      <c r="G48" s="110"/>
      <c r="H48" s="110"/>
      <c r="I48" s="110"/>
      <c r="J48" s="110"/>
      <c r="K48" s="110"/>
    </row>
    <row r="49" spans="1:12" x14ac:dyDescent="0.25">
      <c r="B49" s="45" t="s">
        <v>521</v>
      </c>
      <c r="C49" s="46"/>
    </row>
    <row r="50" spans="1:12" x14ac:dyDescent="0.25">
      <c r="A50" t="s">
        <v>159</v>
      </c>
      <c r="B50" s="9" t="s">
        <v>59</v>
      </c>
      <c r="C50" s="46" t="s">
        <v>57</v>
      </c>
      <c r="D50" s="208">
        <v>0</v>
      </c>
      <c r="E50" s="208">
        <v>0</v>
      </c>
      <c r="F50" s="208">
        <v>0</v>
      </c>
      <c r="G50" s="208">
        <v>0</v>
      </c>
      <c r="H50" s="208">
        <v>0</v>
      </c>
      <c r="I50" s="208">
        <v>0</v>
      </c>
      <c r="J50" s="208">
        <v>0</v>
      </c>
      <c r="K50" s="208">
        <v>0</v>
      </c>
    </row>
    <row r="51" spans="1:12" x14ac:dyDescent="0.25">
      <c r="A51" t="s">
        <v>160</v>
      </c>
      <c r="B51" s="9" t="s">
        <v>60</v>
      </c>
      <c r="C51" s="46" t="s">
        <v>57</v>
      </c>
      <c r="D51" s="109">
        <v>185531.95888150361</v>
      </c>
      <c r="E51" s="109">
        <v>238848.13222175851</v>
      </c>
      <c r="F51" s="109">
        <v>244683.72333588137</v>
      </c>
      <c r="G51" s="109">
        <v>251131.01411030782</v>
      </c>
      <c r="H51" s="109">
        <v>256330.80709641502</v>
      </c>
      <c r="I51" s="109">
        <v>262531.33641495398</v>
      </c>
      <c r="J51" s="109">
        <v>269122.4289840649</v>
      </c>
      <c r="K51" s="109">
        <v>299240.07044840651</v>
      </c>
    </row>
    <row r="52" spans="1:12" x14ac:dyDescent="0.25">
      <c r="A52" t="s">
        <v>161</v>
      </c>
      <c r="B52" s="9" t="s">
        <v>61</v>
      </c>
      <c r="C52" s="46" t="s">
        <v>57</v>
      </c>
      <c r="D52" s="109">
        <v>277460.65642136964</v>
      </c>
      <c r="E52" s="109">
        <v>237953.26379912582</v>
      </c>
      <c r="F52" s="109">
        <v>240723.53938646859</v>
      </c>
      <c r="G52" s="109">
        <v>245548.13934959841</v>
      </c>
      <c r="H52" s="109">
        <v>251778.23289757504</v>
      </c>
      <c r="I52" s="109">
        <v>258037.01741040818</v>
      </c>
      <c r="J52" s="109">
        <v>262709.0857588771</v>
      </c>
      <c r="K52" s="109">
        <v>283608.12310494145</v>
      </c>
    </row>
    <row r="53" spans="1:12" x14ac:dyDescent="0.25">
      <c r="A53" t="s">
        <v>162</v>
      </c>
      <c r="B53" s="9" t="s">
        <v>62</v>
      </c>
      <c r="C53" s="46" t="s">
        <v>57</v>
      </c>
      <c r="D53" s="109">
        <v>200973.74199955055</v>
      </c>
      <c r="E53" s="109">
        <v>199020.19407424613</v>
      </c>
      <c r="F53" s="109">
        <v>202949.16915987368</v>
      </c>
      <c r="G53" s="109">
        <v>204325.38837514218</v>
      </c>
      <c r="H53" s="109">
        <v>207110.65664031488</v>
      </c>
      <c r="I53" s="109">
        <v>210713.1732387798</v>
      </c>
      <c r="J53" s="109">
        <v>211730.00073539847</v>
      </c>
      <c r="K53" s="109">
        <v>171065.22321449078</v>
      </c>
    </row>
    <row r="54" spans="1:12" x14ac:dyDescent="0.25">
      <c r="A54" t="s">
        <v>163</v>
      </c>
      <c r="B54" s="19" t="s">
        <v>264</v>
      </c>
      <c r="C54" s="46" t="s">
        <v>57</v>
      </c>
      <c r="D54" s="109">
        <f>SUM(D50:D53)</f>
        <v>663966.3573024238</v>
      </c>
      <c r="E54" s="109">
        <f t="shared" ref="E54:K54" si="1">SUM(E50:E53)</f>
        <v>675821.59009513049</v>
      </c>
      <c r="F54" s="109">
        <f t="shared" si="1"/>
        <v>688356.43188222358</v>
      </c>
      <c r="G54" s="109">
        <f t="shared" si="1"/>
        <v>701004.54183504847</v>
      </c>
      <c r="H54" s="109">
        <f t="shared" si="1"/>
        <v>715219.69663430494</v>
      </c>
      <c r="I54" s="109">
        <f t="shared" si="1"/>
        <v>731281.52706414193</v>
      </c>
      <c r="J54" s="109">
        <f t="shared" si="1"/>
        <v>743561.51547834056</v>
      </c>
      <c r="K54" s="109">
        <f t="shared" si="1"/>
        <v>753913.41676783876</v>
      </c>
    </row>
    <row r="55" spans="1:12" x14ac:dyDescent="0.25">
      <c r="B55" s="9"/>
      <c r="C55" s="46"/>
    </row>
    <row r="56" spans="1:12" ht="15.75" x14ac:dyDescent="0.25">
      <c r="B56" s="21" t="s">
        <v>64</v>
      </c>
      <c r="C56" s="46"/>
      <c r="D56" s="110"/>
      <c r="E56" s="110"/>
      <c r="F56" s="110"/>
      <c r="G56" s="110"/>
      <c r="H56" s="110"/>
      <c r="I56" s="110"/>
      <c r="J56" s="110"/>
      <c r="K56" s="110"/>
    </row>
    <row r="57" spans="1:12" ht="30" x14ac:dyDescent="0.25">
      <c r="B57" s="45" t="s">
        <v>523</v>
      </c>
      <c r="C57" s="46"/>
    </row>
    <row r="58" spans="1:12" x14ac:dyDescent="0.25">
      <c r="A58" t="s">
        <v>388</v>
      </c>
      <c r="B58" s="9" t="s">
        <v>577</v>
      </c>
      <c r="C58" s="46" t="s">
        <v>65</v>
      </c>
      <c r="D58" s="111">
        <v>2073.40454</v>
      </c>
      <c r="E58" s="111">
        <v>2152.396972</v>
      </c>
      <c r="F58" s="111">
        <v>2258.9595119999999</v>
      </c>
      <c r="G58" s="111">
        <v>2436.54</v>
      </c>
      <c r="H58" s="230">
        <v>2329.86</v>
      </c>
      <c r="I58" s="111">
        <v>2285</v>
      </c>
      <c r="J58" s="111">
        <v>2214</v>
      </c>
      <c r="K58" s="111">
        <v>2395.9</v>
      </c>
    </row>
    <row r="59" spans="1:12" ht="30" x14ac:dyDescent="0.25">
      <c r="A59" t="s">
        <v>389</v>
      </c>
      <c r="B59" s="9" t="s">
        <v>578</v>
      </c>
      <c r="C59" s="46" t="s">
        <v>65</v>
      </c>
      <c r="D59" s="231">
        <v>2268.3045667599999</v>
      </c>
      <c r="E59" s="231">
        <v>2315.9791418720001</v>
      </c>
      <c r="F59" s="231">
        <v>2270.2543095599995</v>
      </c>
      <c r="G59" s="231">
        <v>2375.6264999999999</v>
      </c>
      <c r="H59" s="231">
        <v>2369.4676199999999</v>
      </c>
      <c r="I59" s="231">
        <v>2431.5</v>
      </c>
      <c r="J59" s="231">
        <v>2414.4</v>
      </c>
      <c r="K59" s="231">
        <v>2556.6999999999998</v>
      </c>
      <c r="L59" s="228"/>
    </row>
    <row r="60" spans="1:12" ht="30" x14ac:dyDescent="0.25">
      <c r="A60" t="s">
        <v>390</v>
      </c>
      <c r="B60" s="9" t="s">
        <v>579</v>
      </c>
      <c r="C60" s="46" t="s">
        <v>65</v>
      </c>
      <c r="D60" s="231">
        <v>2127.3130580400002</v>
      </c>
      <c r="E60" s="231">
        <v>2171.7685447479998</v>
      </c>
      <c r="F60" s="231">
        <v>2121.162981768</v>
      </c>
      <c r="G60" s="231">
        <v>2209.9417800000001</v>
      </c>
      <c r="H60" s="231">
        <v>2199.3878399999999</v>
      </c>
      <c r="I60" s="231">
        <v>2315</v>
      </c>
      <c r="J60" s="231">
        <v>2303</v>
      </c>
      <c r="K60" s="231">
        <v>2422.5</v>
      </c>
      <c r="L60" s="228"/>
    </row>
    <row r="61" spans="1:12" x14ac:dyDescent="0.25">
      <c r="A61" t="s">
        <v>391</v>
      </c>
      <c r="B61" s="9" t="s">
        <v>385</v>
      </c>
      <c r="C61" s="46" t="s">
        <v>65</v>
      </c>
      <c r="D61" s="111">
        <v>1741.78</v>
      </c>
      <c r="E61" s="111">
        <v>1821.64</v>
      </c>
      <c r="F61" s="111">
        <v>1963.5</v>
      </c>
      <c r="G61" s="111">
        <v>2126.12</v>
      </c>
      <c r="H61" s="230">
        <v>2121.1999999999998</v>
      </c>
      <c r="I61" s="232">
        <v>1957</v>
      </c>
      <c r="J61" s="232">
        <v>1877</v>
      </c>
      <c r="K61" s="232">
        <v>2076</v>
      </c>
    </row>
    <row r="62" spans="1:12" x14ac:dyDescent="0.25">
      <c r="A62" t="s">
        <v>392</v>
      </c>
      <c r="B62" s="9" t="s">
        <v>386</v>
      </c>
      <c r="C62" s="46" t="s">
        <v>65</v>
      </c>
      <c r="D62" s="231">
        <v>1905.5073200000002</v>
      </c>
      <c r="E62" s="231">
        <v>1960.0846400000003</v>
      </c>
      <c r="F62" s="231">
        <v>1973.3174999999999</v>
      </c>
      <c r="G62" s="231">
        <v>2072.9669999999996</v>
      </c>
      <c r="H62" s="231">
        <v>2157.2603999999997</v>
      </c>
      <c r="I62" s="231">
        <v>2036.713785557987</v>
      </c>
      <c r="J62" s="231">
        <v>2044.7154471544716</v>
      </c>
      <c r="K62" s="231">
        <v>2228.1353979715345</v>
      </c>
      <c r="L62" s="228"/>
    </row>
    <row r="63" spans="1:12" x14ac:dyDescent="0.25">
      <c r="A63" t="s">
        <v>393</v>
      </c>
      <c r="B63" s="9" t="s">
        <v>387</v>
      </c>
      <c r="C63" s="46" t="s">
        <v>65</v>
      </c>
      <c r="D63" s="231">
        <v>1787.06628</v>
      </c>
      <c r="E63" s="231">
        <v>1838.03476</v>
      </c>
      <c r="F63" s="231">
        <v>1843.7265</v>
      </c>
      <c r="G63" s="231">
        <v>1928.39084</v>
      </c>
      <c r="H63" s="231">
        <v>2002.4127999999998</v>
      </c>
      <c r="I63" s="231">
        <v>1939.129102844639</v>
      </c>
      <c r="J63" s="231">
        <v>1950.3726287262873</v>
      </c>
      <c r="K63" s="231">
        <v>2111.1816019032512</v>
      </c>
      <c r="L63" s="228"/>
    </row>
    <row r="64" spans="1:12" x14ac:dyDescent="0.25">
      <c r="B64" s="9"/>
      <c r="C64" s="46"/>
      <c r="D64" s="233"/>
      <c r="E64" s="233"/>
      <c r="F64" s="233"/>
      <c r="G64" s="233"/>
      <c r="H64" s="233"/>
      <c r="I64" s="233"/>
      <c r="J64" s="233"/>
      <c r="K64" s="233"/>
    </row>
    <row r="65" spans="1:13" ht="30" x14ac:dyDescent="0.25">
      <c r="B65" s="45" t="s">
        <v>586</v>
      </c>
      <c r="C65" s="46"/>
      <c r="D65" s="233"/>
      <c r="E65" s="233"/>
      <c r="F65" s="233"/>
      <c r="G65" s="233"/>
      <c r="H65" s="233"/>
      <c r="I65" s="233"/>
      <c r="J65" s="233"/>
      <c r="K65" s="233"/>
    </row>
    <row r="66" spans="1:13" x14ac:dyDescent="0.25">
      <c r="A66" t="s">
        <v>395</v>
      </c>
      <c r="B66" s="9" t="s">
        <v>577</v>
      </c>
      <c r="C66" s="46" t="s">
        <v>65</v>
      </c>
      <c r="D66" s="234">
        <v>2069.6999999999998</v>
      </c>
      <c r="E66" s="234">
        <v>2183.549</v>
      </c>
      <c r="F66" s="234">
        <v>2313.63</v>
      </c>
      <c r="G66" s="234">
        <v>2516.69</v>
      </c>
      <c r="H66" s="234">
        <v>2446.64</v>
      </c>
      <c r="I66" s="234">
        <v>2383.48</v>
      </c>
      <c r="J66" s="234">
        <v>2267.0300000000002</v>
      </c>
      <c r="K66" s="234">
        <v>2413.48</v>
      </c>
      <c r="L66" s="228"/>
    </row>
    <row r="67" spans="1:13" ht="30" x14ac:dyDescent="0.25">
      <c r="A67" t="s">
        <v>396</v>
      </c>
      <c r="B67" s="9" t="s">
        <v>578</v>
      </c>
      <c r="C67" s="46" t="s">
        <v>65</v>
      </c>
      <c r="D67" s="235">
        <v>2264.2518</v>
      </c>
      <c r="E67" s="235">
        <v>2349.498724</v>
      </c>
      <c r="F67" s="235">
        <v>2325.1981499999997</v>
      </c>
      <c r="G67" s="235">
        <v>2453.7727500000001</v>
      </c>
      <c r="H67" s="235">
        <v>2488.2328799999996</v>
      </c>
      <c r="I67" s="235">
        <v>2540.6999999999998</v>
      </c>
      <c r="J67" s="235">
        <v>2503.4</v>
      </c>
      <c r="K67" s="235">
        <v>2593.0700000000002</v>
      </c>
      <c r="L67" s="228"/>
    </row>
    <row r="68" spans="1:13" ht="30" x14ac:dyDescent="0.25">
      <c r="A68" t="s">
        <v>397</v>
      </c>
      <c r="B68" s="9" t="s">
        <v>579</v>
      </c>
      <c r="C68" s="46" t="s">
        <v>65</v>
      </c>
      <c r="D68" s="235">
        <v>2123.5121999999997</v>
      </c>
      <c r="E68" s="235">
        <v>2203.2009409999996</v>
      </c>
      <c r="F68" s="235">
        <v>2172.4985700000002</v>
      </c>
      <c r="G68" s="235">
        <v>2282.6378300000001</v>
      </c>
      <c r="H68" s="235">
        <v>2309.6281599999998</v>
      </c>
      <c r="I68" s="235">
        <v>2404.1</v>
      </c>
      <c r="J68" s="235">
        <v>2374.9</v>
      </c>
      <c r="K68" s="235">
        <v>2440.73</v>
      </c>
      <c r="L68" s="228"/>
    </row>
    <row r="69" spans="1:13" x14ac:dyDescent="0.25">
      <c r="A69" t="s">
        <v>398</v>
      </c>
      <c r="B69" s="9" t="s">
        <v>385</v>
      </c>
      <c r="C69" s="46" t="s">
        <v>65</v>
      </c>
      <c r="D69" s="234">
        <v>1866.82</v>
      </c>
      <c r="E69" s="234">
        <v>2027.88</v>
      </c>
      <c r="F69" s="234">
        <v>2135.2800000000002</v>
      </c>
      <c r="G69" s="234">
        <v>2333.33</v>
      </c>
      <c r="H69" s="234">
        <v>2299.59</v>
      </c>
      <c r="I69" s="234">
        <v>2196.25</v>
      </c>
      <c r="J69" s="234">
        <v>2163.19</v>
      </c>
      <c r="K69" s="234">
        <v>2222.17</v>
      </c>
      <c r="L69" s="228"/>
    </row>
    <row r="70" spans="1:13" x14ac:dyDescent="0.25">
      <c r="A70" t="s">
        <v>399</v>
      </c>
      <c r="B70" s="9" t="s">
        <v>386</v>
      </c>
      <c r="C70" s="46" t="s">
        <v>65</v>
      </c>
      <c r="D70" s="235">
        <v>2042.3010800000002</v>
      </c>
      <c r="E70" s="235">
        <v>2181.9988800000001</v>
      </c>
      <c r="F70" s="235">
        <v>2145.9564</v>
      </c>
      <c r="G70" s="235">
        <v>2274.9967499999998</v>
      </c>
      <c r="H70" s="235">
        <v>2338.6830300000001</v>
      </c>
      <c r="I70" s="235">
        <v>2422.4637499999999</v>
      </c>
      <c r="J70" s="235">
        <v>2662.8868900000002</v>
      </c>
      <c r="K70" s="235">
        <v>2531.0516299999999</v>
      </c>
      <c r="L70" s="228"/>
    </row>
    <row r="71" spans="1:13" x14ac:dyDescent="0.25">
      <c r="A71" t="s">
        <v>400</v>
      </c>
      <c r="B71" s="9" t="s">
        <v>387</v>
      </c>
      <c r="C71" s="46" t="s">
        <v>65</v>
      </c>
      <c r="D71" s="235">
        <v>1915.3573200000001</v>
      </c>
      <c r="E71" s="235">
        <v>2046.1309199999998</v>
      </c>
      <c r="F71" s="235">
        <v>2005.02792</v>
      </c>
      <c r="G71" s="235">
        <v>2116.3303099999998</v>
      </c>
      <c r="H71" s="235">
        <v>2170.8129600000002</v>
      </c>
      <c r="I71" s="235">
        <v>2244.5675000000001</v>
      </c>
      <c r="J71" s="235">
        <v>2476.8525500000001</v>
      </c>
      <c r="K71" s="235">
        <v>2348.8336899999999</v>
      </c>
      <c r="L71" s="228"/>
    </row>
    <row r="72" spans="1:13" x14ac:dyDescent="0.25">
      <c r="B72" s="9"/>
      <c r="C72" s="46"/>
      <c r="D72" s="233"/>
      <c r="E72" s="233"/>
      <c r="F72" s="233"/>
      <c r="G72" s="233"/>
      <c r="H72" s="233"/>
      <c r="I72" s="233"/>
      <c r="J72" s="233"/>
      <c r="K72" s="233"/>
    </row>
    <row r="73" spans="1:13" ht="30" x14ac:dyDescent="0.25">
      <c r="B73" s="45" t="s">
        <v>524</v>
      </c>
      <c r="C73" s="46"/>
      <c r="D73" s="233"/>
      <c r="E73" s="233"/>
      <c r="F73" s="233"/>
      <c r="G73" s="233"/>
      <c r="H73" s="233"/>
      <c r="I73" s="233"/>
      <c r="J73" s="233"/>
      <c r="K73" s="233"/>
    </row>
    <row r="74" spans="1:13" x14ac:dyDescent="0.25">
      <c r="A74" t="s">
        <v>394</v>
      </c>
      <c r="B74" s="9" t="s">
        <v>382</v>
      </c>
      <c r="C74" s="46" t="s">
        <v>66</v>
      </c>
      <c r="D74" s="111">
        <v>2199.6182617266668</v>
      </c>
      <c r="E74" s="111">
        <v>2242.895446591403</v>
      </c>
      <c r="F74" s="111">
        <v>2372.0078328288532</v>
      </c>
      <c r="G74" s="111">
        <v>2519.09</v>
      </c>
      <c r="H74" s="230">
        <v>2402.96</v>
      </c>
      <c r="I74" s="111">
        <v>2370</v>
      </c>
      <c r="J74" s="111">
        <v>2279</v>
      </c>
      <c r="K74" s="111">
        <v>2447.6</v>
      </c>
    </row>
    <row r="75" spans="1:13" ht="30" x14ac:dyDescent="0.25">
      <c r="A75" t="s">
        <v>401</v>
      </c>
      <c r="B75" s="9" t="s">
        <v>383</v>
      </c>
      <c r="C75" s="46" t="s">
        <v>66</v>
      </c>
      <c r="D75" s="231">
        <v>2406.3823783289736</v>
      </c>
      <c r="E75" s="231">
        <v>2413.3555005323497</v>
      </c>
      <c r="F75" s="231">
        <v>2383.8678719929972</v>
      </c>
      <c r="G75" s="231">
        <v>2456.1127500000002</v>
      </c>
      <c r="H75" s="231">
        <v>2443.8103199999996</v>
      </c>
      <c r="I75" s="231">
        <v>2540.1</v>
      </c>
      <c r="J75" s="231">
        <v>2507.6</v>
      </c>
      <c r="K75" s="231">
        <v>2612.8000000000002</v>
      </c>
      <c r="L75" s="228"/>
      <c r="M75" s="18"/>
    </row>
    <row r="76" spans="1:13" ht="30" x14ac:dyDescent="0.25">
      <c r="A76" t="s">
        <v>402</v>
      </c>
      <c r="B76" s="9" t="s">
        <v>384</v>
      </c>
      <c r="C76" s="46" t="s">
        <v>66</v>
      </c>
      <c r="D76" s="231">
        <v>2256.8083365315601</v>
      </c>
      <c r="E76" s="231">
        <v>2263.0815056107253</v>
      </c>
      <c r="F76" s="231">
        <v>2227.3153550262932</v>
      </c>
      <c r="G76" s="231">
        <v>2284.8146300000003</v>
      </c>
      <c r="H76" s="231">
        <v>2268.3942400000001</v>
      </c>
      <c r="I76" s="231">
        <v>2401</v>
      </c>
      <c r="J76" s="231">
        <v>2372</v>
      </c>
      <c r="K76" s="231">
        <v>2475.8000000000002</v>
      </c>
      <c r="L76" s="228"/>
    </row>
    <row r="77" spans="1:13" x14ac:dyDescent="0.25">
      <c r="A77" t="s">
        <v>403</v>
      </c>
      <c r="B77" s="9" t="s">
        <v>385</v>
      </c>
      <c r="C77" s="46" t="s">
        <v>66</v>
      </c>
      <c r="D77" s="111">
        <v>1827.15</v>
      </c>
      <c r="E77" s="111">
        <v>1901.04</v>
      </c>
      <c r="F77" s="111">
        <v>2045.87</v>
      </c>
      <c r="G77" s="111">
        <v>2185.98</v>
      </c>
      <c r="H77" s="230">
        <v>2183.17</v>
      </c>
      <c r="I77" s="232">
        <v>2014</v>
      </c>
      <c r="J77" s="232">
        <v>1923</v>
      </c>
      <c r="K77" s="232">
        <v>2106</v>
      </c>
    </row>
    <row r="78" spans="1:13" ht="15" customHeight="1" x14ac:dyDescent="0.25">
      <c r="A78" t="s">
        <v>404</v>
      </c>
      <c r="B78" s="9" t="s">
        <v>386</v>
      </c>
      <c r="C78" s="46" t="s">
        <v>56</v>
      </c>
      <c r="D78" s="231">
        <v>1998.9021000000002</v>
      </c>
      <c r="E78" s="231">
        <v>2045.5190400000001</v>
      </c>
      <c r="F78" s="231">
        <v>2056.0993499999995</v>
      </c>
      <c r="G78" s="231">
        <v>2131.3305</v>
      </c>
      <c r="H78" s="231">
        <v>2220.2838899999997</v>
      </c>
      <c r="I78" s="231">
        <v>2111.3911392405062</v>
      </c>
      <c r="J78" s="231">
        <v>2113.6900394910044</v>
      </c>
      <c r="K78" s="231">
        <v>2262.0212453015201</v>
      </c>
      <c r="L78" s="228"/>
    </row>
    <row r="79" spans="1:13" x14ac:dyDescent="0.25">
      <c r="A79" t="s">
        <v>405</v>
      </c>
      <c r="B79" s="9" t="s">
        <v>387</v>
      </c>
      <c r="C79" s="46" t="s">
        <v>66</v>
      </c>
      <c r="D79" s="231">
        <v>1874.6559000000002</v>
      </c>
      <c r="E79" s="231">
        <v>1918.1493599999997</v>
      </c>
      <c r="F79" s="231">
        <v>1921.0719299999998</v>
      </c>
      <c r="G79" s="231">
        <v>1982.6838600000001</v>
      </c>
      <c r="H79" s="231">
        <v>2060.91248</v>
      </c>
      <c r="I79" s="231">
        <v>1995.7679324894514</v>
      </c>
      <c r="J79" s="231">
        <v>1999.3909609477842</v>
      </c>
      <c r="K79" s="231">
        <v>2143.414038241543</v>
      </c>
      <c r="L79" s="228"/>
    </row>
    <row r="80" spans="1:13" x14ac:dyDescent="0.25">
      <c r="B80" s="9"/>
      <c r="C80" s="46"/>
      <c r="D80" s="233"/>
      <c r="E80" s="233"/>
      <c r="F80" s="233"/>
      <c r="G80" s="233"/>
      <c r="H80" s="233"/>
      <c r="I80" s="233"/>
      <c r="J80" s="233"/>
      <c r="K80" s="233"/>
    </row>
    <row r="81" spans="1:12" ht="30" x14ac:dyDescent="0.25">
      <c r="B81" s="45" t="s">
        <v>585</v>
      </c>
      <c r="C81" s="46"/>
      <c r="D81" s="233"/>
      <c r="E81" s="233"/>
      <c r="F81" s="233"/>
      <c r="G81" s="233"/>
      <c r="H81" s="233"/>
      <c r="I81" s="233"/>
      <c r="J81" s="233"/>
      <c r="K81" s="233"/>
    </row>
    <row r="82" spans="1:12" ht="15" customHeight="1" x14ac:dyDescent="0.25">
      <c r="A82" t="s">
        <v>406</v>
      </c>
      <c r="B82" s="9" t="s">
        <v>382</v>
      </c>
      <c r="C82" s="46" t="s">
        <v>66</v>
      </c>
      <c r="D82" s="234">
        <v>2214.0429425442485</v>
      </c>
      <c r="E82" s="234">
        <v>2328.1572872779434</v>
      </c>
      <c r="F82" s="234">
        <v>2476.8177097421849</v>
      </c>
      <c r="G82" s="234">
        <v>2694.62</v>
      </c>
      <c r="H82" s="234">
        <v>2588.2399999999998</v>
      </c>
      <c r="I82" s="234">
        <v>2531.62</v>
      </c>
      <c r="J82" s="234">
        <v>2377.11</v>
      </c>
      <c r="K82" s="234">
        <v>2525.4499999999998</v>
      </c>
      <c r="L82" s="228"/>
    </row>
    <row r="83" spans="1:12" ht="30" x14ac:dyDescent="0.25">
      <c r="A83" t="s">
        <v>407</v>
      </c>
      <c r="B83" s="9" t="s">
        <v>383</v>
      </c>
      <c r="C83" s="46" t="s">
        <v>66</v>
      </c>
      <c r="D83" s="235">
        <v>2422.1629791434079</v>
      </c>
      <c r="E83" s="235">
        <v>2505.0972411110674</v>
      </c>
      <c r="F83" s="235">
        <v>2489.2017982908956</v>
      </c>
      <c r="G83" s="235">
        <v>2627.2545</v>
      </c>
      <c r="H83" s="235">
        <v>2632.2400799999996</v>
      </c>
      <c r="I83" s="235">
        <v>2711.8109785483166</v>
      </c>
      <c r="J83" s="235">
        <v>2628.9320344333387</v>
      </c>
      <c r="K83" s="235">
        <v>2707.9365120563393</v>
      </c>
      <c r="L83" s="228"/>
    </row>
    <row r="84" spans="1:12" ht="30" x14ac:dyDescent="0.25">
      <c r="A84" t="s">
        <v>408</v>
      </c>
      <c r="B84" s="9" t="s">
        <v>384</v>
      </c>
      <c r="C84" s="46" t="s">
        <v>66</v>
      </c>
      <c r="D84" s="235">
        <v>2271.6080590503989</v>
      </c>
      <c r="E84" s="235">
        <v>2349.1107028634447</v>
      </c>
      <c r="F84" s="235">
        <v>2325.7318294479114</v>
      </c>
      <c r="G84" s="235">
        <v>2444.02034</v>
      </c>
      <c r="H84" s="235">
        <v>2443.2985599999997</v>
      </c>
      <c r="I84" s="235">
        <v>2404.1</v>
      </c>
      <c r="J84" s="235">
        <v>2374.9</v>
      </c>
      <c r="K84" s="235">
        <v>2440.73</v>
      </c>
      <c r="L84" s="228"/>
    </row>
    <row r="85" spans="1:12" x14ac:dyDescent="0.25">
      <c r="A85" t="s">
        <v>409</v>
      </c>
      <c r="B85" s="9" t="s">
        <v>385</v>
      </c>
      <c r="C85" s="46" t="s">
        <v>66</v>
      </c>
      <c r="D85" s="234">
        <v>1993.79</v>
      </c>
      <c r="E85" s="234">
        <v>2170.63</v>
      </c>
      <c r="F85" s="234">
        <v>2286.13</v>
      </c>
      <c r="G85" s="234">
        <v>2486.98</v>
      </c>
      <c r="H85" s="234">
        <v>2435.5</v>
      </c>
      <c r="I85" s="234">
        <v>2333.9899999999998</v>
      </c>
      <c r="J85" s="234">
        <v>2250.9499999999998</v>
      </c>
      <c r="K85" s="234">
        <v>2320.89</v>
      </c>
      <c r="L85" s="228"/>
    </row>
    <row r="86" spans="1:12" x14ac:dyDescent="0.25">
      <c r="A86" t="s">
        <v>410</v>
      </c>
      <c r="B86" s="9" t="s">
        <v>386</v>
      </c>
      <c r="C86" s="46" t="s">
        <v>56</v>
      </c>
      <c r="D86" s="235">
        <v>2181.2062599999999</v>
      </c>
      <c r="E86" s="235">
        <v>2335.5978800000003</v>
      </c>
      <c r="F86" s="235">
        <v>2297.5606499999999</v>
      </c>
      <c r="G86" s="235">
        <v>2424.8054999999999</v>
      </c>
      <c r="H86" s="235">
        <v>2476.9034999999999</v>
      </c>
      <c r="I86" s="235">
        <v>2574.3909699999999</v>
      </c>
      <c r="J86" s="235">
        <v>2770.9194499999999</v>
      </c>
      <c r="K86" s="235">
        <v>2643.4937099999997</v>
      </c>
      <c r="L86" s="228"/>
    </row>
    <row r="87" spans="1:12" x14ac:dyDescent="0.25">
      <c r="A87" t="s">
        <v>411</v>
      </c>
      <c r="B87" s="9" t="s">
        <v>387</v>
      </c>
      <c r="C87" s="46" t="s">
        <v>66</v>
      </c>
      <c r="D87" s="235">
        <v>2045.6285399999999</v>
      </c>
      <c r="E87" s="235">
        <v>2190.1656699999999</v>
      </c>
      <c r="F87" s="235">
        <v>2146.67607</v>
      </c>
      <c r="G87" s="235">
        <v>2255.6908600000002</v>
      </c>
      <c r="H87" s="235">
        <v>2299.1120000000001</v>
      </c>
      <c r="I87" s="235">
        <v>2385.3377799999998</v>
      </c>
      <c r="J87" s="235">
        <v>2577.3377499999997</v>
      </c>
      <c r="K87" s="235">
        <v>2453.1807299999996</v>
      </c>
      <c r="L87" s="228"/>
    </row>
    <row r="88" spans="1:12" x14ac:dyDescent="0.25">
      <c r="B88" s="9"/>
      <c r="C88" s="46"/>
      <c r="D88" s="233"/>
      <c r="E88" s="233"/>
      <c r="F88" s="233"/>
      <c r="G88" s="233"/>
      <c r="H88" s="233"/>
      <c r="I88" s="233"/>
      <c r="J88" s="233"/>
      <c r="K88" s="233"/>
    </row>
    <row r="89" spans="1:12" x14ac:dyDescent="0.25">
      <c r="B89" s="52" t="s">
        <v>525</v>
      </c>
      <c r="C89" s="46"/>
    </row>
    <row r="90" spans="1:12" x14ac:dyDescent="0.25">
      <c r="A90" t="s">
        <v>412</v>
      </c>
      <c r="B90" s="66" t="s">
        <v>249</v>
      </c>
      <c r="C90" s="46" t="s">
        <v>94</v>
      </c>
      <c r="D90" s="237">
        <v>0.93631726510816082</v>
      </c>
      <c r="E90" s="237">
        <v>0.93423568272805591</v>
      </c>
      <c r="F90" s="237">
        <v>0.93401512599895897</v>
      </c>
      <c r="G90" s="237">
        <v>0.9382182405970293</v>
      </c>
      <c r="H90" s="237">
        <v>0.94419626360090336</v>
      </c>
      <c r="I90" s="237">
        <v>0.94098517988508956</v>
      </c>
      <c r="J90" s="237">
        <v>0.9610120171483153</v>
      </c>
      <c r="K90" s="237">
        <v>0.95746459332411282</v>
      </c>
    </row>
    <row r="91" spans="1:12" x14ac:dyDescent="0.25">
      <c r="A91" t="s">
        <v>413</v>
      </c>
      <c r="B91" s="9" t="s">
        <v>251</v>
      </c>
      <c r="C91" s="46" t="s">
        <v>94</v>
      </c>
      <c r="D91" s="236">
        <v>0.85</v>
      </c>
      <c r="E91" s="236">
        <v>0.85</v>
      </c>
      <c r="F91" s="236">
        <v>0.85</v>
      </c>
      <c r="G91" s="236">
        <v>0.85</v>
      </c>
      <c r="H91" s="236">
        <v>0.85</v>
      </c>
      <c r="I91" s="236">
        <v>0.85</v>
      </c>
      <c r="J91" s="236">
        <v>0.85</v>
      </c>
      <c r="K91" s="236">
        <v>0.85</v>
      </c>
    </row>
    <row r="92" spans="1:12" x14ac:dyDescent="0.25">
      <c r="A92" t="s">
        <v>414</v>
      </c>
      <c r="B92" s="9" t="s">
        <v>250</v>
      </c>
      <c r="C92" s="46" t="s">
        <v>94</v>
      </c>
      <c r="D92" s="236">
        <v>0.9</v>
      </c>
      <c r="E92" s="236">
        <v>0.9</v>
      </c>
      <c r="F92" s="236">
        <v>0.9</v>
      </c>
      <c r="G92" s="236">
        <v>0.9</v>
      </c>
      <c r="H92" s="236">
        <v>0.9</v>
      </c>
      <c r="I92" s="236">
        <v>0.9</v>
      </c>
      <c r="J92" s="236">
        <v>0.9</v>
      </c>
      <c r="K92" s="236">
        <v>0.9</v>
      </c>
    </row>
    <row r="93" spans="1:12" x14ac:dyDescent="0.25">
      <c r="A93" t="s">
        <v>415</v>
      </c>
      <c r="B93" s="9" t="s">
        <v>252</v>
      </c>
      <c r="C93" s="46" t="s">
        <v>94</v>
      </c>
      <c r="D93" s="236">
        <v>0.9</v>
      </c>
      <c r="E93" s="236">
        <v>0.9</v>
      </c>
      <c r="F93" s="236">
        <v>0.9</v>
      </c>
      <c r="G93" s="236">
        <v>0.9</v>
      </c>
      <c r="H93" s="236">
        <v>0.9</v>
      </c>
      <c r="I93" s="236">
        <v>0.9</v>
      </c>
      <c r="J93" s="236">
        <v>0.9</v>
      </c>
      <c r="K93" s="236">
        <v>0.9</v>
      </c>
    </row>
    <row r="94" spans="1:12" x14ac:dyDescent="0.25">
      <c r="A94" t="s">
        <v>416</v>
      </c>
      <c r="B94" s="9" t="s">
        <v>254</v>
      </c>
      <c r="C94" s="46" t="s">
        <v>94</v>
      </c>
      <c r="D94" s="236">
        <v>0.9</v>
      </c>
      <c r="E94" s="236">
        <v>0.9</v>
      </c>
      <c r="F94" s="236">
        <v>0.9</v>
      </c>
      <c r="G94" s="236">
        <v>0.9</v>
      </c>
      <c r="H94" s="236">
        <v>0.9</v>
      </c>
      <c r="I94" s="236">
        <v>0.9</v>
      </c>
      <c r="J94" s="236">
        <v>0.9</v>
      </c>
      <c r="K94" s="236">
        <v>0.9</v>
      </c>
    </row>
    <row r="95" spans="1:12" x14ac:dyDescent="0.25">
      <c r="A95" t="s">
        <v>417</v>
      </c>
      <c r="B95" s="9" t="s">
        <v>253</v>
      </c>
      <c r="C95" s="46" t="s">
        <v>94</v>
      </c>
      <c r="D95" s="237">
        <v>0</v>
      </c>
      <c r="E95" s="237">
        <v>0</v>
      </c>
      <c r="F95" s="237">
        <v>0</v>
      </c>
      <c r="G95" s="237">
        <v>0</v>
      </c>
      <c r="H95" s="237">
        <v>0</v>
      </c>
      <c r="I95" s="237">
        <v>0</v>
      </c>
      <c r="J95" s="237">
        <v>0</v>
      </c>
      <c r="K95" s="237">
        <v>0</v>
      </c>
    </row>
    <row r="96" spans="1:12" x14ac:dyDescent="0.25">
      <c r="A96" t="s">
        <v>418</v>
      </c>
      <c r="B96" s="9" t="s">
        <v>255</v>
      </c>
      <c r="C96" s="46" t="s">
        <v>94</v>
      </c>
      <c r="D96" s="238">
        <v>0.95</v>
      </c>
      <c r="E96" s="238">
        <v>0.95</v>
      </c>
      <c r="F96" s="238">
        <v>0.95</v>
      </c>
      <c r="G96" s="238">
        <v>0.95</v>
      </c>
      <c r="H96" s="238">
        <v>0.95</v>
      </c>
      <c r="I96" s="238">
        <v>0.95</v>
      </c>
      <c r="J96" s="238">
        <v>0.95</v>
      </c>
      <c r="K96" s="238">
        <v>0.95</v>
      </c>
    </row>
    <row r="97" spans="1:11" x14ac:dyDescent="0.25">
      <c r="A97" t="s">
        <v>419</v>
      </c>
      <c r="B97" s="9" t="s">
        <v>256</v>
      </c>
      <c r="C97" s="46" t="s">
        <v>94</v>
      </c>
      <c r="D97" s="237">
        <v>0</v>
      </c>
      <c r="E97" s="237">
        <v>0</v>
      </c>
      <c r="F97" s="237">
        <v>0</v>
      </c>
      <c r="G97" s="237">
        <v>0</v>
      </c>
      <c r="H97" s="237">
        <v>0</v>
      </c>
      <c r="I97" s="237">
        <v>0</v>
      </c>
      <c r="J97" s="237">
        <v>0</v>
      </c>
      <c r="K97" s="237">
        <v>0</v>
      </c>
    </row>
    <row r="98" spans="1:11" x14ac:dyDescent="0.25">
      <c r="B98" s="9"/>
      <c r="C98" s="46"/>
    </row>
    <row r="99" spans="1:11" ht="30" x14ac:dyDescent="0.25">
      <c r="B99" s="45" t="s">
        <v>526</v>
      </c>
      <c r="C99" s="46"/>
    </row>
    <row r="100" spans="1:11" x14ac:dyDescent="0.25">
      <c r="A100" t="s">
        <v>420</v>
      </c>
      <c r="B100" s="9" t="s">
        <v>24</v>
      </c>
      <c r="C100" s="46" t="s">
        <v>65</v>
      </c>
      <c r="D100" s="208">
        <v>1324.759</v>
      </c>
      <c r="E100" s="208">
        <v>1319.4280000000001</v>
      </c>
      <c r="F100" s="208">
        <v>1404.998</v>
      </c>
      <c r="G100" s="208">
        <v>1517.318</v>
      </c>
      <c r="H100" s="208">
        <v>1574.6866458658506</v>
      </c>
      <c r="I100" s="208">
        <v>1982.5150094450657</v>
      </c>
      <c r="J100" s="208">
        <v>1679.2608499519051</v>
      </c>
      <c r="K100" s="208">
        <v>1682.8480783032448</v>
      </c>
    </row>
    <row r="101" spans="1:11" x14ac:dyDescent="0.25">
      <c r="A101" t="s">
        <v>421</v>
      </c>
      <c r="B101" s="9" t="s">
        <v>25</v>
      </c>
      <c r="C101" s="46" t="s">
        <v>65</v>
      </c>
      <c r="D101" s="142">
        <v>0</v>
      </c>
      <c r="E101" s="142">
        <v>0</v>
      </c>
      <c r="F101" s="142">
        <v>0</v>
      </c>
      <c r="G101" s="142">
        <v>0</v>
      </c>
      <c r="H101" s="142">
        <v>0</v>
      </c>
      <c r="I101" s="142">
        <v>0</v>
      </c>
      <c r="J101" s="142">
        <v>0</v>
      </c>
      <c r="K101" s="142">
        <v>0</v>
      </c>
    </row>
    <row r="102" spans="1:11" ht="30" x14ac:dyDescent="0.25">
      <c r="B102" s="45" t="s">
        <v>527</v>
      </c>
      <c r="C102" s="46"/>
      <c r="D102" s="192"/>
      <c r="E102" s="192"/>
      <c r="F102" s="192"/>
      <c r="G102" s="192"/>
      <c r="H102" s="192"/>
      <c r="I102" s="192"/>
      <c r="J102" s="192"/>
      <c r="K102" s="192"/>
    </row>
    <row r="103" spans="1:11" x14ac:dyDescent="0.25">
      <c r="A103" t="s">
        <v>422</v>
      </c>
      <c r="B103" s="9" t="s">
        <v>24</v>
      </c>
      <c r="C103" s="46" t="s">
        <v>66</v>
      </c>
      <c r="D103" s="142">
        <v>0</v>
      </c>
      <c r="E103" s="142">
        <v>0</v>
      </c>
      <c r="F103" s="142">
        <v>0</v>
      </c>
      <c r="G103" s="142">
        <v>0</v>
      </c>
      <c r="H103" s="142">
        <v>0</v>
      </c>
      <c r="I103" s="142">
        <v>0</v>
      </c>
      <c r="J103" s="142">
        <v>0</v>
      </c>
      <c r="K103" s="142">
        <v>0</v>
      </c>
    </row>
    <row r="104" spans="1:11" x14ac:dyDescent="0.25">
      <c r="A104" t="s">
        <v>423</v>
      </c>
      <c r="B104" s="9" t="s">
        <v>25</v>
      </c>
      <c r="C104" s="46" t="s">
        <v>66</v>
      </c>
      <c r="D104" s="142">
        <v>0</v>
      </c>
      <c r="E104" s="142">
        <v>0</v>
      </c>
      <c r="F104" s="142">
        <v>0</v>
      </c>
      <c r="G104" s="142">
        <v>0</v>
      </c>
      <c r="H104" s="142">
        <v>0</v>
      </c>
      <c r="I104" s="142">
        <v>0</v>
      </c>
      <c r="J104" s="142">
        <v>0</v>
      </c>
      <c r="K104" s="142">
        <v>0</v>
      </c>
    </row>
  </sheetData>
  <phoneticPr fontId="13" type="noConversion"/>
  <pageMargins left="0.25" right="0.25" top="0.75" bottom="0.75" header="0.3" footer="0.3"/>
  <pageSetup paperSize="8" scale="92" fitToHeight="0" orientation="landscape" r:id="rId1"/>
  <headerFooter>
    <oddHeader>&amp;C&amp;F&amp;R&amp;A</oddHeader>
    <oddFooter>&amp;C&amp;D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topLeftCell="B4" zoomScale="75" zoomScaleNormal="75" workbookViewId="0">
      <selection activeCell="F14" sqref="F14"/>
    </sheetView>
  </sheetViews>
  <sheetFormatPr defaultRowHeight="15" x14ac:dyDescent="0.25"/>
  <cols>
    <col min="1" max="1" width="14.42578125" customWidth="1"/>
    <col min="2" max="2" width="60.85546875" customWidth="1"/>
    <col min="4" max="5" width="9.85546875" bestFit="1" customWidth="1"/>
    <col min="11" max="11" width="11.5703125" bestFit="1" customWidth="1"/>
    <col min="12" max="12" width="27" style="18" customWidth="1"/>
  </cols>
  <sheetData>
    <row r="1" spans="1:11" ht="15.75" x14ac:dyDescent="0.25">
      <c r="B1" s="6" t="s">
        <v>592</v>
      </c>
    </row>
    <row r="3" spans="1:11" x14ac:dyDescent="0.25">
      <c r="B3" s="22"/>
    </row>
    <row r="4" spans="1:11" x14ac:dyDescent="0.25">
      <c r="B4" s="1" t="s">
        <v>241</v>
      </c>
      <c r="D4" s="56">
        <v>2006</v>
      </c>
      <c r="E4" s="56">
        <v>2007</v>
      </c>
      <c r="F4" s="56">
        <v>2008</v>
      </c>
      <c r="G4" s="56">
        <v>2009</v>
      </c>
      <c r="H4" s="56">
        <v>2010</v>
      </c>
      <c r="I4" s="56">
        <v>2011</v>
      </c>
      <c r="J4" s="56">
        <v>2012</v>
      </c>
      <c r="K4" s="56">
        <v>2013</v>
      </c>
    </row>
    <row r="5" spans="1:11" x14ac:dyDescent="0.25">
      <c r="A5" s="1" t="s">
        <v>68</v>
      </c>
      <c r="B5" s="1" t="s">
        <v>2</v>
      </c>
      <c r="C5" s="1" t="s">
        <v>3</v>
      </c>
    </row>
    <row r="6" spans="1:11" ht="15.75" x14ac:dyDescent="0.25">
      <c r="B6" s="20" t="s">
        <v>529</v>
      </c>
      <c r="C6" s="46"/>
    </row>
    <row r="7" spans="1:11" ht="15.75" x14ac:dyDescent="0.25">
      <c r="B7" s="20" t="s">
        <v>214</v>
      </c>
      <c r="C7" s="46"/>
    </row>
    <row r="8" spans="1:11" x14ac:dyDescent="0.25">
      <c r="B8" s="13" t="s">
        <v>528</v>
      </c>
      <c r="C8" s="64"/>
    </row>
    <row r="9" spans="1:11" x14ac:dyDescent="0.25">
      <c r="A9" t="s">
        <v>164</v>
      </c>
      <c r="B9" s="9" t="s">
        <v>76</v>
      </c>
      <c r="C9" s="46" t="s">
        <v>58</v>
      </c>
      <c r="D9" s="169">
        <v>9514.4040622877856</v>
      </c>
      <c r="E9" s="169">
        <v>9545.2713611054423</v>
      </c>
      <c r="F9" s="169">
        <v>9567.7331210098237</v>
      </c>
      <c r="G9" s="169">
        <v>9536.4155767477969</v>
      </c>
      <c r="H9" s="169">
        <v>9538.5531692024088</v>
      </c>
      <c r="I9" s="170">
        <v>9440</v>
      </c>
      <c r="J9" s="170">
        <v>9703</v>
      </c>
      <c r="K9" s="111">
        <v>9679</v>
      </c>
    </row>
    <row r="10" spans="1:11" x14ac:dyDescent="0.25">
      <c r="A10" t="s">
        <v>165</v>
      </c>
      <c r="B10" s="9" t="s">
        <v>227</v>
      </c>
      <c r="C10" s="46" t="s">
        <v>58</v>
      </c>
      <c r="D10" s="169">
        <v>47.845561823101271</v>
      </c>
      <c r="E10" s="169">
        <v>47.868466314899571</v>
      </c>
      <c r="F10" s="169">
        <v>47.981109523948348</v>
      </c>
      <c r="G10" s="169">
        <v>47.824055548649042</v>
      </c>
      <c r="H10" s="169">
        <v>47.834775335288683</v>
      </c>
      <c r="I10" s="170">
        <v>48</v>
      </c>
      <c r="J10" s="170">
        <v>48</v>
      </c>
      <c r="K10" s="111">
        <v>48</v>
      </c>
    </row>
    <row r="11" spans="1:11" x14ac:dyDescent="0.25">
      <c r="A11" t="s">
        <v>166</v>
      </c>
      <c r="B11" s="9" t="s">
        <v>75</v>
      </c>
      <c r="C11" s="46" t="s">
        <v>58</v>
      </c>
      <c r="D11" s="169">
        <v>21652.711898760295</v>
      </c>
      <c r="E11" s="169">
        <v>21661.976897064396</v>
      </c>
      <c r="F11" s="169">
        <v>21712.951469259249</v>
      </c>
      <c r="G11" s="169">
        <v>21641.879637499587</v>
      </c>
      <c r="H11" s="169">
        <v>21646.730675947354</v>
      </c>
      <c r="I11" s="170">
        <v>21727</v>
      </c>
      <c r="J11" s="170">
        <v>21716</v>
      </c>
      <c r="K11" s="111">
        <v>21678</v>
      </c>
    </row>
    <row r="12" spans="1:11" x14ac:dyDescent="0.25">
      <c r="A12" t="s">
        <v>167</v>
      </c>
      <c r="B12" s="9" t="s">
        <v>228</v>
      </c>
      <c r="C12" s="46" t="s">
        <v>58</v>
      </c>
      <c r="D12" s="169">
        <v>33987.478110237491</v>
      </c>
      <c r="E12" s="169">
        <v>34008.550797306358</v>
      </c>
      <c r="F12" s="169">
        <v>34088.579103868469</v>
      </c>
      <c r="G12" s="169">
        <v>33976.998798333945</v>
      </c>
      <c r="H12" s="169">
        <v>33984.614760083634</v>
      </c>
      <c r="I12" s="170">
        <v>34078</v>
      </c>
      <c r="J12" s="170">
        <v>34126</v>
      </c>
      <c r="K12" s="111">
        <v>34248</v>
      </c>
    </row>
    <row r="13" spans="1:11" x14ac:dyDescent="0.25">
      <c r="A13" t="s">
        <v>168</v>
      </c>
      <c r="B13" s="9" t="s">
        <v>229</v>
      </c>
      <c r="C13" s="46" t="s">
        <v>58</v>
      </c>
      <c r="D13" s="169">
        <v>0</v>
      </c>
      <c r="E13" s="169">
        <v>0</v>
      </c>
      <c r="F13" s="169">
        <v>0</v>
      </c>
      <c r="G13" s="169">
        <v>0</v>
      </c>
      <c r="H13" s="169">
        <v>0</v>
      </c>
      <c r="I13" s="170">
        <v>0</v>
      </c>
      <c r="J13" s="170">
        <v>0</v>
      </c>
      <c r="K13" s="111">
        <v>0</v>
      </c>
    </row>
    <row r="14" spans="1:11" x14ac:dyDescent="0.25">
      <c r="A14" t="s">
        <v>169</v>
      </c>
      <c r="B14" s="9" t="s">
        <v>230</v>
      </c>
      <c r="C14" s="50" t="s">
        <v>58</v>
      </c>
      <c r="D14" s="169">
        <v>3150.6231676347766</v>
      </c>
      <c r="E14" s="169">
        <v>3154.332478208903</v>
      </c>
      <c r="F14" s="169">
        <v>3161.7551963385126</v>
      </c>
      <c r="G14" s="169">
        <v>3151.4059937578522</v>
      </c>
      <c r="H14" s="169">
        <v>3152.1123830316269</v>
      </c>
      <c r="I14" s="170">
        <v>3152</v>
      </c>
      <c r="J14" s="170">
        <v>3174</v>
      </c>
      <c r="K14" s="111">
        <v>3171</v>
      </c>
    </row>
    <row r="15" spans="1:11" x14ac:dyDescent="0.25">
      <c r="A15" t="s">
        <v>170</v>
      </c>
      <c r="B15" s="9" t="s">
        <v>231</v>
      </c>
      <c r="C15" s="46" t="s">
        <v>58</v>
      </c>
      <c r="D15" s="169">
        <v>0</v>
      </c>
      <c r="E15" s="169">
        <v>0</v>
      </c>
      <c r="F15" s="169">
        <v>0</v>
      </c>
      <c r="G15" s="169">
        <v>0</v>
      </c>
      <c r="H15" s="169">
        <v>0</v>
      </c>
      <c r="I15" s="170">
        <v>0</v>
      </c>
      <c r="J15" s="170">
        <v>0</v>
      </c>
      <c r="K15" s="111">
        <v>0</v>
      </c>
    </row>
    <row r="16" spans="1:11" x14ac:dyDescent="0.25">
      <c r="A16" t="s">
        <v>171</v>
      </c>
      <c r="B16" s="240" t="s">
        <v>894</v>
      </c>
      <c r="C16" s="46" t="s">
        <v>58</v>
      </c>
      <c r="D16" s="169">
        <v>0</v>
      </c>
      <c r="E16" s="169">
        <v>0</v>
      </c>
      <c r="F16" s="169">
        <v>0</v>
      </c>
      <c r="G16" s="169">
        <v>0</v>
      </c>
      <c r="H16" s="169">
        <v>0</v>
      </c>
      <c r="I16" s="170">
        <v>0</v>
      </c>
      <c r="J16" s="170">
        <v>0</v>
      </c>
      <c r="K16" s="171">
        <v>0</v>
      </c>
    </row>
    <row r="17" spans="1:11" x14ac:dyDescent="0.25">
      <c r="A17" s="48" t="s">
        <v>172</v>
      </c>
      <c r="B17" s="241" t="s">
        <v>26</v>
      </c>
      <c r="C17" s="46" t="s">
        <v>58</v>
      </c>
      <c r="D17" s="169">
        <f>SUM(D9:D16)</f>
        <v>68353.062800743457</v>
      </c>
      <c r="E17" s="169">
        <f t="shared" ref="E17:K17" si="0">SUM(E9:E16)</f>
        <v>68418</v>
      </c>
      <c r="F17" s="169">
        <f t="shared" si="0"/>
        <v>68579</v>
      </c>
      <c r="G17" s="169">
        <f t="shared" si="0"/>
        <v>68354.524061887831</v>
      </c>
      <c r="H17" s="169">
        <f t="shared" si="0"/>
        <v>68369.845763600315</v>
      </c>
      <c r="I17" s="170">
        <f t="shared" si="0"/>
        <v>68445</v>
      </c>
      <c r="J17" s="170">
        <f t="shared" si="0"/>
        <v>68767</v>
      </c>
      <c r="K17" s="170">
        <f t="shared" si="0"/>
        <v>68824</v>
      </c>
    </row>
    <row r="18" spans="1:11" x14ac:dyDescent="0.25">
      <c r="B18" s="241"/>
      <c r="C18" s="46"/>
    </row>
    <row r="19" spans="1:11" x14ac:dyDescent="0.25">
      <c r="A19" s="48"/>
      <c r="B19" s="242" t="s">
        <v>530</v>
      </c>
      <c r="C19" s="46"/>
    </row>
    <row r="20" spans="1:11" x14ac:dyDescent="0.25">
      <c r="A20" t="s">
        <v>173</v>
      </c>
      <c r="B20" s="240" t="s">
        <v>77</v>
      </c>
      <c r="C20" s="46" t="s">
        <v>58</v>
      </c>
      <c r="D20" s="169">
        <v>2288.8227888242691</v>
      </c>
      <c r="E20" s="169">
        <v>2423.8390418155072</v>
      </c>
      <c r="F20" s="169">
        <v>2443.8508089934862</v>
      </c>
      <c r="G20" s="169">
        <v>3163.7266028174586</v>
      </c>
      <c r="H20" s="169">
        <v>3539.0893399849324</v>
      </c>
      <c r="I20" s="170">
        <v>3211</v>
      </c>
      <c r="J20" s="170">
        <v>3357</v>
      </c>
      <c r="K20" s="111">
        <v>3509</v>
      </c>
    </row>
    <row r="21" spans="1:11" x14ac:dyDescent="0.25">
      <c r="A21" t="s">
        <v>174</v>
      </c>
      <c r="B21" s="240" t="s">
        <v>232</v>
      </c>
      <c r="C21" s="46" t="s">
        <v>58</v>
      </c>
      <c r="D21" s="169">
        <v>14.377449568231896</v>
      </c>
      <c r="E21" s="169">
        <v>14.392466904811934</v>
      </c>
      <c r="F21" s="169">
        <v>14.511294389577643</v>
      </c>
      <c r="G21" s="169">
        <v>18.785830924159697</v>
      </c>
      <c r="H21" s="169">
        <v>21.01469005167667</v>
      </c>
      <c r="I21" s="170">
        <v>23</v>
      </c>
      <c r="J21" s="170">
        <v>16</v>
      </c>
      <c r="K21" s="111">
        <v>16</v>
      </c>
    </row>
    <row r="22" spans="1:11" x14ac:dyDescent="0.25">
      <c r="A22" t="s">
        <v>175</v>
      </c>
      <c r="B22" s="240" t="s">
        <v>233</v>
      </c>
      <c r="C22" s="46" t="s">
        <v>58</v>
      </c>
      <c r="D22" s="169">
        <v>972.90314235497499</v>
      </c>
      <c r="E22" s="169">
        <v>1024.0793759193109</v>
      </c>
      <c r="F22" s="169">
        <v>1032.5344084891783</v>
      </c>
      <c r="G22" s="169">
        <v>1336.6841234498245</v>
      </c>
      <c r="H22" s="169">
        <v>1495.276022907763</v>
      </c>
      <c r="I22" s="170">
        <v>1386</v>
      </c>
      <c r="J22" s="170">
        <v>1389</v>
      </c>
      <c r="K22" s="111">
        <v>1471</v>
      </c>
    </row>
    <row r="23" spans="1:11" x14ac:dyDescent="0.25">
      <c r="A23" t="s">
        <v>176</v>
      </c>
      <c r="B23" s="240" t="s">
        <v>234</v>
      </c>
      <c r="C23" s="46" t="s">
        <v>58</v>
      </c>
      <c r="D23" s="169">
        <v>0</v>
      </c>
      <c r="E23" s="169">
        <v>0</v>
      </c>
      <c r="F23" s="169">
        <v>0</v>
      </c>
      <c r="G23" s="169">
        <v>0</v>
      </c>
      <c r="H23" s="169">
        <v>0</v>
      </c>
      <c r="I23" s="170">
        <v>0</v>
      </c>
      <c r="J23" s="170">
        <v>0</v>
      </c>
      <c r="K23" s="111">
        <v>0</v>
      </c>
    </row>
    <row r="24" spans="1:11" x14ac:dyDescent="0.25">
      <c r="A24" t="s">
        <v>177</v>
      </c>
      <c r="B24" s="240" t="s">
        <v>235</v>
      </c>
      <c r="C24" s="46" t="s">
        <v>58</v>
      </c>
      <c r="D24" s="169">
        <v>2.1042230104972077</v>
      </c>
      <c r="E24" s="169">
        <v>2.2142256776633746</v>
      </c>
      <c r="F24" s="169">
        <v>2.232506829165791</v>
      </c>
      <c r="G24" s="169">
        <v>2.890127834486107</v>
      </c>
      <c r="H24" s="169">
        <v>3.2330292387194874</v>
      </c>
      <c r="I24" s="170">
        <v>3</v>
      </c>
      <c r="J24" s="170">
        <v>3</v>
      </c>
      <c r="K24" s="111">
        <v>3</v>
      </c>
    </row>
    <row r="25" spans="1:11" x14ac:dyDescent="0.25">
      <c r="A25" t="s">
        <v>178</v>
      </c>
      <c r="B25" s="240" t="s">
        <v>236</v>
      </c>
      <c r="C25" s="46" t="s">
        <v>58</v>
      </c>
      <c r="D25" s="169">
        <v>0</v>
      </c>
      <c r="E25" s="169">
        <v>0</v>
      </c>
      <c r="F25" s="169">
        <v>0</v>
      </c>
      <c r="G25" s="169">
        <v>0</v>
      </c>
      <c r="H25" s="169">
        <v>0</v>
      </c>
      <c r="I25" s="170">
        <v>0</v>
      </c>
      <c r="J25" s="170">
        <v>0</v>
      </c>
      <c r="K25" s="111">
        <v>0</v>
      </c>
    </row>
    <row r="26" spans="1:11" x14ac:dyDescent="0.25">
      <c r="A26" t="s">
        <v>179</v>
      </c>
      <c r="B26" s="240" t="s">
        <v>891</v>
      </c>
      <c r="C26" s="46" t="s">
        <v>58</v>
      </c>
      <c r="D26" s="169">
        <v>0</v>
      </c>
      <c r="E26" s="169">
        <v>0</v>
      </c>
      <c r="F26" s="169">
        <v>0</v>
      </c>
      <c r="G26" s="169">
        <v>0</v>
      </c>
      <c r="H26" s="169">
        <v>0</v>
      </c>
      <c r="I26" s="170">
        <v>0</v>
      </c>
      <c r="J26" s="170">
        <v>0</v>
      </c>
      <c r="K26" s="171">
        <v>0</v>
      </c>
    </row>
    <row r="27" spans="1:11" x14ac:dyDescent="0.25">
      <c r="A27" t="s">
        <v>595</v>
      </c>
      <c r="B27" s="240" t="s">
        <v>596</v>
      </c>
      <c r="C27" s="46" t="s">
        <v>58</v>
      </c>
      <c r="D27" s="169">
        <v>45.591498560773289</v>
      </c>
      <c r="E27" s="169">
        <v>47.974889682706447</v>
      </c>
      <c r="F27" s="169">
        <v>48.370981298592142</v>
      </c>
      <c r="G27" s="169">
        <v>62.61943641386565</v>
      </c>
      <c r="H27" s="169">
        <v>70.048966838922226</v>
      </c>
      <c r="I27" s="170">
        <v>65</v>
      </c>
      <c r="J27" s="170">
        <v>65</v>
      </c>
      <c r="K27" s="171">
        <v>66</v>
      </c>
    </row>
    <row r="28" spans="1:11" x14ac:dyDescent="0.25">
      <c r="A28" s="48" t="s">
        <v>180</v>
      </c>
      <c r="B28" s="241" t="s">
        <v>27</v>
      </c>
      <c r="C28" s="46" t="s">
        <v>58</v>
      </c>
      <c r="D28" s="169">
        <f>SUM(D20:D27)</f>
        <v>3323.7991023187465</v>
      </c>
      <c r="E28" s="169">
        <f t="shared" ref="E28:K28" si="1">SUM(E20:E27)</f>
        <v>3512.4999999999995</v>
      </c>
      <c r="F28" s="169">
        <f t="shared" si="1"/>
        <v>3541.5000000000005</v>
      </c>
      <c r="G28" s="169">
        <f t="shared" si="1"/>
        <v>4584.7061214397945</v>
      </c>
      <c r="H28" s="169">
        <f t="shared" si="1"/>
        <v>5128.6620490220139</v>
      </c>
      <c r="I28" s="170">
        <f t="shared" si="1"/>
        <v>4688</v>
      </c>
      <c r="J28" s="170">
        <f t="shared" si="1"/>
        <v>4830</v>
      </c>
      <c r="K28" s="170">
        <f t="shared" si="1"/>
        <v>5065</v>
      </c>
    </row>
    <row r="29" spans="1:11" x14ac:dyDescent="0.25">
      <c r="A29" s="48"/>
      <c r="B29" s="240"/>
      <c r="C29" s="46"/>
    </row>
    <row r="30" spans="1:11" ht="15.75" x14ac:dyDescent="0.25">
      <c r="A30" s="48"/>
      <c r="B30" s="243" t="s">
        <v>218</v>
      </c>
      <c r="C30" s="46"/>
    </row>
    <row r="31" spans="1:11" ht="30" x14ac:dyDescent="0.25">
      <c r="A31" s="48"/>
      <c r="B31" s="244" t="s">
        <v>531</v>
      </c>
      <c r="C31" s="64"/>
    </row>
    <row r="32" spans="1:11" x14ac:dyDescent="0.25">
      <c r="A32" s="2" t="s">
        <v>181</v>
      </c>
      <c r="B32" s="240" t="s">
        <v>76</v>
      </c>
      <c r="C32" s="46" t="s">
        <v>56</v>
      </c>
      <c r="D32" s="138">
        <v>0.2</v>
      </c>
      <c r="E32" s="138">
        <v>0.2</v>
      </c>
      <c r="F32" s="138">
        <v>0.2</v>
      </c>
      <c r="G32" s="138">
        <v>0.2</v>
      </c>
      <c r="H32" s="138">
        <v>0.2</v>
      </c>
      <c r="I32" s="138">
        <v>0.2</v>
      </c>
      <c r="J32" s="138">
        <v>0.2</v>
      </c>
      <c r="K32" s="138">
        <v>0.2</v>
      </c>
    </row>
    <row r="33" spans="1:11" x14ac:dyDescent="0.25">
      <c r="A33" s="2" t="s">
        <v>182</v>
      </c>
      <c r="B33" s="240" t="s">
        <v>227</v>
      </c>
      <c r="C33" s="46" t="s">
        <v>56</v>
      </c>
      <c r="D33" s="100">
        <v>4</v>
      </c>
      <c r="E33" s="100">
        <v>4</v>
      </c>
      <c r="F33" s="100">
        <v>4</v>
      </c>
      <c r="G33" s="100">
        <v>4</v>
      </c>
      <c r="H33" s="100">
        <v>4</v>
      </c>
      <c r="I33" s="100">
        <v>4</v>
      </c>
      <c r="J33" s="100">
        <v>4</v>
      </c>
      <c r="K33" s="139">
        <v>4</v>
      </c>
    </row>
    <row r="34" spans="1:11" x14ac:dyDescent="0.25">
      <c r="A34" s="2" t="s">
        <v>183</v>
      </c>
      <c r="B34" s="240" t="s">
        <v>75</v>
      </c>
      <c r="C34" s="46" t="s">
        <v>56</v>
      </c>
      <c r="D34" s="100">
        <v>7.0000000000000007E-2</v>
      </c>
      <c r="E34" s="100">
        <v>7.0000000000000007E-2</v>
      </c>
      <c r="F34" s="100">
        <v>0.08</v>
      </c>
      <c r="G34" s="100">
        <v>0.08</v>
      </c>
      <c r="H34" s="100">
        <v>0.08</v>
      </c>
      <c r="I34" s="100">
        <v>0.08</v>
      </c>
      <c r="J34" s="100">
        <v>0.08</v>
      </c>
      <c r="K34" s="139">
        <v>0.08</v>
      </c>
    </row>
    <row r="35" spans="1:11" x14ac:dyDescent="0.25">
      <c r="A35" s="2" t="s">
        <v>184</v>
      </c>
      <c r="B35" s="240" t="s">
        <v>228</v>
      </c>
      <c r="C35" s="46" t="s">
        <v>56</v>
      </c>
      <c r="D35" s="100">
        <v>8</v>
      </c>
      <c r="E35" s="100">
        <v>8</v>
      </c>
      <c r="F35" s="100">
        <v>8</v>
      </c>
      <c r="G35" s="100">
        <v>8</v>
      </c>
      <c r="H35" s="100">
        <v>8</v>
      </c>
      <c r="I35" s="100">
        <v>8</v>
      </c>
      <c r="J35" s="100">
        <v>8</v>
      </c>
      <c r="K35" s="139">
        <v>8</v>
      </c>
    </row>
    <row r="36" spans="1:11" x14ac:dyDescent="0.25">
      <c r="A36" s="2" t="s">
        <v>185</v>
      </c>
      <c r="B36" s="240" t="s">
        <v>229</v>
      </c>
      <c r="C36" s="46" t="s">
        <v>56</v>
      </c>
      <c r="D36" s="125">
        <v>0</v>
      </c>
      <c r="E36" s="125">
        <v>0</v>
      </c>
      <c r="F36" s="125">
        <v>0</v>
      </c>
      <c r="G36" s="125">
        <v>0</v>
      </c>
      <c r="H36" s="125">
        <v>0</v>
      </c>
      <c r="I36" s="125">
        <v>0</v>
      </c>
      <c r="J36" s="125">
        <v>0</v>
      </c>
      <c r="K36" s="139">
        <v>0</v>
      </c>
    </row>
    <row r="37" spans="1:11" x14ac:dyDescent="0.25">
      <c r="A37" s="2" t="s">
        <v>186</v>
      </c>
      <c r="B37" s="240" t="s">
        <v>230</v>
      </c>
      <c r="C37" s="46" t="s">
        <v>56</v>
      </c>
      <c r="D37" s="100">
        <v>50</v>
      </c>
      <c r="E37" s="100">
        <v>50</v>
      </c>
      <c r="F37" s="100">
        <v>50</v>
      </c>
      <c r="G37" s="100">
        <v>50</v>
      </c>
      <c r="H37" s="100">
        <v>50</v>
      </c>
      <c r="I37" s="100">
        <v>50</v>
      </c>
      <c r="J37" s="100">
        <v>50</v>
      </c>
      <c r="K37" s="139">
        <v>50</v>
      </c>
    </row>
    <row r="38" spans="1:11" x14ac:dyDescent="0.25">
      <c r="A38" s="2" t="s">
        <v>187</v>
      </c>
      <c r="B38" s="240" t="s">
        <v>231</v>
      </c>
      <c r="C38" s="46" t="s">
        <v>56</v>
      </c>
      <c r="D38" s="125">
        <v>0</v>
      </c>
      <c r="E38" s="125">
        <v>0</v>
      </c>
      <c r="F38" s="125">
        <v>0</v>
      </c>
      <c r="G38" s="125">
        <v>0</v>
      </c>
      <c r="H38" s="125">
        <v>0</v>
      </c>
      <c r="I38" s="125">
        <v>0</v>
      </c>
      <c r="J38" s="125">
        <v>0</v>
      </c>
      <c r="K38" s="139">
        <v>0</v>
      </c>
    </row>
    <row r="39" spans="1:11" x14ac:dyDescent="0.25">
      <c r="A39" s="2" t="s">
        <v>188</v>
      </c>
      <c r="B39" s="240" t="s">
        <v>892</v>
      </c>
      <c r="C39" s="46" t="s">
        <v>56</v>
      </c>
      <c r="D39" s="125">
        <v>0</v>
      </c>
      <c r="E39" s="125">
        <v>0</v>
      </c>
      <c r="F39" s="125">
        <v>0</v>
      </c>
      <c r="G39" s="125">
        <v>0</v>
      </c>
      <c r="H39" s="125">
        <v>0</v>
      </c>
      <c r="I39" s="125">
        <v>0</v>
      </c>
      <c r="J39" s="125">
        <v>0</v>
      </c>
      <c r="K39" s="112">
        <v>0</v>
      </c>
    </row>
    <row r="40" spans="1:11" x14ac:dyDescent="0.25">
      <c r="A40" s="48"/>
      <c r="B40" s="240"/>
      <c r="C40" s="46"/>
    </row>
    <row r="41" spans="1:11" ht="30" x14ac:dyDescent="0.25">
      <c r="A41" s="48"/>
      <c r="B41" s="242" t="s">
        <v>532</v>
      </c>
      <c r="C41" s="46"/>
    </row>
    <row r="42" spans="1:11" x14ac:dyDescent="0.25">
      <c r="A42" s="2" t="s">
        <v>189</v>
      </c>
      <c r="B42" s="240" t="s">
        <v>77</v>
      </c>
      <c r="C42" s="46" t="s">
        <v>56</v>
      </c>
      <c r="D42" s="100">
        <v>0.2</v>
      </c>
      <c r="E42" s="100">
        <v>0.2</v>
      </c>
      <c r="F42" s="100">
        <v>0.2</v>
      </c>
      <c r="G42" s="100">
        <v>0.2</v>
      </c>
      <c r="H42" s="100">
        <v>0.2</v>
      </c>
      <c r="I42" s="100">
        <v>0.2</v>
      </c>
      <c r="J42" s="100">
        <v>0.2</v>
      </c>
      <c r="K42" s="139">
        <v>0.2</v>
      </c>
    </row>
    <row r="43" spans="1:11" x14ac:dyDescent="0.25">
      <c r="A43" s="2" t="s">
        <v>190</v>
      </c>
      <c r="B43" s="240" t="s">
        <v>232</v>
      </c>
      <c r="C43" s="46" t="s">
        <v>56</v>
      </c>
      <c r="D43" s="100">
        <v>4</v>
      </c>
      <c r="E43" s="100">
        <v>4</v>
      </c>
      <c r="F43" s="100">
        <v>4</v>
      </c>
      <c r="G43" s="100">
        <v>4</v>
      </c>
      <c r="H43" s="100">
        <v>4</v>
      </c>
      <c r="I43" s="100">
        <v>4</v>
      </c>
      <c r="J43" s="100">
        <v>4</v>
      </c>
      <c r="K43" s="139">
        <v>4</v>
      </c>
    </row>
    <row r="44" spans="1:11" x14ac:dyDescent="0.25">
      <c r="A44" s="2" t="s">
        <v>191</v>
      </c>
      <c r="B44" s="240" t="s">
        <v>233</v>
      </c>
      <c r="C44" s="46" t="s">
        <v>56</v>
      </c>
      <c r="D44" s="100">
        <v>8</v>
      </c>
      <c r="E44" s="100">
        <v>8</v>
      </c>
      <c r="F44" s="100">
        <v>8</v>
      </c>
      <c r="G44" s="100">
        <v>8</v>
      </c>
      <c r="H44" s="100">
        <v>8</v>
      </c>
      <c r="I44" s="100">
        <v>8</v>
      </c>
      <c r="J44" s="100">
        <v>8</v>
      </c>
      <c r="K44" s="139">
        <v>8</v>
      </c>
    </row>
    <row r="45" spans="1:11" x14ac:dyDescent="0.25">
      <c r="A45" s="2" t="s">
        <v>192</v>
      </c>
      <c r="B45" s="240" t="s">
        <v>234</v>
      </c>
      <c r="C45" s="46" t="s">
        <v>56</v>
      </c>
      <c r="D45" s="125">
        <v>0</v>
      </c>
      <c r="E45" s="125">
        <v>0</v>
      </c>
      <c r="F45" s="125">
        <v>0</v>
      </c>
      <c r="G45" s="125">
        <v>0</v>
      </c>
      <c r="H45" s="125">
        <v>0</v>
      </c>
      <c r="I45" s="125">
        <v>0</v>
      </c>
      <c r="J45" s="125">
        <v>0</v>
      </c>
      <c r="K45" s="139">
        <v>0</v>
      </c>
    </row>
    <row r="46" spans="1:11" x14ac:dyDescent="0.25">
      <c r="A46" s="2" t="s">
        <v>193</v>
      </c>
      <c r="B46" s="240" t="s">
        <v>235</v>
      </c>
      <c r="C46" s="46" t="s">
        <v>56</v>
      </c>
      <c r="D46" s="100">
        <v>60</v>
      </c>
      <c r="E46" s="100">
        <v>60</v>
      </c>
      <c r="F46" s="100">
        <v>60</v>
      </c>
      <c r="G46" s="100">
        <v>60</v>
      </c>
      <c r="H46" s="100">
        <v>60</v>
      </c>
      <c r="I46" s="100">
        <v>60</v>
      </c>
      <c r="J46" s="100">
        <v>60</v>
      </c>
      <c r="K46" s="139">
        <v>60</v>
      </c>
    </row>
    <row r="47" spans="1:11" x14ac:dyDescent="0.25">
      <c r="A47" s="2" t="s">
        <v>194</v>
      </c>
      <c r="B47" s="240" t="s">
        <v>236</v>
      </c>
      <c r="C47" s="46" t="s">
        <v>56</v>
      </c>
      <c r="D47" s="125">
        <v>0</v>
      </c>
      <c r="E47" s="125">
        <v>0</v>
      </c>
      <c r="F47" s="125">
        <v>0</v>
      </c>
      <c r="G47" s="125">
        <v>0</v>
      </c>
      <c r="H47" s="125">
        <v>0</v>
      </c>
      <c r="I47" s="125">
        <v>0</v>
      </c>
      <c r="J47" s="125">
        <v>0</v>
      </c>
      <c r="K47" s="139">
        <v>0</v>
      </c>
    </row>
    <row r="48" spans="1:11" x14ac:dyDescent="0.25">
      <c r="A48" s="2" t="s">
        <v>195</v>
      </c>
      <c r="B48" s="240" t="s">
        <v>893</v>
      </c>
      <c r="C48" s="46" t="s">
        <v>56</v>
      </c>
      <c r="D48" s="125">
        <v>0</v>
      </c>
      <c r="E48" s="125">
        <v>0</v>
      </c>
      <c r="F48" s="125">
        <v>0</v>
      </c>
      <c r="G48" s="125">
        <v>0</v>
      </c>
      <c r="H48" s="125">
        <v>0</v>
      </c>
      <c r="I48" s="125">
        <v>0</v>
      </c>
      <c r="J48" s="125">
        <v>0</v>
      </c>
      <c r="K48" s="112">
        <v>0</v>
      </c>
    </row>
    <row r="49" spans="1:21" x14ac:dyDescent="0.25">
      <c r="A49" s="2" t="s">
        <v>669</v>
      </c>
      <c r="B49" s="240" t="s">
        <v>596</v>
      </c>
      <c r="C49" s="46" t="s">
        <v>56</v>
      </c>
      <c r="D49" s="100">
        <v>7.0000000000000007E-2</v>
      </c>
      <c r="E49" s="100">
        <v>7.0000000000000007E-2</v>
      </c>
      <c r="F49" s="100">
        <v>0.08</v>
      </c>
      <c r="G49" s="100">
        <v>0.08</v>
      </c>
      <c r="H49" s="100">
        <v>0.08</v>
      </c>
      <c r="I49" s="100">
        <v>0.08</v>
      </c>
      <c r="J49" s="100">
        <v>0.08</v>
      </c>
      <c r="K49" s="139">
        <v>0.08</v>
      </c>
    </row>
    <row r="50" spans="1:21" x14ac:dyDescent="0.25">
      <c r="A50" s="48"/>
      <c r="B50" s="9"/>
      <c r="C50" s="46"/>
      <c r="D50" s="46"/>
      <c r="E50" s="46"/>
      <c r="F50" s="46"/>
      <c r="G50" s="46"/>
      <c r="H50" s="46"/>
      <c r="I50" s="46"/>
      <c r="J50" s="46"/>
    </row>
    <row r="51" spans="1:21" ht="15.75" x14ac:dyDescent="0.25">
      <c r="A51" s="48"/>
      <c r="B51" s="20" t="s">
        <v>271</v>
      </c>
      <c r="C51" s="46"/>
    </row>
    <row r="52" spans="1:21" x14ac:dyDescent="0.25">
      <c r="A52" s="48"/>
      <c r="B52" s="45" t="s">
        <v>533</v>
      </c>
      <c r="C52" s="46"/>
    </row>
    <row r="53" spans="1:21" x14ac:dyDescent="0.25">
      <c r="A53" s="2" t="s">
        <v>196</v>
      </c>
      <c r="B53" s="9" t="s">
        <v>216</v>
      </c>
      <c r="C53" s="46" t="s">
        <v>56</v>
      </c>
      <c r="D53" s="114">
        <v>5229.0730000000003</v>
      </c>
      <c r="E53" s="219">
        <v>5374.2036811351909</v>
      </c>
      <c r="F53" s="114">
        <v>5651.232</v>
      </c>
      <c r="G53" s="114">
        <v>5851.8450000000003</v>
      </c>
      <c r="H53" s="114">
        <v>6070.5140000000001</v>
      </c>
      <c r="I53" s="114">
        <v>6261.7740000000003</v>
      </c>
      <c r="J53" s="114">
        <v>6405.6720000000014</v>
      </c>
      <c r="K53" s="115">
        <v>6598.3270000000002</v>
      </c>
      <c r="N53" s="220"/>
      <c r="O53" s="220"/>
      <c r="P53" s="220"/>
      <c r="Q53" s="220"/>
      <c r="R53" s="220"/>
      <c r="S53" s="220"/>
      <c r="T53" s="220"/>
      <c r="U53" s="221"/>
    </row>
    <row r="54" spans="1:21" ht="30" x14ac:dyDescent="0.25">
      <c r="A54" s="2" t="s">
        <v>197</v>
      </c>
      <c r="B54" s="9" t="s">
        <v>217</v>
      </c>
      <c r="C54" s="46" t="s">
        <v>56</v>
      </c>
      <c r="D54" s="211">
        <v>410.2</v>
      </c>
      <c r="E54" s="211">
        <v>442.1</v>
      </c>
      <c r="F54" s="211">
        <v>407.4</v>
      </c>
      <c r="G54" s="211">
        <v>480.8</v>
      </c>
      <c r="H54" s="211">
        <v>466.1</v>
      </c>
      <c r="I54" s="211">
        <v>377.6</v>
      </c>
      <c r="J54" s="211">
        <v>386</v>
      </c>
      <c r="K54" s="211">
        <v>394.1</v>
      </c>
      <c r="L54" s="239"/>
    </row>
    <row r="55" spans="1:21" x14ac:dyDescent="0.25">
      <c r="A55" s="2" t="s">
        <v>215</v>
      </c>
      <c r="B55" s="9" t="s">
        <v>273</v>
      </c>
      <c r="C55" s="46" t="s">
        <v>56</v>
      </c>
      <c r="D55" s="116">
        <v>107.07299999999999</v>
      </c>
      <c r="E55" s="116">
        <v>113.461</v>
      </c>
      <c r="F55" s="116">
        <v>117.232</v>
      </c>
      <c r="G55" s="116">
        <v>104.845</v>
      </c>
      <c r="H55" s="116">
        <v>96.495000000000005</v>
      </c>
      <c r="I55" s="116">
        <v>89.774000000000001</v>
      </c>
      <c r="J55" s="116">
        <v>75.090999999999994</v>
      </c>
      <c r="K55" s="116">
        <v>81.326999999999998</v>
      </c>
    </row>
    <row r="57" spans="1:21" x14ac:dyDescent="0.25">
      <c r="A57" s="48"/>
      <c r="B57" s="45" t="s">
        <v>534</v>
      </c>
      <c r="C57" s="46"/>
    </row>
    <row r="58" spans="1:21" ht="30" x14ac:dyDescent="0.25">
      <c r="A58" s="2" t="s">
        <v>198</v>
      </c>
      <c r="B58" s="14" t="s">
        <v>546</v>
      </c>
      <c r="C58" s="50" t="s">
        <v>56</v>
      </c>
      <c r="D58" s="105">
        <v>0</v>
      </c>
      <c r="E58" s="105">
        <v>0</v>
      </c>
      <c r="F58" s="105">
        <v>0</v>
      </c>
      <c r="G58" s="105">
        <v>0</v>
      </c>
      <c r="H58" s="105">
        <v>0</v>
      </c>
      <c r="I58" s="105">
        <v>0</v>
      </c>
      <c r="J58" s="105">
        <v>0</v>
      </c>
      <c r="K58" s="105">
        <v>0</v>
      </c>
    </row>
    <row r="59" spans="1:21" ht="30" x14ac:dyDescent="0.25">
      <c r="A59" s="2" t="s">
        <v>199</v>
      </c>
      <c r="B59" s="14" t="s">
        <v>547</v>
      </c>
      <c r="C59" s="50" t="s">
        <v>56</v>
      </c>
      <c r="D59" s="105">
        <v>0</v>
      </c>
      <c r="E59" s="105">
        <v>0</v>
      </c>
      <c r="F59" s="105">
        <v>0</v>
      </c>
      <c r="G59" s="105">
        <v>0</v>
      </c>
      <c r="H59" s="105">
        <v>0</v>
      </c>
      <c r="I59" s="105">
        <v>0</v>
      </c>
      <c r="J59" s="105">
        <v>0</v>
      </c>
      <c r="K59" s="105">
        <v>0</v>
      </c>
    </row>
    <row r="60" spans="1:21" ht="30" x14ac:dyDescent="0.25">
      <c r="A60" s="2" t="s">
        <v>200</v>
      </c>
      <c r="B60" s="14" t="s">
        <v>548</v>
      </c>
      <c r="C60" s="50" t="s">
        <v>56</v>
      </c>
      <c r="D60" s="117">
        <v>2663</v>
      </c>
      <c r="E60" s="117">
        <v>2791.8</v>
      </c>
      <c r="F60" s="117">
        <v>2862</v>
      </c>
      <c r="G60" s="117">
        <v>2893</v>
      </c>
      <c r="H60" s="117">
        <v>2903</v>
      </c>
      <c r="I60" s="117">
        <v>2947</v>
      </c>
      <c r="J60" s="117">
        <v>3058.5</v>
      </c>
      <c r="K60" s="115">
        <v>3197</v>
      </c>
      <c r="L60" s="228"/>
    </row>
    <row r="61" spans="1:21" x14ac:dyDescent="0.25">
      <c r="A61" s="2" t="s">
        <v>201</v>
      </c>
      <c r="B61" s="14" t="s">
        <v>274</v>
      </c>
      <c r="C61" s="50" t="s">
        <v>56</v>
      </c>
      <c r="D61" s="117">
        <v>2663</v>
      </c>
      <c r="E61" s="117">
        <v>2791.8</v>
      </c>
      <c r="F61" s="117">
        <v>2862</v>
      </c>
      <c r="G61" s="117">
        <v>2893</v>
      </c>
      <c r="H61" s="117">
        <v>2903</v>
      </c>
      <c r="I61" s="117">
        <v>2947</v>
      </c>
      <c r="J61" s="117">
        <v>3058.5</v>
      </c>
      <c r="K61" s="115">
        <v>3197</v>
      </c>
      <c r="L61" s="228"/>
    </row>
    <row r="62" spans="1:21" ht="30" x14ac:dyDescent="0.25">
      <c r="A62" s="2" t="s">
        <v>275</v>
      </c>
      <c r="B62" s="14" t="s">
        <v>276</v>
      </c>
      <c r="C62" s="50" t="s">
        <v>56</v>
      </c>
      <c r="D62" s="105">
        <v>0</v>
      </c>
      <c r="E62" s="105">
        <v>0</v>
      </c>
      <c r="F62" s="105">
        <v>0</v>
      </c>
      <c r="G62" s="105">
        <v>0</v>
      </c>
      <c r="H62" s="105">
        <v>0</v>
      </c>
      <c r="I62" s="105">
        <v>0</v>
      </c>
      <c r="J62" s="105">
        <v>0</v>
      </c>
      <c r="K62" s="105">
        <v>0</v>
      </c>
    </row>
    <row r="63" spans="1:21" x14ac:dyDescent="0.25">
      <c r="A63" s="48"/>
      <c r="B63" s="14"/>
      <c r="C63" s="50"/>
    </row>
    <row r="64" spans="1:21" ht="15.75" x14ac:dyDescent="0.25">
      <c r="A64" s="48"/>
      <c r="B64" s="20" t="s">
        <v>272</v>
      </c>
      <c r="C64" s="50"/>
    </row>
    <row r="65" spans="1:11" x14ac:dyDescent="0.25">
      <c r="A65" s="2" t="s">
        <v>202</v>
      </c>
      <c r="B65" s="62" t="s">
        <v>99</v>
      </c>
      <c r="C65" s="46" t="s">
        <v>98</v>
      </c>
      <c r="D65" s="117">
        <v>129849</v>
      </c>
      <c r="E65" s="117">
        <v>133496</v>
      </c>
      <c r="F65" s="122">
        <v>137114</v>
      </c>
      <c r="G65" s="122">
        <v>141703</v>
      </c>
      <c r="H65" s="122">
        <v>146191</v>
      </c>
      <c r="I65" s="122">
        <v>150242</v>
      </c>
      <c r="J65" s="122">
        <v>153626</v>
      </c>
      <c r="K65" s="115">
        <v>156685</v>
      </c>
    </row>
    <row r="66" spans="1:11" x14ac:dyDescent="0.25">
      <c r="A66" s="2" t="s">
        <v>203</v>
      </c>
      <c r="B66" s="62" t="s">
        <v>100</v>
      </c>
      <c r="C66" s="46" t="s">
        <v>98</v>
      </c>
      <c r="D66" s="121">
        <v>40724</v>
      </c>
      <c r="E66" s="121">
        <v>43826</v>
      </c>
      <c r="F66" s="121">
        <v>46640</v>
      </c>
      <c r="G66" s="121">
        <v>49458</v>
      </c>
      <c r="H66" s="121">
        <v>51987</v>
      </c>
      <c r="I66" s="121">
        <v>53961</v>
      </c>
      <c r="J66" s="117">
        <v>54871</v>
      </c>
      <c r="K66" s="115">
        <v>59881</v>
      </c>
    </row>
    <row r="67" spans="1:11" x14ac:dyDescent="0.25">
      <c r="B67" s="14"/>
      <c r="C67" s="50"/>
    </row>
    <row r="68" spans="1:11" x14ac:dyDescent="0.25">
      <c r="B68" s="14"/>
      <c r="C68" s="50"/>
    </row>
    <row r="69" spans="1:11" x14ac:dyDescent="0.25">
      <c r="B69" s="14"/>
      <c r="C69" s="50"/>
    </row>
    <row r="70" spans="1:11" x14ac:dyDescent="0.25">
      <c r="B70" s="53"/>
      <c r="C70" s="50"/>
    </row>
    <row r="71" spans="1:11" x14ac:dyDescent="0.25">
      <c r="B71" s="62"/>
      <c r="C71" s="46"/>
    </row>
    <row r="72" spans="1:11" x14ac:dyDescent="0.25">
      <c r="B72" s="62"/>
      <c r="C72" s="46"/>
    </row>
    <row r="73" spans="1:11" x14ac:dyDescent="0.25">
      <c r="B73" s="14"/>
      <c r="C73" s="50"/>
    </row>
    <row r="74" spans="1:11" x14ac:dyDescent="0.25">
      <c r="B74" s="18"/>
    </row>
  </sheetData>
  <phoneticPr fontId="13" type="noConversion"/>
  <pageMargins left="0.25" right="0.25" top="0.75" bottom="0.75" header="0.3" footer="0.3"/>
  <pageSetup paperSize="8" fitToHeight="0" orientation="landscape" r:id="rId1"/>
  <headerFooter>
    <oddHeader>&amp;C&amp;F&amp;R&amp;A</oddHeader>
    <oddFooter>&amp;C&amp;D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zoomScale="75" zoomScaleNormal="100" workbookViewId="0">
      <selection activeCell="J20" sqref="J20"/>
    </sheetView>
  </sheetViews>
  <sheetFormatPr defaultRowHeight="15" x14ac:dyDescent="0.25"/>
  <cols>
    <col min="1" max="1" width="16.140625" customWidth="1"/>
    <col min="2" max="2" width="76.5703125" bestFit="1" customWidth="1"/>
    <col min="3" max="3" width="27.140625" bestFit="1" customWidth="1"/>
    <col min="13" max="13" width="13.5703125" customWidth="1"/>
  </cols>
  <sheetData>
    <row r="1" spans="1:12" ht="15.75" x14ac:dyDescent="0.25">
      <c r="B1" s="6" t="s">
        <v>73</v>
      </c>
    </row>
    <row r="2" spans="1:12" x14ac:dyDescent="0.25">
      <c r="L2" s="62"/>
    </row>
    <row r="3" spans="1:12" x14ac:dyDescent="0.25">
      <c r="B3" s="1" t="s">
        <v>241</v>
      </c>
      <c r="D3" s="56">
        <v>2006</v>
      </c>
      <c r="E3" s="56">
        <v>2007</v>
      </c>
      <c r="F3" s="56">
        <v>2008</v>
      </c>
      <c r="G3" s="56">
        <v>2009</v>
      </c>
      <c r="H3" s="56">
        <v>2010</v>
      </c>
      <c r="I3" s="56">
        <v>2011</v>
      </c>
      <c r="J3" s="56">
        <v>2012</v>
      </c>
      <c r="K3" s="56">
        <v>2013</v>
      </c>
    </row>
    <row r="4" spans="1:12" x14ac:dyDescent="0.25">
      <c r="A4" s="1" t="s">
        <v>68</v>
      </c>
      <c r="B4" s="1" t="s">
        <v>2</v>
      </c>
      <c r="C4" s="1" t="s">
        <v>3</v>
      </c>
    </row>
    <row r="5" spans="1:12" ht="15.75" x14ac:dyDescent="0.25">
      <c r="B5" s="88" t="s">
        <v>535</v>
      </c>
      <c r="C5" s="5"/>
    </row>
    <row r="6" spans="1:12" x14ac:dyDescent="0.25">
      <c r="B6" s="89" t="s">
        <v>536</v>
      </c>
      <c r="C6" s="65"/>
    </row>
    <row r="7" spans="1:12" x14ac:dyDescent="0.25">
      <c r="A7" t="s">
        <v>219</v>
      </c>
      <c r="B7" s="90" t="s">
        <v>466</v>
      </c>
      <c r="C7" s="65" t="s">
        <v>544</v>
      </c>
      <c r="D7" s="118">
        <v>197.5106613491225</v>
      </c>
      <c r="E7" s="118">
        <v>209.93003679688428</v>
      </c>
      <c r="F7" s="118">
        <v>133.47996402956636</v>
      </c>
      <c r="G7" s="118">
        <v>308.46672677202423</v>
      </c>
      <c r="H7" s="118">
        <v>198.01775936191984</v>
      </c>
      <c r="I7" s="118">
        <v>207.4647590319756</v>
      </c>
      <c r="J7" s="118">
        <v>129.5445426218773</v>
      </c>
      <c r="K7" s="118">
        <v>168.07338002397628</v>
      </c>
    </row>
    <row r="8" spans="1:12" x14ac:dyDescent="0.25">
      <c r="A8" t="s">
        <v>220</v>
      </c>
      <c r="B8" s="90" t="s">
        <v>587</v>
      </c>
      <c r="C8" s="65" t="s">
        <v>544</v>
      </c>
      <c r="D8" s="118">
        <v>171.50167738963444</v>
      </c>
      <c r="E8" s="118">
        <v>154.25525903696908</v>
      </c>
      <c r="F8" s="118">
        <v>132.66816397254007</v>
      </c>
      <c r="G8" s="118">
        <v>216.71608887501824</v>
      </c>
      <c r="H8" s="118">
        <v>197.61201634800423</v>
      </c>
      <c r="I8" s="118">
        <v>207.4647590319756</v>
      </c>
      <c r="J8" s="118">
        <v>129.5445426218773</v>
      </c>
      <c r="K8" s="118">
        <v>166.81881399323134</v>
      </c>
    </row>
    <row r="9" spans="1:12" x14ac:dyDescent="0.25">
      <c r="A9" t="s">
        <v>221</v>
      </c>
      <c r="B9" s="90" t="s">
        <v>467</v>
      </c>
      <c r="C9" s="65" t="s">
        <v>545</v>
      </c>
      <c r="D9" s="118">
        <v>2.4626473966368878</v>
      </c>
      <c r="E9" s="118">
        <v>2.3224535424442649</v>
      </c>
      <c r="F9" s="118">
        <v>1.6351837635895718</v>
      </c>
      <c r="G9" s="118">
        <v>3.2468278530540928</v>
      </c>
      <c r="H9" s="118">
        <v>1.930672304559355</v>
      </c>
      <c r="I9" s="118">
        <v>1.5930456199583694</v>
      </c>
      <c r="J9" s="118">
        <v>1.3730259960714726</v>
      </c>
      <c r="K9" s="118">
        <v>1.6148612638155573</v>
      </c>
    </row>
    <row r="10" spans="1:12" x14ac:dyDescent="0.25">
      <c r="A10" t="s">
        <v>222</v>
      </c>
      <c r="B10" s="90" t="s">
        <v>588</v>
      </c>
      <c r="C10" s="65" t="s">
        <v>545</v>
      </c>
      <c r="D10" s="118">
        <v>2.1933134733634474</v>
      </c>
      <c r="E10" s="118">
        <v>1.8461288843635382</v>
      </c>
      <c r="F10" s="118">
        <v>1.6143413828147453</v>
      </c>
      <c r="G10" s="118">
        <v>2.1009018693345531</v>
      </c>
      <c r="H10" s="118">
        <v>1.9217275709922095</v>
      </c>
      <c r="I10" s="118">
        <v>1.5930456199583694</v>
      </c>
      <c r="J10" s="118">
        <v>1.3730259960714726</v>
      </c>
      <c r="K10" s="118">
        <v>1.575762213335159</v>
      </c>
    </row>
    <row r="11" spans="1:12" x14ac:dyDescent="0.25">
      <c r="B11" s="101" t="s">
        <v>670</v>
      </c>
      <c r="C11" s="65"/>
      <c r="K11" s="102"/>
    </row>
    <row r="12" spans="1:12" x14ac:dyDescent="0.25">
      <c r="A12" t="s">
        <v>243</v>
      </c>
      <c r="B12" s="90" t="s">
        <v>466</v>
      </c>
      <c r="C12" s="65" t="s">
        <v>544</v>
      </c>
      <c r="D12" s="118">
        <v>147.16471905617479</v>
      </c>
      <c r="E12" s="118">
        <v>196.28236994563778</v>
      </c>
      <c r="F12" s="118">
        <v>119.71840706541251</v>
      </c>
      <c r="G12" s="118">
        <v>262.01885516631535</v>
      </c>
      <c r="H12" s="118">
        <v>150.35477995248436</v>
      </c>
      <c r="I12" s="118">
        <v>125.11566741846536</v>
      </c>
      <c r="J12" s="118">
        <v>129.5445426218773</v>
      </c>
      <c r="K12" s="118">
        <v>140.4062139634288</v>
      </c>
    </row>
    <row r="13" spans="1:12" x14ac:dyDescent="0.25">
      <c r="A13" t="s">
        <v>244</v>
      </c>
      <c r="B13" s="90" t="s">
        <v>587</v>
      </c>
      <c r="C13" s="65" t="s">
        <v>544</v>
      </c>
      <c r="D13" s="118">
        <v>121.15573509668673</v>
      </c>
      <c r="E13" s="118">
        <v>140.60759218572258</v>
      </c>
      <c r="F13" s="118">
        <v>118.90660700838622</v>
      </c>
      <c r="G13" s="118">
        <v>170.26821726930939</v>
      </c>
      <c r="H13" s="118">
        <v>149.94903693856875</v>
      </c>
      <c r="I13" s="118">
        <v>125.11566741846536</v>
      </c>
      <c r="J13" s="118">
        <v>129.5445426218773</v>
      </c>
      <c r="K13" s="118">
        <v>139.15164793268386</v>
      </c>
    </row>
    <row r="14" spans="1:12" x14ac:dyDescent="0.25">
      <c r="A14" t="s">
        <v>245</v>
      </c>
      <c r="B14" s="90" t="s">
        <v>467</v>
      </c>
      <c r="C14" s="65" t="s">
        <v>545</v>
      </c>
      <c r="D14" s="118">
        <v>2.1637250475034655</v>
      </c>
      <c r="E14" s="118">
        <v>2.2095055641889614</v>
      </c>
      <c r="F14" s="118">
        <v>1.5189539329869213</v>
      </c>
      <c r="G14" s="118">
        <v>2.9576112743782024</v>
      </c>
      <c r="H14" s="118">
        <v>1.7757877022287751</v>
      </c>
      <c r="I14" s="118">
        <v>1.351228016770367</v>
      </c>
      <c r="J14" s="118">
        <v>1.3730259960714726</v>
      </c>
      <c r="K14" s="118">
        <v>1.475482042628369</v>
      </c>
    </row>
    <row r="15" spans="1:12" x14ac:dyDescent="0.25">
      <c r="A15" t="s">
        <v>246</v>
      </c>
      <c r="B15" s="90" t="s">
        <v>588</v>
      </c>
      <c r="C15" s="65" t="s">
        <v>545</v>
      </c>
      <c r="D15" s="118">
        <v>1.8943911242300253</v>
      </c>
      <c r="E15" s="118">
        <v>1.7331809061082342</v>
      </c>
      <c r="F15" s="118">
        <v>1.4981115522120945</v>
      </c>
      <c r="G15" s="118">
        <v>1.8116852906586625</v>
      </c>
      <c r="H15" s="118">
        <v>1.7668429686616296</v>
      </c>
      <c r="I15" s="118">
        <v>1.351228016770367</v>
      </c>
      <c r="J15" s="118">
        <v>1.3730259960714726</v>
      </c>
      <c r="K15" s="118">
        <v>1.4363829921479709</v>
      </c>
    </row>
    <row r="16" spans="1:12" x14ac:dyDescent="0.25">
      <c r="B16" s="90"/>
      <c r="C16" s="65"/>
    </row>
    <row r="17" spans="1:13" ht="15.75" x14ac:dyDescent="0.25">
      <c r="A17" s="2"/>
      <c r="B17" s="88" t="s">
        <v>537</v>
      </c>
      <c r="C17" s="65"/>
    </row>
    <row r="18" spans="1:13" x14ac:dyDescent="0.25">
      <c r="A18" s="2" t="s">
        <v>223</v>
      </c>
      <c r="B18" s="9" t="s">
        <v>29</v>
      </c>
      <c r="C18" s="46" t="s">
        <v>55</v>
      </c>
      <c r="D18" s="238">
        <v>0.38097199999999998</v>
      </c>
      <c r="E18" s="238">
        <v>0.39602999999999999</v>
      </c>
      <c r="F18" s="238">
        <v>0.60843999999999998</v>
      </c>
      <c r="G18" s="238">
        <v>0.53364100000000003</v>
      </c>
      <c r="H18" s="238">
        <v>0.60513899999999998</v>
      </c>
      <c r="I18" s="238">
        <v>0.68396299999999999</v>
      </c>
      <c r="J18" s="238">
        <v>0.85022500000000001</v>
      </c>
      <c r="K18" s="238">
        <v>1.0342229999999999</v>
      </c>
      <c r="L18" s="249"/>
      <c r="M18" s="250"/>
    </row>
    <row r="19" spans="1:13" x14ac:dyDescent="0.25">
      <c r="A19" s="2" t="s">
        <v>224</v>
      </c>
      <c r="B19" s="9" t="s">
        <v>30</v>
      </c>
      <c r="C19" s="46" t="s">
        <v>55</v>
      </c>
      <c r="D19" s="238">
        <v>2.7251180000000002</v>
      </c>
      <c r="E19" s="238">
        <v>2.3407939999999998</v>
      </c>
      <c r="F19" s="238">
        <v>2.1921040000000001</v>
      </c>
      <c r="G19" s="238">
        <v>3.411521</v>
      </c>
      <c r="H19" s="238">
        <v>3.3750300000000002</v>
      </c>
      <c r="I19" s="238">
        <v>3.1695099999999998</v>
      </c>
      <c r="J19" s="238">
        <v>2.1734550000000001</v>
      </c>
      <c r="K19" s="238">
        <v>2.8469280000000001</v>
      </c>
      <c r="L19" s="249"/>
      <c r="M19" s="250"/>
    </row>
    <row r="20" spans="1:13" x14ac:dyDescent="0.25">
      <c r="A20" s="2" t="s">
        <v>204</v>
      </c>
      <c r="B20" s="19" t="s">
        <v>28</v>
      </c>
      <c r="C20" s="46" t="s">
        <v>55</v>
      </c>
      <c r="D20" s="238">
        <f>SUM(D18:D19)</f>
        <v>3.10609</v>
      </c>
      <c r="E20" s="238">
        <f t="shared" ref="E20:K20" si="0">SUM(E18:E19)</f>
        <v>2.7368239999999999</v>
      </c>
      <c r="F20" s="238">
        <f t="shared" si="0"/>
        <v>2.8005439999999999</v>
      </c>
      <c r="G20" s="238">
        <f t="shared" si="0"/>
        <v>3.9451619999999998</v>
      </c>
      <c r="H20" s="238">
        <f t="shared" si="0"/>
        <v>3.9801690000000001</v>
      </c>
      <c r="I20" s="238">
        <f t="shared" si="0"/>
        <v>3.8534729999999997</v>
      </c>
      <c r="J20" s="238">
        <f t="shared" si="0"/>
        <v>3.0236800000000001</v>
      </c>
      <c r="K20" s="238">
        <f t="shared" si="0"/>
        <v>3.881151</v>
      </c>
      <c r="L20" s="249"/>
      <c r="M20" s="250"/>
    </row>
    <row r="21" spans="1:13" x14ac:dyDescent="0.25">
      <c r="A21" s="2"/>
      <c r="B21" s="90"/>
      <c r="C21" s="65"/>
    </row>
    <row r="22" spans="1:13" ht="15.75" x14ac:dyDescent="0.25">
      <c r="A22" s="2"/>
      <c r="B22" s="88" t="s">
        <v>538</v>
      </c>
      <c r="C22" s="65"/>
    </row>
    <row r="23" spans="1:13" x14ac:dyDescent="0.25">
      <c r="A23" s="87" t="s">
        <v>205</v>
      </c>
      <c r="B23" s="91" t="s">
        <v>424</v>
      </c>
      <c r="C23" s="65" t="s">
        <v>67</v>
      </c>
      <c r="D23" s="245">
        <v>6.4033830158625196E-2</v>
      </c>
      <c r="E23" s="245">
        <v>6.9465018710118842E-2</v>
      </c>
      <c r="F23" s="245">
        <v>6.0311189554639211E-2</v>
      </c>
      <c r="G23" s="245">
        <v>7.5029999999999999E-2</v>
      </c>
      <c r="H23" s="245">
        <v>7.1099999999999997E-2</v>
      </c>
      <c r="I23" s="245">
        <v>5.8029999999999998E-2</v>
      </c>
      <c r="J23" s="245">
        <v>6.0310000000000002E-2</v>
      </c>
      <c r="K23" s="245">
        <v>6.3159999999999994E-2</v>
      </c>
    </row>
    <row r="24" spans="1:13" x14ac:dyDescent="0.25">
      <c r="A24" s="87"/>
      <c r="B24" s="90"/>
      <c r="C24" s="65"/>
    </row>
    <row r="25" spans="1:13" ht="15.75" x14ac:dyDescent="0.25">
      <c r="A25" s="2"/>
      <c r="B25" s="88" t="s">
        <v>539</v>
      </c>
      <c r="C25" s="65"/>
    </row>
    <row r="26" spans="1:13" x14ac:dyDescent="0.25">
      <c r="A26" s="87" t="s">
        <v>242</v>
      </c>
      <c r="B26" s="19" t="s">
        <v>277</v>
      </c>
      <c r="C26" s="65" t="s">
        <v>67</v>
      </c>
      <c r="D26" s="119">
        <v>0.82599258795593944</v>
      </c>
      <c r="E26" s="119">
        <v>0.80338686388401848</v>
      </c>
      <c r="F26" s="119">
        <v>0.82879379204362447</v>
      </c>
      <c r="G26" s="119">
        <v>0.87075354303491193</v>
      </c>
      <c r="H26" s="216">
        <v>0.82775060282466417</v>
      </c>
      <c r="I26" s="119">
        <v>0.80420766881574479</v>
      </c>
      <c r="J26" s="119">
        <v>0.7451365048226255</v>
      </c>
      <c r="K26" s="119">
        <v>0.76559274319674697</v>
      </c>
    </row>
    <row r="27" spans="1:13" x14ac:dyDescent="0.25">
      <c r="A27" s="2"/>
      <c r="B27" s="92"/>
    </row>
    <row r="28" spans="1:13" x14ac:dyDescent="0.25">
      <c r="A28" s="2"/>
    </row>
    <row r="30" spans="1:13" x14ac:dyDescent="0.25">
      <c r="G30" s="175"/>
      <c r="H30" s="175"/>
      <c r="I30" s="175"/>
      <c r="J30" s="175"/>
      <c r="K30" s="175"/>
    </row>
    <row r="31" spans="1:13" x14ac:dyDescent="0.25">
      <c r="G31" s="18"/>
      <c r="H31" s="18"/>
      <c r="I31" s="18"/>
      <c r="J31" s="18"/>
      <c r="K31" s="18"/>
    </row>
  </sheetData>
  <mergeCells count="1">
    <mergeCell ref="L18:M20"/>
  </mergeCells>
  <phoneticPr fontId="13" type="noConversion"/>
  <pageMargins left="0.25" right="0.25" top="0.75" bottom="0.75" header="0.3" footer="0.3"/>
  <pageSetup paperSize="8" scale="94" fitToHeight="0" orientation="landscape" r:id="rId1"/>
  <headerFooter>
    <oddHeader>&amp;C&amp;F&amp;R&amp;A</oddHeader>
    <oddFooter>&amp;C&amp;D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zoomScale="75" zoomScaleNormal="100" workbookViewId="0">
      <selection activeCell="S22" sqref="S22"/>
    </sheetView>
  </sheetViews>
  <sheetFormatPr defaultRowHeight="15" x14ac:dyDescent="0.25"/>
  <cols>
    <col min="1" max="1" width="16.7109375" customWidth="1"/>
    <col min="2" max="2" width="50.5703125" customWidth="1"/>
    <col min="3" max="3" width="16.140625" customWidth="1"/>
    <col min="4" max="4" width="16.28515625" customWidth="1"/>
    <col min="5" max="5" width="11.140625" bestFit="1" customWidth="1"/>
    <col min="6" max="6" width="8.7109375" bestFit="1" customWidth="1"/>
    <col min="7" max="11" width="9.85546875" bestFit="1" customWidth="1"/>
  </cols>
  <sheetData>
    <row r="1" spans="1:20" ht="15.75" x14ac:dyDescent="0.25">
      <c r="B1" s="60" t="s">
        <v>593</v>
      </c>
    </row>
    <row r="3" spans="1:20" x14ac:dyDescent="0.25">
      <c r="B3" s="1" t="s">
        <v>241</v>
      </c>
      <c r="D3" s="56">
        <v>2006</v>
      </c>
      <c r="E3" s="56">
        <v>2007</v>
      </c>
      <c r="F3" s="56">
        <v>2008</v>
      </c>
      <c r="G3" s="56">
        <v>2009</v>
      </c>
      <c r="H3" s="56">
        <v>2010</v>
      </c>
      <c r="I3" s="56">
        <v>2011</v>
      </c>
      <c r="J3" s="56">
        <v>2012</v>
      </c>
      <c r="K3" s="56">
        <v>2013</v>
      </c>
    </row>
    <row r="4" spans="1:20" x14ac:dyDescent="0.25">
      <c r="A4" s="1" t="s">
        <v>68</v>
      </c>
      <c r="B4" s="1" t="s">
        <v>2</v>
      </c>
      <c r="C4" s="1" t="s">
        <v>3</v>
      </c>
    </row>
    <row r="5" spans="1:20" ht="15.75" x14ac:dyDescent="0.25">
      <c r="B5" s="61" t="s">
        <v>540</v>
      </c>
      <c r="C5" s="50"/>
    </row>
    <row r="6" spans="1:20" x14ac:dyDescent="0.25">
      <c r="A6" t="s">
        <v>370</v>
      </c>
      <c r="B6" s="66" t="s">
        <v>206</v>
      </c>
      <c r="C6" s="50" t="s">
        <v>210</v>
      </c>
      <c r="D6" s="160">
        <v>10.24895308671211</v>
      </c>
      <c r="E6" s="160">
        <v>10.39510971000858</v>
      </c>
      <c r="F6" s="160">
        <v>10.559831342064625</v>
      </c>
      <c r="G6" s="160">
        <v>10.623607692166678</v>
      </c>
      <c r="H6" s="160">
        <v>10.751699748000371</v>
      </c>
      <c r="I6" s="160">
        <v>11.043788466250255</v>
      </c>
      <c r="J6" s="160">
        <v>11.174264292796694</v>
      </c>
      <c r="K6" s="160">
        <v>11.280026593645706</v>
      </c>
      <c r="M6" s="140"/>
      <c r="N6" s="140"/>
      <c r="O6" s="140"/>
      <c r="P6" s="140"/>
      <c r="Q6" s="140"/>
      <c r="R6" s="140"/>
      <c r="S6" s="140"/>
      <c r="T6" s="140"/>
    </row>
    <row r="7" spans="1:20" x14ac:dyDescent="0.25">
      <c r="A7" t="s">
        <v>371</v>
      </c>
      <c r="B7" s="66" t="s">
        <v>207</v>
      </c>
      <c r="C7" s="50" t="s">
        <v>209</v>
      </c>
      <c r="D7" s="160">
        <v>15.283605078697295</v>
      </c>
      <c r="E7" s="160">
        <v>15.239526814762129</v>
      </c>
      <c r="F7" s="160">
        <v>15.268728423619731</v>
      </c>
      <c r="G7" s="160">
        <v>14.965262707335027</v>
      </c>
      <c r="H7" s="160">
        <v>14.929826465468841</v>
      </c>
      <c r="I7" s="160">
        <v>14.318256648193287</v>
      </c>
      <c r="J7" s="160">
        <v>14.449115390422113</v>
      </c>
      <c r="K7" s="160">
        <v>14.001450401909331</v>
      </c>
      <c r="M7" s="140"/>
      <c r="N7" s="140"/>
      <c r="O7" s="140"/>
      <c r="P7" s="140"/>
      <c r="Q7" s="140"/>
      <c r="R7" s="140"/>
      <c r="S7" s="140"/>
      <c r="T7" s="140"/>
    </row>
    <row r="8" spans="1:20" x14ac:dyDescent="0.25">
      <c r="A8" t="s">
        <v>372</v>
      </c>
      <c r="B8" s="66" t="s">
        <v>208</v>
      </c>
      <c r="C8" s="50" t="s">
        <v>211</v>
      </c>
      <c r="D8" s="160">
        <v>3.3128459560260271</v>
      </c>
      <c r="E8" s="160">
        <v>3.3187685617970368</v>
      </c>
      <c r="F8" s="160">
        <v>3.4459005872043615</v>
      </c>
      <c r="G8" s="160">
        <v>3.5935430509560957</v>
      </c>
      <c r="H8" s="160">
        <v>3.3597508727848195</v>
      </c>
      <c r="I8" s="160">
        <v>3.2408859136846808</v>
      </c>
      <c r="J8" s="160">
        <v>3.0649784215014093</v>
      </c>
      <c r="K8" s="160">
        <v>3.2465266508895643</v>
      </c>
      <c r="M8" s="140"/>
      <c r="N8" s="140"/>
      <c r="O8" s="140"/>
      <c r="P8" s="140"/>
      <c r="Q8" s="140"/>
      <c r="R8" s="140"/>
      <c r="S8" s="140"/>
      <c r="T8" s="140"/>
    </row>
    <row r="9" spans="1:20" x14ac:dyDescent="0.25">
      <c r="B9" s="66"/>
      <c r="C9" s="50"/>
    </row>
    <row r="10" spans="1:20" ht="15.75" x14ac:dyDescent="0.25">
      <c r="B10" s="61" t="s">
        <v>541</v>
      </c>
      <c r="C10" s="50"/>
    </row>
    <row r="11" spans="1:20" x14ac:dyDescent="0.25">
      <c r="A11" t="s">
        <v>373</v>
      </c>
      <c r="B11" s="66" t="s">
        <v>212</v>
      </c>
      <c r="C11" s="50" t="s">
        <v>67</v>
      </c>
      <c r="G11" s="162">
        <v>0.91820721665540805</v>
      </c>
      <c r="H11" s="162">
        <v>0.91721574326517474</v>
      </c>
      <c r="I11" s="162">
        <v>0.91803572287623758</v>
      </c>
      <c r="J11" s="162">
        <v>0.91780307771308622</v>
      </c>
      <c r="K11" s="213">
        <v>0.91738695699137363</v>
      </c>
    </row>
    <row r="12" spans="1:20" x14ac:dyDescent="0.25">
      <c r="A12" t="s">
        <v>374</v>
      </c>
      <c r="B12" s="66" t="s">
        <v>468</v>
      </c>
      <c r="C12" s="50" t="s">
        <v>561</v>
      </c>
      <c r="G12" s="172">
        <v>2053</v>
      </c>
      <c r="H12" s="172">
        <v>2797</v>
      </c>
      <c r="I12" s="172">
        <v>2085</v>
      </c>
      <c r="J12" s="172">
        <v>2526</v>
      </c>
      <c r="K12" s="165">
        <v>1014</v>
      </c>
    </row>
    <row r="13" spans="1:20" x14ac:dyDescent="0.25">
      <c r="A13" t="s">
        <v>375</v>
      </c>
      <c r="B13" s="66" t="s">
        <v>469</v>
      </c>
      <c r="C13" s="50" t="s">
        <v>561</v>
      </c>
      <c r="G13" s="172">
        <v>32053</v>
      </c>
      <c r="H13" s="172">
        <v>26648</v>
      </c>
      <c r="I13" s="172">
        <v>30948</v>
      </c>
      <c r="J13" s="172">
        <v>49393</v>
      </c>
      <c r="K13" s="165">
        <v>54661</v>
      </c>
    </row>
    <row r="14" spans="1:20" x14ac:dyDescent="0.25">
      <c r="A14" t="s">
        <v>376</v>
      </c>
      <c r="B14" s="66" t="s">
        <v>470</v>
      </c>
      <c r="C14" s="50" t="s">
        <v>561</v>
      </c>
      <c r="G14" s="172">
        <v>34106</v>
      </c>
      <c r="H14" s="172">
        <v>29445</v>
      </c>
      <c r="I14" s="172">
        <v>33033</v>
      </c>
      <c r="J14" s="172">
        <v>51919</v>
      </c>
      <c r="K14" s="165">
        <v>55675</v>
      </c>
    </row>
    <row r="15" spans="1:20" x14ac:dyDescent="0.25">
      <c r="A15" t="s">
        <v>377</v>
      </c>
      <c r="B15" s="66" t="s">
        <v>471</v>
      </c>
      <c r="C15" s="50" t="s">
        <v>561</v>
      </c>
      <c r="G15" s="165">
        <v>551526</v>
      </c>
      <c r="H15" s="165">
        <v>533252</v>
      </c>
      <c r="I15" s="165">
        <v>535812</v>
      </c>
      <c r="J15" s="165">
        <v>540470</v>
      </c>
      <c r="K15" s="165">
        <v>545107</v>
      </c>
    </row>
    <row r="16" spans="1:20" ht="30" x14ac:dyDescent="0.25">
      <c r="A16" t="s">
        <v>378</v>
      </c>
      <c r="B16" s="66" t="s">
        <v>472</v>
      </c>
      <c r="C16" s="50" t="s">
        <v>563</v>
      </c>
      <c r="G16" s="163">
        <v>2.17</v>
      </c>
      <c r="H16" s="163">
        <v>2.0299999999999998</v>
      </c>
      <c r="I16" s="163">
        <v>2.3199999999999998</v>
      </c>
      <c r="J16" s="163">
        <v>2.15</v>
      </c>
      <c r="K16" s="163">
        <v>1.84</v>
      </c>
    </row>
    <row r="17" spans="1:11" x14ac:dyDescent="0.25">
      <c r="A17" t="s">
        <v>379</v>
      </c>
      <c r="B17" s="66" t="s">
        <v>473</v>
      </c>
      <c r="C17" s="50" t="s">
        <v>563</v>
      </c>
      <c r="G17" s="163">
        <v>2.6</v>
      </c>
      <c r="H17" s="163">
        <v>2.6</v>
      </c>
      <c r="I17" s="163">
        <v>2.62</v>
      </c>
      <c r="J17" s="163">
        <v>2.35</v>
      </c>
      <c r="K17" s="163">
        <v>2.61</v>
      </c>
    </row>
    <row r="18" spans="1:11" ht="30" x14ac:dyDescent="0.25">
      <c r="A18" t="s">
        <v>380</v>
      </c>
      <c r="B18" s="66" t="s">
        <v>474</v>
      </c>
      <c r="C18" s="50" t="s">
        <v>564</v>
      </c>
      <c r="G18" s="161"/>
      <c r="H18" s="161"/>
      <c r="I18" s="161"/>
      <c r="J18" s="161"/>
      <c r="K18" s="164">
        <v>4.03</v>
      </c>
    </row>
    <row r="19" spans="1:11" ht="30" x14ac:dyDescent="0.25">
      <c r="A19" t="s">
        <v>477</v>
      </c>
      <c r="B19" s="66" t="s">
        <v>475</v>
      </c>
      <c r="C19" s="50" t="s">
        <v>564</v>
      </c>
      <c r="G19" s="161"/>
      <c r="H19" s="161"/>
      <c r="I19" s="161"/>
      <c r="J19" s="161"/>
      <c r="K19" s="164">
        <v>8.0399999999999991</v>
      </c>
    </row>
    <row r="20" spans="1:11" ht="30" x14ac:dyDescent="0.25">
      <c r="A20" t="s">
        <v>478</v>
      </c>
      <c r="B20" s="66" t="s">
        <v>481</v>
      </c>
      <c r="C20" s="50" t="s">
        <v>565</v>
      </c>
      <c r="G20" s="161"/>
      <c r="H20" s="161"/>
      <c r="I20" s="161"/>
      <c r="J20" s="161"/>
      <c r="K20" s="164">
        <v>1.95</v>
      </c>
    </row>
    <row r="21" spans="1:11" ht="30" x14ac:dyDescent="0.25">
      <c r="A21" t="s">
        <v>479</v>
      </c>
      <c r="B21" s="66" t="s">
        <v>482</v>
      </c>
      <c r="C21" s="50" t="s">
        <v>565</v>
      </c>
      <c r="G21" s="161"/>
      <c r="H21" s="161"/>
      <c r="I21" s="161"/>
      <c r="J21" s="161"/>
      <c r="K21" s="164">
        <v>3.93</v>
      </c>
    </row>
    <row r="22" spans="1:11" x14ac:dyDescent="0.25">
      <c r="A22" t="s">
        <v>480</v>
      </c>
      <c r="B22" s="66" t="s">
        <v>476</v>
      </c>
      <c r="C22" s="50" t="s">
        <v>561</v>
      </c>
      <c r="G22" s="165">
        <v>0</v>
      </c>
      <c r="H22" s="165">
        <v>0</v>
      </c>
      <c r="I22" s="165">
        <v>0</v>
      </c>
      <c r="J22" s="165">
        <v>0</v>
      </c>
      <c r="K22" s="165">
        <v>0</v>
      </c>
    </row>
    <row r="23" spans="1:11" x14ac:dyDescent="0.25">
      <c r="A23" t="s">
        <v>483</v>
      </c>
      <c r="B23" s="66" t="s">
        <v>213</v>
      </c>
      <c r="C23" s="50" t="s">
        <v>58</v>
      </c>
      <c r="G23" s="166">
        <v>4402</v>
      </c>
      <c r="H23" s="166">
        <v>4402</v>
      </c>
      <c r="I23" s="166">
        <v>4402</v>
      </c>
      <c r="J23" s="166">
        <v>4402</v>
      </c>
      <c r="K23" s="166">
        <v>4402</v>
      </c>
    </row>
    <row r="24" spans="1:11" x14ac:dyDescent="0.25">
      <c r="A24" t="s">
        <v>484</v>
      </c>
      <c r="B24" s="66" t="s">
        <v>240</v>
      </c>
      <c r="C24" s="50" t="s">
        <v>561</v>
      </c>
      <c r="G24" s="167">
        <v>278053</v>
      </c>
      <c r="H24" s="167">
        <v>278115</v>
      </c>
      <c r="I24" s="167">
        <v>277906</v>
      </c>
      <c r="J24" s="167">
        <v>280246</v>
      </c>
      <c r="K24" s="168">
        <v>280509</v>
      </c>
    </row>
    <row r="25" spans="1:11" x14ac:dyDescent="0.25">
      <c r="B25" s="66"/>
      <c r="C25" s="50"/>
    </row>
    <row r="26" spans="1:11" ht="15.75" x14ac:dyDescent="0.25">
      <c r="B26" s="61" t="s">
        <v>542</v>
      </c>
      <c r="C26" s="50"/>
    </row>
    <row r="27" spans="1:11" x14ac:dyDescent="0.25">
      <c r="A27" t="s">
        <v>381</v>
      </c>
      <c r="B27" s="66" t="s">
        <v>594</v>
      </c>
      <c r="C27" s="50" t="s">
        <v>58</v>
      </c>
      <c r="D27" s="120">
        <v>64783.822472879117</v>
      </c>
      <c r="E27" s="120">
        <v>65013.415822291761</v>
      </c>
      <c r="F27" s="120">
        <v>65186.309286985103</v>
      </c>
      <c r="G27" s="120">
        <v>65985.544849508558</v>
      </c>
      <c r="H27" s="120">
        <v>66521.546676126571</v>
      </c>
      <c r="I27" s="120">
        <v>66216.546006737946</v>
      </c>
      <c r="J27" s="120">
        <v>66542.324039862317</v>
      </c>
      <c r="K27" s="212">
        <v>66836.138240359753</v>
      </c>
    </row>
    <row r="28" spans="1:11" x14ac:dyDescent="0.25">
      <c r="B28" s="66"/>
      <c r="C28" s="50"/>
    </row>
    <row r="29" spans="1:11" ht="15.75" x14ac:dyDescent="0.25">
      <c r="B29" s="61" t="s">
        <v>543</v>
      </c>
      <c r="C29" s="59" t="s">
        <v>225</v>
      </c>
      <c r="D29" s="59" t="s">
        <v>83</v>
      </c>
      <c r="E29" s="123" t="s">
        <v>675</v>
      </c>
    </row>
    <row r="30" spans="1:11" x14ac:dyDescent="0.25">
      <c r="A30" t="s">
        <v>463</v>
      </c>
      <c r="B30" s="124">
        <v>76031</v>
      </c>
      <c r="C30" s="105">
        <v>3500</v>
      </c>
      <c r="D30" s="105" t="s">
        <v>597</v>
      </c>
      <c r="E30" s="105" t="s">
        <v>676</v>
      </c>
    </row>
    <row r="31" spans="1:11" x14ac:dyDescent="0.25">
      <c r="A31" t="s">
        <v>589</v>
      </c>
      <c r="B31" s="124">
        <v>76064</v>
      </c>
      <c r="C31" s="105">
        <v>3507</v>
      </c>
      <c r="D31" s="105" t="s">
        <v>598</v>
      </c>
      <c r="E31" s="105" t="s">
        <v>676</v>
      </c>
    </row>
    <row r="32" spans="1:11" x14ac:dyDescent="0.25">
      <c r="A32" t="s">
        <v>631</v>
      </c>
      <c r="B32" s="124">
        <v>77010</v>
      </c>
      <c r="C32" s="105">
        <v>3396</v>
      </c>
      <c r="D32" s="105" t="s">
        <v>599</v>
      </c>
      <c r="E32" s="105" t="s">
        <v>676</v>
      </c>
    </row>
    <row r="33" spans="1:5" x14ac:dyDescent="0.25">
      <c r="A33" t="s">
        <v>632</v>
      </c>
      <c r="B33" s="124">
        <v>77094</v>
      </c>
      <c r="C33" s="105">
        <v>3585</v>
      </c>
      <c r="D33" s="105" t="s">
        <v>600</v>
      </c>
      <c r="E33" s="105" t="s">
        <v>676</v>
      </c>
    </row>
    <row r="34" spans="1:5" x14ac:dyDescent="0.25">
      <c r="A34" t="s">
        <v>633</v>
      </c>
      <c r="B34" s="124">
        <v>78015</v>
      </c>
      <c r="C34" s="105">
        <v>3418</v>
      </c>
      <c r="D34" s="105" t="s">
        <v>601</v>
      </c>
      <c r="E34" s="105" t="s">
        <v>676</v>
      </c>
    </row>
    <row r="35" spans="1:5" x14ac:dyDescent="0.25">
      <c r="A35" t="s">
        <v>634</v>
      </c>
      <c r="B35" s="124">
        <v>79028</v>
      </c>
      <c r="C35" s="105">
        <v>3401</v>
      </c>
      <c r="D35" s="105" t="s">
        <v>602</v>
      </c>
      <c r="E35" s="105" t="s">
        <v>676</v>
      </c>
    </row>
    <row r="36" spans="1:5" x14ac:dyDescent="0.25">
      <c r="A36" t="s">
        <v>635</v>
      </c>
      <c r="B36" s="124">
        <v>79097</v>
      </c>
      <c r="C36" s="105">
        <v>3401</v>
      </c>
      <c r="D36" s="105" t="s">
        <v>603</v>
      </c>
      <c r="E36" s="105" t="s">
        <v>676</v>
      </c>
    </row>
    <row r="37" spans="1:5" x14ac:dyDescent="0.25">
      <c r="A37" t="s">
        <v>636</v>
      </c>
      <c r="B37" s="124">
        <v>79099</v>
      </c>
      <c r="C37" s="105">
        <v>3318</v>
      </c>
      <c r="D37" s="105" t="s">
        <v>604</v>
      </c>
      <c r="E37" s="105" t="s">
        <v>676</v>
      </c>
    </row>
    <row r="38" spans="1:5" x14ac:dyDescent="0.25">
      <c r="A38" t="s">
        <v>637</v>
      </c>
      <c r="B38" s="124">
        <v>79100</v>
      </c>
      <c r="C38" s="105">
        <v>3400</v>
      </c>
      <c r="D38" s="105" t="s">
        <v>605</v>
      </c>
      <c r="E38" s="105" t="s">
        <v>676</v>
      </c>
    </row>
    <row r="39" spans="1:5" x14ac:dyDescent="0.25">
      <c r="A39" t="s">
        <v>638</v>
      </c>
      <c r="B39" s="124">
        <v>79101</v>
      </c>
      <c r="C39" s="105">
        <v>3377</v>
      </c>
      <c r="D39" s="105" t="s">
        <v>606</v>
      </c>
      <c r="E39" s="105" t="s">
        <v>676</v>
      </c>
    </row>
    <row r="40" spans="1:5" x14ac:dyDescent="0.25">
      <c r="A40" t="s">
        <v>639</v>
      </c>
      <c r="B40" s="124">
        <v>79103</v>
      </c>
      <c r="C40" s="105">
        <v>3314</v>
      </c>
      <c r="D40" s="105" t="s">
        <v>607</v>
      </c>
      <c r="E40" s="105" t="s">
        <v>676</v>
      </c>
    </row>
    <row r="41" spans="1:5" x14ac:dyDescent="0.25">
      <c r="A41" t="s">
        <v>640</v>
      </c>
      <c r="B41" s="124">
        <v>79105</v>
      </c>
      <c r="C41" s="105">
        <v>3380</v>
      </c>
      <c r="D41" s="105" t="s">
        <v>608</v>
      </c>
      <c r="E41" s="105" t="s">
        <v>676</v>
      </c>
    </row>
    <row r="42" spans="1:5" x14ac:dyDescent="0.25">
      <c r="A42" t="s">
        <v>641</v>
      </c>
      <c r="B42" s="124">
        <v>80091</v>
      </c>
      <c r="C42" s="105">
        <v>3620</v>
      </c>
      <c r="D42" s="105" t="s">
        <v>609</v>
      </c>
      <c r="E42" s="105" t="s">
        <v>676</v>
      </c>
    </row>
    <row r="43" spans="1:5" x14ac:dyDescent="0.25">
      <c r="A43" t="s">
        <v>642</v>
      </c>
      <c r="B43" s="124">
        <v>80128</v>
      </c>
      <c r="C43" s="105">
        <v>3525</v>
      </c>
      <c r="D43" s="105" t="s">
        <v>610</v>
      </c>
      <c r="E43" s="105" t="s">
        <v>676</v>
      </c>
    </row>
    <row r="44" spans="1:5" x14ac:dyDescent="0.25">
      <c r="A44" t="s">
        <v>643</v>
      </c>
      <c r="B44" s="124">
        <v>81123</v>
      </c>
      <c r="C44" s="105">
        <v>3550</v>
      </c>
      <c r="D44" s="105" t="s">
        <v>611</v>
      </c>
      <c r="E44" s="105" t="s">
        <v>676</v>
      </c>
    </row>
    <row r="45" spans="1:5" x14ac:dyDescent="0.25">
      <c r="A45" t="s">
        <v>644</v>
      </c>
      <c r="B45" s="124">
        <v>81125</v>
      </c>
      <c r="C45" s="105">
        <v>3630</v>
      </c>
      <c r="D45" s="105" t="s">
        <v>612</v>
      </c>
      <c r="E45" s="105" t="s">
        <v>676</v>
      </c>
    </row>
    <row r="46" spans="1:5" x14ac:dyDescent="0.25">
      <c r="A46" t="s">
        <v>645</v>
      </c>
      <c r="B46" s="124">
        <v>87031</v>
      </c>
      <c r="C46" s="105">
        <v>3028</v>
      </c>
      <c r="D46" s="105" t="s">
        <v>613</v>
      </c>
      <c r="E46" s="105" t="s">
        <v>676</v>
      </c>
    </row>
    <row r="47" spans="1:5" x14ac:dyDescent="0.25">
      <c r="A47" t="s">
        <v>646</v>
      </c>
      <c r="B47" s="124">
        <v>87113</v>
      </c>
      <c r="C47" s="105">
        <v>3212</v>
      </c>
      <c r="D47" s="105" t="s">
        <v>614</v>
      </c>
      <c r="E47" s="105" t="s">
        <v>676</v>
      </c>
    </row>
    <row r="48" spans="1:5" x14ac:dyDescent="0.25">
      <c r="A48" t="s">
        <v>647</v>
      </c>
      <c r="B48" s="124">
        <v>87168</v>
      </c>
      <c r="C48" s="105">
        <v>3331</v>
      </c>
      <c r="D48" s="105" t="s">
        <v>615</v>
      </c>
      <c r="E48" s="105" t="s">
        <v>676</v>
      </c>
    </row>
    <row r="49" spans="1:5" x14ac:dyDescent="0.25">
      <c r="A49" t="s">
        <v>648</v>
      </c>
      <c r="B49" s="124">
        <v>87184</v>
      </c>
      <c r="C49" s="105">
        <v>3219</v>
      </c>
      <c r="D49" s="105" t="s">
        <v>616</v>
      </c>
      <c r="E49" s="105" t="s">
        <v>676</v>
      </c>
    </row>
    <row r="50" spans="1:5" x14ac:dyDescent="0.25">
      <c r="A50" t="s">
        <v>649</v>
      </c>
      <c r="B50" s="124">
        <v>88051</v>
      </c>
      <c r="C50" s="105">
        <v>3444</v>
      </c>
      <c r="D50" s="105" t="s">
        <v>617</v>
      </c>
      <c r="E50" s="105" t="s">
        <v>676</v>
      </c>
    </row>
    <row r="51" spans="1:5" x14ac:dyDescent="0.25">
      <c r="A51" t="s">
        <v>650</v>
      </c>
      <c r="B51" s="124">
        <v>89002</v>
      </c>
      <c r="C51" s="105">
        <v>3350</v>
      </c>
      <c r="D51" s="105" t="s">
        <v>618</v>
      </c>
      <c r="E51" s="105" t="s">
        <v>676</v>
      </c>
    </row>
    <row r="52" spans="1:5" x14ac:dyDescent="0.25">
      <c r="A52" t="s">
        <v>651</v>
      </c>
      <c r="B52" s="124">
        <v>89112</v>
      </c>
      <c r="C52" s="105">
        <v>3351</v>
      </c>
      <c r="D52" s="105" t="s">
        <v>619</v>
      </c>
      <c r="E52" s="105" t="s">
        <v>676</v>
      </c>
    </row>
    <row r="53" spans="1:5" x14ac:dyDescent="0.25">
      <c r="A53" t="s">
        <v>652</v>
      </c>
      <c r="B53" s="124">
        <v>90015</v>
      </c>
      <c r="C53" s="105">
        <v>3233</v>
      </c>
      <c r="D53" s="105" t="s">
        <v>620</v>
      </c>
      <c r="E53" s="105" t="s">
        <v>676</v>
      </c>
    </row>
    <row r="54" spans="1:5" x14ac:dyDescent="0.25">
      <c r="A54" t="s">
        <v>653</v>
      </c>
      <c r="B54" s="124">
        <v>90035</v>
      </c>
      <c r="C54" s="105">
        <v>3250</v>
      </c>
      <c r="D54" s="105" t="s">
        <v>621</v>
      </c>
      <c r="E54" s="105" t="s">
        <v>676</v>
      </c>
    </row>
    <row r="55" spans="1:5" x14ac:dyDescent="0.25">
      <c r="A55" t="s">
        <v>654</v>
      </c>
      <c r="B55" s="124">
        <v>90171</v>
      </c>
      <c r="C55" s="105">
        <v>3305</v>
      </c>
      <c r="D55" s="105" t="s">
        <v>622</v>
      </c>
      <c r="E55" s="105" t="s">
        <v>676</v>
      </c>
    </row>
    <row r="56" spans="1:5" x14ac:dyDescent="0.25">
      <c r="A56" t="s">
        <v>655</v>
      </c>
      <c r="B56" s="124">
        <v>90173</v>
      </c>
      <c r="C56" s="105">
        <v>3300</v>
      </c>
      <c r="D56" s="105" t="s">
        <v>623</v>
      </c>
      <c r="E56" s="105" t="s">
        <v>676</v>
      </c>
    </row>
    <row r="57" spans="1:5" x14ac:dyDescent="0.25">
      <c r="A57" t="s">
        <v>656</v>
      </c>
      <c r="B57" s="124">
        <v>90175</v>
      </c>
      <c r="C57" s="105">
        <v>3284</v>
      </c>
      <c r="D57" s="105" t="s">
        <v>624</v>
      </c>
      <c r="E57" s="105" t="s">
        <v>676</v>
      </c>
    </row>
    <row r="58" spans="1:5" x14ac:dyDescent="0.25">
      <c r="A58" t="s">
        <v>657</v>
      </c>
      <c r="B58" s="124">
        <v>90176</v>
      </c>
      <c r="C58" s="105">
        <v>3272</v>
      </c>
      <c r="D58" s="105" t="s">
        <v>625</v>
      </c>
      <c r="E58" s="105" t="s">
        <v>676</v>
      </c>
    </row>
    <row r="59" spans="1:5" x14ac:dyDescent="0.25">
      <c r="A59" t="s">
        <v>658</v>
      </c>
      <c r="B59" s="124">
        <v>90180</v>
      </c>
      <c r="C59" s="105">
        <v>3231</v>
      </c>
      <c r="D59" s="105" t="s">
        <v>626</v>
      </c>
      <c r="E59" s="105" t="s">
        <v>676</v>
      </c>
    </row>
    <row r="60" spans="1:5" x14ac:dyDescent="0.25">
      <c r="A60" t="s">
        <v>659</v>
      </c>
      <c r="B60" s="124">
        <v>90182</v>
      </c>
      <c r="C60" s="105">
        <v>3311</v>
      </c>
      <c r="D60" s="105" t="s">
        <v>627</v>
      </c>
      <c r="E60" s="105" t="s">
        <v>676</v>
      </c>
    </row>
    <row r="61" spans="1:5" x14ac:dyDescent="0.25">
      <c r="A61" t="s">
        <v>660</v>
      </c>
      <c r="B61" s="124">
        <v>90184</v>
      </c>
      <c r="C61" s="105">
        <v>3292</v>
      </c>
      <c r="D61" s="105" t="s">
        <v>628</v>
      </c>
      <c r="E61" s="105" t="s">
        <v>676</v>
      </c>
    </row>
    <row r="62" spans="1:5" x14ac:dyDescent="0.25">
      <c r="A62" t="s">
        <v>661</v>
      </c>
      <c r="B62" s="124">
        <v>90186</v>
      </c>
      <c r="C62" s="105">
        <v>3280</v>
      </c>
      <c r="D62" s="105" t="s">
        <v>629</v>
      </c>
      <c r="E62" s="105" t="s">
        <v>676</v>
      </c>
    </row>
    <row r="63" spans="1:5" x14ac:dyDescent="0.25">
      <c r="A63" t="s">
        <v>662</v>
      </c>
      <c r="B63" s="124">
        <v>90194</v>
      </c>
      <c r="C63" s="105">
        <v>3304</v>
      </c>
      <c r="D63" s="105" t="s">
        <v>630</v>
      </c>
      <c r="E63" s="105" t="s">
        <v>676</v>
      </c>
    </row>
  </sheetData>
  <phoneticPr fontId="13" type="noConversion"/>
  <pageMargins left="0.25" right="0.25" top="0.75" bottom="0.75" header="0.3" footer="0.3"/>
  <pageSetup paperSize="8" fitToHeight="0" orientation="landscape" r:id="rId1"/>
  <headerFooter>
    <oddHeader>&amp;C&amp;F&amp;R&amp;A</oddHeader>
    <oddFooter>&amp;C&amp;D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BB7F373E794E4A935E5CB918344C93" ma:contentTypeVersion="0" ma:contentTypeDescription="Create a new document." ma:contentTypeScope="" ma:versionID="22770fc1ec7e5f718fdb0b6d14b3b53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0C2FA4-C1B7-4E39-89CF-F748EEFCE1C3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1A073CB-7341-4DE0-A669-F2BC6619CB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41261D-2D75-4B10-926D-C49EBB9D2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Cover</vt:lpstr>
      <vt:lpstr>1. Contents</vt:lpstr>
      <vt:lpstr>2. Revenue</vt:lpstr>
      <vt:lpstr>3. Opex</vt:lpstr>
      <vt:lpstr>4. Assets (RAB)</vt:lpstr>
      <vt:lpstr>5. Operational data</vt:lpstr>
      <vt:lpstr>6. Physical Assets</vt:lpstr>
      <vt:lpstr>7. Quality of services</vt:lpstr>
      <vt:lpstr>8. Operating environment</vt:lpstr>
      <vt:lpstr>'5. Operational data'!_ftn1</vt:lpstr>
      <vt:lpstr>'5. Operational data'!_ftnref1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PAL DNSP economic benchmarking data templates  Consolidated Information</dc:title>
  <dc:creator>kcheu</dc:creator>
  <cp:lastModifiedBy>Bryant, Anita</cp:lastModifiedBy>
  <cp:lastPrinted>2014-04-30T03:51:50Z</cp:lastPrinted>
  <dcterms:created xsi:type="dcterms:W3CDTF">2013-06-17T05:26:37Z</dcterms:created>
  <dcterms:modified xsi:type="dcterms:W3CDTF">2018-09-14T04:26:43Z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8071040</vt:lpwstr>
  </property>
  <property fmtid="{D5CDD505-2E9C-101B-9397-08002B2CF9AE}" pid="3" name="Status">
    <vt:lpwstr>Ready</vt:lpwstr>
  </property>
  <property fmtid="{D5CDD505-2E9C-101B-9397-08002B2CF9AE}" pid="4" name="DatabaseID">
    <vt:lpwstr>AC</vt:lpwstr>
  </property>
  <property fmtid="{D5CDD505-2E9C-101B-9397-08002B2CF9AE}" pid="5" name="OnClose">
    <vt:lpwstr/>
  </property>
  <property fmtid="{D5CDD505-2E9C-101B-9397-08002B2CF9AE}" pid="6" name="cf">
    <vt:lpwstr>H:\TRIMDATA\TRIM\TEMP\HPTRIM.3772\D13 121666  Draft RIN - DNSP economic benchmarking data template EFA guidelines.XLSX</vt:lpwstr>
  </property>
  <property fmtid="{D5CDD505-2E9C-101B-9397-08002B2CF9AE}" pid="7" name="currfile">
    <vt:lpwstr>\\cbrvpwxfs01\home$\anley\1.4 final rin - dnsp economic (D2013-00141204).xlsx</vt:lpwstr>
  </property>
  <property fmtid="{D5CDD505-2E9C-101B-9397-08002B2CF9AE}" pid="8" name="ContentTypeId">
    <vt:lpwstr>0x0101008DBB7F373E794E4A935E5CB918344C93</vt:lpwstr>
  </property>
  <property fmtid="{D5CDD505-2E9C-101B-9397-08002B2CF9AE}" pid="9" name="Doc Owner - Company">
    <vt:lpwstr>All</vt:lpwstr>
  </property>
  <property fmtid="{D5CDD505-2E9C-101B-9397-08002B2CF9AE}" pid="10" name="DocumentTypeCommsandReports">
    <vt:lpwstr>Report</vt:lpwstr>
  </property>
  <property fmtid="{D5CDD505-2E9C-101B-9397-08002B2CF9AE}" pid="11" name="SelectedContentType">
    <vt:lpwstr>Comms and Report</vt:lpwstr>
  </property>
  <property fmtid="{D5CDD505-2E9C-101B-9397-08002B2CF9AE}" pid="12" name="Notes1">
    <vt:lpwstr>&lt;div&gt;&lt;/div&gt;</vt:lpwstr>
  </property>
  <property fmtid="{D5CDD505-2E9C-101B-9397-08002B2CF9AE}" pid="13" name="ContentType">
    <vt:lpwstr>Comms and Report</vt:lpwstr>
  </property>
  <property fmtid="{D5CDD505-2E9C-101B-9397-08002B2CF9AE}" pid="14" name="DocumentTypeITTechnicalDocument">
    <vt:lpwstr/>
  </property>
  <property fmtid="{D5CDD505-2E9C-101B-9397-08002B2CF9AE}" pid="15" name="DocumentTypeManagementDocument">
    <vt:lpwstr/>
  </property>
  <property fmtid="{D5CDD505-2E9C-101B-9397-08002B2CF9AE}" pid="16" name="DocumentTypeMeetingRecord">
    <vt:lpwstr/>
  </property>
  <property fmtid="{D5CDD505-2E9C-101B-9397-08002B2CF9AE}" pid="17" name="DocumentTypeProcessDocument">
    <vt:lpwstr/>
  </property>
  <property fmtid="{D5CDD505-2E9C-101B-9397-08002B2CF9AE}" pid="18" name="Doc Description">
    <vt:lpwstr/>
  </property>
  <property fmtid="{D5CDD505-2E9C-101B-9397-08002B2CF9AE}" pid="19" name="Document Owner">
    <vt:lpwstr/>
  </property>
  <property fmtid="{D5CDD505-2E9C-101B-9397-08002B2CF9AE}" pid="20" name="Application Area">
    <vt:lpwstr/>
  </property>
  <property fmtid="{D5CDD505-2E9C-101B-9397-08002B2CF9AE}" pid="21" name="End of Project Action">
    <vt:lpwstr/>
  </property>
  <property fmtid="{D5CDD505-2E9C-101B-9397-08002B2CF9AE}" pid="22" name="BExAnalyzer_OldName">
    <vt:lpwstr>Final PAL DNSP economic benchmarking data templates  Consolidated Information.XLSX</vt:lpwstr>
  </property>
</Properties>
</file>