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420" windowHeight="1102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J3" i="1" l="1"/>
  <c r="C3" i="1" l="1"/>
  <c r="D3" i="1"/>
  <c r="E3" i="1"/>
  <c r="F3" i="1"/>
  <c r="G3" i="1"/>
  <c r="H3" i="1"/>
  <c r="I3" i="1"/>
  <c r="B3" i="1"/>
  <c r="C4" i="1" l="1"/>
  <c r="D4" i="1"/>
  <c r="E4" i="1"/>
  <c r="F4" i="1"/>
  <c r="G4" i="1"/>
  <c r="H4" i="1"/>
  <c r="I4" i="1"/>
  <c r="J4" i="1"/>
  <c r="K4" i="1"/>
  <c r="K5" i="1"/>
  <c r="B4" i="1"/>
  <c r="B13" i="1" l="1"/>
  <c r="B10" i="1" s="1"/>
  <c r="B5" i="1" s="1"/>
  <c r="C13" i="1"/>
  <c r="C10" i="1" s="1"/>
  <c r="C5" i="1" s="1"/>
  <c r="D13" i="1"/>
  <c r="D10" i="1" s="1"/>
  <c r="D5" i="1" s="1"/>
  <c r="E13" i="1"/>
  <c r="E10" i="1" s="1"/>
  <c r="E5" i="1" s="1"/>
  <c r="F13" i="1"/>
  <c r="F10" i="1" s="1"/>
  <c r="F5" i="1" s="1"/>
  <c r="G13" i="1"/>
  <c r="G10" i="1" s="1"/>
  <c r="G5" i="1" s="1"/>
  <c r="H13" i="1"/>
  <c r="H10" i="1" s="1"/>
  <c r="H5" i="1" s="1"/>
  <c r="I13" i="1"/>
  <c r="I10" i="1" s="1"/>
  <c r="I5" i="1" s="1"/>
  <c r="J13" i="1"/>
  <c r="J10" i="1" s="1"/>
  <c r="J5" i="1" s="1"/>
  <c r="K13" i="1"/>
  <c r="K3" i="1" l="1"/>
  <c r="K6" i="1" s="1"/>
  <c r="J6" i="1" l="1"/>
  <c r="C6" i="1" l="1"/>
  <c r="D6" i="1"/>
  <c r="E6" i="1"/>
  <c r="F6" i="1"/>
  <c r="G6" i="1"/>
  <c r="H6" i="1"/>
  <c r="I6" i="1"/>
  <c r="B6" i="1"/>
</calcChain>
</file>

<file path=xl/comments1.xml><?xml version="1.0" encoding="utf-8"?>
<comments xmlns="http://schemas.openxmlformats.org/spreadsheetml/2006/main">
  <authors>
    <author>Ley, Andrew</author>
  </authors>
  <commentList>
    <comment ref="C9" authorId="0">
      <text>
        <r>
          <rPr>
            <b/>
            <sz val="9"/>
            <color indexed="81"/>
            <rFont val="Tahoma"/>
            <charset val="1"/>
          </rPr>
          <t xml:space="preserve">Ley, Andrew:
</t>
        </r>
        <r>
          <rPr>
            <sz val="9"/>
            <color indexed="81"/>
            <rFont val="Tahoma"/>
            <family val="2"/>
          </rPr>
          <t xml:space="preserve">Source: AER, Draft </t>
        </r>
        <r>
          <rPr>
            <sz val="9"/>
            <color indexed="81"/>
            <rFont val="Tahoma"/>
            <charset val="1"/>
          </rPr>
          <t>VENCorp
transmission determination
2008-09 to 2013-14, 30 November 2007, pp. 47-50.</t>
        </r>
      </text>
    </comment>
    <comment ref="D9" authorId="0">
      <text>
        <r>
          <rPr>
            <b/>
            <sz val="9"/>
            <color indexed="81"/>
            <rFont val="Tahoma"/>
            <charset val="1"/>
          </rPr>
          <t>Ley, Andrew:</t>
        </r>
        <r>
          <rPr>
            <sz val="9"/>
            <color indexed="81"/>
            <rFont val="Tahoma"/>
            <charset val="1"/>
          </rPr>
          <t xml:space="preserve">
opex for 2008 and 2009 sourced from AER TNSP electricity performance report 2008-09</t>
        </r>
      </text>
    </comment>
  </commentList>
</comments>
</file>

<file path=xl/sharedStrings.xml><?xml version="1.0" encoding="utf-8"?>
<sst xmlns="http://schemas.openxmlformats.org/spreadsheetml/2006/main" count="10" uniqueCount="8">
  <si>
    <t>AusNet revenues from EB RIN</t>
  </si>
  <si>
    <t>AEMO opex</t>
  </si>
  <si>
    <t>Non AusNet assets</t>
  </si>
  <si>
    <t>CPI (Dec)</t>
  </si>
  <si>
    <t>CPI deflator</t>
  </si>
  <si>
    <t>Total revenue for benchmarking</t>
  </si>
  <si>
    <t>$millions (nominal)</t>
  </si>
  <si>
    <t>$thousands (nominal)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</si>
</sst>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NumberFormat="1" applyFont="1"/>
    <xf numFmtId="44" fontId="0" fillId="0" borderId="0" xfId="0" applyNumberFormat="1"/>
    <xf numFmtId="2" fontId="0" fillId="0" borderId="0" xfId="0" applyNumberFormat="1"/>
    <xf numFmtId="0" fontId="2" fillId="0" borderId="0" xfId="0" applyFont="1"/>
    <xf numFmtId="44" fontId="0" fillId="0" borderId="1" xfId="0" applyNumberFormat="1" applyBorder="1"/>
    <xf numFmtId="0" fontId="2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06-13%20RIN/30APR2014/TNSP%20economic%20benchmarking%20data%20templates%20-%20Consolidated%20Inform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13-14%20RIN/31AUG2014/AusNet%20Services%20(T)%202014%20-%20Economic%20Benchmarking%20RIN%20-%20Template%20CONSOLIDATED%20-%2029%20October%202014%20-%20PUBLIC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3ANT20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368979.00000000006</v>
          </cell>
          <cell r="E16">
            <v>380950.79700000002</v>
          </cell>
          <cell r="F16">
            <v>408671.38299999997</v>
          </cell>
          <cell r="G16">
            <v>465649.56800000003</v>
          </cell>
          <cell r="H16">
            <v>499788.98100000003</v>
          </cell>
          <cell r="I16">
            <v>517092.37099999998</v>
          </cell>
          <cell r="J16">
            <v>535546.647</v>
          </cell>
          <cell r="K16">
            <v>561958.61499999999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</sheetNames>
    <sheetDataSet>
      <sheetData sheetId="0"/>
      <sheetData sheetId="1"/>
      <sheetData sheetId="2">
        <row r="16">
          <cell r="D16">
            <v>580120.95241120283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</sheetData>
      <sheetData sheetId="4"/>
      <sheetData sheetId="5"/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13"/>
  <sheetViews>
    <sheetView tabSelected="1" workbookViewId="0">
      <selection activeCell="E19" sqref="E19"/>
    </sheetView>
  </sheetViews>
  <sheetFormatPr defaultRowHeight="14.5" x14ac:dyDescent="0.35"/>
  <cols>
    <col min="1" max="1" width="30" customWidth="1"/>
    <col min="2" max="11" width="15" customWidth="1"/>
  </cols>
  <sheetData>
    <row r="2" spans="1:11" ht="15" x14ac:dyDescent="0.25">
      <c r="A2" s="4" t="s">
        <v>7</v>
      </c>
      <c r="B2" s="4">
        <v>2006</v>
      </c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</row>
    <row r="3" spans="1:11" ht="15" x14ac:dyDescent="0.25">
      <c r="A3" t="s">
        <v>0</v>
      </c>
      <c r="B3" s="1">
        <f>'[1]2. Revenue'!D16</f>
        <v>368979.00000000006</v>
      </c>
      <c r="C3" s="1">
        <f>'[1]2. Revenue'!E16</f>
        <v>380950.79700000002</v>
      </c>
      <c r="D3" s="1">
        <f>'[1]2. Revenue'!F16</f>
        <v>408671.38299999997</v>
      </c>
      <c r="E3" s="1">
        <f>'[1]2. Revenue'!G16</f>
        <v>465649.56800000003</v>
      </c>
      <c r="F3" s="1">
        <f>'[1]2. Revenue'!H16</f>
        <v>499788.98100000003</v>
      </c>
      <c r="G3" s="1">
        <f>'[1]2. Revenue'!I16</f>
        <v>517092.37099999998</v>
      </c>
      <c r="H3" s="1">
        <f>'[1]2. Revenue'!J16</f>
        <v>535546.647</v>
      </c>
      <c r="I3" s="1">
        <f>'[1]2. Revenue'!K16</f>
        <v>561958.61499999999</v>
      </c>
      <c r="J3" s="1">
        <f>'[2]3.1 Revenue'!$D$16</f>
        <v>580120.95241120283</v>
      </c>
      <c r="K3" s="1">
        <f>'[3]3.1 Revenue'!$E$21/1000</f>
        <v>577455.60230811348</v>
      </c>
    </row>
    <row r="4" spans="1:11" ht="15" x14ac:dyDescent="0.25">
      <c r="A4" t="s">
        <v>1</v>
      </c>
      <c r="B4" s="2">
        <f>B9*1000</f>
        <v>5540</v>
      </c>
      <c r="C4" s="2">
        <f t="shared" ref="C4:K4" si="0">C9*1000</f>
        <v>5570</v>
      </c>
      <c r="D4" s="2">
        <f t="shared" si="0"/>
        <v>8270</v>
      </c>
      <c r="E4" s="2">
        <f t="shared" si="0"/>
        <v>10680</v>
      </c>
      <c r="F4" s="2">
        <f t="shared" si="0"/>
        <v>8360</v>
      </c>
      <c r="G4" s="2">
        <f t="shared" si="0"/>
        <v>9520</v>
      </c>
      <c r="H4" s="2">
        <f t="shared" si="0"/>
        <v>13650</v>
      </c>
      <c r="I4" s="2">
        <f t="shared" si="0"/>
        <v>9340</v>
      </c>
      <c r="J4" s="2">
        <f t="shared" si="0"/>
        <v>8360</v>
      </c>
      <c r="K4" s="2">
        <f t="shared" si="0"/>
        <v>9680</v>
      </c>
    </row>
    <row r="5" spans="1:11" ht="15" x14ac:dyDescent="0.25">
      <c r="A5" t="s">
        <v>2</v>
      </c>
      <c r="B5" s="2">
        <f>B10*1000</f>
        <v>6806.5682656826557</v>
      </c>
      <c r="C5" s="2">
        <f t="shared" ref="C5:K5" si="1">C10*1000</f>
        <v>7003.0627306273054</v>
      </c>
      <c r="D5" s="2">
        <f t="shared" si="1"/>
        <v>7262.435424354243</v>
      </c>
      <c r="E5" s="2">
        <f t="shared" si="1"/>
        <v>7411.7712177121766</v>
      </c>
      <c r="F5" s="2">
        <f t="shared" si="1"/>
        <v>7616.1254612546127</v>
      </c>
      <c r="G5" s="2">
        <f t="shared" si="1"/>
        <v>7844.0590405904049</v>
      </c>
      <c r="H5" s="2">
        <f t="shared" si="1"/>
        <v>8016.9741697416957</v>
      </c>
      <c r="I5" s="2">
        <f t="shared" si="1"/>
        <v>8237.0479704797035</v>
      </c>
      <c r="J5" s="2">
        <f t="shared" si="1"/>
        <v>8378.5239852398518</v>
      </c>
      <c r="K5" s="2">
        <f t="shared" si="1"/>
        <v>8520</v>
      </c>
    </row>
    <row r="6" spans="1:11" ht="15.75" thickBot="1" x14ac:dyDescent="0.3">
      <c r="A6" s="6" t="s">
        <v>5</v>
      </c>
      <c r="B6" s="5">
        <f>SUM(B3:B5)</f>
        <v>381325.56826568273</v>
      </c>
      <c r="C6" s="5">
        <f t="shared" ref="C6:K6" si="2">SUM(C3:C5)</f>
        <v>393523.85973062733</v>
      </c>
      <c r="D6" s="5">
        <f t="shared" si="2"/>
        <v>424203.81842435419</v>
      </c>
      <c r="E6" s="5">
        <f t="shared" si="2"/>
        <v>483741.33921771223</v>
      </c>
      <c r="F6" s="5">
        <f t="shared" si="2"/>
        <v>515765.10646125465</v>
      </c>
      <c r="G6" s="5">
        <f t="shared" si="2"/>
        <v>534456.43004059047</v>
      </c>
      <c r="H6" s="5">
        <f t="shared" si="2"/>
        <v>557213.62116974173</v>
      </c>
      <c r="I6" s="5">
        <f t="shared" si="2"/>
        <v>579535.66297047969</v>
      </c>
      <c r="J6" s="5">
        <f t="shared" si="2"/>
        <v>596859.47639644262</v>
      </c>
      <c r="K6" s="5">
        <f t="shared" si="2"/>
        <v>595655.60230811348</v>
      </c>
    </row>
    <row r="7" spans="1:11" ht="15.75" thickTop="1" x14ac:dyDescent="0.25"/>
    <row r="8" spans="1:11" ht="15" x14ac:dyDescent="0.25">
      <c r="A8" s="4" t="s">
        <v>6</v>
      </c>
      <c r="B8" s="4">
        <v>2006</v>
      </c>
      <c r="C8" s="4">
        <v>2007</v>
      </c>
      <c r="D8" s="4">
        <v>2008</v>
      </c>
      <c r="E8" s="4">
        <v>2009</v>
      </c>
      <c r="F8" s="4">
        <v>2010</v>
      </c>
      <c r="G8" s="4">
        <v>2011</v>
      </c>
      <c r="H8" s="4">
        <v>2012</v>
      </c>
      <c r="I8" s="4">
        <v>2013</v>
      </c>
      <c r="J8" s="4">
        <v>2014</v>
      </c>
      <c r="K8" s="4">
        <v>2015</v>
      </c>
    </row>
    <row r="9" spans="1:11" ht="15" x14ac:dyDescent="0.25">
      <c r="A9" t="s">
        <v>1</v>
      </c>
      <c r="B9" s="2">
        <v>5.54</v>
      </c>
      <c r="C9" s="2">
        <v>5.57</v>
      </c>
      <c r="D9" s="2">
        <v>8.27</v>
      </c>
      <c r="E9" s="2">
        <v>10.68</v>
      </c>
      <c r="F9" s="1">
        <v>8.36</v>
      </c>
      <c r="G9" s="1">
        <v>9.52</v>
      </c>
      <c r="H9" s="1">
        <v>13.65</v>
      </c>
      <c r="I9" s="1">
        <v>9.34</v>
      </c>
      <c r="J9" s="1">
        <v>8.36</v>
      </c>
      <c r="K9" s="1">
        <v>9.68</v>
      </c>
    </row>
    <row r="10" spans="1:11" ht="15" x14ac:dyDescent="0.25">
      <c r="A10" t="s">
        <v>2</v>
      </c>
      <c r="B10" s="2">
        <f t="shared" ref="B10:J10" si="3">$K$10*B13</f>
        <v>6.8065682656826558</v>
      </c>
      <c r="C10" s="2">
        <f t="shared" si="3"/>
        <v>7.0030627306273052</v>
      </c>
      <c r="D10" s="2">
        <f t="shared" si="3"/>
        <v>7.2624354243542433</v>
      </c>
      <c r="E10" s="2">
        <f t="shared" si="3"/>
        <v>7.4117712177121762</v>
      </c>
      <c r="F10" s="2">
        <f t="shared" si="3"/>
        <v>7.6161254612546125</v>
      </c>
      <c r="G10" s="2">
        <f t="shared" si="3"/>
        <v>7.8440590405904054</v>
      </c>
      <c r="H10" s="2">
        <f t="shared" si="3"/>
        <v>8.0169741697416956</v>
      </c>
      <c r="I10" s="2">
        <f t="shared" si="3"/>
        <v>8.2370479704797042</v>
      </c>
      <c r="J10" s="2">
        <f t="shared" si="3"/>
        <v>8.3785239852398519</v>
      </c>
      <c r="K10" s="1">
        <v>8.52</v>
      </c>
    </row>
    <row r="12" spans="1:11" ht="15" x14ac:dyDescent="0.25">
      <c r="A12" t="s">
        <v>3</v>
      </c>
      <c r="B12">
        <v>86.6</v>
      </c>
      <c r="C12">
        <v>89.1</v>
      </c>
      <c r="D12">
        <v>92.4</v>
      </c>
      <c r="E12">
        <v>94.3</v>
      </c>
      <c r="F12">
        <v>96.9</v>
      </c>
      <c r="G12">
        <v>99.8</v>
      </c>
      <c r="H12">
        <v>102</v>
      </c>
      <c r="I12">
        <v>104.8</v>
      </c>
      <c r="J12">
        <v>106.6</v>
      </c>
      <c r="K12">
        <v>108.4</v>
      </c>
    </row>
    <row r="13" spans="1:11" ht="15" x14ac:dyDescent="0.25">
      <c r="A13" t="s">
        <v>4</v>
      </c>
      <c r="B13" s="3">
        <f t="shared" ref="B13:K13" si="4">B12/$K$12</f>
        <v>0.79889298892988925</v>
      </c>
      <c r="C13" s="3">
        <f t="shared" si="4"/>
        <v>0.82195571955719549</v>
      </c>
      <c r="D13" s="3">
        <f t="shared" si="4"/>
        <v>0.85239852398523985</v>
      </c>
      <c r="E13" s="3">
        <f t="shared" si="4"/>
        <v>0.86992619926199255</v>
      </c>
      <c r="F13" s="3">
        <f t="shared" si="4"/>
        <v>0.89391143911439119</v>
      </c>
      <c r="G13" s="3">
        <f t="shared" si="4"/>
        <v>0.92066420664206639</v>
      </c>
      <c r="H13" s="3">
        <f t="shared" si="4"/>
        <v>0.94095940959409585</v>
      </c>
      <c r="I13" s="3">
        <f t="shared" si="4"/>
        <v>0.96678966789667886</v>
      </c>
      <c r="J13" s="3">
        <f t="shared" si="4"/>
        <v>0.98339483394833938</v>
      </c>
      <c r="K13">
        <f t="shared" si="4"/>
        <v>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Ley, Andrew</dc:creator>
  <cp:lastModifiedBy>Wu, Su</cp:lastModifiedBy>
  <dcterms:created xsi:type="dcterms:W3CDTF">2016-11-03T02:37:48Z</dcterms:created>
  <dcterms:modified xsi:type="dcterms:W3CDTF">2016-11-07T02:18:32Z</dcterms:modified>
</cp:coreProperties>
</file>