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C:\Users\Mirinda\AppData\Local\Microsoft\Windows\INetCache\Content.MSO\"/>
    </mc:Choice>
  </mc:AlternateContent>
  <xr:revisionPtr revIDLastSave="0" documentId="8_{8E9DCF8F-AAEF-4FB8-BFBD-18F60442B9CC}" xr6:coauthVersionLast="43" xr6:coauthVersionMax="43" xr10:uidLastSave="{00000000-0000-0000-0000-000000000000}"/>
  <bookViews>
    <workbookView xWindow="10215" yWindow="0" windowWidth="10275" windowHeight="10920" activeTab="2"/>
  </bookViews>
  <sheets>
    <sheet name="Ch Avge Opex Efficiency 2006-17" sheetId="6" r:id="rId1"/>
    <sheet name="Efficiency Estimates BM" sheetId="1" r:id="rId2"/>
    <sheet name="Comparison" sheetId="7" r:id="rId3"/>
  </sheets>
  <calcPr calcId="11421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6" i="1" l="1"/>
  <c r="H46" i="1"/>
  <c r="G53" i="1"/>
  <c r="H53" i="1"/>
  <c r="I46" i="1"/>
  <c r="G47" i="1"/>
  <c r="H47" i="1"/>
  <c r="I47" i="1"/>
  <c r="G48" i="1"/>
  <c r="H48" i="1"/>
  <c r="I48" i="1"/>
  <c r="G49" i="1"/>
  <c r="H49" i="1"/>
  <c r="I49" i="1"/>
  <c r="G50" i="1"/>
  <c r="H50" i="1"/>
  <c r="I50" i="1"/>
  <c r="G51" i="1"/>
  <c r="H51" i="1"/>
  <c r="I51" i="1"/>
  <c r="G52" i="1"/>
  <c r="H52" i="1"/>
  <c r="I52" i="1"/>
  <c r="I53" i="1"/>
  <c r="G54" i="1"/>
  <c r="H54" i="1"/>
  <c r="I54" i="1"/>
  <c r="G55" i="1"/>
  <c r="H55" i="1"/>
  <c r="I55" i="1"/>
  <c r="G56" i="1"/>
  <c r="H56" i="1"/>
  <c r="I56" i="1"/>
  <c r="G57" i="1"/>
  <c r="H57" i="1"/>
  <c r="I57" i="1"/>
  <c r="H45" i="1"/>
  <c r="I45" i="1"/>
  <c r="J46" i="1"/>
  <c r="J47" i="1"/>
  <c r="J48" i="1"/>
  <c r="J49" i="1"/>
  <c r="J50" i="1"/>
  <c r="J51" i="1"/>
  <c r="J52" i="1"/>
  <c r="J53" i="1"/>
  <c r="J54" i="1"/>
  <c r="J55" i="1"/>
  <c r="J56" i="1"/>
  <c r="J57" i="1"/>
  <c r="J45" i="1"/>
  <c r="G14" i="1"/>
  <c r="H14" i="1"/>
  <c r="G21" i="1"/>
  <c r="H21" i="1"/>
  <c r="I14" i="1"/>
  <c r="J14" i="1"/>
  <c r="K46" i="1"/>
  <c r="G15" i="1"/>
  <c r="H15" i="1"/>
  <c r="I15" i="1"/>
  <c r="J15" i="1"/>
  <c r="K47" i="1"/>
  <c r="G16" i="1"/>
  <c r="H16" i="1"/>
  <c r="I16" i="1"/>
  <c r="J16" i="1"/>
  <c r="K48" i="1"/>
  <c r="G17" i="1"/>
  <c r="H17" i="1"/>
  <c r="I17" i="1"/>
  <c r="J17" i="1"/>
  <c r="K49" i="1"/>
  <c r="G18" i="1"/>
  <c r="H18" i="1"/>
  <c r="I18" i="1"/>
  <c r="J18" i="1"/>
  <c r="K50" i="1"/>
  <c r="G19" i="1"/>
  <c r="H19" i="1"/>
  <c r="I19" i="1"/>
  <c r="J19" i="1"/>
  <c r="K51" i="1"/>
  <c r="G20" i="1"/>
  <c r="H20" i="1"/>
  <c r="I20" i="1"/>
  <c r="J20" i="1"/>
  <c r="K52" i="1"/>
  <c r="I21" i="1"/>
  <c r="J21" i="1"/>
  <c r="K53" i="1"/>
  <c r="G22" i="1"/>
  <c r="H22" i="1"/>
  <c r="I22" i="1"/>
  <c r="J22" i="1"/>
  <c r="K54" i="1"/>
  <c r="G23" i="1"/>
  <c r="H23" i="1"/>
  <c r="I23" i="1"/>
  <c r="J23" i="1"/>
  <c r="K55" i="1"/>
  <c r="G24" i="1"/>
  <c r="H24" i="1"/>
  <c r="I24" i="1"/>
  <c r="J24" i="1"/>
  <c r="K56" i="1"/>
  <c r="G25" i="1"/>
  <c r="H25" i="1"/>
  <c r="I25" i="1"/>
  <c r="J25" i="1"/>
  <c r="K57" i="1"/>
  <c r="H13" i="1"/>
  <c r="I13" i="1"/>
  <c r="J13" i="1"/>
  <c r="K45" i="1"/>
</calcChain>
</file>

<file path=xl/sharedStrings.xml><?xml version="1.0" encoding="utf-8"?>
<sst xmlns="http://schemas.openxmlformats.org/spreadsheetml/2006/main" count="162" uniqueCount="78">
  <si>
    <t>-------------+----------------------------------------------------------------</t>
  </si>
  <si>
    <t>        </t>
  </si>
  <si>
    <t>lvc</t>
  </si>
  <si>
    <t>Coef.  </t>
  </si>
  <si>
    <t>ly2</t>
  </si>
  <si>
    <t>ly3</t>
  </si>
  <si>
    <t>ly4</t>
  </si>
  <si>
    <t>lz1</t>
  </si>
  <si>
    <t>         </t>
  </si>
  <si>
    <t>yr</t>
  </si>
  <si>
    <t>cd2</t>
  </si>
  <si>
    <t>cd3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</si>
  <si>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</si>
  <si>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</si>
  <si>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</si>
  <si>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</si>
  <si>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</si>
  <si>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</si>
  <si>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</si>
  <si>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</si>
  <si>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</si>
  <si>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</si>
  <si>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</si>
  <si>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</si>
  <si>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      </t>
  </si>
  <si>
    <t>_cons</t>
  </si>
  <si>
    <t>exp</t>
  </si>
  <si>
    <t>base d9</t>
  </si>
  <si>
    <t>coeff</t>
  </si>
  <si>
    <t>eff score</t>
  </si>
  <si>
    <t>-</t>
  </si>
  <si>
    <t>------------</t>
  </si>
  <si>
    <t>-----------</t>
  </si>
  <si>
    <t>---------</t>
  </si>
  <si>
    <t>--------</t>
  </si>
  <si>
    <t>Coef.</t>
  </si>
  <si>
    <t>z</t>
  </si>
  <si>
    <t>ly22</t>
  </si>
  <si>
    <t>ly23</t>
  </si>
  <si>
    <t>ly24</t>
  </si>
  <si>
    <t>ly33</t>
  </si>
  <si>
    <t>ly34</t>
  </si>
  <si>
    <t>ly44</t>
  </si>
  <si>
    <t>ACT</t>
  </si>
  <si>
    <t>AGD</t>
  </si>
  <si>
    <t>CIT</t>
  </si>
  <si>
    <t>END</t>
  </si>
  <si>
    <t>ENX</t>
  </si>
  <si>
    <t>ERG</t>
  </si>
  <si>
    <t>ESS</t>
  </si>
  <si>
    <t>JEN</t>
  </si>
  <si>
    <t>PCR</t>
  </si>
  <si>
    <t>SAP</t>
  </si>
  <si>
    <t>TND</t>
  </si>
  <si>
    <t>UED</t>
  </si>
  <si>
    <t>SFA CD</t>
  </si>
  <si>
    <t>Cobb Douglas with Dummy Variables</t>
  </si>
  <si>
    <t>Translog with Dummy Variables</t>
  </si>
  <si>
    <t>Cobb Douglas with Dummy Variables - Efficiency Scores</t>
  </si>
  <si>
    <t>Translog with Dummy Variables - Efficiency Scores</t>
  </si>
  <si>
    <t>Other Efficiency Scores</t>
  </si>
  <si>
    <t>Avr Rel prod levels</t>
  </si>
  <si>
    <t>LSE TLG</t>
  </si>
  <si>
    <t>LSE CD</t>
  </si>
  <si>
    <t>AND</t>
  </si>
  <si>
    <t>Std. Err.</t>
  </si>
  <si>
    <t>Medium Database Regression Estimates - USING NON-COINCIDENT MAX DEMAND FOR AUS &amp; ESTIMATED NON-COINCIDENT MAX DEMAND FOR NZ</t>
  </si>
  <si>
    <t>Opex MPFP Score</t>
  </si>
  <si>
    <t>Australia &amp; NZ updated 1 year to 2017, Ontario updated 1 year to 2016</t>
  </si>
  <si>
    <t>Opex MPFP</t>
  </si>
  <si>
    <t>Opex Efficiency Scores</t>
  </si>
  <si>
    <t>2018 ABR</t>
  </si>
  <si>
    <t>SFACD</t>
  </si>
  <si>
    <t>LSETLG</t>
  </si>
  <si>
    <t>LSECD</t>
  </si>
  <si>
    <t>DNSP</t>
  </si>
  <si>
    <t>2018 ABR with Revised Australian DNSP Data</t>
  </si>
  <si>
    <t>RESULTS FOR DATABASE UPDATED TO INCLUDE 2017 DATA with Revised Australian DNSP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</si>
</sst>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Calibri"/>
      <family val="2"/>
    </font>
    <font>
      <sz val="10"/>
      <color indexed="8"/>
      <name val="Arial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/>
  </cellStyleXfs>
  <cellXfs count="14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NumberFormat="1"/>
    <xf numFmtId="164" fontId="0" fillId="0" borderId="0" xfId="0" applyNumberFormat="1"/>
    <xf numFmtId="0" fontId="4" fillId="0" borderId="0" xfId="0" applyFont="1"/>
    <xf numFmtId="9" fontId="0" fillId="0" borderId="0" xfId="0" applyNumberFormat="1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17" fontId="0" fillId="0" borderId="0" xfId="0" quotePrefix="1" applyNumberFormat="1" applyAlignment="1">
      <alignment horizontal="right"/>
    </xf>
    <xf numFmtId="0" fontId="5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137531068765531E-2"/>
          <c:y val="4.619565217391304E-2"/>
          <c:w val="0.79370339685169833"/>
          <c:h val="0.85190217391304368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'Efficiency Estimates BM'!$M$44</c:f>
              <c:strCache>
                <c:ptCount val="1"/>
                <c:pt idx="0">
                  <c:v>SFA CD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'Efficiency Estimates BM'!$L$45:$L$57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 BM'!$M$45:$M$57</c:f>
              <c:numCache>
                <c:formatCode>0.000</c:formatCode>
                <c:ptCount val="13"/>
                <c:pt idx="0">
                  <c:v>0.43313649999999998</c:v>
                </c:pt>
                <c:pt idx="1">
                  <c:v>0.42486610000000002</c:v>
                </c:pt>
                <c:pt idx="2">
                  <c:v>0.85570089999999999</c:v>
                </c:pt>
                <c:pt idx="3">
                  <c:v>0.55092410000000003</c:v>
                </c:pt>
                <c:pt idx="4">
                  <c:v>0.59410750000000001</c:v>
                </c:pt>
                <c:pt idx="5">
                  <c:v>0.51972839999999998</c:v>
                </c:pt>
                <c:pt idx="6">
                  <c:v>0.58610709999999999</c:v>
                </c:pt>
                <c:pt idx="7">
                  <c:v>0.64552220000000005</c:v>
                </c:pt>
                <c:pt idx="8">
                  <c:v>0.95799659999999998</c:v>
                </c:pt>
                <c:pt idx="9">
                  <c:v>0.77304289999999998</c:v>
                </c:pt>
                <c:pt idx="10">
                  <c:v>0.71788580000000002</c:v>
                </c:pt>
                <c:pt idx="11">
                  <c:v>0.71833349999999996</c:v>
                </c:pt>
                <c:pt idx="12">
                  <c:v>0.78477240000000004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7A-4D5C-BB23-B9B83E785AF9}"/>
            </c:ext>
          </c:extLst>
        </c:ser>
        <c:ser>
          <c:idx val="0"/>
          <c:order val="1"/>
          <c:tx>
            <c:strRef>
              <c:f>'Efficiency Estimates BM'!$J$43</c:f>
              <c:strCache>
                <c:ptCount val="1"/>
                <c:pt idx="0">
                  <c:v>LSE TLG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'Efficiency Estimates BM'!$L$45:$L$57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 BM'!$J$45:$J$57</c:f>
              <c:numCache>
                <c:formatCode>0.000</c:formatCode>
                <c:ptCount val="13"/>
                <c:pt idx="0">
                  <c:v>0.40516612937310315</c:v>
                </c:pt>
                <c:pt idx="1">
                  <c:v>0.47241383899958184</c:v>
                </c:pt>
                <c:pt idx="2">
                  <c:v>0.85069322760451138</c:v>
                </c:pt>
                <c:pt idx="3">
                  <c:v>0.59420238628443844</c:v>
                </c:pt>
                <c:pt idx="4">
                  <c:v>0.65128001414346681</c:v>
                </c:pt>
                <c:pt idx="5">
                  <c:v>0.53743056968655756</c:v>
                </c:pt>
                <c:pt idx="6">
                  <c:v>0.67129929381789899</c:v>
                </c:pt>
                <c:pt idx="7">
                  <c:v>0.54693254623780574</c:v>
                </c:pt>
                <c:pt idx="8">
                  <c:v>1</c:v>
                </c:pt>
                <c:pt idx="9">
                  <c:v>0.80977827771737232</c:v>
                </c:pt>
                <c:pt idx="10">
                  <c:v>0.71608421515964837</c:v>
                </c:pt>
                <c:pt idx="11">
                  <c:v>0.68189519906962637</c:v>
                </c:pt>
                <c:pt idx="12">
                  <c:v>0.7088940496042675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7A-4D5C-BB23-B9B83E785AF9}"/>
            </c:ext>
          </c:extLst>
        </c:ser>
        <c:ser>
          <c:idx val="1"/>
          <c:order val="2"/>
          <c:tx>
            <c:strRef>
              <c:f>'Efficiency Estimates BM'!$K$43</c:f>
              <c:strCache>
                <c:ptCount val="1"/>
                <c:pt idx="0">
                  <c:v>LSE CD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80"/>
              </a:solidFill>
              <a:prstDash val="solid"/>
            </a:ln>
          </c:spPr>
          <c:invertIfNegative val="0"/>
          <c:cat>
            <c:strRef>
              <c:f>'Efficiency Estimates BM'!$L$45:$L$57</c:f>
              <c:strCache>
                <c:ptCount val="13"/>
                <c:pt idx="0">
                  <c:v>ACT</c:v>
                </c:pt>
                <c:pt idx="1">
                  <c:v>AGD</c:v>
                </c:pt>
                <c:pt idx="2">
                  <c:v>CIT</c:v>
                </c:pt>
                <c:pt idx="3">
                  <c:v>END</c:v>
                </c:pt>
                <c:pt idx="4">
                  <c:v>ENX</c:v>
                </c:pt>
                <c:pt idx="5">
                  <c:v>ERG</c:v>
                </c:pt>
                <c:pt idx="6">
                  <c:v>ESS</c:v>
                </c:pt>
                <c:pt idx="7">
                  <c:v>JEN</c:v>
                </c:pt>
                <c:pt idx="8">
                  <c:v>PCR</c:v>
                </c:pt>
                <c:pt idx="9">
                  <c:v>SAP</c:v>
                </c:pt>
                <c:pt idx="10">
                  <c:v>AND</c:v>
                </c:pt>
                <c:pt idx="11">
                  <c:v>TND</c:v>
                </c:pt>
                <c:pt idx="12">
                  <c:v>UED</c:v>
                </c:pt>
              </c:strCache>
            </c:strRef>
          </c:cat>
          <c:val>
            <c:numRef>
              <c:f>'Efficiency Estimates BM'!$K$45:$K$57</c:f>
              <c:numCache>
                <c:formatCode>0.000</c:formatCode>
                <c:ptCount val="13"/>
                <c:pt idx="0">
                  <c:v>0.44153618635405834</c:v>
                </c:pt>
                <c:pt idx="1">
                  <c:v>0.42859052630572808</c:v>
                </c:pt>
                <c:pt idx="2">
                  <c:v>0.89268910983774752</c:v>
                </c:pt>
                <c:pt idx="3">
                  <c:v>0.55893119459217344</c:v>
                </c:pt>
                <c:pt idx="4">
                  <c:v>0.6069116199038026</c:v>
                </c:pt>
                <c:pt idx="5">
                  <c:v>0.53908107604851574</c:v>
                </c:pt>
                <c:pt idx="6">
                  <c:v>0.63704670872455382</c:v>
                </c:pt>
                <c:pt idx="7">
                  <c:v>0.64311739341576135</c:v>
                </c:pt>
                <c:pt idx="8">
                  <c:v>1</c:v>
                </c:pt>
                <c:pt idx="9">
                  <c:v>0.77726813348766133</c:v>
                </c:pt>
                <c:pt idx="10">
                  <c:v>0.74899909780376661</c:v>
                </c:pt>
                <c:pt idx="11">
                  <c:v>0.73439958849806419</c:v>
                </c:pt>
                <c:pt idx="12">
                  <c:v>0.79851198663463285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7A-4D5C-BB23-B9B83E785AF9}"/>
            </c:ext>
          </c:extLst>
        </c:ser>
        <c:ser>
          <c:idx val="4"/>
          <c:order val="3"/>
          <c:tx>
            <c:strRef>
              <c:f>'Efficiency Estimates BM'!$N$43</c:f>
              <c:strCache>
                <c:ptCount val="1"/>
                <c:pt idx="0">
                  <c:v>Opex MPFP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FF6600"/>
              </a:solidFill>
              <a:prstDash val="solid"/>
            </a:ln>
          </c:spPr>
          <c:invertIfNegative val="0"/>
          <c:val>
            <c:numRef>
              <c:f>'Efficiency Estimates BM'!$O$45:$O$57</c:f>
              <c:numCache>
                <c:formatCode>0.000</c:formatCode>
                <c:ptCount val="13"/>
                <c:pt idx="0">
                  <c:v>0.55024219632604421</c:v>
                </c:pt>
                <c:pt idx="1">
                  <c:v>0.45302835683076181</c:v>
                </c:pt>
                <c:pt idx="2">
                  <c:v>1</c:v>
                </c:pt>
                <c:pt idx="3">
                  <c:v>0.64418032406332704</c:v>
                </c:pt>
                <c:pt idx="4">
                  <c:v>0.66668730107144147</c:v>
                </c:pt>
                <c:pt idx="5">
                  <c:v>0.54214319245193476</c:v>
                </c:pt>
                <c:pt idx="6">
                  <c:v>0.57279044214370833</c:v>
                </c:pt>
                <c:pt idx="7">
                  <c:v>0.6100355427622246</c:v>
                </c:pt>
                <c:pt idx="8">
                  <c:v>0.95993830312972328</c:v>
                </c:pt>
                <c:pt idx="9">
                  <c:v>0.89826722585903596</c:v>
                </c:pt>
                <c:pt idx="10">
                  <c:v>0.65395587332538907</c:v>
                </c:pt>
                <c:pt idx="11">
                  <c:v>0.73685975310934682</c:v>
                </c:pt>
                <c:pt idx="12">
                  <c:v>0.709348932943343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7A-4D5C-BB23-B9B83E785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888584"/>
        <c:axId val="1"/>
      </c:barChart>
      <c:catAx>
        <c:axId val="81888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1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8885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6113989637305699"/>
          <c:y val="0.34693877551020408"/>
          <c:w val="0.99067357512953369"/>
          <c:h val="0.60884353741496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5" right="0.75" top="1" bottom="1" header="0.5" footer="0.5"/>
  <pageSetup paperSize="9" orientation="landscape" verticalDpi="4294967293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FAF6E402-2C74-497F-84E4-E30378EC471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workbookViewId="0"/>
  </sheetViews>
  <sheetFormatPr defaultRowHeight="15" x14ac:dyDescent="0.25"/>
  <cols>
    <col min="7" max="7" width="12.85546875" style="2" customWidth="1"/>
    <col min="18" max="18" width="13" customWidth="1"/>
    <col min="19" max="19" width="6.140625" customWidth="1"/>
    <col min="20" max="20" width="14.5703125" customWidth="1"/>
    <col min="21" max="21" width="15.42578125" customWidth="1"/>
    <col min="22" max="22" width="11.7109375" customWidth="1"/>
    <col min="23" max="23" width="15.7109375" customWidth="1"/>
  </cols>
  <sheetData>
    <row r="1" spans="1:10" x14ac:dyDescent="0.25">
      <c r="A1" s="4" t="s">
        <v>77</v>
      </c>
    </row>
    <row r="2" spans="1:10" x14ac:dyDescent="0.25">
      <c r="A2" s="4" t="s">
        <v>66</v>
      </c>
    </row>
    <row r="3" spans="1:10" x14ac:dyDescent="0.25">
      <c r="A3" s="9" t="s">
        <v>68</v>
      </c>
    </row>
    <row r="4" spans="1:10" x14ac:dyDescent="0.25">
      <c r="B4" s="4" t="s">
        <v>56</v>
      </c>
    </row>
    <row r="5" spans="1:10" x14ac:dyDescent="0.25">
      <c r="A5" s="1" t="s">
        <v>1</v>
      </c>
      <c r="B5" t="s">
        <v>2</v>
      </c>
      <c r="C5" t="s">
        <v>3</v>
      </c>
      <c r="D5" t="s">
        <v>65</v>
      </c>
      <c r="E5" t="s">
        <v>36</v>
      </c>
      <c r="F5" s="2"/>
      <c r="G5"/>
    </row>
    <row r="6" spans="1:10" x14ac:dyDescent="0.25">
      <c r="A6" s="1" t="s">
        <v>0</v>
      </c>
    </row>
    <row r="7" spans="1:10" x14ac:dyDescent="0.25">
      <c r="A7" s="1" t="s">
        <v>1</v>
      </c>
      <c r="B7" t="s">
        <v>4</v>
      </c>
      <c r="C7" s="3">
        <v>0.68589719999999998</v>
      </c>
      <c r="D7" s="3">
        <v>5.7238700000000003E-2</v>
      </c>
      <c r="E7" s="3">
        <v>11.98</v>
      </c>
    </row>
    <row r="8" spans="1:10" x14ac:dyDescent="0.25">
      <c r="A8" s="1" t="s">
        <v>1</v>
      </c>
      <c r="B8" t="s">
        <v>5</v>
      </c>
      <c r="C8" s="3">
        <v>0.1074282</v>
      </c>
      <c r="D8" s="3">
        <v>2.66822E-2</v>
      </c>
      <c r="E8" s="3">
        <v>4.03</v>
      </c>
    </row>
    <row r="9" spans="1:10" x14ac:dyDescent="0.25">
      <c r="A9" s="1" t="s">
        <v>1</v>
      </c>
      <c r="B9" t="s">
        <v>6</v>
      </c>
      <c r="C9" s="3">
        <v>0.2048846</v>
      </c>
      <c r="D9" s="3">
        <v>5.6174200000000001E-2</v>
      </c>
      <c r="E9" s="3">
        <v>3.65</v>
      </c>
    </row>
    <row r="10" spans="1:10" x14ac:dyDescent="0.25">
      <c r="A10" s="1" t="s">
        <v>1</v>
      </c>
      <c r="B10" t="s">
        <v>7</v>
      </c>
      <c r="C10" s="3">
        <v>-0.18143310000000001</v>
      </c>
      <c r="D10" s="3">
        <v>2.0460900000000001E-2</v>
      </c>
      <c r="E10" s="3">
        <v>-8.8699999999999992</v>
      </c>
    </row>
    <row r="11" spans="1:10" x14ac:dyDescent="0.25">
      <c r="A11" s="1" t="s">
        <v>8</v>
      </c>
      <c r="B11" t="s">
        <v>9</v>
      </c>
      <c r="C11" s="3">
        <v>1.9675399999999999E-2</v>
      </c>
      <c r="D11" s="3">
        <v>2.0021000000000001E-3</v>
      </c>
      <c r="E11" s="3">
        <v>9.83</v>
      </c>
      <c r="F11" s="4" t="s">
        <v>58</v>
      </c>
    </row>
    <row r="12" spans="1:10" x14ac:dyDescent="0.25">
      <c r="A12" s="1" t="s">
        <v>1</v>
      </c>
      <c r="B12" t="s">
        <v>10</v>
      </c>
      <c r="C12" s="3">
        <v>-0.28398400000000001</v>
      </c>
      <c r="D12" s="3">
        <v>0.13083829999999999</v>
      </c>
      <c r="E12" s="3">
        <v>-2.17</v>
      </c>
      <c r="G12" s="2" t="s">
        <v>28</v>
      </c>
      <c r="H12" t="s">
        <v>26</v>
      </c>
      <c r="I12" t="s">
        <v>27</v>
      </c>
      <c r="J12" t="s">
        <v>29</v>
      </c>
    </row>
    <row r="13" spans="1:10" x14ac:dyDescent="0.25">
      <c r="A13" s="1" t="s">
        <v>1</v>
      </c>
      <c r="B13" t="s">
        <v>11</v>
      </c>
      <c r="C13" s="3">
        <v>-0.1099263</v>
      </c>
      <c r="D13" s="3">
        <v>0.1300606</v>
      </c>
      <c r="E13" s="3">
        <v>-0.85</v>
      </c>
      <c r="F13">
        <v>1</v>
      </c>
      <c r="G13" s="2">
        <v>0</v>
      </c>
      <c r="H13">
        <f>EXP(G13)</f>
        <v>1</v>
      </c>
      <c r="I13">
        <f t="shared" ref="I13:I20" si="0">H13/H$21</f>
        <v>2.2648200326623322</v>
      </c>
      <c r="J13">
        <f>1/I13</f>
        <v>0.44153618635405834</v>
      </c>
    </row>
    <row r="14" spans="1:10" x14ac:dyDescent="0.25">
      <c r="A14" s="1" t="s">
        <v>8</v>
      </c>
      <c r="B14" t="s">
        <v>12</v>
      </c>
      <c r="C14" s="3">
        <v>2.9758E-2</v>
      </c>
      <c r="D14" s="3">
        <v>0.16162660000000001</v>
      </c>
      <c r="E14" s="3">
        <v>0.18</v>
      </c>
      <c r="F14">
        <v>2</v>
      </c>
      <c r="G14" s="2">
        <f>C14</f>
        <v>2.9758E-2</v>
      </c>
      <c r="H14">
        <f t="shared" ref="H14:H25" si="1">EXP(G14)</f>
        <v>1.030205194127636</v>
      </c>
      <c r="I14">
        <f t="shared" si="0"/>
        <v>2.333229361413057</v>
      </c>
      <c r="J14">
        <f t="shared" ref="J14:J25" si="2">1/I14</f>
        <v>0.42859052630572808</v>
      </c>
    </row>
    <row r="15" spans="1:10" x14ac:dyDescent="0.25">
      <c r="A15" s="1" t="s">
        <v>8</v>
      </c>
      <c r="B15" t="s">
        <v>13</v>
      </c>
      <c r="C15" s="3">
        <v>-0.7039784</v>
      </c>
      <c r="D15" s="3">
        <v>0.1422139</v>
      </c>
      <c r="E15" s="3">
        <v>-4.95</v>
      </c>
      <c r="F15">
        <v>3</v>
      </c>
      <c r="G15" s="2">
        <f t="shared" ref="G15:G25" si="3">C15</f>
        <v>-0.7039784</v>
      </c>
      <c r="H15">
        <f t="shared" si="1"/>
        <v>0.49461361350572608</v>
      </c>
      <c r="I15">
        <f t="shared" si="0"/>
        <v>1.1202108202952727</v>
      </c>
      <c r="J15">
        <f t="shared" si="2"/>
        <v>0.89268910983774752</v>
      </c>
    </row>
    <row r="16" spans="1:10" x14ac:dyDescent="0.25">
      <c r="A16" s="1" t="s">
        <v>8</v>
      </c>
      <c r="B16" t="s">
        <v>14</v>
      </c>
      <c r="C16" s="3">
        <v>-0.23576639999999999</v>
      </c>
      <c r="D16" s="3">
        <v>0.1400334</v>
      </c>
      <c r="E16" s="3">
        <v>-1.68</v>
      </c>
      <c r="F16">
        <v>4</v>
      </c>
      <c r="G16" s="2">
        <f t="shared" si="3"/>
        <v>-0.23576639999999999</v>
      </c>
      <c r="H16">
        <f t="shared" si="1"/>
        <v>0.78996518824866646</v>
      </c>
      <c r="I16">
        <f t="shared" si="0"/>
        <v>1.7891289834514501</v>
      </c>
      <c r="J16">
        <f t="shared" si="2"/>
        <v>0.55893119459217344</v>
      </c>
    </row>
    <row r="17" spans="1:10" x14ac:dyDescent="0.25">
      <c r="A17" s="1" t="s">
        <v>8</v>
      </c>
      <c r="B17" t="s">
        <v>15</v>
      </c>
      <c r="C17" s="3">
        <v>-0.31812319999999999</v>
      </c>
      <c r="D17" s="3">
        <v>0.1370191</v>
      </c>
      <c r="E17" s="3">
        <v>-2.3199999999999998</v>
      </c>
      <c r="F17">
        <v>5</v>
      </c>
      <c r="G17" s="2">
        <f t="shared" si="3"/>
        <v>-0.31812319999999999</v>
      </c>
      <c r="H17">
        <f t="shared" si="1"/>
        <v>0.72751315327270094</v>
      </c>
      <c r="I17">
        <f t="shared" si="0"/>
        <v>1.6476863635573549</v>
      </c>
      <c r="J17">
        <f t="shared" si="2"/>
        <v>0.6069116199038026</v>
      </c>
    </row>
    <row r="18" spans="1:10" x14ac:dyDescent="0.25">
      <c r="A18" s="1" t="s">
        <v>8</v>
      </c>
      <c r="B18" t="s">
        <v>16</v>
      </c>
      <c r="C18" s="3">
        <v>-0.19960600000000001</v>
      </c>
      <c r="D18" s="3">
        <v>0.15221879999999999</v>
      </c>
      <c r="E18" s="3">
        <v>-1.31</v>
      </c>
      <c r="F18">
        <v>6</v>
      </c>
      <c r="G18" s="2">
        <f t="shared" si="3"/>
        <v>-0.19960600000000001</v>
      </c>
      <c r="H18">
        <f t="shared" si="1"/>
        <v>0.81905339655128495</v>
      </c>
      <c r="I18">
        <f t="shared" si="0"/>
        <v>1.8550085403294754</v>
      </c>
      <c r="J18">
        <f t="shared" si="2"/>
        <v>0.53908107604851574</v>
      </c>
    </row>
    <row r="19" spans="1:10" x14ac:dyDescent="0.25">
      <c r="A19" s="1" t="s">
        <v>8</v>
      </c>
      <c r="B19" t="s">
        <v>17</v>
      </c>
      <c r="C19" s="3">
        <v>-0.36658299999999999</v>
      </c>
      <c r="D19" s="3">
        <v>0.1622256</v>
      </c>
      <c r="E19" s="3">
        <v>-2.2599999999999998</v>
      </c>
      <c r="F19">
        <v>7</v>
      </c>
      <c r="G19" s="2">
        <f t="shared" si="3"/>
        <v>-0.36658299999999999</v>
      </c>
      <c r="H19">
        <f t="shared" si="1"/>
        <v>0.6930986069107371</v>
      </c>
      <c r="I19">
        <f t="shared" si="0"/>
        <v>1.5697436095417925</v>
      </c>
      <c r="J19">
        <f t="shared" si="2"/>
        <v>0.63704670872455382</v>
      </c>
    </row>
    <row r="20" spans="1:10" x14ac:dyDescent="0.25">
      <c r="A20" s="1" t="s">
        <v>8</v>
      </c>
      <c r="B20" t="s">
        <v>18</v>
      </c>
      <c r="C20" s="3">
        <v>-0.37606729999999999</v>
      </c>
      <c r="D20" s="3">
        <v>0.1405409</v>
      </c>
      <c r="E20" s="3">
        <v>-2.68</v>
      </c>
      <c r="F20">
        <v>8</v>
      </c>
      <c r="G20" s="2">
        <f t="shared" si="3"/>
        <v>-0.37606729999999999</v>
      </c>
      <c r="H20">
        <f t="shared" si="1"/>
        <v>0.68655612626016294</v>
      </c>
      <c r="I20">
        <f t="shared" si="0"/>
        <v>1.5549260683010664</v>
      </c>
      <c r="J20">
        <f t="shared" si="2"/>
        <v>0.64311739341576135</v>
      </c>
    </row>
    <row r="21" spans="1:10" x14ac:dyDescent="0.25">
      <c r="A21" s="1" t="s">
        <v>8</v>
      </c>
      <c r="B21" t="s">
        <v>19</v>
      </c>
      <c r="C21" s="3">
        <v>-0.81749530000000004</v>
      </c>
      <c r="D21" s="3">
        <v>0.14844540000000001</v>
      </c>
      <c r="E21" s="3">
        <v>-5.51</v>
      </c>
      <c r="F21">
        <v>9</v>
      </c>
      <c r="G21" s="2">
        <f t="shared" si="3"/>
        <v>-0.81749530000000004</v>
      </c>
      <c r="H21">
        <f t="shared" si="1"/>
        <v>0.44153618635405834</v>
      </c>
      <c r="I21">
        <f>H21/H$21</f>
        <v>1</v>
      </c>
      <c r="J21">
        <f t="shared" si="2"/>
        <v>1</v>
      </c>
    </row>
    <row r="22" spans="1:10" x14ac:dyDescent="0.25">
      <c r="A22" s="1" t="s">
        <v>1</v>
      </c>
      <c r="B22" t="s">
        <v>20</v>
      </c>
      <c r="C22" s="3">
        <v>-0.56552539999999996</v>
      </c>
      <c r="D22" s="3">
        <v>0.14457800000000001</v>
      </c>
      <c r="E22" s="3">
        <v>-3.91</v>
      </c>
      <c r="F22">
        <v>10</v>
      </c>
      <c r="G22" s="2">
        <f t="shared" si="3"/>
        <v>-0.56552539999999996</v>
      </c>
      <c r="H22">
        <f t="shared" si="1"/>
        <v>0.56806160876923106</v>
      </c>
      <c r="I22">
        <f>H22/H$21</f>
        <v>1.2865573113269468</v>
      </c>
      <c r="J22">
        <f t="shared" si="2"/>
        <v>0.77726813348766133</v>
      </c>
    </row>
    <row r="23" spans="1:10" x14ac:dyDescent="0.25">
      <c r="A23" s="1" t="s">
        <v>1</v>
      </c>
      <c r="B23" t="s">
        <v>21</v>
      </c>
      <c r="C23" s="3">
        <v>-0.5284778</v>
      </c>
      <c r="D23" s="3">
        <v>0.1442802</v>
      </c>
      <c r="E23" s="3">
        <v>-3.66</v>
      </c>
      <c r="F23">
        <v>11</v>
      </c>
      <c r="G23" s="2">
        <f t="shared" si="3"/>
        <v>-0.5284778</v>
      </c>
      <c r="H23">
        <f t="shared" si="1"/>
        <v>0.58950162643552106</v>
      </c>
      <c r="I23">
        <f>H23/H$21</f>
        <v>1.3351150928381947</v>
      </c>
      <c r="J23">
        <f t="shared" si="2"/>
        <v>0.74899909780376661</v>
      </c>
    </row>
    <row r="24" spans="1:10" x14ac:dyDescent="0.25">
      <c r="A24" s="1" t="s">
        <v>1</v>
      </c>
      <c r="B24" t="s">
        <v>22</v>
      </c>
      <c r="C24" s="3">
        <v>-0.5087933</v>
      </c>
      <c r="D24" s="3">
        <v>0.15139169999999999</v>
      </c>
      <c r="E24" s="3">
        <v>-3.36</v>
      </c>
      <c r="F24">
        <v>12</v>
      </c>
      <c r="G24" s="2">
        <f t="shared" si="3"/>
        <v>-0.5087933</v>
      </c>
      <c r="H24">
        <f t="shared" si="1"/>
        <v>0.60122063420140681</v>
      </c>
      <c r="I24">
        <f>H24/H$21</f>
        <v>1.3616565363892983</v>
      </c>
      <c r="J24">
        <f t="shared" si="2"/>
        <v>0.73439958849806419</v>
      </c>
    </row>
    <row r="25" spans="1:10" x14ac:dyDescent="0.25">
      <c r="A25" s="1" t="s">
        <v>1</v>
      </c>
      <c r="B25" t="s">
        <v>23</v>
      </c>
      <c r="C25" s="3">
        <v>-0.59248999999999996</v>
      </c>
      <c r="D25" s="3">
        <v>0.1409463</v>
      </c>
      <c r="E25" s="3">
        <v>-4.2</v>
      </c>
      <c r="F25">
        <v>13</v>
      </c>
      <c r="G25" s="2">
        <f t="shared" si="3"/>
        <v>-0.59248999999999996</v>
      </c>
      <c r="H25">
        <f t="shared" si="1"/>
        <v>0.55294872681239748</v>
      </c>
      <c r="I25">
        <f>H25/H$21</f>
        <v>1.252329353519849</v>
      </c>
      <c r="J25">
        <f t="shared" si="2"/>
        <v>0.79851198663463285</v>
      </c>
    </row>
    <row r="26" spans="1:10" x14ac:dyDescent="0.25">
      <c r="A26" s="1" t="s">
        <v>24</v>
      </c>
      <c r="B26" t="s">
        <v>25</v>
      </c>
      <c r="C26" s="3">
        <v>-29.48498</v>
      </c>
      <c r="D26" s="3">
        <v>4.0307069999999996</v>
      </c>
      <c r="E26" s="3">
        <v>-7.32</v>
      </c>
    </row>
    <row r="27" spans="1:10" x14ac:dyDescent="0.25">
      <c r="A27" s="1" t="s">
        <v>0</v>
      </c>
    </row>
    <row r="29" spans="1:10" x14ac:dyDescent="0.25">
      <c r="B29" s="4" t="s">
        <v>57</v>
      </c>
    </row>
    <row r="30" spans="1:10" x14ac:dyDescent="0.25">
      <c r="B30" t="s">
        <v>31</v>
      </c>
      <c r="C30" t="s">
        <v>32</v>
      </c>
      <c r="D30" t="s">
        <v>33</v>
      </c>
      <c r="E30" t="s">
        <v>34</v>
      </c>
    </row>
    <row r="31" spans="1:10" x14ac:dyDescent="0.25">
      <c r="B31" t="s">
        <v>2</v>
      </c>
      <c r="C31" t="s">
        <v>35</v>
      </c>
      <c r="D31" t="s">
        <v>65</v>
      </c>
      <c r="E31" t="s">
        <v>36</v>
      </c>
    </row>
    <row r="32" spans="1:10" x14ac:dyDescent="0.25">
      <c r="B32" t="s">
        <v>31</v>
      </c>
      <c r="C32" t="s">
        <v>32</v>
      </c>
      <c r="D32" t="s">
        <v>33</v>
      </c>
      <c r="E32" t="s">
        <v>34</v>
      </c>
    </row>
    <row r="33" spans="2:24" x14ac:dyDescent="0.25">
      <c r="B33" t="s">
        <v>4</v>
      </c>
      <c r="C33" s="3">
        <v>0.56188629999999995</v>
      </c>
      <c r="D33" s="3">
        <v>6.6051799999999994E-2</v>
      </c>
      <c r="E33" s="3">
        <v>8.51</v>
      </c>
    </row>
    <row r="34" spans="2:24" x14ac:dyDescent="0.25">
      <c r="B34" t="s">
        <v>5</v>
      </c>
      <c r="C34" s="3">
        <v>0.1097234</v>
      </c>
      <c r="D34" s="3">
        <v>2.7212699999999999E-2</v>
      </c>
      <c r="E34" s="3">
        <v>4.03</v>
      </c>
    </row>
    <row r="35" spans="2:24" x14ac:dyDescent="0.25">
      <c r="B35" t="s">
        <v>6</v>
      </c>
      <c r="C35" s="3">
        <v>0.30155349999999997</v>
      </c>
      <c r="D35" s="3">
        <v>5.7550999999999998E-2</v>
      </c>
      <c r="E35" s="3">
        <v>5.24</v>
      </c>
    </row>
    <row r="36" spans="2:24" x14ac:dyDescent="0.25">
      <c r="B36" t="s">
        <v>37</v>
      </c>
      <c r="C36" s="3">
        <v>-0.38983089999999998</v>
      </c>
      <c r="D36" s="3">
        <v>0.27475319999999998</v>
      </c>
      <c r="E36" s="3">
        <v>-1.42</v>
      </c>
    </row>
    <row r="37" spans="2:24" x14ac:dyDescent="0.25">
      <c r="B37" t="s">
        <v>38</v>
      </c>
      <c r="C37" s="3">
        <v>0.20831259999999999</v>
      </c>
      <c r="D37" s="3">
        <v>8.8869500000000004E-2</v>
      </c>
      <c r="E37" s="3">
        <v>2.34</v>
      </c>
    </row>
    <row r="38" spans="2:24" x14ac:dyDescent="0.25">
      <c r="B38" t="s">
        <v>39</v>
      </c>
      <c r="C38" s="3">
        <v>0.1760958</v>
      </c>
      <c r="D38" s="3">
        <v>0.20913880000000001</v>
      </c>
      <c r="E38" s="3">
        <v>0.84</v>
      </c>
    </row>
    <row r="39" spans="2:24" x14ac:dyDescent="0.25">
      <c r="B39" t="s">
        <v>40</v>
      </c>
      <c r="C39" s="3">
        <v>-1.21907E-2</v>
      </c>
      <c r="D39" s="3">
        <v>3.6797299999999998E-2</v>
      </c>
      <c r="E39" s="3">
        <v>-0.33</v>
      </c>
      <c r="S39" s="4"/>
    </row>
    <row r="40" spans="2:24" x14ac:dyDescent="0.25">
      <c r="B40" t="s">
        <v>41</v>
      </c>
      <c r="C40" s="3">
        <v>-0.1857548</v>
      </c>
      <c r="D40" s="3">
        <v>7.0576600000000003E-2</v>
      </c>
      <c r="E40" s="3">
        <v>-2.63</v>
      </c>
      <c r="T40" s="7"/>
      <c r="U40" s="8"/>
      <c r="W40" s="8"/>
    </row>
    <row r="41" spans="2:24" x14ac:dyDescent="0.25">
      <c r="B41" t="s">
        <v>42</v>
      </c>
      <c r="C41" s="3">
        <v>7.4091599999999994E-2</v>
      </c>
      <c r="D41" s="3">
        <v>0.16843279999999999</v>
      </c>
      <c r="E41" s="3">
        <v>0.44</v>
      </c>
      <c r="T41" s="7"/>
      <c r="U41" s="7"/>
      <c r="V41" s="7"/>
      <c r="W41" s="7"/>
    </row>
    <row r="42" spans="2:24" x14ac:dyDescent="0.25">
      <c r="B42" t="s">
        <v>7</v>
      </c>
      <c r="C42" s="3">
        <v>-0.16269110000000001</v>
      </c>
      <c r="D42" s="3">
        <v>2.4735799999999999E-2</v>
      </c>
      <c r="E42" s="3">
        <v>-6.58</v>
      </c>
      <c r="F42" s="4" t="s">
        <v>59</v>
      </c>
      <c r="K42" s="4" t="s">
        <v>60</v>
      </c>
      <c r="T42" s="7"/>
      <c r="U42" s="7"/>
      <c r="V42" s="7"/>
      <c r="W42" s="7"/>
      <c r="X42" s="4"/>
    </row>
    <row r="43" spans="2:24" x14ac:dyDescent="0.25">
      <c r="B43" t="s">
        <v>9</v>
      </c>
      <c r="C43" s="3">
        <v>2.0471300000000001E-2</v>
      </c>
      <c r="D43" s="3">
        <v>1.9835999999999999E-3</v>
      </c>
      <c r="E43" s="3">
        <v>10.32</v>
      </c>
      <c r="J43" t="s">
        <v>62</v>
      </c>
      <c r="K43" t="s">
        <v>63</v>
      </c>
      <c r="N43" t="s">
        <v>69</v>
      </c>
      <c r="T43" s="7"/>
    </row>
    <row r="44" spans="2:24" ht="31.9" customHeight="1" x14ac:dyDescent="0.25">
      <c r="B44" t="s">
        <v>10</v>
      </c>
      <c r="C44" s="3">
        <v>-0.37328840000000002</v>
      </c>
      <c r="D44" s="3">
        <v>0.12841530000000001</v>
      </c>
      <c r="E44" s="3">
        <v>-2.91</v>
      </c>
      <c r="G44" s="2" t="s">
        <v>28</v>
      </c>
      <c r="H44" t="s">
        <v>26</v>
      </c>
      <c r="I44" t="s">
        <v>27</v>
      </c>
      <c r="J44" t="s">
        <v>29</v>
      </c>
      <c r="K44" t="s">
        <v>29</v>
      </c>
      <c r="M44" t="s">
        <v>55</v>
      </c>
      <c r="N44" t="s">
        <v>61</v>
      </c>
      <c r="O44" s="12" t="s">
        <v>67</v>
      </c>
      <c r="P44" s="4"/>
      <c r="R44" s="6"/>
      <c r="S44" s="6"/>
      <c r="T44" s="7"/>
      <c r="U44" s="6"/>
      <c r="V44" s="10"/>
      <c r="W44" s="11"/>
    </row>
    <row r="45" spans="2:24" x14ac:dyDescent="0.25">
      <c r="B45" t="s">
        <v>11</v>
      </c>
      <c r="C45" s="3">
        <v>-0.2137549</v>
      </c>
      <c r="D45" s="3">
        <v>0.12725120000000001</v>
      </c>
      <c r="E45" s="3">
        <v>-1.68</v>
      </c>
      <c r="F45">
        <v>1</v>
      </c>
      <c r="G45" s="2">
        <v>0</v>
      </c>
      <c r="H45">
        <f>EXP(G45)</f>
        <v>1</v>
      </c>
      <c r="I45">
        <f>H45/H$53</f>
        <v>2.4681233881698326</v>
      </c>
      <c r="J45" s="3">
        <f>1/I45</f>
        <v>0.40516612937310315</v>
      </c>
      <c r="K45" s="3">
        <f>J13</f>
        <v>0.44153618635405834</v>
      </c>
      <c r="L45" t="s">
        <v>43</v>
      </c>
      <c r="M45" s="3">
        <v>0.43313649999999998</v>
      </c>
      <c r="N45" s="3">
        <v>0.88887499999999997</v>
      </c>
      <c r="O45" s="3">
        <v>0.55024219632604421</v>
      </c>
      <c r="R45" s="3"/>
      <c r="S45" s="3"/>
      <c r="T45" s="7"/>
      <c r="U45" s="3"/>
      <c r="W45" s="3"/>
    </row>
    <row r="46" spans="2:24" x14ac:dyDescent="0.25">
      <c r="B46" t="s">
        <v>12</v>
      </c>
      <c r="C46" s="3">
        <v>-0.15355820000000001</v>
      </c>
      <c r="D46" s="3">
        <v>0.16696449999999999</v>
      </c>
      <c r="E46" s="3">
        <v>-0.92</v>
      </c>
      <c r="F46">
        <v>2</v>
      </c>
      <c r="G46">
        <f>C46</f>
        <v>-0.15355820000000001</v>
      </c>
      <c r="H46">
        <f t="shared" ref="H46:H57" si="4">EXP(G46)</f>
        <v>0.85765084746694242</v>
      </c>
      <c r="I46">
        <f t="shared" ref="I46:I57" si="5">H46/H$53</f>
        <v>2.1167881155168384</v>
      </c>
      <c r="J46" s="3">
        <f t="shared" ref="J46:J57" si="6">1/I46</f>
        <v>0.47241383899958184</v>
      </c>
      <c r="K46" s="3">
        <f t="shared" ref="K46:K57" si="7">J14</f>
        <v>0.42859052630572808</v>
      </c>
      <c r="L46" t="s">
        <v>44</v>
      </c>
      <c r="M46" s="3">
        <v>0.42486610000000002</v>
      </c>
      <c r="N46" s="3">
        <v>0.73183333333333345</v>
      </c>
      <c r="O46" s="3">
        <v>0.45302835683076181</v>
      </c>
      <c r="R46" s="3"/>
      <c r="S46" s="3"/>
      <c r="T46" s="7"/>
      <c r="U46" s="3"/>
      <c r="W46" s="3"/>
    </row>
    <row r="47" spans="2:24" x14ac:dyDescent="0.25">
      <c r="B47" t="s">
        <v>13</v>
      </c>
      <c r="C47" s="3">
        <v>-0.74175440000000004</v>
      </c>
      <c r="D47" s="3">
        <v>0.1387583</v>
      </c>
      <c r="E47" s="3">
        <v>-5.35</v>
      </c>
      <c r="F47">
        <v>3</v>
      </c>
      <c r="G47">
        <f t="shared" ref="G47:G57" si="8">C47</f>
        <v>-0.74175440000000004</v>
      </c>
      <c r="H47">
        <f t="shared" si="4"/>
        <v>0.47627760069751657</v>
      </c>
      <c r="I47">
        <f t="shared" si="5"/>
        <v>1.1755118855429534</v>
      </c>
      <c r="J47" s="3">
        <f t="shared" si="6"/>
        <v>0.85069322760451138</v>
      </c>
      <c r="K47" s="3">
        <f t="shared" si="7"/>
        <v>0.89268910983774752</v>
      </c>
      <c r="L47" t="s">
        <v>45</v>
      </c>
      <c r="M47" s="3">
        <v>0.85570089999999999</v>
      </c>
      <c r="N47" s="3">
        <v>1.6154250000000001</v>
      </c>
      <c r="O47" s="3">
        <v>1</v>
      </c>
      <c r="R47" s="3"/>
      <c r="S47" s="3"/>
      <c r="T47" s="7"/>
      <c r="U47" s="3"/>
      <c r="W47" s="3"/>
    </row>
    <row r="48" spans="2:24" x14ac:dyDescent="0.25">
      <c r="B48" t="s">
        <v>14</v>
      </c>
      <c r="C48" s="3">
        <v>-0.38292280000000001</v>
      </c>
      <c r="D48" s="3">
        <v>0.1398549</v>
      </c>
      <c r="E48" s="3">
        <v>-2.74</v>
      </c>
      <c r="F48">
        <v>4</v>
      </c>
      <c r="G48">
        <f t="shared" si="8"/>
        <v>-0.38292280000000001</v>
      </c>
      <c r="H48">
        <f t="shared" si="4"/>
        <v>0.68186553727361565</v>
      </c>
      <c r="I48">
        <f t="shared" si="5"/>
        <v>1.6829282801319996</v>
      </c>
      <c r="J48" s="3">
        <f t="shared" si="6"/>
        <v>0.59420238628443844</v>
      </c>
      <c r="K48" s="3">
        <f t="shared" si="7"/>
        <v>0.55893119459217344</v>
      </c>
      <c r="L48" t="s">
        <v>46</v>
      </c>
      <c r="M48" s="3">
        <v>0.55092410000000003</v>
      </c>
      <c r="N48" s="3">
        <v>1.0406249999999999</v>
      </c>
      <c r="O48" s="3">
        <v>0.64418032406332704</v>
      </c>
      <c r="R48" s="3"/>
      <c r="S48" s="3"/>
      <c r="T48" s="7"/>
      <c r="U48" s="3"/>
      <c r="W48" s="3"/>
    </row>
    <row r="49" spans="1:23" x14ac:dyDescent="0.25">
      <c r="B49" t="s">
        <v>15</v>
      </c>
      <c r="C49" s="3">
        <v>-0.47464250000000002</v>
      </c>
      <c r="D49" s="3">
        <v>0.13986170000000001</v>
      </c>
      <c r="E49" s="3">
        <v>-3.39</v>
      </c>
      <c r="F49">
        <v>5</v>
      </c>
      <c r="G49">
        <f t="shared" si="8"/>
        <v>-0.47464250000000002</v>
      </c>
      <c r="H49">
        <f t="shared" si="4"/>
        <v>0.62210742011784093</v>
      </c>
      <c r="I49">
        <f t="shared" si="5"/>
        <v>1.535437873546839</v>
      </c>
      <c r="J49" s="3">
        <f t="shared" si="6"/>
        <v>0.65128001414346681</v>
      </c>
      <c r="K49" s="3">
        <f t="shared" si="7"/>
        <v>0.6069116199038026</v>
      </c>
      <c r="L49" t="s">
        <v>47</v>
      </c>
      <c r="M49" s="3">
        <v>0.59410750000000001</v>
      </c>
      <c r="N49" s="3">
        <v>1.0769833333333334</v>
      </c>
      <c r="O49" s="3">
        <v>0.66668730107144147</v>
      </c>
      <c r="R49" s="3"/>
      <c r="S49" s="3"/>
      <c r="T49" s="7"/>
      <c r="U49" s="3"/>
      <c r="W49" s="3"/>
    </row>
    <row r="50" spans="1:23" x14ac:dyDescent="0.25">
      <c r="B50" t="s">
        <v>16</v>
      </c>
      <c r="C50" s="3">
        <v>-0.28250239999999999</v>
      </c>
      <c r="D50" s="3">
        <v>0.1649246</v>
      </c>
      <c r="E50" s="3">
        <v>-1.71</v>
      </c>
      <c r="F50">
        <v>6</v>
      </c>
      <c r="G50">
        <f t="shared" si="8"/>
        <v>-0.28250239999999999</v>
      </c>
      <c r="H50">
        <f t="shared" si="4"/>
        <v>0.75389483260955137</v>
      </c>
      <c r="I50">
        <f t="shared" si="5"/>
        <v>1.8607054685840148</v>
      </c>
      <c r="J50" s="3">
        <f t="shared" si="6"/>
        <v>0.53743056968655756</v>
      </c>
      <c r="K50" s="3">
        <f t="shared" si="7"/>
        <v>0.53908107604851574</v>
      </c>
      <c r="L50" t="s">
        <v>48</v>
      </c>
      <c r="M50" s="3">
        <v>0.51972839999999998</v>
      </c>
      <c r="N50" s="3">
        <v>0.87579166666666675</v>
      </c>
      <c r="O50" s="3">
        <v>0.54214319245193476</v>
      </c>
      <c r="R50" s="3"/>
      <c r="S50" s="3"/>
      <c r="T50" s="7"/>
      <c r="U50" s="3"/>
      <c r="W50" s="3"/>
    </row>
    <row r="51" spans="1:23" x14ac:dyDescent="0.25">
      <c r="B51" t="s">
        <v>17</v>
      </c>
      <c r="C51" s="3">
        <v>-0.50491790000000003</v>
      </c>
      <c r="D51" s="3">
        <v>0.17525019999999999</v>
      </c>
      <c r="E51" s="3">
        <v>-2.88</v>
      </c>
      <c r="F51">
        <v>7</v>
      </c>
      <c r="G51">
        <f t="shared" si="8"/>
        <v>-0.50491790000000003</v>
      </c>
      <c r="H51">
        <f t="shared" si="4"/>
        <v>0.6035551252687763</v>
      </c>
      <c r="I51">
        <f t="shared" si="5"/>
        <v>1.48964852072564</v>
      </c>
      <c r="J51" s="3">
        <f t="shared" si="6"/>
        <v>0.67129929381789899</v>
      </c>
      <c r="K51" s="3">
        <f t="shared" si="7"/>
        <v>0.63704670872455382</v>
      </c>
      <c r="L51" t="s">
        <v>49</v>
      </c>
      <c r="M51" s="3">
        <v>0.58610709999999999</v>
      </c>
      <c r="N51" s="3">
        <v>0.92530000000000012</v>
      </c>
      <c r="O51" s="3">
        <v>0.57279044214370833</v>
      </c>
      <c r="R51" s="3"/>
      <c r="S51" s="3"/>
      <c r="T51" s="7"/>
      <c r="U51" s="3"/>
      <c r="W51" s="3"/>
    </row>
    <row r="52" spans="1:23" x14ac:dyDescent="0.25">
      <c r="B52" t="s">
        <v>18</v>
      </c>
      <c r="C52" s="3">
        <v>-0.30002830000000003</v>
      </c>
      <c r="D52" s="3">
        <v>0.14312549999999999</v>
      </c>
      <c r="E52" s="3">
        <v>-2.1</v>
      </c>
      <c r="F52">
        <v>8</v>
      </c>
      <c r="G52">
        <f t="shared" si="8"/>
        <v>-0.30002830000000003</v>
      </c>
      <c r="H52">
        <f t="shared" si="4"/>
        <v>0.74079725582272671</v>
      </c>
      <c r="I52">
        <f t="shared" si="5"/>
        <v>1.8283790329881027</v>
      </c>
      <c r="J52" s="3">
        <f t="shared" si="6"/>
        <v>0.54693254623780574</v>
      </c>
      <c r="K52" s="3">
        <f t="shared" si="7"/>
        <v>0.64311739341576135</v>
      </c>
      <c r="L52" t="s">
        <v>50</v>
      </c>
      <c r="M52" s="3">
        <v>0.64552220000000005</v>
      </c>
      <c r="N52" s="3">
        <v>0.98546666666666682</v>
      </c>
      <c r="O52" s="3">
        <v>0.6100355427622246</v>
      </c>
      <c r="R52" s="3"/>
      <c r="S52" s="3"/>
      <c r="T52" s="7"/>
      <c r="U52" s="3"/>
      <c r="W52" s="3"/>
    </row>
    <row r="53" spans="1:23" x14ac:dyDescent="0.25">
      <c r="B53" t="s">
        <v>19</v>
      </c>
      <c r="C53" s="3">
        <v>-0.90345810000000004</v>
      </c>
      <c r="D53" s="3">
        <v>0.14863229999999999</v>
      </c>
      <c r="E53" s="3">
        <v>-6.08</v>
      </c>
      <c r="F53">
        <v>9</v>
      </c>
      <c r="G53">
        <f t="shared" si="8"/>
        <v>-0.90345810000000004</v>
      </c>
      <c r="H53">
        <f t="shared" si="4"/>
        <v>0.40516612937310309</v>
      </c>
      <c r="I53">
        <f t="shared" si="5"/>
        <v>1</v>
      </c>
      <c r="J53" s="3">
        <f t="shared" si="6"/>
        <v>1</v>
      </c>
      <c r="K53" s="3">
        <f t="shared" si="7"/>
        <v>1</v>
      </c>
      <c r="L53" t="s">
        <v>51</v>
      </c>
      <c r="M53" s="3">
        <v>0.95799659999999998</v>
      </c>
      <c r="N53" s="3">
        <v>1.5507083333333334</v>
      </c>
      <c r="O53" s="3">
        <v>0.95993830312972328</v>
      </c>
      <c r="R53" s="3"/>
      <c r="S53" s="3"/>
      <c r="T53" s="7"/>
      <c r="U53" s="3"/>
      <c r="W53" s="3"/>
    </row>
    <row r="54" spans="1:23" x14ac:dyDescent="0.25">
      <c r="B54" t="s">
        <v>20</v>
      </c>
      <c r="C54" s="3">
        <v>-0.6924633</v>
      </c>
      <c r="D54" s="3">
        <v>0.1462591</v>
      </c>
      <c r="E54" s="3">
        <v>-4.7300000000000004</v>
      </c>
      <c r="F54">
        <v>10</v>
      </c>
      <c r="G54">
        <f t="shared" si="8"/>
        <v>-0.6924633</v>
      </c>
      <c r="H54">
        <f t="shared" si="4"/>
        <v>0.50034205722978609</v>
      </c>
      <c r="I54">
        <f t="shared" si="5"/>
        <v>1.2349059335338439</v>
      </c>
      <c r="J54" s="3">
        <f t="shared" si="6"/>
        <v>0.80977827771737232</v>
      </c>
      <c r="K54" s="3">
        <f t="shared" si="7"/>
        <v>0.77726813348766133</v>
      </c>
      <c r="L54" t="s">
        <v>52</v>
      </c>
      <c r="M54" s="3">
        <v>0.77304289999999998</v>
      </c>
      <c r="N54" s="3">
        <v>1.4510833333333333</v>
      </c>
      <c r="O54" s="3">
        <v>0.89826722585903596</v>
      </c>
      <c r="R54" s="3"/>
      <c r="S54" s="3"/>
      <c r="T54" s="7"/>
      <c r="U54" s="3"/>
      <c r="W54" s="3"/>
    </row>
    <row r="55" spans="1:23" x14ac:dyDescent="0.25">
      <c r="B55" t="s">
        <v>21</v>
      </c>
      <c r="C55" s="3">
        <v>-0.56950060000000002</v>
      </c>
      <c r="D55" s="3">
        <v>0.1453593</v>
      </c>
      <c r="E55" s="3">
        <v>-3.92</v>
      </c>
      <c r="F55">
        <v>11</v>
      </c>
      <c r="G55">
        <f t="shared" si="8"/>
        <v>-0.56950060000000002</v>
      </c>
      <c r="H55">
        <f t="shared" si="4"/>
        <v>0.56580793263648854</v>
      </c>
      <c r="I55">
        <f t="shared" si="5"/>
        <v>1.3964837917521387</v>
      </c>
      <c r="J55" s="3">
        <f t="shared" si="6"/>
        <v>0.71608421515964837</v>
      </c>
      <c r="K55" s="3">
        <f t="shared" si="7"/>
        <v>0.74899909780376661</v>
      </c>
      <c r="L55" t="s">
        <v>64</v>
      </c>
      <c r="M55" s="3">
        <v>0.71788580000000002</v>
      </c>
      <c r="N55" s="3">
        <v>1.0564166666666668</v>
      </c>
      <c r="O55" s="3">
        <v>0.65395587332538907</v>
      </c>
      <c r="R55" s="3"/>
      <c r="S55" s="3"/>
      <c r="T55" s="7"/>
      <c r="U55" s="3"/>
      <c r="W55" s="3"/>
    </row>
    <row r="56" spans="1:23" x14ac:dyDescent="0.25">
      <c r="B56" t="s">
        <v>22</v>
      </c>
      <c r="C56" s="3">
        <v>-0.52057880000000001</v>
      </c>
      <c r="D56" s="3">
        <v>0.1483534</v>
      </c>
      <c r="E56" s="3">
        <v>-3.51</v>
      </c>
      <c r="F56">
        <v>12</v>
      </c>
      <c r="G56">
        <f t="shared" si="8"/>
        <v>-0.52057880000000001</v>
      </c>
      <c r="H56">
        <f t="shared" si="4"/>
        <v>0.59417653904281664</v>
      </c>
      <c r="I56">
        <f t="shared" si="5"/>
        <v>1.4665010127133815</v>
      </c>
      <c r="J56" s="3">
        <f t="shared" si="6"/>
        <v>0.68189519906962637</v>
      </c>
      <c r="K56" s="3">
        <f t="shared" si="7"/>
        <v>0.73439958849806419</v>
      </c>
      <c r="L56" t="s">
        <v>53</v>
      </c>
      <c r="M56" s="3">
        <v>0.71833349999999996</v>
      </c>
      <c r="N56" s="3">
        <v>1.1903416666666666</v>
      </c>
      <c r="O56" s="3">
        <v>0.73685975310934682</v>
      </c>
      <c r="R56" s="3"/>
      <c r="S56" s="3"/>
      <c r="T56" s="7"/>
      <c r="U56" s="3"/>
      <c r="W56" s="3"/>
    </row>
    <row r="57" spans="1:23" x14ac:dyDescent="0.25">
      <c r="B57" t="s">
        <v>23</v>
      </c>
      <c r="C57" s="3">
        <v>-0.55940889999999999</v>
      </c>
      <c r="D57" s="3">
        <v>0.1467242</v>
      </c>
      <c r="E57" s="3">
        <v>-3.81</v>
      </c>
      <c r="F57">
        <v>13</v>
      </c>
      <c r="G57">
        <f t="shared" si="8"/>
        <v>-0.55940889999999999</v>
      </c>
      <c r="H57">
        <f t="shared" si="4"/>
        <v>0.57154680533611857</v>
      </c>
      <c r="I57">
        <f t="shared" si="5"/>
        <v>1.4106480376838249</v>
      </c>
      <c r="J57" s="3">
        <f t="shared" si="6"/>
        <v>0.7088940496042675</v>
      </c>
      <c r="K57" s="3">
        <f t="shared" si="7"/>
        <v>0.79851198663463285</v>
      </c>
      <c r="L57" t="s">
        <v>54</v>
      </c>
      <c r="M57" s="3">
        <v>0.78477240000000004</v>
      </c>
      <c r="N57" s="3">
        <v>1.1458999999999999</v>
      </c>
      <c r="O57" s="3">
        <v>0.709348932943343</v>
      </c>
      <c r="R57" s="3"/>
      <c r="S57" s="3"/>
      <c r="T57" s="7"/>
      <c r="U57" s="3"/>
      <c r="W57" s="3"/>
    </row>
    <row r="58" spans="1:23" x14ac:dyDescent="0.25">
      <c r="B58" t="s">
        <v>25</v>
      </c>
      <c r="C58" s="3">
        <v>-31.050609999999999</v>
      </c>
      <c r="D58" s="3">
        <v>3.9948459999999999</v>
      </c>
      <c r="E58" s="3">
        <v>-7.77</v>
      </c>
      <c r="V58" s="7"/>
    </row>
    <row r="59" spans="1:23" x14ac:dyDescent="0.25">
      <c r="B59" t="s">
        <v>30</v>
      </c>
      <c r="Q59" t="s">
        <v>30</v>
      </c>
    </row>
    <row r="63" spans="1:23" x14ac:dyDescent="0.25">
      <c r="A63" s="3"/>
      <c r="B63" s="5"/>
    </row>
    <row r="64" spans="1:23" x14ac:dyDescent="0.25">
      <c r="A64" s="3"/>
      <c r="B64" s="5"/>
    </row>
    <row r="65" spans="1:2" x14ac:dyDescent="0.25">
      <c r="A65" s="3"/>
      <c r="B65" s="5"/>
    </row>
    <row r="66" spans="1:2" x14ac:dyDescent="0.25">
      <c r="A66" s="3"/>
      <c r="B66" s="5"/>
    </row>
    <row r="67" spans="1:2" x14ac:dyDescent="0.25">
      <c r="A67" s="3"/>
      <c r="B67" s="5"/>
    </row>
    <row r="68" spans="1:2" x14ac:dyDescent="0.25">
      <c r="A68" s="3"/>
      <c r="B68" s="5"/>
    </row>
    <row r="69" spans="1:2" x14ac:dyDescent="0.25">
      <c r="A69" s="3"/>
      <c r="B69" s="5"/>
    </row>
    <row r="70" spans="1:2" x14ac:dyDescent="0.25">
      <c r="A70" s="3"/>
      <c r="B70" s="5"/>
    </row>
    <row r="71" spans="1:2" x14ac:dyDescent="0.25">
      <c r="A71" s="3"/>
      <c r="B71" s="5"/>
    </row>
    <row r="72" spans="1:2" x14ac:dyDescent="0.25">
      <c r="A72" s="3"/>
      <c r="B72" s="5"/>
    </row>
    <row r="73" spans="1:2" x14ac:dyDescent="0.25">
      <c r="A73" s="3"/>
      <c r="B73" s="5"/>
    </row>
    <row r="74" spans="1:2" x14ac:dyDescent="0.25">
      <c r="A74" s="3"/>
      <c r="B74" s="5"/>
    </row>
    <row r="75" spans="1:2" x14ac:dyDescent="0.25">
      <c r="A75" s="3"/>
      <c r="B75" s="5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/>
  </sheetViews>
  <sheetFormatPr defaultRowHeight="15" x14ac:dyDescent="0.25"/>
  <cols>
    <col min="6" max="6" width="6.5703125" customWidth="1"/>
  </cols>
  <sheetData>
    <row r="1" spans="1:11" x14ac:dyDescent="0.25">
      <c r="A1" s="13" t="s">
        <v>70</v>
      </c>
    </row>
    <row r="3" spans="1:11" x14ac:dyDescent="0.25">
      <c r="A3" s="13" t="s">
        <v>71</v>
      </c>
      <c r="G3" s="13" t="s">
        <v>76</v>
      </c>
    </row>
    <row r="4" spans="1:11" x14ac:dyDescent="0.25">
      <c r="A4" s="13" t="s">
        <v>75</v>
      </c>
      <c r="B4" s="13" t="s">
        <v>72</v>
      </c>
      <c r="C4" s="13" t="s">
        <v>73</v>
      </c>
      <c r="D4" s="13" t="s">
        <v>74</v>
      </c>
      <c r="E4" s="13" t="s">
        <v>69</v>
      </c>
      <c r="G4" s="13" t="s">
        <v>75</v>
      </c>
      <c r="H4" s="13" t="s">
        <v>72</v>
      </c>
      <c r="I4" s="13" t="s">
        <v>73</v>
      </c>
      <c r="J4" s="13" t="s">
        <v>74</v>
      </c>
      <c r="K4" s="13" t="s">
        <v>69</v>
      </c>
    </row>
    <row r="5" spans="1:11" x14ac:dyDescent="0.25">
      <c r="A5" t="s">
        <v>43</v>
      </c>
      <c r="B5" s="3">
        <v>0.42139919999999997</v>
      </c>
      <c r="C5" s="3">
        <v>0.39567219537168197</v>
      </c>
      <c r="D5" s="3">
        <v>0.43040347339993101</v>
      </c>
      <c r="E5" s="3">
        <v>0.55024219632604421</v>
      </c>
      <c r="G5" t="s">
        <v>43</v>
      </c>
      <c r="H5" s="3">
        <v>0.43313649999999998</v>
      </c>
      <c r="I5" s="3">
        <v>0.40516612937310315</v>
      </c>
      <c r="J5" s="3">
        <v>0.44153618635405834</v>
      </c>
      <c r="K5" s="3">
        <v>0.55464557593909891</v>
      </c>
    </row>
    <row r="6" spans="1:11" x14ac:dyDescent="0.25">
      <c r="A6" t="s">
        <v>44</v>
      </c>
      <c r="B6" s="3">
        <v>0.41437760000000001</v>
      </c>
      <c r="C6" s="3">
        <v>0.45788880874897148</v>
      </c>
      <c r="D6" s="3">
        <v>0.4176449956558913</v>
      </c>
      <c r="E6" s="3">
        <v>0.45302835683076181</v>
      </c>
      <c r="G6" t="s">
        <v>44</v>
      </c>
      <c r="H6" s="3">
        <v>0.42486610000000002</v>
      </c>
      <c r="I6" s="3">
        <v>0.47241383899958184</v>
      </c>
      <c r="J6" s="3">
        <v>0.42859052630572808</v>
      </c>
      <c r="K6" s="3">
        <v>0.45665377095553067</v>
      </c>
    </row>
    <row r="7" spans="1:11" x14ac:dyDescent="0.25">
      <c r="A7" t="s">
        <v>45</v>
      </c>
      <c r="B7" s="3">
        <v>0.84025720000000004</v>
      </c>
      <c r="C7" s="3">
        <v>0.84339151347330332</v>
      </c>
      <c r="D7" s="3">
        <v>0.88524467788425565</v>
      </c>
      <c r="E7" s="3">
        <v>1</v>
      </c>
      <c r="G7" t="s">
        <v>45</v>
      </c>
      <c r="H7" s="3">
        <v>0.85570089999999999</v>
      </c>
      <c r="I7" s="3">
        <v>0.85069322760451138</v>
      </c>
      <c r="J7" s="3">
        <v>0.89268910983774752</v>
      </c>
      <c r="K7" s="3">
        <v>1</v>
      </c>
    </row>
    <row r="8" spans="1:11" x14ac:dyDescent="0.25">
      <c r="A8" t="s">
        <v>46</v>
      </c>
      <c r="B8" s="3">
        <v>0.53785729999999998</v>
      </c>
      <c r="C8" s="3">
        <v>0.57907504407869725</v>
      </c>
      <c r="D8" s="3">
        <v>0.54476117029902182</v>
      </c>
      <c r="E8" s="3">
        <v>0.64418032406332704</v>
      </c>
      <c r="G8" t="s">
        <v>46</v>
      </c>
      <c r="H8" s="3">
        <v>0.55092410000000003</v>
      </c>
      <c r="I8" s="3">
        <v>0.59420238628443844</v>
      </c>
      <c r="J8" s="3">
        <v>0.55893119459217344</v>
      </c>
      <c r="K8" s="3">
        <v>0.64933545488581068</v>
      </c>
    </row>
    <row r="9" spans="1:11" x14ac:dyDescent="0.25">
      <c r="A9" t="s">
        <v>47</v>
      </c>
      <c r="B9" s="3">
        <v>0.5794492</v>
      </c>
      <c r="C9" s="3">
        <v>0.63243685332802746</v>
      </c>
      <c r="D9" s="3">
        <v>0.59140234878747189</v>
      </c>
      <c r="E9" s="3">
        <v>0.66668730107144147</v>
      </c>
      <c r="G9" t="s">
        <v>47</v>
      </c>
      <c r="H9" s="3">
        <v>0.59410750000000001</v>
      </c>
      <c r="I9" s="3">
        <v>0.65128001414346681</v>
      </c>
      <c r="J9" s="3">
        <v>0.6069116199038026</v>
      </c>
      <c r="K9" s="3">
        <v>0.67202254669495409</v>
      </c>
    </row>
    <row r="10" spans="1:11" x14ac:dyDescent="0.25">
      <c r="A10" t="s">
        <v>48</v>
      </c>
      <c r="B10" s="3">
        <v>0.51184759999999996</v>
      </c>
      <c r="C10" s="3">
        <v>0.52850675092868693</v>
      </c>
      <c r="D10" s="3">
        <v>0.52556410895372985</v>
      </c>
      <c r="E10" s="3">
        <v>0.54214319245193476</v>
      </c>
      <c r="G10" t="s">
        <v>48</v>
      </c>
      <c r="H10" s="3">
        <v>0.51972839999999998</v>
      </c>
      <c r="I10" s="3">
        <v>0.53743056968655756</v>
      </c>
      <c r="J10" s="3">
        <v>0.53908107604851574</v>
      </c>
      <c r="K10" s="3">
        <v>0.54648175880860272</v>
      </c>
    </row>
    <row r="11" spans="1:11" x14ac:dyDescent="0.25">
      <c r="A11" t="s">
        <v>49</v>
      </c>
      <c r="B11" s="3">
        <v>0.57627459999999997</v>
      </c>
      <c r="C11" s="3">
        <v>0.65672954282964613</v>
      </c>
      <c r="D11" s="3">
        <v>0.62110470759366432</v>
      </c>
      <c r="E11" s="3">
        <v>0.57279044214370833</v>
      </c>
      <c r="G11" t="s">
        <v>49</v>
      </c>
      <c r="H11" s="3">
        <v>0.58610709999999999</v>
      </c>
      <c r="I11" s="3">
        <v>0.67129929381789899</v>
      </c>
      <c r="J11" s="3">
        <v>0.63704670872455382</v>
      </c>
      <c r="K11" s="3">
        <v>0.57737426681642334</v>
      </c>
    </row>
    <row r="12" spans="1:11" x14ac:dyDescent="0.25">
      <c r="A12" t="s">
        <v>50</v>
      </c>
      <c r="B12" s="3">
        <v>0.62895889999999999</v>
      </c>
      <c r="C12" s="3">
        <v>0.5319899929828602</v>
      </c>
      <c r="D12" s="3">
        <v>0.62623436059292836</v>
      </c>
      <c r="E12" s="3">
        <v>0.6100355427622246</v>
      </c>
      <c r="G12" t="s">
        <v>50</v>
      </c>
      <c r="H12" s="3">
        <v>0.64552220000000005</v>
      </c>
      <c r="I12" s="3">
        <v>0.54693254623780574</v>
      </c>
      <c r="J12" s="3">
        <v>0.64311739341576135</v>
      </c>
      <c r="K12" s="3">
        <v>0.61491742584966103</v>
      </c>
    </row>
    <row r="13" spans="1:11" x14ac:dyDescent="0.25">
      <c r="A13" t="s">
        <v>51</v>
      </c>
      <c r="B13" s="3">
        <v>0.9526502</v>
      </c>
      <c r="C13" s="3">
        <v>1</v>
      </c>
      <c r="D13" s="3">
        <v>1</v>
      </c>
      <c r="E13" s="3">
        <v>0.95993830312972328</v>
      </c>
      <c r="G13" t="s">
        <v>51</v>
      </c>
      <c r="H13" s="3">
        <v>0.95799659999999998</v>
      </c>
      <c r="I13" s="3">
        <v>1</v>
      </c>
      <c r="J13" s="3">
        <v>1</v>
      </c>
      <c r="K13" s="3">
        <v>0.95470901451807477</v>
      </c>
    </row>
    <row r="14" spans="1:11" x14ac:dyDescent="0.25">
      <c r="A14" t="s">
        <v>52</v>
      </c>
      <c r="B14" s="3">
        <v>0.75529520000000006</v>
      </c>
      <c r="C14" s="3">
        <v>0.79052776469150587</v>
      </c>
      <c r="D14" s="3">
        <v>0.75719913652517745</v>
      </c>
      <c r="E14" s="3">
        <v>0.89826722585903596</v>
      </c>
      <c r="G14" t="s">
        <v>52</v>
      </c>
      <c r="H14" s="3">
        <v>0.77304289999999998</v>
      </c>
      <c r="I14" s="3">
        <v>0.80977827771737232</v>
      </c>
      <c r="J14" s="3">
        <v>0.77726813348766133</v>
      </c>
      <c r="K14" s="3">
        <v>0.90545571779192147</v>
      </c>
    </row>
    <row r="15" spans="1:11" x14ac:dyDescent="0.25">
      <c r="A15" t="s">
        <v>64</v>
      </c>
      <c r="B15" s="3">
        <v>0.70304679999999997</v>
      </c>
      <c r="C15" s="3">
        <v>0.70139568028432997</v>
      </c>
      <c r="D15" s="3">
        <v>0.73579016706367673</v>
      </c>
      <c r="E15" s="3">
        <v>0.65395587332538907</v>
      </c>
      <c r="G15" t="s">
        <v>64</v>
      </c>
      <c r="H15" s="3">
        <v>0.71788580000000002</v>
      </c>
      <c r="I15" s="3">
        <v>0.71608421515964837</v>
      </c>
      <c r="J15" s="3">
        <v>0.74899909780376661</v>
      </c>
      <c r="K15" s="3">
        <v>0.6586640459253712</v>
      </c>
    </row>
    <row r="16" spans="1:11" x14ac:dyDescent="0.25">
      <c r="A16" t="s">
        <v>53</v>
      </c>
      <c r="B16" s="3">
        <v>0.70433429999999997</v>
      </c>
      <c r="C16" s="3">
        <v>0.66715124810118942</v>
      </c>
      <c r="D16" s="3">
        <v>0.7157488082800425</v>
      </c>
      <c r="E16" s="3">
        <v>0.73685975310934682</v>
      </c>
      <c r="G16" t="s">
        <v>53</v>
      </c>
      <c r="H16" s="3">
        <v>0.71833349999999996</v>
      </c>
      <c r="I16" s="3">
        <v>0.68189519906962637</v>
      </c>
      <c r="J16" s="3">
        <v>0.73439958849806419</v>
      </c>
      <c r="K16" s="3">
        <v>0.74275656225300546</v>
      </c>
    </row>
    <row r="17" spans="1:11" x14ac:dyDescent="0.25">
      <c r="A17" t="s">
        <v>54</v>
      </c>
      <c r="B17" s="3">
        <v>0.76698089999999997</v>
      </c>
      <c r="C17" s="3">
        <v>0.69018306844092581</v>
      </c>
      <c r="D17" s="3">
        <v>0.78064318729296778</v>
      </c>
      <c r="E17" s="3">
        <v>0.709348932943343</v>
      </c>
      <c r="G17" t="s">
        <v>54</v>
      </c>
      <c r="H17" s="3">
        <v>0.78477240000000004</v>
      </c>
      <c r="I17" s="3">
        <v>0.7088940496042675</v>
      </c>
      <c r="J17" s="3">
        <v>0.79851198663463285</v>
      </c>
      <c r="K17" s="3">
        <v>0.71374121219684672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Efficiency Estimates BM</vt:lpstr>
      <vt:lpstr>Comparison</vt:lpstr>
      <vt:lpstr>Ch Avge Opex Efficiency 2006-17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Denis Lawrence</cp:lastModifiedBy>
  <dcterms:created xsi:type="dcterms:W3CDTF">2014-07-25T22:06:54Z</dcterms:created>
  <dcterms:modified xsi:type="dcterms:W3CDTF">2019-06-30T01:57:59Z</dcterms:modified>
</cp:coreProperties>
</file>