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B6BC3479-3B27-433B-966B-ED73393127B8}" xr6:coauthVersionLast="37" xr6:coauthVersionMax="37" xr10:uidLastSave="{00000000-0000-0000-0000-000000000000}"/>
  <bookViews>
    <workbookView xWindow="32760" yWindow="32760" windowWidth="16605" windowHeight="7755"/>
  </bookViews>
  <sheets>
    <sheet name="Ch Avge Opex Efficiency 2006-17" sheetId="6" r:id="rId1"/>
    <sheet name="Efficiency Estimates BM" sheetId="1" r:id="rId2"/>
  </sheets>
  <calcPr calcId="114210"/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<sst xmlns="http://schemas.openxmlformats.org/spreadsheetml/2006/main" count="175" uniqueCount="72">
  <si>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</si>
  <si>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</si>
  <si>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</si>
  <si>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</si>
  <si>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</si>
  <si>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</si>
  <si>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</si>
  <si>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</si>
  <si>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</si>
  <si>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</si>
  <si>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</si>
  <si>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</si>
  <si>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</si>
  <si>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</si>
  <si>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</si>
  <si>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</si>
  <si>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</si>
  <si>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</si>
  <si>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</si>
  <si>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</si>
  <si>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</si>
  <si>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</si>
  <si>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</si>
  <si>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</si>
  <si>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</si>
  <si>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</si>
  <si>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</si>
  <si>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</si>
  <si>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</si>
  <si>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</si>
  <si>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</si>
  <si>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</si>
  <si>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</si>
  <si>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</si>
  <si>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</si>
  <si>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</si>
  <si>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</si>
  <si>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</si>
  <si>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</si>
  <si>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</si>
  <si>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</si>
  <si>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</si>
  <si>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</si>
  <si>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</si>
  <si>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</si>
  <si>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</si>
  <si>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</si>
  <si>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</si>
  <si>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</si>
  <si>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</si>
  <si>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</si>
  <si>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</si>
  <si>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</si>
  <si>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</si>
  <si>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</si>
  <si>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</si>
  <si>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</si>
  <si>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</si>
  <si>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</si>
  <si>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</si>
  <si>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</si>
  <si>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</si>
  <si>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</si>
  <si>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</si>
  <si>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</si>
  <si>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</si>
  <si>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</si>
  <si>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</si>
  <si>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RESULTS FOR DATABASE UPDATED TO INCLUDE 2017 DATA</t>
  </si>
  <si>
    <t>Australia &amp; NZ updated 1 year to 2017, Ontario updated 1 year to 2016</t>
  </si>
  <si>
    <t>Opex MPFP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</si>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</sst>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0.42139919999999997</c:v>
                </c:pt>
                <c:pt idx="1">
                  <c:v>0.41437760000000001</c:v>
                </c:pt>
                <c:pt idx="2">
                  <c:v>0.84025720000000004</c:v>
                </c:pt>
                <c:pt idx="3">
                  <c:v>0.53785729999999998</c:v>
                </c:pt>
                <c:pt idx="4">
                  <c:v>0.5794492</c:v>
                </c:pt>
                <c:pt idx="5">
                  <c:v>0.51184759999999996</c:v>
                </c:pt>
                <c:pt idx="6">
                  <c:v>0.57627459999999997</c:v>
                </c:pt>
                <c:pt idx="7">
                  <c:v>0.62895889999999999</c:v>
                </c:pt>
                <c:pt idx="8">
                  <c:v>0.9526502</c:v>
                </c:pt>
                <c:pt idx="9">
                  <c:v>0.75529520000000006</c:v>
                </c:pt>
                <c:pt idx="10">
                  <c:v>0.70304679999999997</c:v>
                </c:pt>
                <c:pt idx="11">
                  <c:v>0.70433429999999997</c:v>
                </c:pt>
                <c:pt idx="12">
                  <c:v>0.76698089999999997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E-4341-833A-4FBC5C8EC152}"/>
            </c:ext>
          </c:extLst>
        </c:ser>
        <c:ser>
          <c:idx val="0"/>
          <c:order val="1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BM'!$J$45:$J$57</c:f>
              <c:numCache>
                <c:formatCode>0.000</c:formatCode>
                <c:ptCount val="13"/>
                <c:pt idx="0">
                  <c:v>0.39567219537168197</c:v>
                </c:pt>
                <c:pt idx="1">
                  <c:v>0.45788880874897148</c:v>
                </c:pt>
                <c:pt idx="2">
                  <c:v>0.84339151347330332</c:v>
                </c:pt>
                <c:pt idx="3">
                  <c:v>0.57907504407869725</c:v>
                </c:pt>
                <c:pt idx="4">
                  <c:v>0.63243685332802746</c:v>
                </c:pt>
                <c:pt idx="5">
                  <c:v>0.52850675092868693</c:v>
                </c:pt>
                <c:pt idx="6">
                  <c:v>0.65672954282964613</c:v>
                </c:pt>
                <c:pt idx="7">
                  <c:v>0.5319899929828602</c:v>
                </c:pt>
                <c:pt idx="8">
                  <c:v>1</c:v>
                </c:pt>
                <c:pt idx="9">
                  <c:v>0.79052776469150587</c:v>
                </c:pt>
                <c:pt idx="10">
                  <c:v>0.70139568028432997</c:v>
                </c:pt>
                <c:pt idx="11">
                  <c:v>0.66715124810118942</c:v>
                </c:pt>
                <c:pt idx="12">
                  <c:v>0.69018306844092581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1E-4341-833A-4FBC5C8EC152}"/>
            </c:ext>
          </c:extLst>
        </c:ser>
        <c:ser>
          <c:idx val="1"/>
          <c:order val="2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8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BM'!$K$45:$K$57</c:f>
              <c:numCache>
                <c:formatCode>0.000</c:formatCode>
                <c:ptCount val="13"/>
                <c:pt idx="0">
                  <c:v>0.43040347339993101</c:v>
                </c:pt>
                <c:pt idx="1">
                  <c:v>0.4176449956558913</c:v>
                </c:pt>
                <c:pt idx="2">
                  <c:v>0.88524467788425565</c:v>
                </c:pt>
                <c:pt idx="3">
                  <c:v>0.54476117029902182</c:v>
                </c:pt>
                <c:pt idx="4">
                  <c:v>0.59140234878747189</c:v>
                </c:pt>
                <c:pt idx="5">
                  <c:v>0.52556410895372985</c:v>
                </c:pt>
                <c:pt idx="6">
                  <c:v>0.62110470759366432</c:v>
                </c:pt>
                <c:pt idx="7">
                  <c:v>0.62623436059292836</c:v>
                </c:pt>
                <c:pt idx="8">
                  <c:v>1</c:v>
                </c:pt>
                <c:pt idx="9">
                  <c:v>0.75719913652517745</c:v>
                </c:pt>
                <c:pt idx="10">
                  <c:v>0.73579016706367673</c:v>
                </c:pt>
                <c:pt idx="11">
                  <c:v>0.7157488082800425</c:v>
                </c:pt>
                <c:pt idx="12">
                  <c:v>0.78064318729296778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1E-4341-833A-4FBC5C8EC152}"/>
            </c:ext>
          </c:extLst>
        </c:ser>
        <c:ser>
          <c:idx val="4"/>
          <c:order val="3"/>
          <c:tx>
            <c:strRef>
              <c:f>'Efficiency Estimates BM'!$N$43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6600"/>
              </a:solidFill>
              <a:prstDash val="solid"/>
            </a:ln>
          </c:spPr>
          <c:invertIfNegative val="0"/>
          <c:val>
            <c:numRef>
              <c:f>'Efficiency Estimates BM'!$O$45:$O$57</c:f>
              <c:numCache>
                <c:formatCode>0.000</c:formatCode>
                <c:ptCount val="13"/>
                <c:pt idx="0">
                  <c:v>0.55024219632604421</c:v>
                </c:pt>
                <c:pt idx="1">
                  <c:v>0.45302835683076181</c:v>
                </c:pt>
                <c:pt idx="2">
                  <c:v>1</c:v>
                </c:pt>
                <c:pt idx="3">
                  <c:v>0.64418032406332704</c:v>
                </c:pt>
                <c:pt idx="4">
                  <c:v>0.66668730107144147</c:v>
                </c:pt>
                <c:pt idx="5">
                  <c:v>0.54214319245193476</c:v>
                </c:pt>
                <c:pt idx="6">
                  <c:v>0.57279044214370833</c:v>
                </c:pt>
                <c:pt idx="7">
                  <c:v>0.6100355427622246</c:v>
                </c:pt>
                <c:pt idx="8">
                  <c:v>0.95993830312972328</c:v>
                </c:pt>
                <c:pt idx="9">
                  <c:v>0.89826722585903596</c:v>
                </c:pt>
                <c:pt idx="10">
                  <c:v>0.65395587332538907</c:v>
                </c:pt>
                <c:pt idx="11">
                  <c:v>0.73685975310934682</c:v>
                </c:pt>
                <c:pt idx="12">
                  <c:v>0.709348932943343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1E-4341-833A-4FBC5C8EC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337176"/>
        <c:axId val="1"/>
      </c:barChart>
      <c:catAx>
        <c:axId val="1753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337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34693877551020408"/>
          <c:w val="0.99067357512953369"/>
          <c:h val="0.6088435374149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3AA3410C-4B26-4DAD-A029-37BDE4DDA6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opLeftCell="A37" workbookViewId="0">
      <selection activeCell="N45" sqref="N45:O57"/>
    </sheetView>
  </sheetViews>
  <sheetFormatPr defaultRowHeight="15" x14ac:dyDescent="0.25"/>
  <cols>
    <col min="7" max="7" width="12.85546875" style="2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23" x14ac:dyDescent="0.25">
      <c r="A1" s="4" t="s">
        <v>68</v>
      </c>
    </row>
    <row r="2" spans="1:23" x14ac:dyDescent="0.25">
      <c r="A2" s="4" t="s">
        <v>66</v>
      </c>
    </row>
    <row r="3" spans="1:23" x14ac:dyDescent="0.25">
      <c r="A3" s="9" t="s">
        <v>69</v>
      </c>
    </row>
    <row r="4" spans="1:23" x14ac:dyDescent="0.25">
      <c r="B4" s="4" t="s">
        <v>56</v>
      </c>
    </row>
    <row r="5" spans="1:23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23" x14ac:dyDescent="0.25">
      <c r="A6" s="1" t="s">
        <v>0</v>
      </c>
    </row>
    <row r="7" spans="1:23" x14ac:dyDescent="0.25">
      <c r="A7" s="1" t="s">
        <v>1</v>
      </c>
      <c r="B7" t="s">
        <v>4</v>
      </c>
      <c r="C7" s="3">
        <v>0.68405000000000005</v>
      </c>
      <c r="D7" s="3">
        <v>5.7526300000000002E-2</v>
      </c>
      <c r="E7" s="3">
        <v>11.89</v>
      </c>
      <c r="P7" t="s">
        <v>4</v>
      </c>
      <c r="Q7" t="s">
        <v>71</v>
      </c>
      <c r="R7">
        <v>0.55785799999999997</v>
      </c>
      <c r="S7">
        <v>6.6394800000000004E-2</v>
      </c>
      <c r="T7">
        <v>8.4</v>
      </c>
      <c r="U7">
        <v>0</v>
      </c>
      <c r="V7">
        <v>0.42772650000000001</v>
      </c>
      <c r="W7">
        <v>0.68798950000000003</v>
      </c>
    </row>
    <row r="8" spans="1:23" x14ac:dyDescent="0.25">
      <c r="A8" s="1" t="s">
        <v>1</v>
      </c>
      <c r="B8" t="s">
        <v>5</v>
      </c>
      <c r="C8" s="3">
        <v>0.1072326</v>
      </c>
      <c r="D8" s="3">
        <v>2.67838E-2</v>
      </c>
      <c r="E8" s="3">
        <v>4</v>
      </c>
      <c r="P8" t="s">
        <v>5</v>
      </c>
      <c r="Q8" t="s">
        <v>71</v>
      </c>
      <c r="R8">
        <v>0.1102355</v>
      </c>
      <c r="S8">
        <v>2.73148E-2</v>
      </c>
      <c r="T8">
        <v>4.04</v>
      </c>
      <c r="U8">
        <v>0</v>
      </c>
      <c r="V8">
        <v>5.66995E-2</v>
      </c>
      <c r="W8">
        <v>0.16377159999999999</v>
      </c>
    </row>
    <row r="9" spans="1:23" x14ac:dyDescent="0.25">
      <c r="A9" s="1" t="s">
        <v>1</v>
      </c>
      <c r="B9" t="s">
        <v>6</v>
      </c>
      <c r="C9" s="3">
        <v>0.20683650000000001</v>
      </c>
      <c r="D9" s="3">
        <v>5.6374399999999998E-2</v>
      </c>
      <c r="E9" s="3">
        <v>3.67</v>
      </c>
      <c r="P9" t="s">
        <v>6</v>
      </c>
      <c r="Q9" t="s">
        <v>71</v>
      </c>
      <c r="R9">
        <v>0.30517319999999998</v>
      </c>
      <c r="S9">
        <v>5.7829600000000002E-2</v>
      </c>
      <c r="T9">
        <v>5.28</v>
      </c>
      <c r="U9">
        <v>0</v>
      </c>
      <c r="V9">
        <v>0.19182930000000001</v>
      </c>
      <c r="W9">
        <v>0.41851719999999998</v>
      </c>
    </row>
    <row r="10" spans="1:23" x14ac:dyDescent="0.25">
      <c r="A10" s="1" t="s">
        <v>1</v>
      </c>
      <c r="B10" t="s">
        <v>7</v>
      </c>
      <c r="C10" s="3">
        <v>-0.18181420000000001</v>
      </c>
      <c r="D10" s="3">
        <v>2.0540200000000002E-2</v>
      </c>
      <c r="E10" s="3">
        <v>-8.85</v>
      </c>
      <c r="P10" t="s">
        <v>37</v>
      </c>
      <c r="Q10" t="s">
        <v>71</v>
      </c>
      <c r="R10">
        <v>-0.39816990000000002</v>
      </c>
      <c r="S10">
        <v>0.27511799999999997</v>
      </c>
      <c r="T10">
        <v>-1.45</v>
      </c>
      <c r="U10">
        <v>0.14799999999999999</v>
      </c>
      <c r="V10">
        <v>-0.93739119999999998</v>
      </c>
      <c r="W10">
        <v>0.14105139999999999</v>
      </c>
    </row>
    <row r="11" spans="1:23" x14ac:dyDescent="0.25">
      <c r="A11" s="1" t="s">
        <v>8</v>
      </c>
      <c r="B11" t="s">
        <v>9</v>
      </c>
      <c r="C11" s="3">
        <v>1.9318800000000001E-2</v>
      </c>
      <c r="D11" s="3">
        <v>2.0110000000000002E-3</v>
      </c>
      <c r="E11" s="3">
        <v>9.61</v>
      </c>
      <c r="F11" s="4" t="s">
        <v>58</v>
      </c>
      <c r="P11" t="s">
        <v>38</v>
      </c>
      <c r="Q11" t="s">
        <v>71</v>
      </c>
      <c r="R11">
        <v>0.20601050000000001</v>
      </c>
      <c r="S11">
        <v>8.9235599999999998E-2</v>
      </c>
      <c r="T11">
        <v>2.31</v>
      </c>
      <c r="U11">
        <v>2.1000000000000001E-2</v>
      </c>
      <c r="V11">
        <v>3.1111900000000001E-2</v>
      </c>
      <c r="W11">
        <v>0.380909</v>
      </c>
    </row>
    <row r="12" spans="1:23" x14ac:dyDescent="0.25">
      <c r="A12" s="1" t="s">
        <v>1</v>
      </c>
      <c r="B12" t="s">
        <v>10</v>
      </c>
      <c r="C12" s="3">
        <v>-0.28333760000000002</v>
      </c>
      <c r="D12" s="3">
        <v>0.13182369999999999</v>
      </c>
      <c r="E12" s="3">
        <v>-2.15</v>
      </c>
      <c r="G12" s="2" t="s">
        <v>28</v>
      </c>
      <c r="H12" t="s">
        <v>26</v>
      </c>
      <c r="I12" t="s">
        <v>27</v>
      </c>
      <c r="J12" t="s">
        <v>29</v>
      </c>
      <c r="P12" t="s">
        <v>39</v>
      </c>
      <c r="Q12" t="s">
        <v>71</v>
      </c>
      <c r="R12">
        <v>0.17991360000000001</v>
      </c>
      <c r="S12">
        <v>0.20935239999999999</v>
      </c>
      <c r="T12">
        <v>0.86</v>
      </c>
      <c r="U12">
        <v>0.39</v>
      </c>
      <c r="V12">
        <v>-0.23040959999999999</v>
      </c>
      <c r="W12">
        <v>0.59023669999999995</v>
      </c>
    </row>
    <row r="13" spans="1:23" x14ac:dyDescent="0.25">
      <c r="A13" s="1" t="s">
        <v>1</v>
      </c>
      <c r="B13" t="s">
        <v>11</v>
      </c>
      <c r="C13" s="3">
        <v>-0.1103131</v>
      </c>
      <c r="D13" s="3">
        <v>0.1310434</v>
      </c>
      <c r="E13" s="3">
        <v>-0.84</v>
      </c>
      <c r="F13">
        <v>1</v>
      </c>
      <c r="G13" s="2">
        <v>0</v>
      </c>
      <c r="H13">
        <f>EXP(G13)</f>
        <v>1</v>
      </c>
      <c r="I13">
        <f t="shared" ref="I13:I20" si="0">H13/H$21</f>
        <v>2.323401324112456</v>
      </c>
      <c r="J13">
        <f>1/I13</f>
        <v>0.43040347339993101</v>
      </c>
      <c r="P13" t="s">
        <v>40</v>
      </c>
      <c r="Q13" t="s">
        <v>71</v>
      </c>
      <c r="R13">
        <v>-1.1154000000000001E-2</v>
      </c>
      <c r="S13">
        <v>3.6963999999999997E-2</v>
      </c>
      <c r="T13">
        <v>-0.3</v>
      </c>
      <c r="U13">
        <v>0.76300000000000001</v>
      </c>
      <c r="V13">
        <v>-8.3602099999999999E-2</v>
      </c>
      <c r="W13">
        <v>6.12942E-2</v>
      </c>
    </row>
    <row r="14" spans="1:23" x14ac:dyDescent="0.25">
      <c r="A14" s="1" t="s">
        <v>8</v>
      </c>
      <c r="B14" t="s">
        <v>12</v>
      </c>
      <c r="C14" s="3">
        <v>3.0091300000000001E-2</v>
      </c>
      <c r="D14" s="3">
        <v>0.16293679999999999</v>
      </c>
      <c r="E14" s="3">
        <v>0.18</v>
      </c>
      <c r="F14">
        <v>2</v>
      </c>
      <c r="G14" s="2">
        <f>C14</f>
        <v>3.0091300000000001E-2</v>
      </c>
      <c r="H14">
        <f t="shared" ref="H14:H25" si="1">EXP(G14)</f>
        <v>1.0305486187473722</v>
      </c>
      <c r="I14">
        <f t="shared" si="0"/>
        <v>2.3943780253599072</v>
      </c>
      <c r="J14">
        <f t="shared" ref="J14:J25" si="2">1/I14</f>
        <v>0.4176449956558913</v>
      </c>
      <c r="P14" t="s">
        <v>41</v>
      </c>
      <c r="Q14" t="s">
        <v>71</v>
      </c>
      <c r="R14">
        <v>-0.18312390000000001</v>
      </c>
      <c r="S14">
        <v>7.0831699999999997E-2</v>
      </c>
      <c r="T14">
        <v>-2.59</v>
      </c>
      <c r="U14">
        <v>0.01</v>
      </c>
      <c r="V14">
        <v>-0.3219514</v>
      </c>
      <c r="W14">
        <v>-4.42964E-2</v>
      </c>
    </row>
    <row r="15" spans="1:23" x14ac:dyDescent="0.25">
      <c r="A15" s="1" t="s">
        <v>8</v>
      </c>
      <c r="B15" t="s">
        <v>13</v>
      </c>
      <c r="C15" s="3">
        <v>-0.72114100000000003</v>
      </c>
      <c r="D15" s="3">
        <v>0.14526259999999999</v>
      </c>
      <c r="E15" s="3">
        <v>-4.96</v>
      </c>
      <c r="F15">
        <v>3</v>
      </c>
      <c r="G15" s="2">
        <f t="shared" ref="G15:G25" si="3">C15</f>
        <v>-0.72114100000000003</v>
      </c>
      <c r="H15">
        <f t="shared" si="1"/>
        <v>0.48619718836220516</v>
      </c>
      <c r="I15">
        <f t="shared" si="0"/>
        <v>1.1296311912205006</v>
      </c>
      <c r="J15">
        <f t="shared" si="2"/>
        <v>0.88524467788425565</v>
      </c>
      <c r="P15" t="s">
        <v>42</v>
      </c>
      <c r="Q15" t="s">
        <v>71</v>
      </c>
      <c r="R15">
        <v>7.1724200000000002E-2</v>
      </c>
      <c r="S15">
        <v>0.1686531</v>
      </c>
      <c r="T15">
        <v>0.43</v>
      </c>
      <c r="U15">
        <v>0.67100000000000004</v>
      </c>
      <c r="V15">
        <v>-0.2588298</v>
      </c>
      <c r="W15">
        <v>0.40227819999999997</v>
      </c>
    </row>
    <row r="16" spans="1:23" x14ac:dyDescent="0.25">
      <c r="A16" s="1" t="s">
        <v>8</v>
      </c>
      <c r="B16" t="s">
        <v>14</v>
      </c>
      <c r="C16" s="3">
        <v>-0.23562440000000001</v>
      </c>
      <c r="D16" s="3">
        <v>0.14111509999999999</v>
      </c>
      <c r="E16" s="3">
        <v>-1.67</v>
      </c>
      <c r="F16">
        <v>4</v>
      </c>
      <c r="G16" s="2">
        <f t="shared" si="3"/>
        <v>-0.23562440000000001</v>
      </c>
      <c r="H16">
        <f t="shared" si="1"/>
        <v>0.79007737127020383</v>
      </c>
      <c r="I16">
        <f t="shared" si="0"/>
        <v>1.8356668105604801</v>
      </c>
      <c r="J16">
        <f t="shared" si="2"/>
        <v>0.54476117029902182</v>
      </c>
      <c r="P16" t="s">
        <v>7</v>
      </c>
      <c r="Q16" t="s">
        <v>71</v>
      </c>
      <c r="R16">
        <v>-0.16306370000000001</v>
      </c>
      <c r="S16">
        <v>2.4788500000000002E-2</v>
      </c>
      <c r="T16">
        <v>-6.58</v>
      </c>
      <c r="U16">
        <v>0</v>
      </c>
      <c r="V16">
        <v>-0.21164830000000001</v>
      </c>
      <c r="W16">
        <v>-0.1144791</v>
      </c>
    </row>
    <row r="17" spans="1:23" x14ac:dyDescent="0.25">
      <c r="A17" s="1" t="s">
        <v>8</v>
      </c>
      <c r="B17" t="s">
        <v>15</v>
      </c>
      <c r="C17" s="3">
        <v>-0.31777349999999999</v>
      </c>
      <c r="D17" s="3">
        <v>0.13804659999999999</v>
      </c>
      <c r="E17" s="3">
        <v>-2.2999999999999998</v>
      </c>
      <c r="F17">
        <v>5</v>
      </c>
      <c r="G17" s="2">
        <f t="shared" si="3"/>
        <v>-0.31777349999999999</v>
      </c>
      <c r="H17">
        <f t="shared" si="1"/>
        <v>0.7277676091114107</v>
      </c>
      <c r="I17">
        <f t="shared" si="0"/>
        <v>1.690896226655608</v>
      </c>
      <c r="J17">
        <f t="shared" si="2"/>
        <v>0.59140234878747189</v>
      </c>
      <c r="P17" t="s">
        <v>9</v>
      </c>
      <c r="Q17" t="s">
        <v>71</v>
      </c>
      <c r="R17">
        <v>2.0108399999999998E-2</v>
      </c>
      <c r="S17">
        <v>1.9921000000000001E-3</v>
      </c>
      <c r="T17">
        <v>10.09</v>
      </c>
      <c r="U17">
        <v>0</v>
      </c>
      <c r="V17">
        <v>1.62039E-2</v>
      </c>
      <c r="W17">
        <v>2.4013E-2</v>
      </c>
    </row>
    <row r="18" spans="1:23" x14ac:dyDescent="0.25">
      <c r="A18" s="1" t="s">
        <v>8</v>
      </c>
      <c r="B18" t="s">
        <v>16</v>
      </c>
      <c r="C18" s="3">
        <v>-0.19974910000000001</v>
      </c>
      <c r="D18" s="3">
        <v>0.15335109999999999</v>
      </c>
      <c r="E18" s="3">
        <v>-1.3</v>
      </c>
      <c r="F18">
        <v>6</v>
      </c>
      <c r="G18" s="2">
        <f t="shared" si="3"/>
        <v>-0.19974910000000001</v>
      </c>
      <c r="H18">
        <f t="shared" si="1"/>
        <v>0.81893619839596654</v>
      </c>
      <c r="I18">
        <f t="shared" si="0"/>
        <v>1.9027174477168096</v>
      </c>
      <c r="J18">
        <f t="shared" si="2"/>
        <v>0.52556410895372985</v>
      </c>
      <c r="P18" t="s">
        <v>10</v>
      </c>
      <c r="Q18" t="s">
        <v>71</v>
      </c>
      <c r="R18">
        <v>-0.37212610000000002</v>
      </c>
      <c r="S18">
        <v>0.12918589999999999</v>
      </c>
      <c r="T18">
        <v>-2.88</v>
      </c>
      <c r="U18">
        <v>4.0000000000000001E-3</v>
      </c>
      <c r="V18">
        <v>-0.62532569999999998</v>
      </c>
      <c r="W18">
        <v>-0.1189264</v>
      </c>
    </row>
    <row r="19" spans="1:23" x14ac:dyDescent="0.25">
      <c r="A19" s="1" t="s">
        <v>8</v>
      </c>
      <c r="B19" t="s">
        <v>17</v>
      </c>
      <c r="C19" s="3">
        <v>-0.36677660000000001</v>
      </c>
      <c r="D19" s="3">
        <v>0.163439</v>
      </c>
      <c r="E19" s="3">
        <v>-2.2400000000000002</v>
      </c>
      <c r="F19">
        <v>7</v>
      </c>
      <c r="G19" s="2">
        <f t="shared" si="3"/>
        <v>-0.36677660000000001</v>
      </c>
      <c r="H19">
        <f t="shared" si="1"/>
        <v>0.69296443600860158</v>
      </c>
      <c r="I19">
        <f t="shared" si="0"/>
        <v>1.6100344881852262</v>
      </c>
      <c r="J19">
        <f t="shared" si="2"/>
        <v>0.62110470759366432</v>
      </c>
      <c r="P19" t="s">
        <v>11</v>
      </c>
      <c r="Q19" t="s">
        <v>71</v>
      </c>
      <c r="R19">
        <v>-0.21422069999999999</v>
      </c>
      <c r="S19">
        <v>0.12801180000000001</v>
      </c>
      <c r="T19">
        <v>-1.67</v>
      </c>
      <c r="U19">
        <v>9.4E-2</v>
      </c>
      <c r="V19">
        <v>-0.46511930000000001</v>
      </c>
      <c r="W19">
        <v>3.6677899999999999E-2</v>
      </c>
    </row>
    <row r="20" spans="1:23" x14ac:dyDescent="0.25">
      <c r="A20" s="1" t="s">
        <v>8</v>
      </c>
      <c r="B20" t="s">
        <v>18</v>
      </c>
      <c r="C20" s="3">
        <v>-0.37500159999999999</v>
      </c>
      <c r="D20" s="3">
        <v>0.14166409999999999</v>
      </c>
      <c r="E20" s="3">
        <v>-2.65</v>
      </c>
      <c r="F20">
        <v>8</v>
      </c>
      <c r="G20" s="2">
        <f t="shared" si="3"/>
        <v>-0.37500159999999999</v>
      </c>
      <c r="H20">
        <f t="shared" si="1"/>
        <v>0.68728817912900586</v>
      </c>
      <c r="I20">
        <f t="shared" si="0"/>
        <v>1.5968462654351712</v>
      </c>
      <c r="J20">
        <f t="shared" si="2"/>
        <v>0.62623436059292836</v>
      </c>
      <c r="P20" t="s">
        <v>12</v>
      </c>
      <c r="Q20" t="s">
        <v>71</v>
      </c>
      <c r="R20">
        <v>-0.14604030000000001</v>
      </c>
      <c r="S20">
        <v>0.1680122</v>
      </c>
      <c r="T20">
        <v>-0.87</v>
      </c>
      <c r="U20">
        <v>0.38500000000000001</v>
      </c>
      <c r="V20">
        <v>-0.47533829999999999</v>
      </c>
      <c r="W20">
        <v>0.18325759999999999</v>
      </c>
    </row>
    <row r="21" spans="1:23" x14ac:dyDescent="0.25">
      <c r="A21" s="1" t="s">
        <v>8</v>
      </c>
      <c r="B21" t="s">
        <v>19</v>
      </c>
      <c r="C21" s="3">
        <v>-0.84303220000000001</v>
      </c>
      <c r="D21" s="3">
        <v>0.15106439999999999</v>
      </c>
      <c r="E21" s="3">
        <v>-5.58</v>
      </c>
      <c r="F21">
        <v>9</v>
      </c>
      <c r="G21" s="2">
        <f t="shared" si="3"/>
        <v>-0.84303220000000001</v>
      </c>
      <c r="H21">
        <f t="shared" si="1"/>
        <v>0.43040347339993101</v>
      </c>
      <c r="I21">
        <f>H21/H$21</f>
        <v>1</v>
      </c>
      <c r="J21">
        <f t="shared" si="2"/>
        <v>1</v>
      </c>
      <c r="P21" t="s">
        <v>13</v>
      </c>
      <c r="Q21" t="s">
        <v>71</v>
      </c>
      <c r="R21">
        <v>-0.7568452</v>
      </c>
      <c r="S21">
        <v>0.14159430000000001</v>
      </c>
      <c r="T21">
        <v>-5.35</v>
      </c>
      <c r="U21">
        <v>0</v>
      </c>
      <c r="V21">
        <v>-1.034365</v>
      </c>
      <c r="W21">
        <v>-0.47932540000000001</v>
      </c>
    </row>
    <row r="22" spans="1:23" x14ac:dyDescent="0.25">
      <c r="A22" s="1" t="s">
        <v>1</v>
      </c>
      <c r="B22" t="s">
        <v>20</v>
      </c>
      <c r="C22" s="3">
        <v>-0.56490320000000005</v>
      </c>
      <c r="D22" s="3">
        <v>0.14577770000000001</v>
      </c>
      <c r="E22" s="3">
        <v>-3.88</v>
      </c>
      <c r="F22">
        <v>10</v>
      </c>
      <c r="G22" s="2">
        <f t="shared" si="3"/>
        <v>-0.56490320000000005</v>
      </c>
      <c r="H22">
        <f t="shared" si="1"/>
        <v>0.568415166682668</v>
      </c>
      <c r="I22">
        <f>H22/H$21</f>
        <v>1.3206565509161132</v>
      </c>
      <c r="J22">
        <f t="shared" si="2"/>
        <v>0.75719913652517745</v>
      </c>
      <c r="P22" t="s">
        <v>14</v>
      </c>
      <c r="Q22" t="s">
        <v>71</v>
      </c>
      <c r="R22">
        <v>-0.38084600000000002</v>
      </c>
      <c r="S22">
        <v>0.14072380000000001</v>
      </c>
      <c r="T22">
        <v>-2.71</v>
      </c>
      <c r="U22">
        <v>7.0000000000000001E-3</v>
      </c>
      <c r="V22">
        <v>-0.65665960000000001</v>
      </c>
      <c r="W22">
        <v>-0.1050325</v>
      </c>
    </row>
    <row r="23" spans="1:23" x14ac:dyDescent="0.25">
      <c r="A23" s="1" t="s">
        <v>1</v>
      </c>
      <c r="B23" t="s">
        <v>21</v>
      </c>
      <c r="C23" s="3">
        <v>-0.53622190000000003</v>
      </c>
      <c r="D23" s="3">
        <v>0.14502950000000001</v>
      </c>
      <c r="E23" s="3">
        <v>-3.7</v>
      </c>
      <c r="F23">
        <v>11</v>
      </c>
      <c r="G23" s="2">
        <f t="shared" si="3"/>
        <v>-0.53622190000000003</v>
      </c>
      <c r="H23">
        <f t="shared" si="1"/>
        <v>0.58495409787486741</v>
      </c>
      <c r="I23">
        <f>H23/H$21</f>
        <v>1.3590831255474742</v>
      </c>
      <c r="J23">
        <f t="shared" si="2"/>
        <v>0.73579016706367673</v>
      </c>
      <c r="P23" t="s">
        <v>15</v>
      </c>
      <c r="Q23" t="s">
        <v>71</v>
      </c>
      <c r="R23">
        <v>-0.46899429999999998</v>
      </c>
      <c r="S23">
        <v>0.14064570000000001</v>
      </c>
      <c r="T23">
        <v>-3.33</v>
      </c>
      <c r="U23">
        <v>1E-3</v>
      </c>
      <c r="V23">
        <v>-0.74465479999999995</v>
      </c>
      <c r="W23">
        <v>-0.1933339</v>
      </c>
    </row>
    <row r="24" spans="1:23" x14ac:dyDescent="0.25">
      <c r="A24" s="1" t="s">
        <v>1</v>
      </c>
      <c r="B24" t="s">
        <v>22</v>
      </c>
      <c r="C24" s="3">
        <v>-0.50860620000000001</v>
      </c>
      <c r="D24" s="3">
        <v>0.1526025</v>
      </c>
      <c r="E24" s="3">
        <v>-3.33</v>
      </c>
      <c r="F24">
        <v>12</v>
      </c>
      <c r="G24" s="2">
        <f t="shared" si="3"/>
        <v>-0.50860620000000001</v>
      </c>
      <c r="H24">
        <f t="shared" si="1"/>
        <v>0.60133313310601022</v>
      </c>
      <c r="I24">
        <f>H24/H$21</f>
        <v>1.3971381976911961</v>
      </c>
      <c r="J24">
        <f t="shared" si="2"/>
        <v>0.7157488082800425</v>
      </c>
      <c r="P24" t="s">
        <v>16</v>
      </c>
      <c r="Q24" t="s">
        <v>71</v>
      </c>
      <c r="R24">
        <v>-0.28946949999999999</v>
      </c>
      <c r="S24">
        <v>0.16588140000000001</v>
      </c>
      <c r="T24">
        <v>-1.75</v>
      </c>
      <c r="U24">
        <v>8.1000000000000003E-2</v>
      </c>
      <c r="V24">
        <v>-0.61459109999999995</v>
      </c>
      <c r="W24">
        <v>3.5652200000000002E-2</v>
      </c>
    </row>
    <row r="25" spans="1:23" x14ac:dyDescent="0.25">
      <c r="A25" s="1" t="s">
        <v>1</v>
      </c>
      <c r="B25" t="s">
        <v>23</v>
      </c>
      <c r="C25" s="3">
        <v>-0.59539509999999995</v>
      </c>
      <c r="D25" s="3">
        <v>0.14247960000000001</v>
      </c>
      <c r="E25" s="3">
        <v>-4.18</v>
      </c>
      <c r="F25">
        <v>13</v>
      </c>
      <c r="G25" s="2">
        <f t="shared" si="3"/>
        <v>-0.59539509999999995</v>
      </c>
      <c r="H25">
        <f t="shared" si="1"/>
        <v>0.55134468654295032</v>
      </c>
      <c r="I25">
        <f>H25/H$21</f>
        <v>1.2809949747562579</v>
      </c>
      <c r="J25">
        <f t="shared" si="2"/>
        <v>0.78064318729296778</v>
      </c>
      <c r="P25" t="s">
        <v>17</v>
      </c>
      <c r="Q25" t="s">
        <v>71</v>
      </c>
      <c r="R25">
        <v>-0.50668619999999998</v>
      </c>
      <c r="S25">
        <v>0.17631479999999999</v>
      </c>
      <c r="T25">
        <v>-2.87</v>
      </c>
      <c r="U25">
        <v>4.0000000000000001E-3</v>
      </c>
      <c r="V25">
        <v>-0.85225689999999998</v>
      </c>
      <c r="W25">
        <v>-0.1611156</v>
      </c>
    </row>
    <row r="26" spans="1:23" x14ac:dyDescent="0.25">
      <c r="A26" s="1" t="s">
        <v>24</v>
      </c>
      <c r="B26" t="s">
        <v>25</v>
      </c>
      <c r="C26" s="3">
        <v>-28.768270000000001</v>
      </c>
      <c r="D26" s="3">
        <v>4.0485470000000001</v>
      </c>
      <c r="E26" s="3">
        <v>-7.11</v>
      </c>
      <c r="P26" t="s">
        <v>18</v>
      </c>
      <c r="Q26" t="s">
        <v>71</v>
      </c>
      <c r="R26">
        <v>-0.29603859999999999</v>
      </c>
      <c r="S26">
        <v>0.1440227</v>
      </c>
      <c r="T26">
        <v>-2.06</v>
      </c>
      <c r="U26">
        <v>0.04</v>
      </c>
      <c r="V26">
        <v>-0.578318</v>
      </c>
      <c r="W26">
        <v>-1.37593E-2</v>
      </c>
    </row>
    <row r="27" spans="1:23" x14ac:dyDescent="0.25">
      <c r="A27" s="1" t="s">
        <v>0</v>
      </c>
      <c r="P27" t="s">
        <v>19</v>
      </c>
      <c r="Q27" t="s">
        <v>71</v>
      </c>
      <c r="R27">
        <v>-0.92716920000000003</v>
      </c>
      <c r="S27">
        <v>0.15120620000000001</v>
      </c>
      <c r="T27">
        <v>-6.13</v>
      </c>
      <c r="U27">
        <v>0</v>
      </c>
      <c r="V27">
        <v>-1.2235279999999999</v>
      </c>
      <c r="W27">
        <v>-0.63081039999999999</v>
      </c>
    </row>
    <row r="28" spans="1:23" x14ac:dyDescent="0.25">
      <c r="P28" t="s">
        <v>20</v>
      </c>
      <c r="Q28" t="s">
        <v>71</v>
      </c>
      <c r="R28">
        <v>-0.69211469999999997</v>
      </c>
      <c r="S28">
        <v>0.1472436</v>
      </c>
      <c r="T28">
        <v>-4.7</v>
      </c>
      <c r="U28">
        <v>0</v>
      </c>
      <c r="V28">
        <v>-0.98070690000000005</v>
      </c>
      <c r="W28">
        <v>-0.40352250000000001</v>
      </c>
    </row>
    <row r="29" spans="1:23" x14ac:dyDescent="0.25">
      <c r="B29" s="4" t="s">
        <v>57</v>
      </c>
      <c r="P29" t="s">
        <v>21</v>
      </c>
      <c r="Q29" t="s">
        <v>71</v>
      </c>
      <c r="R29">
        <v>-0.5724861</v>
      </c>
      <c r="S29">
        <v>0.14591779999999999</v>
      </c>
      <c r="T29">
        <v>-3.92</v>
      </c>
      <c r="U29">
        <v>0</v>
      </c>
      <c r="V29">
        <v>-0.85847989999999996</v>
      </c>
      <c r="W29">
        <v>-0.28649239999999998</v>
      </c>
    </row>
    <row r="30" spans="1:23" x14ac:dyDescent="0.25">
      <c r="B30" t="s">
        <v>31</v>
      </c>
      <c r="C30" t="s">
        <v>32</v>
      </c>
      <c r="D30" t="s">
        <v>33</v>
      </c>
      <c r="E30" t="s">
        <v>34</v>
      </c>
      <c r="P30" t="s">
        <v>22</v>
      </c>
      <c r="Q30" t="s">
        <v>71</v>
      </c>
      <c r="R30">
        <v>-0.52243070000000003</v>
      </c>
      <c r="S30">
        <v>0.14929909999999999</v>
      </c>
      <c r="T30">
        <v>-3.5</v>
      </c>
      <c r="U30">
        <v>0</v>
      </c>
      <c r="V30">
        <v>-0.81505150000000004</v>
      </c>
      <c r="W30">
        <v>-0.22980990000000001</v>
      </c>
    </row>
    <row r="31" spans="1:23" x14ac:dyDescent="0.25">
      <c r="B31" t="s">
        <v>2</v>
      </c>
      <c r="C31" t="s">
        <v>35</v>
      </c>
      <c r="D31" t="s">
        <v>65</v>
      </c>
      <c r="E31" t="s">
        <v>36</v>
      </c>
      <c r="P31" t="s">
        <v>23</v>
      </c>
      <c r="Q31" t="s">
        <v>71</v>
      </c>
      <c r="R31">
        <v>-0.55637080000000005</v>
      </c>
      <c r="S31">
        <v>0.14804709999999999</v>
      </c>
      <c r="T31">
        <v>-3.76</v>
      </c>
      <c r="U31">
        <v>0</v>
      </c>
      <c r="V31">
        <v>-0.84653769999999995</v>
      </c>
      <c r="W31">
        <v>-0.26620389999999999</v>
      </c>
    </row>
    <row r="32" spans="1:23" x14ac:dyDescent="0.25">
      <c r="B32" t="s">
        <v>31</v>
      </c>
      <c r="C32" t="s">
        <v>32</v>
      </c>
      <c r="D32" t="s">
        <v>33</v>
      </c>
      <c r="E32" t="s">
        <v>34</v>
      </c>
      <c r="P32" t="s">
        <v>25</v>
      </c>
      <c r="Q32" t="s">
        <v>71</v>
      </c>
      <c r="R32">
        <v>-30.320319999999999</v>
      </c>
      <c r="S32">
        <v>4.0120430000000002</v>
      </c>
      <c r="T32">
        <v>-7.56</v>
      </c>
      <c r="U32">
        <v>0</v>
      </c>
      <c r="V32">
        <v>-38.183779999999999</v>
      </c>
      <c r="W32">
        <v>-22.456859999999999</v>
      </c>
    </row>
    <row r="33" spans="2:24" x14ac:dyDescent="0.25">
      <c r="B33" t="s">
        <v>4</v>
      </c>
      <c r="C33" s="3">
        <v>0.55785799999999997</v>
      </c>
      <c r="D33" s="3">
        <v>6.6394800000000004E-2</v>
      </c>
      <c r="E33" s="3">
        <v>8.4</v>
      </c>
    </row>
    <row r="34" spans="2:24" x14ac:dyDescent="0.25">
      <c r="B34" t="s">
        <v>5</v>
      </c>
      <c r="C34" s="3">
        <v>0.1102355</v>
      </c>
      <c r="D34" s="3">
        <v>2.73148E-2</v>
      </c>
      <c r="E34" s="3">
        <v>4.04</v>
      </c>
    </row>
    <row r="35" spans="2:24" x14ac:dyDescent="0.25">
      <c r="B35" t="s">
        <v>6</v>
      </c>
      <c r="C35" s="3">
        <v>0.30517319999999998</v>
      </c>
      <c r="D35" s="3">
        <v>5.7829600000000002E-2</v>
      </c>
      <c r="E35" s="3">
        <v>5.28</v>
      </c>
    </row>
    <row r="36" spans="2:24" x14ac:dyDescent="0.25">
      <c r="B36" t="s">
        <v>37</v>
      </c>
      <c r="C36" s="3">
        <v>-0.39816990000000002</v>
      </c>
      <c r="D36" s="3">
        <v>0.27511799999999997</v>
      </c>
      <c r="E36" s="3">
        <v>-1.45</v>
      </c>
    </row>
    <row r="37" spans="2:24" x14ac:dyDescent="0.25">
      <c r="B37" t="s">
        <v>38</v>
      </c>
      <c r="C37" s="3">
        <v>0.20601050000000001</v>
      </c>
      <c r="D37" s="3">
        <v>8.9235599999999998E-2</v>
      </c>
      <c r="E37" s="3">
        <v>2.31</v>
      </c>
    </row>
    <row r="38" spans="2:24" x14ac:dyDescent="0.25">
      <c r="B38" t="s">
        <v>39</v>
      </c>
      <c r="C38" s="3">
        <v>0.17991360000000001</v>
      </c>
      <c r="D38" s="3">
        <v>0.20935239999999999</v>
      </c>
      <c r="E38" s="3">
        <v>0.86</v>
      </c>
    </row>
    <row r="39" spans="2:24" x14ac:dyDescent="0.25">
      <c r="B39" t="s">
        <v>40</v>
      </c>
      <c r="C39" s="3">
        <v>-1.1154000000000001E-2</v>
      </c>
      <c r="D39" s="3">
        <v>3.6963999999999997E-2</v>
      </c>
      <c r="E39" s="3">
        <v>-0.3</v>
      </c>
      <c r="S39" s="4"/>
    </row>
    <row r="40" spans="2:24" x14ac:dyDescent="0.25">
      <c r="B40" t="s">
        <v>41</v>
      </c>
      <c r="C40" s="3">
        <v>-0.18312390000000001</v>
      </c>
      <c r="D40" s="3">
        <v>7.0831699999999997E-2</v>
      </c>
      <c r="E40" s="3">
        <v>-2.59</v>
      </c>
      <c r="T40" s="7"/>
      <c r="U40" s="8"/>
      <c r="W40" s="8"/>
    </row>
    <row r="41" spans="2:24" x14ac:dyDescent="0.25">
      <c r="B41" t="s">
        <v>42</v>
      </c>
      <c r="C41" s="3">
        <v>7.1724200000000002E-2</v>
      </c>
      <c r="D41" s="3">
        <v>0.1686531</v>
      </c>
      <c r="E41" s="3">
        <v>0.43</v>
      </c>
      <c r="T41" s="7"/>
      <c r="U41" s="7"/>
      <c r="V41" s="7"/>
      <c r="W41" s="7"/>
    </row>
    <row r="42" spans="2:24" x14ac:dyDescent="0.25">
      <c r="B42" t="s">
        <v>7</v>
      </c>
      <c r="C42" s="3">
        <v>-0.16306370000000001</v>
      </c>
      <c r="D42" s="3">
        <v>2.4788500000000002E-2</v>
      </c>
      <c r="E42" s="3">
        <v>-6.58</v>
      </c>
      <c r="F42" s="4" t="s">
        <v>59</v>
      </c>
      <c r="K42" s="4" t="s">
        <v>60</v>
      </c>
      <c r="T42" s="7"/>
      <c r="U42" s="7"/>
      <c r="V42" s="7"/>
      <c r="W42" s="7"/>
      <c r="X42" s="4"/>
    </row>
    <row r="43" spans="2:24" x14ac:dyDescent="0.25">
      <c r="B43" t="s">
        <v>9</v>
      </c>
      <c r="C43" s="3">
        <v>2.0108399999999998E-2</v>
      </c>
      <c r="D43" s="3">
        <v>1.9921000000000001E-3</v>
      </c>
      <c r="E43" s="3">
        <v>10.09</v>
      </c>
      <c r="J43" t="s">
        <v>62</v>
      </c>
      <c r="K43" t="s">
        <v>63</v>
      </c>
      <c r="N43" t="s">
        <v>70</v>
      </c>
      <c r="T43" s="7"/>
    </row>
    <row r="44" spans="2:24" ht="31.9" customHeight="1" x14ac:dyDescent="0.25">
      <c r="B44" t="s">
        <v>10</v>
      </c>
      <c r="C44" s="3">
        <v>-0.37212610000000002</v>
      </c>
      <c r="D44" s="3">
        <v>0.12918589999999999</v>
      </c>
      <c r="E44" s="3">
        <v>-2.88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61</v>
      </c>
      <c r="O44" s="12" t="s">
        <v>67</v>
      </c>
      <c r="P44" s="4"/>
      <c r="R44" s="6"/>
      <c r="S44" s="6"/>
      <c r="T44" s="7"/>
      <c r="U44" s="6"/>
      <c r="V44" s="10"/>
      <c r="W44" s="11"/>
    </row>
    <row r="45" spans="2:24" x14ac:dyDescent="0.25">
      <c r="B45" t="s">
        <v>11</v>
      </c>
      <c r="C45" s="3">
        <v>-0.21422069999999999</v>
      </c>
      <c r="D45" s="3">
        <v>0.12801180000000001</v>
      </c>
      <c r="E45" s="3">
        <v>-1.67</v>
      </c>
      <c r="F45">
        <v>1</v>
      </c>
      <c r="G45" s="2">
        <v>0</v>
      </c>
      <c r="H45">
        <f>EXP(G45)</f>
        <v>1</v>
      </c>
      <c r="I45">
        <f>H45/H$53</f>
        <v>2.5273446345165387</v>
      </c>
      <c r="J45" s="3">
        <f>1/I45</f>
        <v>0.39567219537168197</v>
      </c>
      <c r="K45" s="3">
        <f>J13</f>
        <v>0.43040347339993101</v>
      </c>
      <c r="L45" t="s">
        <v>43</v>
      </c>
      <c r="M45" s="3">
        <v>0.42139919999999997</v>
      </c>
      <c r="N45" s="3">
        <v>0.88887499999999997</v>
      </c>
      <c r="O45" s="3">
        <v>0.55024219632604421</v>
      </c>
      <c r="R45" s="3"/>
      <c r="S45" s="3"/>
      <c r="T45" s="7"/>
      <c r="U45" s="3"/>
      <c r="W45" s="3"/>
    </row>
    <row r="46" spans="2:24" x14ac:dyDescent="0.25">
      <c r="B46" t="s">
        <v>12</v>
      </c>
      <c r="C46" s="3">
        <v>-0.14604030000000001</v>
      </c>
      <c r="D46" s="3">
        <v>0.1680122</v>
      </c>
      <c r="E46" s="3">
        <v>-0.87</v>
      </c>
      <c r="F46">
        <v>2</v>
      </c>
      <c r="G46">
        <f>C46</f>
        <v>-0.14604030000000001</v>
      </c>
      <c r="H46">
        <f t="shared" ref="H46:H57" si="4">EXP(G46)</f>
        <v>0.86412287833092993</v>
      </c>
      <c r="I46">
        <f t="shared" ref="I46:I57" si="5">H46/H$53</f>
        <v>2.1839363201126636</v>
      </c>
      <c r="J46" s="3">
        <f t="shared" ref="J46:J57" si="6">1/I46</f>
        <v>0.45788880874897148</v>
      </c>
      <c r="K46" s="3">
        <f t="shared" ref="K46:K57" si="7">J14</f>
        <v>0.4176449956558913</v>
      </c>
      <c r="L46" t="s">
        <v>44</v>
      </c>
      <c r="M46" s="3">
        <v>0.41437760000000001</v>
      </c>
      <c r="N46" s="3">
        <v>0.73183333333333345</v>
      </c>
      <c r="O46" s="3">
        <v>0.45302835683076181</v>
      </c>
      <c r="R46" s="3"/>
      <c r="S46" s="3"/>
      <c r="T46" s="7"/>
      <c r="U46" s="3"/>
      <c r="W46" s="3"/>
    </row>
    <row r="47" spans="2:24" x14ac:dyDescent="0.25">
      <c r="B47" t="s">
        <v>13</v>
      </c>
      <c r="C47" s="3">
        <v>-0.7568452</v>
      </c>
      <c r="D47" s="3">
        <v>0.14159430000000001</v>
      </c>
      <c r="E47" s="3">
        <v>-5.35</v>
      </c>
      <c r="F47">
        <v>3</v>
      </c>
      <c r="G47">
        <f t="shared" ref="G47:G57" si="8">C47</f>
        <v>-0.7568452</v>
      </c>
      <c r="H47">
        <f t="shared" si="4"/>
        <v>0.469144150789711</v>
      </c>
      <c r="I47">
        <f t="shared" si="5"/>
        <v>1.1856889523131939</v>
      </c>
      <c r="J47" s="3">
        <f t="shared" si="6"/>
        <v>0.84339151347330332</v>
      </c>
      <c r="K47" s="3">
        <f t="shared" si="7"/>
        <v>0.88524467788425565</v>
      </c>
      <c r="L47" t="s">
        <v>45</v>
      </c>
      <c r="M47" s="3">
        <v>0.84025720000000004</v>
      </c>
      <c r="N47" s="3">
        <v>1.6154250000000001</v>
      </c>
      <c r="O47" s="3">
        <v>1</v>
      </c>
      <c r="R47" s="3"/>
      <c r="S47" s="3"/>
      <c r="T47" s="7"/>
      <c r="U47" s="3"/>
      <c r="W47" s="3"/>
    </row>
    <row r="48" spans="2:24" x14ac:dyDescent="0.25">
      <c r="B48" t="s">
        <v>14</v>
      </c>
      <c r="C48" s="3">
        <v>-0.38084600000000002</v>
      </c>
      <c r="D48" s="3">
        <v>0.14072380000000001</v>
      </c>
      <c r="E48" s="3">
        <v>-2.71</v>
      </c>
      <c r="F48">
        <v>4</v>
      </c>
      <c r="G48">
        <f t="shared" si="8"/>
        <v>-0.38084600000000002</v>
      </c>
      <c r="H48">
        <f t="shared" si="4"/>
        <v>0.68328310711644047</v>
      </c>
      <c r="I48">
        <f t="shared" si="5"/>
        <v>1.726891894626525</v>
      </c>
      <c r="J48" s="3">
        <f t="shared" si="6"/>
        <v>0.57907504407869725</v>
      </c>
      <c r="K48" s="3">
        <f t="shared" si="7"/>
        <v>0.54476117029902182</v>
      </c>
      <c r="L48" t="s">
        <v>46</v>
      </c>
      <c r="M48" s="3">
        <v>0.53785729999999998</v>
      </c>
      <c r="N48" s="3">
        <v>1.0406249999999999</v>
      </c>
      <c r="O48" s="3">
        <v>0.64418032406332704</v>
      </c>
      <c r="R48" s="3"/>
      <c r="S48" s="3"/>
      <c r="T48" s="7"/>
      <c r="U48" s="3"/>
      <c r="W48" s="3"/>
    </row>
    <row r="49" spans="1:23" x14ac:dyDescent="0.25">
      <c r="B49" t="s">
        <v>15</v>
      </c>
      <c r="C49" s="3">
        <v>-0.46899429999999998</v>
      </c>
      <c r="D49" s="3">
        <v>0.14064570000000001</v>
      </c>
      <c r="E49" s="3">
        <v>-3.33</v>
      </c>
      <c r="F49">
        <v>5</v>
      </c>
      <c r="G49">
        <f t="shared" si="8"/>
        <v>-0.46899429999999998</v>
      </c>
      <c r="H49">
        <f t="shared" si="4"/>
        <v>0.62563114924369811</v>
      </c>
      <c r="I49">
        <f t="shared" si="5"/>
        <v>1.5811855282274763</v>
      </c>
      <c r="J49" s="3">
        <f t="shared" si="6"/>
        <v>0.63243685332802746</v>
      </c>
      <c r="K49" s="3">
        <f t="shared" si="7"/>
        <v>0.59140234878747189</v>
      </c>
      <c r="L49" t="s">
        <v>47</v>
      </c>
      <c r="M49" s="3">
        <v>0.5794492</v>
      </c>
      <c r="N49" s="3">
        <v>1.0769833333333334</v>
      </c>
      <c r="O49" s="3">
        <v>0.66668730107144147</v>
      </c>
      <c r="R49" s="3"/>
      <c r="S49" s="3"/>
      <c r="T49" s="7"/>
      <c r="U49" s="3"/>
      <c r="W49" s="3"/>
    </row>
    <row r="50" spans="1:23" x14ac:dyDescent="0.25">
      <c r="B50" t="s">
        <v>16</v>
      </c>
      <c r="C50" s="3">
        <v>-0.28946949999999999</v>
      </c>
      <c r="D50" s="3">
        <v>0.16588140000000001</v>
      </c>
      <c r="E50" s="3">
        <v>-1.75</v>
      </c>
      <c r="F50">
        <v>6</v>
      </c>
      <c r="G50">
        <f t="shared" si="8"/>
        <v>-0.28946949999999999</v>
      </c>
      <c r="H50">
        <f t="shared" si="4"/>
        <v>0.74866062671178868</v>
      </c>
      <c r="I50">
        <f t="shared" si="5"/>
        <v>1.8921234179938282</v>
      </c>
      <c r="J50" s="3">
        <f t="shared" si="6"/>
        <v>0.52850675092868693</v>
      </c>
      <c r="K50" s="3">
        <f t="shared" si="7"/>
        <v>0.52556410895372985</v>
      </c>
      <c r="L50" t="s">
        <v>48</v>
      </c>
      <c r="M50" s="3">
        <v>0.51184759999999996</v>
      </c>
      <c r="N50" s="3">
        <v>0.87579166666666675</v>
      </c>
      <c r="O50" s="3">
        <v>0.54214319245193476</v>
      </c>
      <c r="R50" s="3"/>
      <c r="S50" s="3"/>
      <c r="T50" s="7"/>
      <c r="U50" s="3"/>
      <c r="W50" s="3"/>
    </row>
    <row r="51" spans="1:23" x14ac:dyDescent="0.25">
      <c r="B51" t="s">
        <v>17</v>
      </c>
      <c r="C51" s="3">
        <v>-0.50668619999999998</v>
      </c>
      <c r="D51" s="3">
        <v>0.17631479999999999</v>
      </c>
      <c r="E51" s="3">
        <v>-2.87</v>
      </c>
      <c r="F51">
        <v>7</v>
      </c>
      <c r="G51">
        <f t="shared" si="8"/>
        <v>-0.50668619999999998</v>
      </c>
      <c r="H51">
        <f t="shared" si="4"/>
        <v>0.60248880180850684</v>
      </c>
      <c r="I51">
        <f t="shared" si="5"/>
        <v>1.522696840607028</v>
      </c>
      <c r="J51" s="3">
        <f t="shared" si="6"/>
        <v>0.65672954282964613</v>
      </c>
      <c r="K51" s="3">
        <f t="shared" si="7"/>
        <v>0.62110470759366432</v>
      </c>
      <c r="L51" t="s">
        <v>49</v>
      </c>
      <c r="M51" s="3">
        <v>0.57627459999999997</v>
      </c>
      <c r="N51" s="3">
        <v>0.92530000000000012</v>
      </c>
      <c r="O51" s="3">
        <v>0.57279044214370833</v>
      </c>
      <c r="R51" s="3"/>
      <c r="S51" s="3"/>
      <c r="T51" s="7"/>
      <c r="U51" s="3"/>
      <c r="W51" s="3"/>
    </row>
    <row r="52" spans="1:23" x14ac:dyDescent="0.25">
      <c r="B52" t="s">
        <v>18</v>
      </c>
      <c r="C52" s="3">
        <v>-0.29603859999999999</v>
      </c>
      <c r="D52" s="3">
        <v>0.1440227</v>
      </c>
      <c r="E52" s="3">
        <v>-2.06</v>
      </c>
      <c r="F52">
        <v>8</v>
      </c>
      <c r="G52">
        <f t="shared" si="8"/>
        <v>-0.29603859999999999</v>
      </c>
      <c r="H52">
        <f t="shared" si="4"/>
        <v>0.74375871837955765</v>
      </c>
      <c r="I52">
        <f t="shared" si="5"/>
        <v>1.8797346062714722</v>
      </c>
      <c r="J52" s="3">
        <f t="shared" si="6"/>
        <v>0.5319899929828602</v>
      </c>
      <c r="K52" s="3">
        <f t="shared" si="7"/>
        <v>0.62623436059292836</v>
      </c>
      <c r="L52" t="s">
        <v>50</v>
      </c>
      <c r="M52" s="3">
        <v>0.62895889999999999</v>
      </c>
      <c r="N52" s="3">
        <v>0.98546666666666682</v>
      </c>
      <c r="O52" s="3">
        <v>0.6100355427622246</v>
      </c>
      <c r="R52" s="3"/>
      <c r="S52" s="3"/>
      <c r="T52" s="7"/>
      <c r="U52" s="3"/>
      <c r="W52" s="3"/>
    </row>
    <row r="53" spans="1:23" x14ac:dyDescent="0.25">
      <c r="B53" t="s">
        <v>19</v>
      </c>
      <c r="C53" s="3">
        <v>-0.92716920000000003</v>
      </c>
      <c r="D53" s="3">
        <v>0.15120620000000001</v>
      </c>
      <c r="E53" s="3">
        <v>-6.13</v>
      </c>
      <c r="F53">
        <v>9</v>
      </c>
      <c r="G53">
        <f t="shared" si="8"/>
        <v>-0.92716920000000003</v>
      </c>
      <c r="H53">
        <f t="shared" si="4"/>
        <v>0.39567219537168197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0.9526502</v>
      </c>
      <c r="N53" s="3">
        <v>1.5507083333333334</v>
      </c>
      <c r="O53" s="3">
        <v>0.95993830312972328</v>
      </c>
      <c r="R53" s="3"/>
      <c r="S53" s="3"/>
      <c r="T53" s="7"/>
      <c r="U53" s="3"/>
      <c r="W53" s="3"/>
    </row>
    <row r="54" spans="1:23" x14ac:dyDescent="0.25">
      <c r="B54" t="s">
        <v>20</v>
      </c>
      <c r="C54" s="3">
        <v>-0.69211469999999997</v>
      </c>
      <c r="D54" s="3">
        <v>0.1472436</v>
      </c>
      <c r="E54" s="3">
        <v>-4.7</v>
      </c>
      <c r="F54">
        <v>10</v>
      </c>
      <c r="G54">
        <f t="shared" si="8"/>
        <v>-0.69211469999999997</v>
      </c>
      <c r="H54">
        <f t="shared" si="4"/>
        <v>0.50051650687574312</v>
      </c>
      <c r="I54">
        <f t="shared" si="5"/>
        <v>1.2649777081393696</v>
      </c>
      <c r="J54" s="3">
        <f t="shared" si="6"/>
        <v>0.79052776469150587</v>
      </c>
      <c r="K54" s="3">
        <f t="shared" si="7"/>
        <v>0.75719913652517745</v>
      </c>
      <c r="L54" t="s">
        <v>52</v>
      </c>
      <c r="M54" s="3">
        <v>0.75529520000000006</v>
      </c>
      <c r="N54" s="3">
        <v>1.4510833333333333</v>
      </c>
      <c r="O54" s="3">
        <v>0.89826722585903596</v>
      </c>
      <c r="R54" s="3"/>
      <c r="S54" s="3"/>
      <c r="T54" s="7"/>
      <c r="U54" s="3"/>
      <c r="W54" s="3"/>
    </row>
    <row r="55" spans="1:23" x14ac:dyDescent="0.25">
      <c r="B55" t="s">
        <v>21</v>
      </c>
      <c r="C55" s="3">
        <v>-0.5724861</v>
      </c>
      <c r="D55" s="3">
        <v>0.14591779999999999</v>
      </c>
      <c r="E55" s="3">
        <v>-3.92</v>
      </c>
      <c r="F55">
        <v>11</v>
      </c>
      <c r="G55">
        <f t="shared" si="8"/>
        <v>-0.5724861</v>
      </c>
      <c r="H55">
        <f t="shared" si="4"/>
        <v>0.56412123212861165</v>
      </c>
      <c r="I55">
        <f t="shared" si="5"/>
        <v>1.4257287692371055</v>
      </c>
      <c r="J55" s="3">
        <f t="shared" si="6"/>
        <v>0.70139568028432997</v>
      </c>
      <c r="K55" s="3">
        <f t="shared" si="7"/>
        <v>0.73579016706367673</v>
      </c>
      <c r="L55" t="s">
        <v>64</v>
      </c>
      <c r="M55" s="3">
        <v>0.70304679999999997</v>
      </c>
      <c r="N55" s="3">
        <v>1.0564166666666668</v>
      </c>
      <c r="O55" s="3">
        <v>0.65395587332538907</v>
      </c>
      <c r="R55" s="3"/>
      <c r="S55" s="3"/>
      <c r="T55" s="7"/>
      <c r="U55" s="3"/>
      <c r="W55" s="3"/>
    </row>
    <row r="56" spans="1:23" x14ac:dyDescent="0.25">
      <c r="B56" t="s">
        <v>22</v>
      </c>
      <c r="C56" s="3">
        <v>-0.52243070000000003</v>
      </c>
      <c r="D56" s="3">
        <v>0.14929909999999999</v>
      </c>
      <c r="E56" s="3">
        <v>-3.5</v>
      </c>
      <c r="F56">
        <v>12</v>
      </c>
      <c r="G56">
        <f t="shared" si="8"/>
        <v>-0.52243070000000003</v>
      </c>
      <c r="H56">
        <f t="shared" si="4"/>
        <v>0.59307720175570866</v>
      </c>
      <c r="I56">
        <f t="shared" si="5"/>
        <v>1.4989104837113729</v>
      </c>
      <c r="J56" s="3">
        <f t="shared" si="6"/>
        <v>0.66715124810118942</v>
      </c>
      <c r="K56" s="3">
        <f t="shared" si="7"/>
        <v>0.7157488082800425</v>
      </c>
      <c r="L56" t="s">
        <v>53</v>
      </c>
      <c r="M56" s="3">
        <v>0.70433429999999997</v>
      </c>
      <c r="N56" s="3">
        <v>1.1903416666666666</v>
      </c>
      <c r="O56" s="3">
        <v>0.73685975310934682</v>
      </c>
      <c r="R56" s="3"/>
      <c r="S56" s="3"/>
      <c r="T56" s="7"/>
      <c r="U56" s="3"/>
      <c r="W56" s="3"/>
    </row>
    <row r="57" spans="1:23" x14ac:dyDescent="0.25">
      <c r="B57" t="s">
        <v>23</v>
      </c>
      <c r="C57" s="3">
        <v>-0.55637080000000005</v>
      </c>
      <c r="D57" s="3">
        <v>0.14804709999999999</v>
      </c>
      <c r="E57" s="3">
        <v>-3.76</v>
      </c>
      <c r="F57">
        <v>13</v>
      </c>
      <c r="G57">
        <f t="shared" si="8"/>
        <v>-0.55637080000000005</v>
      </c>
      <c r="H57">
        <f t="shared" si="4"/>
        <v>0.5732858620618978</v>
      </c>
      <c r="I57">
        <f t="shared" si="5"/>
        <v>1.4488909475263259</v>
      </c>
      <c r="J57" s="3">
        <f t="shared" si="6"/>
        <v>0.69018306844092581</v>
      </c>
      <c r="K57" s="3">
        <f t="shared" si="7"/>
        <v>0.78064318729296778</v>
      </c>
      <c r="L57" t="s">
        <v>54</v>
      </c>
      <c r="M57" s="3">
        <v>0.76698089999999997</v>
      </c>
      <c r="N57" s="3">
        <v>1.1458999999999999</v>
      </c>
      <c r="O57" s="3">
        <v>0.709348932943343</v>
      </c>
      <c r="R57" s="3"/>
      <c r="S57" s="3"/>
      <c r="T57" s="7"/>
      <c r="U57" s="3"/>
      <c r="W57" s="3"/>
    </row>
    <row r="58" spans="1:23" x14ac:dyDescent="0.25">
      <c r="B58" t="s">
        <v>25</v>
      </c>
      <c r="C58" s="3">
        <v>-30.320319999999999</v>
      </c>
      <c r="D58" s="3">
        <v>4.0120430000000002</v>
      </c>
      <c r="E58" s="3">
        <v>-7.56</v>
      </c>
      <c r="V58" s="7"/>
    </row>
    <row r="59" spans="1:23" x14ac:dyDescent="0.25">
      <c r="B59" t="s">
        <v>30</v>
      </c>
      <c r="Q59" t="s">
        <v>30</v>
      </c>
    </row>
    <row r="63" spans="1:23" x14ac:dyDescent="0.25">
      <c r="A63" s="3"/>
      <c r="B63" s="5"/>
    </row>
    <row r="64" spans="1:23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Efficiency Estimates BM</vt:lpstr>
      <vt:lpstr>Ch Avge Opex Efficiency 2006-17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2018-11-02T04:21:38Z</dcterms:modified>
</cp:coreProperties>
</file>