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7755"/>
  </bookViews>
  <sheets>
    <sheet name="Efficiency Estimates BM" sheetId="1" r:id="rId1"/>
  </sheets>
  <calcPr calcId="145621"/>
</workbook>
</file>

<file path=xl/calcChain.xml><?xml version="1.0" encoding="utf-8"?>
<calcChain xmlns="http://schemas.openxmlformats.org/spreadsheetml/2006/main">
  <c r="N46" i="1" l="1"/>
  <c r="N47" i="1"/>
  <c r="N48" i="1"/>
  <c r="N49" i="1"/>
  <c r="N50" i="1"/>
  <c r="N51" i="1"/>
  <c r="N52" i="1"/>
  <c r="N53" i="1"/>
  <c r="N54" i="1"/>
  <c r="N55" i="1"/>
  <c r="N56" i="1"/>
  <c r="N57" i="1"/>
  <c r="N45" i="1"/>
  <c r="G46" i="1"/>
  <c r="H46" i="1" s="1"/>
  <c r="G53" i="1"/>
  <c r="H53" i="1" s="1"/>
  <c r="I53" i="1" s="1"/>
  <c r="J53" i="1" s="1"/>
  <c r="G47" i="1"/>
  <c r="H47" i="1"/>
  <c r="I47" i="1" s="1"/>
  <c r="J47" i="1" s="1"/>
  <c r="G48" i="1"/>
  <c r="H48" i="1" s="1"/>
  <c r="G49" i="1"/>
  <c r="H49" i="1"/>
  <c r="G50" i="1"/>
  <c r="H50" i="1" s="1"/>
  <c r="I50" i="1" s="1"/>
  <c r="J50" i="1" s="1"/>
  <c r="G51" i="1"/>
  <c r="H51" i="1"/>
  <c r="I51" i="1" s="1"/>
  <c r="J51" i="1" s="1"/>
  <c r="G52" i="1"/>
  <c r="H52" i="1" s="1"/>
  <c r="G54" i="1"/>
  <c r="H54" i="1" s="1"/>
  <c r="I54" i="1" s="1"/>
  <c r="J54" i="1" s="1"/>
  <c r="G55" i="1"/>
  <c r="H55" i="1"/>
  <c r="I55" i="1" s="1"/>
  <c r="J55" i="1" s="1"/>
  <c r="G56" i="1"/>
  <c r="H56" i="1" s="1"/>
  <c r="G57" i="1"/>
  <c r="H57" i="1"/>
  <c r="H45" i="1"/>
  <c r="I45" i="1" s="1"/>
  <c r="J45" i="1" s="1"/>
  <c r="G14" i="1"/>
  <c r="H14" i="1"/>
  <c r="I14" i="1" s="1"/>
  <c r="J14" i="1" s="1"/>
  <c r="K46" i="1" s="1"/>
  <c r="G21" i="1"/>
  <c r="H21" i="1"/>
  <c r="G15" i="1"/>
  <c r="H15" i="1" s="1"/>
  <c r="I15" i="1" s="1"/>
  <c r="J15" i="1" s="1"/>
  <c r="K47" i="1" s="1"/>
  <c r="G16" i="1"/>
  <c r="H16" i="1"/>
  <c r="I16" i="1" s="1"/>
  <c r="J16" i="1" s="1"/>
  <c r="K48" i="1" s="1"/>
  <c r="G17" i="1"/>
  <c r="H17" i="1" s="1"/>
  <c r="I17" i="1" s="1"/>
  <c r="J17" i="1" s="1"/>
  <c r="K49" i="1" s="1"/>
  <c r="G18" i="1"/>
  <c r="H18" i="1"/>
  <c r="I18" i="1" s="1"/>
  <c r="J18" i="1" s="1"/>
  <c r="K50" i="1" s="1"/>
  <c r="G19" i="1"/>
  <c r="H19" i="1" s="1"/>
  <c r="I19" i="1" s="1"/>
  <c r="J19" i="1" s="1"/>
  <c r="K51" i="1" s="1"/>
  <c r="G20" i="1"/>
  <c r="H20" i="1"/>
  <c r="I20" i="1" s="1"/>
  <c r="J20" i="1" s="1"/>
  <c r="K52" i="1" s="1"/>
  <c r="I21" i="1"/>
  <c r="J21" i="1" s="1"/>
  <c r="K53" i="1" s="1"/>
  <c r="G22" i="1"/>
  <c r="H22" i="1"/>
  <c r="I22" i="1" s="1"/>
  <c r="J22" i="1" s="1"/>
  <c r="K54" i="1" s="1"/>
  <c r="G23" i="1"/>
  <c r="H23" i="1" s="1"/>
  <c r="I23" i="1" s="1"/>
  <c r="J23" i="1" s="1"/>
  <c r="K55" i="1" s="1"/>
  <c r="G24" i="1"/>
  <c r="H24" i="1"/>
  <c r="I24" i="1" s="1"/>
  <c r="J24" i="1" s="1"/>
  <c r="K56" i="1" s="1"/>
  <c r="G25" i="1"/>
  <c r="H25" i="1" s="1"/>
  <c r="I25" i="1" s="1"/>
  <c r="J25" i="1" s="1"/>
  <c r="K57" i="1" s="1"/>
  <c r="H13" i="1"/>
  <c r="I13" i="1"/>
  <c r="J13" i="1" s="1"/>
  <c r="K45" i="1" s="1"/>
  <c r="I57" i="1" l="1"/>
  <c r="J57" i="1" s="1"/>
  <c r="I56" i="1"/>
  <c r="J56" i="1" s="1"/>
  <c r="I52" i="1"/>
  <c r="J52" i="1" s="1"/>
  <c r="I49" i="1"/>
  <c r="J49" i="1" s="1"/>
  <c r="I48" i="1"/>
  <c r="J48" i="1" s="1"/>
  <c r="I46" i="1"/>
  <c r="J46" i="1" s="1"/>
</calcChain>
</file>

<file path=xl/sharedStrings.xml><?xml version="1.0" encoding="utf-8"?>
<sst xmlns="http://schemas.openxmlformats.org/spreadsheetml/2006/main" count="121" uniqueCount="70">
  <si>
    <t>-------------+----------------------------------------------------------------</t>
  </si>
  <si>
    <t>        </t>
  </si>
  <si>
    <t>lvc</t>
  </si>
  <si>
    <t>Coef.  </t>
  </si>
  <si>
    <t>ly2</t>
  </si>
  <si>
    <t>ly3</t>
  </si>
  <si>
    <t>ly4</t>
  </si>
  <si>
    <t>lz1</t>
  </si>
  <si>
    <t>         </t>
  </si>
  <si>
    <t>yr</t>
  </si>
  <si>
    <t>cd2</t>
  </si>
  <si>
    <t>cd3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</si>
  <si>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</si>
  <si>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</si>
  <si>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</si>
  <si>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</si>
  <si>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</si>
  <si>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</si>
  <si>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</si>
  <si>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</si>
  <si>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</si>
  <si>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</si>
  <si>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</si>
  <si>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</si>
  <si>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      </t>
  </si>
  <si>
    <t>_cons</t>
  </si>
  <si>
    <t>exp</t>
  </si>
  <si>
    <t>base d9</t>
  </si>
  <si>
    <t>coeff</t>
  </si>
  <si>
    <t>eff score</t>
  </si>
  <si>
    <t>-</t>
  </si>
  <si>
    <t>------------</t>
  </si>
  <si>
    <t>-----------</t>
  </si>
  <si>
    <t>---------</t>
  </si>
  <si>
    <t>--------</t>
  </si>
  <si>
    <t>Coef.</t>
  </si>
  <si>
    <t>z</t>
  </si>
  <si>
    <t>ly22</t>
  </si>
  <si>
    <t>ly23</t>
  </si>
  <si>
    <t>ly24</t>
  </si>
  <si>
    <t>ly33</t>
  </si>
  <si>
    <t>ly34</t>
  </si>
  <si>
    <t>ly44</t>
  </si>
  <si>
    <t>ACT</t>
  </si>
  <si>
    <t>AGD</t>
  </si>
  <si>
    <t>CIT</t>
  </si>
  <si>
    <t>END</t>
  </si>
  <si>
    <t>ENX</t>
  </si>
  <si>
    <t>ERG</t>
  </si>
  <si>
    <t>ESS</t>
  </si>
  <si>
    <t>JEN</t>
  </si>
  <si>
    <t>PCR</t>
  </si>
  <si>
    <t>SAP</t>
  </si>
  <si>
    <t>TND</t>
  </si>
  <si>
    <t>UED</t>
  </si>
  <si>
    <t>Opex MPFP</t>
  </si>
  <si>
    <t>Cobb Douglas with Dummy Variables</t>
  </si>
  <si>
    <t>Translog with Dummy Variables</t>
  </si>
  <si>
    <t>Cobb Douglas with Dummy Variables - Efficiency Scores</t>
  </si>
  <si>
    <t>Translog with Dummy Variables - Efficiency Scores</t>
  </si>
  <si>
    <t>Other Efficiency Scores</t>
  </si>
  <si>
    <t>Avr Rel prod levels</t>
  </si>
  <si>
    <t>AND</t>
  </si>
  <si>
    <t>Std. Err.</t>
  </si>
  <si>
    <t>Medium Database Regression Estimates - USING NON-COINCIDENT MAX DEMAND FOR AUS &amp; ESTIMATED NON-COINCIDENT MAX DEMAND FOR NZ</t>
  </si>
  <si>
    <t>RESULTS FOR DATABASE UPDATED TO INCLUDE 2014 DATA</t>
  </si>
  <si>
    <t>Opex MPFP Score</t>
  </si>
  <si>
    <t>LSE Translog</t>
  </si>
  <si>
    <t>LSE Cobb-Douglas</t>
  </si>
  <si>
    <t>Cobb-Douglas SFA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</si>
</sst>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NumberFormat="1"/>
    <xf numFmtId="164" fontId="0" fillId="0" borderId="0" xfId="0" applyNumberFormat="1"/>
    <xf numFmtId="0" fontId="3" fillId="0" borderId="0" xfId="0" applyFont="1"/>
    <xf numFmtId="9" fontId="0" fillId="0" borderId="0" xfId="0" applyNumberFormat="1"/>
    <xf numFmtId="3" fontId="0" fillId="0" borderId="0" xfId="0" applyNumberFormat="1"/>
    <xf numFmtId="10" fontId="0" fillId="0" borderId="0" xfId="0" applyNumberFormat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17" fontId="0" fillId="0" borderId="0" xfId="0" quotePrefix="1" applyNumberForma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70635A"/>
      <color rgb="FF076A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137531068765531E-2"/>
          <c:y val="4.619565217391304E-2"/>
          <c:w val="0.90404822155851217"/>
          <c:h val="0.71075987581302413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'Efficiency Estimates BM'!$O$44</c:f>
              <c:strCache>
                <c:ptCount val="1"/>
                <c:pt idx="0">
                  <c:v>Cobb-Douglas SFA</c:v>
                </c:pt>
              </c:strCache>
            </c:strRef>
          </c:tx>
          <c:spPr>
            <a:solidFill>
              <a:srgbClr val="076A92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BM'!$O$45:$O$57</c:f>
              <c:numCache>
                <c:formatCode>0.000</c:formatCode>
                <c:ptCount val="13"/>
                <c:pt idx="0">
                  <c:v>0.38830880000000001</c:v>
                </c:pt>
                <c:pt idx="1">
                  <c:v>0.45791510000000002</c:v>
                </c:pt>
                <c:pt idx="2">
                  <c:v>0.94180450000000004</c:v>
                </c:pt>
                <c:pt idx="3">
                  <c:v>0.5906574</c:v>
                </c:pt>
                <c:pt idx="4">
                  <c:v>0.62415549999999997</c:v>
                </c:pt>
                <c:pt idx="5">
                  <c:v>0.52463599999999999</c:v>
                </c:pt>
                <c:pt idx="6">
                  <c:v>0.56240480000000004</c:v>
                </c:pt>
                <c:pt idx="7">
                  <c:v>0.72940150000000004</c:v>
                </c:pt>
                <c:pt idx="8">
                  <c:v>0.95809979999999995</c:v>
                </c:pt>
                <c:pt idx="9">
                  <c:v>0.82120700000000002</c:v>
                </c:pt>
                <c:pt idx="10">
                  <c:v>0.77684439999999999</c:v>
                </c:pt>
                <c:pt idx="11">
                  <c:v>0.73832920000000002</c:v>
                </c:pt>
                <c:pt idx="12">
                  <c:v>0.86460899999999996</c:v>
                </c:pt>
              </c:numCache>
            </c:numRef>
          </c:val>
        </c:ser>
        <c:ser>
          <c:idx val="0"/>
          <c:order val="1"/>
          <c:tx>
            <c:strRef>
              <c:f>'Efficiency Estimates BM'!$J$43</c:f>
              <c:strCache>
                <c:ptCount val="1"/>
                <c:pt idx="0">
                  <c:v>LSE Translog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BM'!$J$45:$J$57</c:f>
              <c:numCache>
                <c:formatCode>0.000</c:formatCode>
                <c:ptCount val="13"/>
                <c:pt idx="0">
                  <c:v>0.30919256762286373</c:v>
                </c:pt>
                <c:pt idx="1">
                  <c:v>0.4953163151475532</c:v>
                </c:pt>
                <c:pt idx="2">
                  <c:v>0.8220238251324079</c:v>
                </c:pt>
                <c:pt idx="3">
                  <c:v>0.60528122151523756</c:v>
                </c:pt>
                <c:pt idx="4">
                  <c:v>0.66950389238449903</c:v>
                </c:pt>
                <c:pt idx="5">
                  <c:v>0.53492870641675894</c:v>
                </c:pt>
                <c:pt idx="6">
                  <c:v>0.64824368255148346</c:v>
                </c:pt>
                <c:pt idx="7">
                  <c:v>0.57788372405619381</c:v>
                </c:pt>
                <c:pt idx="8">
                  <c:v>1</c:v>
                </c:pt>
                <c:pt idx="9">
                  <c:v>0.8435475553367231</c:v>
                </c:pt>
                <c:pt idx="10">
                  <c:v>0.76951733372384135</c:v>
                </c:pt>
                <c:pt idx="11">
                  <c:v>0.67389457312534518</c:v>
                </c:pt>
                <c:pt idx="12">
                  <c:v>0.75102863408658527</c:v>
                </c:pt>
              </c:numCache>
            </c:numRef>
          </c:val>
        </c:ser>
        <c:ser>
          <c:idx val="1"/>
          <c:order val="2"/>
          <c:tx>
            <c:strRef>
              <c:f>'Efficiency Estimates BM'!$K$43</c:f>
              <c:strCache>
                <c:ptCount val="1"/>
                <c:pt idx="0">
                  <c:v>LSE Cobb-Douglas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BM'!$K$45:$K$57</c:f>
              <c:numCache>
                <c:formatCode>0.000</c:formatCode>
                <c:ptCount val="13"/>
                <c:pt idx="0">
                  <c:v>0.34612371847144868</c:v>
                </c:pt>
                <c:pt idx="1">
                  <c:v>0.43687100959938024</c:v>
                </c:pt>
                <c:pt idx="2">
                  <c:v>0.88162322216424349</c:v>
                </c:pt>
                <c:pt idx="3">
                  <c:v>0.57249321222475702</c:v>
                </c:pt>
                <c:pt idx="4">
                  <c:v>0.61186684112797007</c:v>
                </c:pt>
                <c:pt idx="5">
                  <c:v>0.55768047838033652</c:v>
                </c:pt>
                <c:pt idx="6">
                  <c:v>0.62279460596644343</c:v>
                </c:pt>
                <c:pt idx="7">
                  <c:v>0.68093440435838937</c:v>
                </c:pt>
                <c:pt idx="8">
                  <c:v>1</c:v>
                </c:pt>
                <c:pt idx="9">
                  <c:v>0.81625277394177231</c:v>
                </c:pt>
                <c:pt idx="10">
                  <c:v>0.79342155768644285</c:v>
                </c:pt>
                <c:pt idx="11">
                  <c:v>0.74822608051288841</c:v>
                </c:pt>
                <c:pt idx="12">
                  <c:v>0.83198172795053726</c:v>
                </c:pt>
              </c:numCache>
            </c:numRef>
          </c:val>
        </c:ser>
        <c:ser>
          <c:idx val="3"/>
          <c:order val="3"/>
          <c:tx>
            <c:strRef>
              <c:f>'Efficiency Estimates BM'!$M$43</c:f>
              <c:strCache>
                <c:ptCount val="1"/>
                <c:pt idx="0">
                  <c:v>Opex MPFP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BM'!$N$45:$N$57</c:f>
              <c:numCache>
                <c:formatCode>0.000</c:formatCode>
                <c:ptCount val="13"/>
                <c:pt idx="0">
                  <c:v>0.44195421660604456</c:v>
                </c:pt>
                <c:pt idx="1">
                  <c:v>0.45771402794511468</c:v>
                </c:pt>
                <c:pt idx="2">
                  <c:v>1</c:v>
                </c:pt>
                <c:pt idx="3">
                  <c:v>0.62465382660781466</c:v>
                </c:pt>
                <c:pt idx="4">
                  <c:v>0.64904727372394055</c:v>
                </c:pt>
                <c:pt idx="5">
                  <c:v>0.46589085759640037</c:v>
                </c:pt>
                <c:pt idx="6">
                  <c:v>0.48834287867800291</c:v>
                </c:pt>
                <c:pt idx="7">
                  <c:v>0.64879603035476696</c:v>
                </c:pt>
                <c:pt idx="8">
                  <c:v>0.86721216931519052</c:v>
                </c:pt>
                <c:pt idx="9">
                  <c:v>0.86580178040187505</c:v>
                </c:pt>
                <c:pt idx="10">
                  <c:v>0.66580063838656067</c:v>
                </c:pt>
                <c:pt idx="11">
                  <c:v>0.67311524647545518</c:v>
                </c:pt>
                <c:pt idx="12">
                  <c:v>0.74065403217057124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164928"/>
        <c:axId val="377166464"/>
      </c:barChart>
      <c:catAx>
        <c:axId val="37716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bg1">
                <a:lumMod val="7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en-US"/>
          </a:p>
        </c:txPr>
        <c:crossAx val="37716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7166464"/>
        <c:scaling>
          <c:orientation val="minMax"/>
          <c:max val="1.05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chemeClr val="bg1">
                <a:lumMod val="7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en-US"/>
          </a:p>
        </c:txPr>
        <c:crossAx val="3771649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6506140506728137E-2"/>
          <c:y val="0.86950253355725959"/>
          <c:w val="0.8847804024496938"/>
          <c:h val="0.1083112004388597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290511</xdr:colOff>
      <xdr:row>61</xdr:row>
      <xdr:rowOff>4762</xdr:rowOff>
    </xdr:from>
    <xdr:to>
      <xdr:col>13</xdr:col>
      <xdr:colOff>66674</xdr:colOff>
      <xdr:row>76</xdr:row>
      <xdr:rowOff>66675</xdr:rowOff>
    </xdr:to>
    <xdr:graphicFrame macro="">
      <xdr:nvGraphicFramePr>
        <xdr:cNvPr id="2" name="Shap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5"/>
  <sheetViews>
    <sheetView tabSelected="1" topLeftCell="A53" workbookViewId="0">
      <selection activeCell="E65" sqref="E65"/>
    </sheetView>
  </sheetViews>
  <sheetFormatPr defaultRowHeight="15" x14ac:dyDescent="0.25"/>
  <cols>
    <col min="7" max="7" width="12.85546875" style="2" customWidth="1"/>
    <col min="18" max="18" width="13" customWidth="1"/>
    <col min="19" max="19" width="6.140625" customWidth="1"/>
    <col min="20" max="20" width="14.5703125" customWidth="1"/>
    <col min="21" max="21" width="15.42578125" customWidth="1"/>
    <col min="22" max="22" width="11.7109375" customWidth="1"/>
    <col min="23" max="23" width="15.7109375" customWidth="1"/>
  </cols>
  <sheetData>
    <row r="1" spans="1:10" x14ac:dyDescent="0.25">
      <c r="A1" s="4" t="s">
        <v>65</v>
      </c>
    </row>
    <row r="2" spans="1:10" x14ac:dyDescent="0.25">
      <c r="A2" s="4" t="s">
        <v>64</v>
      </c>
    </row>
    <row r="3" spans="1:10" x14ac:dyDescent="0.25">
      <c r="A3" s="11"/>
    </row>
    <row r="4" spans="1:10" x14ac:dyDescent="0.25">
      <c r="B4" s="4" t="s">
        <v>56</v>
      </c>
    </row>
    <row r="5" spans="1:10" x14ac:dyDescent="0.25">
      <c r="A5" s="1" t="s">
        <v>1</v>
      </c>
      <c r="B5" t="s">
        <v>2</v>
      </c>
      <c r="C5" t="s">
        <v>3</v>
      </c>
      <c r="D5" t="s">
        <v>63</v>
      </c>
      <c r="E5" t="s">
        <v>36</v>
      </c>
      <c r="F5" s="2"/>
      <c r="G5"/>
    </row>
    <row r="6" spans="1:10" x14ac:dyDescent="0.25">
      <c r="A6" s="1" t="s">
        <v>0</v>
      </c>
    </row>
    <row r="7" spans="1:10" x14ac:dyDescent="0.25">
      <c r="A7" s="1" t="s">
        <v>1</v>
      </c>
      <c r="B7" t="s">
        <v>4</v>
      </c>
      <c r="C7">
        <v>0.72089340000000002</v>
      </c>
      <c r="D7">
        <v>6.6105800000000006E-2</v>
      </c>
      <c r="E7">
        <v>10.91</v>
      </c>
    </row>
    <row r="8" spans="1:10" x14ac:dyDescent="0.25">
      <c r="A8" s="1" t="s">
        <v>1</v>
      </c>
      <c r="B8" t="s">
        <v>5</v>
      </c>
      <c r="C8">
        <v>0.10381799999999999</v>
      </c>
      <c r="D8">
        <v>2.99391E-2</v>
      </c>
      <c r="E8">
        <v>3.47</v>
      </c>
    </row>
    <row r="9" spans="1:10" x14ac:dyDescent="0.25">
      <c r="A9" s="1" t="s">
        <v>1</v>
      </c>
      <c r="B9" t="s">
        <v>6</v>
      </c>
      <c r="C9">
        <v>0.17772450000000001</v>
      </c>
      <c r="D9">
        <v>6.4864199999999997E-2</v>
      </c>
      <c r="E9">
        <v>2.74</v>
      </c>
    </row>
    <row r="10" spans="1:10" x14ac:dyDescent="0.25">
      <c r="A10" s="1" t="s">
        <v>1</v>
      </c>
      <c r="B10" t="s">
        <v>7</v>
      </c>
      <c r="C10">
        <v>-0.1826284</v>
      </c>
      <c r="D10">
        <v>2.2727600000000001E-2</v>
      </c>
      <c r="E10">
        <v>-8.0399999999999991</v>
      </c>
    </row>
    <row r="11" spans="1:10" x14ac:dyDescent="0.25">
      <c r="A11" s="1" t="s">
        <v>8</v>
      </c>
      <c r="B11" t="s">
        <v>9</v>
      </c>
      <c r="C11">
        <v>2.1734400000000001E-2</v>
      </c>
      <c r="D11">
        <v>2.8159000000000001E-3</v>
      </c>
      <c r="E11">
        <v>7.72</v>
      </c>
      <c r="F11" s="4" t="s">
        <v>58</v>
      </c>
    </row>
    <row r="12" spans="1:10" x14ac:dyDescent="0.25">
      <c r="A12" s="1" t="s">
        <v>1</v>
      </c>
      <c r="B12" t="s">
        <v>10</v>
      </c>
      <c r="C12">
        <v>-0.57207669999999999</v>
      </c>
      <c r="D12">
        <v>5.5615600000000001E-2</v>
      </c>
      <c r="E12">
        <v>-10.29</v>
      </c>
      <c r="G12" s="2" t="s">
        <v>28</v>
      </c>
      <c r="H12" t="s">
        <v>26</v>
      </c>
      <c r="I12" t="s">
        <v>27</v>
      </c>
      <c r="J12" t="s">
        <v>29</v>
      </c>
    </row>
    <row r="13" spans="1:10" x14ac:dyDescent="0.25">
      <c r="A13" s="1" t="s">
        <v>1</v>
      </c>
      <c r="B13" t="s">
        <v>11</v>
      </c>
      <c r="C13">
        <v>-0.38478000000000001</v>
      </c>
      <c r="D13">
        <v>5.3615299999999998E-2</v>
      </c>
      <c r="E13">
        <v>-7.18</v>
      </c>
      <c r="F13">
        <v>1</v>
      </c>
      <c r="G13" s="2">
        <v>0</v>
      </c>
      <c r="H13">
        <f>EXP(G13)</f>
        <v>1</v>
      </c>
      <c r="I13">
        <f t="shared" ref="I13:I20" si="0">H13/H$21</f>
        <v>2.8891403467413306</v>
      </c>
      <c r="J13">
        <f>1/I13</f>
        <v>0.34612371847144868</v>
      </c>
    </row>
    <row r="14" spans="1:10" x14ac:dyDescent="0.25">
      <c r="A14" s="1" t="s">
        <v>8</v>
      </c>
      <c r="B14" t="s">
        <v>12</v>
      </c>
      <c r="C14">
        <v>-0.23284170000000001</v>
      </c>
      <c r="D14">
        <v>0.1146529</v>
      </c>
      <c r="E14">
        <v>-2.0299999999999998</v>
      </c>
      <c r="F14">
        <v>2</v>
      </c>
      <c r="G14" s="2">
        <f>C14</f>
        <v>-0.23284170000000001</v>
      </c>
      <c r="H14">
        <f t="shared" ref="H14:H25" si="1">EXP(G14)</f>
        <v>0.79227898136077124</v>
      </c>
      <c r="I14">
        <f t="shared" si="0"/>
        <v>2.2890051709245269</v>
      </c>
      <c r="J14">
        <f t="shared" ref="J14:J25" si="2">1/I14</f>
        <v>0.43687100959938024</v>
      </c>
    </row>
    <row r="15" spans="1:10" x14ac:dyDescent="0.25">
      <c r="A15" s="1" t="s">
        <v>8</v>
      </c>
      <c r="B15" t="s">
        <v>13</v>
      </c>
      <c r="C15">
        <v>-0.93496849999999998</v>
      </c>
      <c r="D15">
        <v>8.7602600000000003E-2</v>
      </c>
      <c r="E15">
        <v>-10.67</v>
      </c>
      <c r="F15">
        <v>3</v>
      </c>
      <c r="G15" s="2">
        <f t="shared" ref="G15:G25" si="3">C15</f>
        <v>-0.93496849999999998</v>
      </c>
      <c r="H15">
        <f t="shared" si="1"/>
        <v>0.39259823218105633</v>
      </c>
      <c r="I15">
        <f t="shared" si="0"/>
        <v>1.1342713926536105</v>
      </c>
      <c r="J15">
        <f t="shared" si="2"/>
        <v>0.88162322216424349</v>
      </c>
    </row>
    <row r="16" spans="1:10" x14ac:dyDescent="0.25">
      <c r="A16" s="1" t="s">
        <v>8</v>
      </c>
      <c r="B16" t="s">
        <v>14</v>
      </c>
      <c r="C16">
        <v>-0.5032046</v>
      </c>
      <c r="D16">
        <v>7.7855800000000003E-2</v>
      </c>
      <c r="E16">
        <v>-6.46</v>
      </c>
      <c r="F16">
        <v>4</v>
      </c>
      <c r="G16" s="2">
        <f t="shared" si="3"/>
        <v>-0.5032046</v>
      </c>
      <c r="H16">
        <f t="shared" si="1"/>
        <v>0.60459008260793634</v>
      </c>
      <c r="I16">
        <f t="shared" si="0"/>
        <v>1.7467456009022631</v>
      </c>
      <c r="J16">
        <f t="shared" si="2"/>
        <v>0.57249321222475702</v>
      </c>
    </row>
    <row r="17" spans="1:10" x14ac:dyDescent="0.25">
      <c r="A17" s="1" t="s">
        <v>8</v>
      </c>
      <c r="B17" t="s">
        <v>15</v>
      </c>
      <c r="C17">
        <v>-0.56971839999999996</v>
      </c>
      <c r="D17">
        <v>6.4932299999999998E-2</v>
      </c>
      <c r="E17">
        <v>-8.77</v>
      </c>
      <c r="F17">
        <v>5</v>
      </c>
      <c r="G17" s="2">
        <f t="shared" si="3"/>
        <v>-0.56971839999999996</v>
      </c>
      <c r="H17">
        <f t="shared" si="1"/>
        <v>0.56568471308785628</v>
      </c>
      <c r="I17">
        <f t="shared" si="0"/>
        <v>1.6343425281169193</v>
      </c>
      <c r="J17">
        <f t="shared" si="2"/>
        <v>0.61186684112797007</v>
      </c>
    </row>
    <row r="18" spans="1:10" x14ac:dyDescent="0.25">
      <c r="A18" s="1" t="s">
        <v>8</v>
      </c>
      <c r="B18" t="s">
        <v>16</v>
      </c>
      <c r="C18">
        <v>-0.47698990000000002</v>
      </c>
      <c r="D18">
        <v>0.1022391</v>
      </c>
      <c r="E18">
        <v>-4.67</v>
      </c>
      <c r="F18">
        <v>6</v>
      </c>
      <c r="G18" s="2">
        <f t="shared" si="3"/>
        <v>-0.47698990000000002</v>
      </c>
      <c r="H18">
        <f t="shared" si="1"/>
        <v>0.62064879781463911</v>
      </c>
      <c r="I18">
        <f t="shared" si="0"/>
        <v>1.7931414829227765</v>
      </c>
      <c r="J18">
        <f t="shared" si="2"/>
        <v>0.55768047838033652</v>
      </c>
    </row>
    <row r="19" spans="1:10" x14ac:dyDescent="0.25">
      <c r="A19" s="1" t="s">
        <v>8</v>
      </c>
      <c r="B19" t="s">
        <v>17</v>
      </c>
      <c r="C19">
        <v>-0.58742050000000001</v>
      </c>
      <c r="D19">
        <v>0.10603700000000001</v>
      </c>
      <c r="E19">
        <v>-5.54</v>
      </c>
      <c r="F19">
        <v>7</v>
      </c>
      <c r="G19" s="2">
        <f t="shared" si="3"/>
        <v>-0.58742050000000001</v>
      </c>
      <c r="H19">
        <f t="shared" si="1"/>
        <v>0.55575901774926106</v>
      </c>
      <c r="I19">
        <f t="shared" si="0"/>
        <v>1.6056658012447216</v>
      </c>
      <c r="J19">
        <f t="shared" si="2"/>
        <v>0.62279460596644343</v>
      </c>
    </row>
    <row r="20" spans="1:10" x14ac:dyDescent="0.25">
      <c r="A20" s="1" t="s">
        <v>8</v>
      </c>
      <c r="B20" t="s">
        <v>18</v>
      </c>
      <c r="C20">
        <v>-0.67666970000000004</v>
      </c>
      <c r="D20">
        <v>8.3736500000000005E-2</v>
      </c>
      <c r="E20">
        <v>-8.08</v>
      </c>
      <c r="F20">
        <v>8</v>
      </c>
      <c r="G20" s="2">
        <f t="shared" si="3"/>
        <v>-0.67666970000000004</v>
      </c>
      <c r="H20">
        <f t="shared" si="1"/>
        <v>0.50830699147531522</v>
      </c>
      <c r="I20">
        <f t="shared" si="0"/>
        <v>1.4685702376020349</v>
      </c>
      <c r="J20">
        <f t="shared" si="2"/>
        <v>0.68093440435838937</v>
      </c>
    </row>
    <row r="21" spans="1:10" x14ac:dyDescent="0.25">
      <c r="A21" s="1" t="s">
        <v>8</v>
      </c>
      <c r="B21" t="s">
        <v>19</v>
      </c>
      <c r="C21">
        <v>-1.060959</v>
      </c>
      <c r="D21">
        <v>8.31509E-2</v>
      </c>
      <c r="E21">
        <v>-12.76</v>
      </c>
      <c r="F21">
        <v>9</v>
      </c>
      <c r="G21" s="2">
        <f t="shared" si="3"/>
        <v>-1.060959</v>
      </c>
      <c r="H21">
        <f t="shared" si="1"/>
        <v>0.34612371847144868</v>
      </c>
      <c r="I21">
        <f>H21/H$21</f>
        <v>1</v>
      </c>
      <c r="J21">
        <f t="shared" si="2"/>
        <v>1</v>
      </c>
    </row>
    <row r="22" spans="1:10" x14ac:dyDescent="0.25">
      <c r="A22" s="1" t="s">
        <v>1</v>
      </c>
      <c r="B22" t="s">
        <v>20</v>
      </c>
      <c r="C22">
        <v>-0.85792780000000002</v>
      </c>
      <c r="D22">
        <v>8.0913200000000005E-2</v>
      </c>
      <c r="E22">
        <v>-10.6</v>
      </c>
      <c r="F22">
        <v>10</v>
      </c>
      <c r="G22" s="2">
        <f t="shared" si="3"/>
        <v>-0.85792780000000002</v>
      </c>
      <c r="H22">
        <f t="shared" si="1"/>
        <v>0.42403986794431348</v>
      </c>
      <c r="I22">
        <f>H22/H$21</f>
        <v>1.225110691104782</v>
      </c>
      <c r="J22">
        <f t="shared" si="2"/>
        <v>0.81625277394177231</v>
      </c>
    </row>
    <row r="23" spans="1:10" x14ac:dyDescent="0.25">
      <c r="A23" s="1" t="s">
        <v>1</v>
      </c>
      <c r="B23" t="s">
        <v>21</v>
      </c>
      <c r="C23">
        <v>-0.82955840000000003</v>
      </c>
      <c r="D23">
        <v>8.0822500000000005E-2</v>
      </c>
      <c r="E23">
        <v>-10.26</v>
      </c>
      <c r="F23">
        <v>11</v>
      </c>
      <c r="G23" s="2">
        <f t="shared" si="3"/>
        <v>-0.82955840000000003</v>
      </c>
      <c r="H23">
        <f t="shared" si="1"/>
        <v>0.43624188820974213</v>
      </c>
      <c r="I23">
        <f>H23/H$21</f>
        <v>1.2603640401653873</v>
      </c>
      <c r="J23">
        <f t="shared" si="2"/>
        <v>0.79342155768644285</v>
      </c>
    </row>
    <row r="24" spans="1:10" x14ac:dyDescent="0.25">
      <c r="A24" s="1" t="s">
        <v>1</v>
      </c>
      <c r="B24" t="s">
        <v>22</v>
      </c>
      <c r="C24">
        <v>-0.77090890000000001</v>
      </c>
      <c r="D24">
        <v>8.3056599999999994E-2</v>
      </c>
      <c r="E24">
        <v>-9.2799999999999994</v>
      </c>
      <c r="F24">
        <v>12</v>
      </c>
      <c r="G24" s="2">
        <f t="shared" si="3"/>
        <v>-0.77090890000000001</v>
      </c>
      <c r="H24">
        <f t="shared" si="1"/>
        <v>0.46259242692287655</v>
      </c>
      <c r="I24">
        <f>H24/H$21</f>
        <v>1.3364944447198732</v>
      </c>
      <c r="J24">
        <f t="shared" si="2"/>
        <v>0.74822608051288841</v>
      </c>
    </row>
    <row r="25" spans="1:10" x14ac:dyDescent="0.25">
      <c r="A25" s="1" t="s">
        <v>1</v>
      </c>
      <c r="B25" t="s">
        <v>23</v>
      </c>
      <c r="C25">
        <v>-0.87701419999999997</v>
      </c>
      <c r="D25">
        <v>7.8063300000000002E-2</v>
      </c>
      <c r="E25">
        <v>-11.23</v>
      </c>
      <c r="F25">
        <v>13</v>
      </c>
      <c r="G25" s="2">
        <f t="shared" si="3"/>
        <v>-0.87701419999999997</v>
      </c>
      <c r="H25">
        <f t="shared" si="1"/>
        <v>0.4160232212359673</v>
      </c>
      <c r="I25">
        <f>H25/H$21</f>
        <v>1.2019494736541279</v>
      </c>
      <c r="J25">
        <f t="shared" si="2"/>
        <v>0.83198172795053726</v>
      </c>
    </row>
    <row r="26" spans="1:10" x14ac:dyDescent="0.25">
      <c r="A26" s="1" t="s">
        <v>24</v>
      </c>
      <c r="B26" t="s">
        <v>25</v>
      </c>
      <c r="C26">
        <v>-33.364539999999998</v>
      </c>
      <c r="D26">
        <v>5.6612359999999997</v>
      </c>
      <c r="E26">
        <v>-5.89</v>
      </c>
    </row>
    <row r="27" spans="1:10" x14ac:dyDescent="0.25">
      <c r="A27" s="1" t="s">
        <v>0</v>
      </c>
    </row>
    <row r="29" spans="1:10" x14ac:dyDescent="0.25">
      <c r="B29" s="4" t="s">
        <v>57</v>
      </c>
    </row>
    <row r="30" spans="1:10" x14ac:dyDescent="0.25">
      <c r="B30" t="s">
        <v>31</v>
      </c>
      <c r="C30" t="s">
        <v>32</v>
      </c>
      <c r="D30" t="s">
        <v>33</v>
      </c>
      <c r="E30" t="s">
        <v>34</v>
      </c>
    </row>
    <row r="31" spans="1:10" x14ac:dyDescent="0.25">
      <c r="B31" t="s">
        <v>2</v>
      </c>
      <c r="C31" t="s">
        <v>35</v>
      </c>
      <c r="D31" t="s">
        <v>63</v>
      </c>
      <c r="E31" t="s">
        <v>36</v>
      </c>
    </row>
    <row r="32" spans="1:10" x14ac:dyDescent="0.25">
      <c r="B32" t="s">
        <v>31</v>
      </c>
      <c r="C32" t="s">
        <v>32</v>
      </c>
      <c r="D32" t="s">
        <v>33</v>
      </c>
      <c r="E32" t="s">
        <v>34</v>
      </c>
    </row>
    <row r="33" spans="2:25" x14ac:dyDescent="0.25">
      <c r="B33" t="s">
        <v>4</v>
      </c>
      <c r="C33">
        <v>0.61333190000000004</v>
      </c>
      <c r="D33">
        <v>7.2688900000000001E-2</v>
      </c>
      <c r="E33">
        <v>8.44</v>
      </c>
    </row>
    <row r="34" spans="2:25" x14ac:dyDescent="0.25">
      <c r="B34" t="s">
        <v>5</v>
      </c>
      <c r="C34">
        <v>9.6618200000000001E-2</v>
      </c>
      <c r="D34">
        <v>3.0704700000000001E-2</v>
      </c>
      <c r="E34">
        <v>3.15</v>
      </c>
    </row>
    <row r="35" spans="2:25" x14ac:dyDescent="0.25">
      <c r="B35" t="s">
        <v>6</v>
      </c>
      <c r="C35">
        <v>0.2659667</v>
      </c>
      <c r="D35">
        <v>6.4542199999999994E-2</v>
      </c>
      <c r="E35">
        <v>4.12</v>
      </c>
    </row>
    <row r="36" spans="2:25" x14ac:dyDescent="0.25">
      <c r="B36" t="s">
        <v>37</v>
      </c>
      <c r="C36">
        <v>-0.25794509999999998</v>
      </c>
      <c r="D36">
        <v>0.32878689999999999</v>
      </c>
      <c r="E36">
        <v>-0.78</v>
      </c>
    </row>
    <row r="37" spans="2:25" x14ac:dyDescent="0.25">
      <c r="B37" t="s">
        <v>38</v>
      </c>
      <c r="C37">
        <v>0.20676600000000001</v>
      </c>
      <c r="D37">
        <v>0.1052495</v>
      </c>
      <c r="E37">
        <v>1.96</v>
      </c>
    </row>
    <row r="38" spans="2:25" x14ac:dyDescent="0.25">
      <c r="B38" t="s">
        <v>39</v>
      </c>
      <c r="C38">
        <v>8.4791800000000001E-2</v>
      </c>
      <c r="D38">
        <v>0.24779870000000001</v>
      </c>
      <c r="E38">
        <v>0.34</v>
      </c>
    </row>
    <row r="39" spans="2:25" x14ac:dyDescent="0.25">
      <c r="B39" t="s">
        <v>40</v>
      </c>
      <c r="C39">
        <v>-2.1802100000000001E-2</v>
      </c>
      <c r="D39">
        <v>4.0450100000000003E-2</v>
      </c>
      <c r="E39">
        <v>-0.54</v>
      </c>
      <c r="S39" s="4"/>
    </row>
    <row r="40" spans="2:25" x14ac:dyDescent="0.25">
      <c r="B40" t="s">
        <v>41</v>
      </c>
      <c r="C40">
        <v>-0.17522740000000001</v>
      </c>
      <c r="D40">
        <v>8.3474099999999996E-2</v>
      </c>
      <c r="E40">
        <v>-2.1</v>
      </c>
      <c r="T40" s="9"/>
      <c r="U40" s="10"/>
      <c r="W40" s="10"/>
    </row>
    <row r="41" spans="2:25" x14ac:dyDescent="0.25">
      <c r="B41" t="s">
        <v>42</v>
      </c>
      <c r="C41">
        <v>0.1293376</v>
      </c>
      <c r="D41">
        <v>0.19547680000000001</v>
      </c>
      <c r="E41">
        <v>0.66</v>
      </c>
      <c r="T41" s="9"/>
      <c r="U41" s="9"/>
      <c r="V41" s="9"/>
      <c r="W41" s="9"/>
    </row>
    <row r="42" spans="2:25" x14ac:dyDescent="0.25">
      <c r="B42" t="s">
        <v>7</v>
      </c>
      <c r="C42">
        <v>-0.16957330000000001</v>
      </c>
      <c r="D42">
        <v>2.7024900000000001E-2</v>
      </c>
      <c r="E42">
        <v>-6.27</v>
      </c>
      <c r="F42" s="4" t="s">
        <v>59</v>
      </c>
      <c r="K42" s="4" t="s">
        <v>60</v>
      </c>
      <c r="T42" s="9"/>
      <c r="U42" s="9"/>
      <c r="V42" s="9"/>
      <c r="W42" s="9"/>
      <c r="X42" s="4"/>
    </row>
    <row r="43" spans="2:25" x14ac:dyDescent="0.25">
      <c r="B43" t="s">
        <v>9</v>
      </c>
      <c r="C43">
        <v>2.22317E-2</v>
      </c>
      <c r="D43">
        <v>2.7472999999999998E-3</v>
      </c>
      <c r="E43">
        <v>8.09</v>
      </c>
      <c r="J43" t="s">
        <v>67</v>
      </c>
      <c r="K43" t="s">
        <v>68</v>
      </c>
      <c r="M43" t="s">
        <v>55</v>
      </c>
      <c r="V43" s="9"/>
    </row>
    <row r="44" spans="2:25" ht="31.9" customHeight="1" x14ac:dyDescent="0.25">
      <c r="B44" t="s">
        <v>10</v>
      </c>
      <c r="C44">
        <v>-0.65285479999999996</v>
      </c>
      <c r="D44">
        <v>5.7159300000000003E-2</v>
      </c>
      <c r="E44">
        <v>-11.42</v>
      </c>
      <c r="G44" s="2" t="s">
        <v>28</v>
      </c>
      <c r="H44" t="s">
        <v>26</v>
      </c>
      <c r="I44" t="s">
        <v>27</v>
      </c>
      <c r="J44" t="s">
        <v>29</v>
      </c>
      <c r="K44" t="s">
        <v>29</v>
      </c>
      <c r="M44" t="s">
        <v>61</v>
      </c>
      <c r="N44" s="14" t="s">
        <v>66</v>
      </c>
      <c r="O44" t="s">
        <v>69</v>
      </c>
      <c r="R44" s="4"/>
      <c r="T44" s="8"/>
      <c r="U44" s="8"/>
      <c r="V44" s="8"/>
      <c r="W44" s="8"/>
      <c r="X44" s="12"/>
      <c r="Y44" s="13"/>
    </row>
    <row r="45" spans="2:25" x14ac:dyDescent="0.25">
      <c r="B45" t="s">
        <v>11</v>
      </c>
      <c r="C45">
        <v>-0.49427019999999999</v>
      </c>
      <c r="D45">
        <v>5.4432000000000001E-2</v>
      </c>
      <c r="E45">
        <v>-9.08</v>
      </c>
      <c r="F45">
        <v>1</v>
      </c>
      <c r="G45" s="2">
        <v>0</v>
      </c>
      <c r="H45">
        <f>EXP(G45)</f>
        <v>1</v>
      </c>
      <c r="I45">
        <f>H45/H$53</f>
        <v>3.2342303946314312</v>
      </c>
      <c r="J45" s="3">
        <f>1/I45</f>
        <v>0.30919256762286373</v>
      </c>
      <c r="K45" s="3">
        <f>J13</f>
        <v>0.34612371847144868</v>
      </c>
      <c r="L45" t="s">
        <v>43</v>
      </c>
      <c r="M45" s="3">
        <v>0.8599888888888888</v>
      </c>
      <c r="N45" s="3">
        <f>M45/M$47</f>
        <v>0.44195421660604456</v>
      </c>
      <c r="O45" s="3">
        <v>0.38830880000000001</v>
      </c>
      <c r="P45" s="6"/>
      <c r="T45" s="3"/>
      <c r="U45" s="3"/>
      <c r="V45" s="7"/>
      <c r="W45" s="3"/>
      <c r="Y45" s="3"/>
    </row>
    <row r="46" spans="2:25" x14ac:dyDescent="0.25">
      <c r="B46" t="s">
        <v>12</v>
      </c>
      <c r="C46">
        <v>-0.47123229999999999</v>
      </c>
      <c r="D46">
        <v>0.12666559999999999</v>
      </c>
      <c r="E46">
        <v>-3.72</v>
      </c>
      <c r="F46">
        <v>2</v>
      </c>
      <c r="G46">
        <f>C46</f>
        <v>-0.47123229999999999</v>
      </c>
      <c r="H46">
        <f t="shared" ref="H46:H57" si="4">EXP(G46)</f>
        <v>0.624232552345376</v>
      </c>
      <c r="I46">
        <f t="shared" ref="I46:I57" si="5">H46/H$53</f>
        <v>2.0189118941137707</v>
      </c>
      <c r="J46" s="3">
        <f t="shared" ref="J46:J57" si="6">1/I46</f>
        <v>0.4953163151475532</v>
      </c>
      <c r="K46" s="3">
        <f t="shared" ref="K46:K57" si="7">J14</f>
        <v>0.43687100959938024</v>
      </c>
      <c r="L46" t="s">
        <v>44</v>
      </c>
      <c r="M46" s="3">
        <v>0.89065555555555553</v>
      </c>
      <c r="N46" s="3">
        <f t="shared" ref="N46:N57" si="8">M46/M$47</f>
        <v>0.45771402794511468</v>
      </c>
      <c r="O46" s="3">
        <v>0.45791510000000002</v>
      </c>
      <c r="P46" s="6"/>
      <c r="T46" s="3"/>
      <c r="U46" s="3"/>
      <c r="V46" s="7"/>
      <c r="W46" s="3"/>
      <c r="Y46" s="3"/>
    </row>
    <row r="47" spans="2:25" x14ac:dyDescent="0.25">
      <c r="B47" t="s">
        <v>13</v>
      </c>
      <c r="C47">
        <v>-0.97780509999999998</v>
      </c>
      <c r="D47">
        <v>8.5474300000000003E-2</v>
      </c>
      <c r="E47">
        <v>-11.44</v>
      </c>
      <c r="F47">
        <v>3</v>
      </c>
      <c r="G47">
        <f t="shared" ref="G47:G57" si="9">C47</f>
        <v>-0.97780509999999998</v>
      </c>
      <c r="H47">
        <f t="shared" si="4"/>
        <v>0.37613577389081193</v>
      </c>
      <c r="I47">
        <f t="shared" si="5"/>
        <v>1.2165097524258794</v>
      </c>
      <c r="J47" s="3">
        <f t="shared" si="6"/>
        <v>0.8220238251324079</v>
      </c>
      <c r="K47" s="3">
        <f t="shared" si="7"/>
        <v>0.88162322216424349</v>
      </c>
      <c r="L47" t="s">
        <v>45</v>
      </c>
      <c r="M47" s="3">
        <v>1.945877777777778</v>
      </c>
      <c r="N47" s="3">
        <f t="shared" si="8"/>
        <v>1</v>
      </c>
      <c r="O47" s="3">
        <v>0.94180450000000004</v>
      </c>
      <c r="P47" s="6"/>
      <c r="T47" s="3"/>
      <c r="U47" s="3"/>
      <c r="V47" s="7"/>
      <c r="W47" s="3"/>
      <c r="Y47" s="3"/>
    </row>
    <row r="48" spans="2:25" x14ac:dyDescent="0.25">
      <c r="B48" t="s">
        <v>14</v>
      </c>
      <c r="C48">
        <v>-0.67172889999999996</v>
      </c>
      <c r="D48">
        <v>8.1802899999999998E-2</v>
      </c>
      <c r="E48">
        <v>-8.2100000000000009</v>
      </c>
      <c r="F48">
        <v>4</v>
      </c>
      <c r="G48">
        <f t="shared" si="9"/>
        <v>-0.67172889999999996</v>
      </c>
      <c r="H48">
        <f t="shared" si="4"/>
        <v>0.51082464915868864</v>
      </c>
      <c r="I48">
        <f t="shared" si="5"/>
        <v>1.6521246066359678</v>
      </c>
      <c r="J48" s="3">
        <f t="shared" si="6"/>
        <v>0.60528122151523756</v>
      </c>
      <c r="K48" s="3">
        <f t="shared" si="7"/>
        <v>0.57249321222475702</v>
      </c>
      <c r="L48" t="s">
        <v>46</v>
      </c>
      <c r="M48" s="3">
        <v>1.2154999999999998</v>
      </c>
      <c r="N48" s="3">
        <f t="shared" si="8"/>
        <v>0.62465382660781466</v>
      </c>
      <c r="O48" s="3">
        <v>0.5906574</v>
      </c>
      <c r="P48" s="6"/>
      <c r="T48" s="3"/>
      <c r="U48" s="3"/>
      <c r="V48" s="7"/>
      <c r="W48" s="3"/>
      <c r="Y48" s="3"/>
    </row>
    <row r="49" spans="1:25" x14ac:dyDescent="0.25">
      <c r="B49" t="s">
        <v>15</v>
      </c>
      <c r="C49">
        <v>-0.7725727</v>
      </c>
      <c r="D49">
        <v>7.7046299999999998E-2</v>
      </c>
      <c r="E49">
        <v>-10.029999999999999</v>
      </c>
      <c r="F49">
        <v>5</v>
      </c>
      <c r="G49">
        <f t="shared" si="9"/>
        <v>-0.7725727</v>
      </c>
      <c r="H49">
        <f t="shared" si="4"/>
        <v>0.46182340556922874</v>
      </c>
      <c r="I49">
        <f t="shared" si="5"/>
        <v>1.493643295244198</v>
      </c>
      <c r="J49" s="3">
        <f t="shared" si="6"/>
        <v>0.66950389238449903</v>
      </c>
      <c r="K49" s="3">
        <f t="shared" si="7"/>
        <v>0.61186684112797007</v>
      </c>
      <c r="L49" t="s">
        <v>47</v>
      </c>
      <c r="M49" s="3">
        <v>1.2629666666666666</v>
      </c>
      <c r="N49" s="3">
        <f t="shared" si="8"/>
        <v>0.64904727372394055</v>
      </c>
      <c r="O49" s="3">
        <v>0.62415549999999997</v>
      </c>
      <c r="P49" s="6"/>
      <c r="T49" s="3"/>
      <c r="U49" s="3"/>
      <c r="V49" s="7"/>
      <c r="W49" s="3"/>
      <c r="Y49" s="3"/>
    </row>
    <row r="50" spans="1:25" x14ac:dyDescent="0.25">
      <c r="B50" t="s">
        <v>16</v>
      </c>
      <c r="C50">
        <v>-0.54816920000000002</v>
      </c>
      <c r="D50">
        <v>0.12559219999999999</v>
      </c>
      <c r="E50">
        <v>-4.3600000000000003</v>
      </c>
      <c r="F50">
        <v>6</v>
      </c>
      <c r="G50">
        <f t="shared" si="9"/>
        <v>-0.54816920000000002</v>
      </c>
      <c r="H50">
        <f t="shared" si="4"/>
        <v>0.57800705760212867</v>
      </c>
      <c r="I50">
        <f t="shared" si="5"/>
        <v>1.8694079940082848</v>
      </c>
      <c r="J50" s="3">
        <f t="shared" si="6"/>
        <v>0.53492870641675894</v>
      </c>
      <c r="K50" s="3">
        <f t="shared" si="7"/>
        <v>0.55768047838033652</v>
      </c>
      <c r="L50" t="s">
        <v>48</v>
      </c>
      <c r="M50" s="3">
        <v>0.90656666666666674</v>
      </c>
      <c r="N50" s="3">
        <f t="shared" si="8"/>
        <v>0.46589085759640037</v>
      </c>
      <c r="O50" s="3">
        <v>0.52463599999999999</v>
      </c>
      <c r="P50" s="6"/>
      <c r="T50" s="3"/>
      <c r="U50" s="3"/>
      <c r="V50" s="7"/>
      <c r="W50" s="3"/>
      <c r="Y50" s="3"/>
    </row>
    <row r="51" spans="1:25" x14ac:dyDescent="0.25">
      <c r="B51" t="s">
        <v>17</v>
      </c>
      <c r="C51">
        <v>-0.74030240000000003</v>
      </c>
      <c r="D51">
        <v>0.1262095</v>
      </c>
      <c r="E51">
        <v>-5.87</v>
      </c>
      <c r="F51">
        <v>7</v>
      </c>
      <c r="G51">
        <f t="shared" si="9"/>
        <v>-0.74030240000000003</v>
      </c>
      <c r="H51">
        <f t="shared" si="4"/>
        <v>0.47696965808580433</v>
      </c>
      <c r="I51">
        <f t="shared" si="5"/>
        <v>1.5426297654980696</v>
      </c>
      <c r="J51" s="3">
        <f t="shared" si="6"/>
        <v>0.64824368255148346</v>
      </c>
      <c r="K51" s="3">
        <f t="shared" si="7"/>
        <v>0.62279460596644343</v>
      </c>
      <c r="L51" t="s">
        <v>49</v>
      </c>
      <c r="M51" s="3">
        <v>0.95025555555555541</v>
      </c>
      <c r="N51" s="3">
        <f t="shared" si="8"/>
        <v>0.48834287867800291</v>
      </c>
      <c r="O51" s="3">
        <v>0.56240480000000004</v>
      </c>
      <c r="P51" s="6"/>
      <c r="T51" s="3"/>
      <c r="U51" s="3"/>
      <c r="V51" s="7"/>
      <c r="W51" s="3"/>
      <c r="Y51" s="3"/>
    </row>
    <row r="52" spans="1:25" x14ac:dyDescent="0.25">
      <c r="B52" t="s">
        <v>18</v>
      </c>
      <c r="C52">
        <v>-0.62540839999999998</v>
      </c>
      <c r="D52">
        <v>9.23485E-2</v>
      </c>
      <c r="E52">
        <v>-6.77</v>
      </c>
      <c r="F52">
        <v>8</v>
      </c>
      <c r="G52">
        <f t="shared" si="9"/>
        <v>-0.62540839999999998</v>
      </c>
      <c r="H52">
        <f t="shared" si="4"/>
        <v>0.53504287238378367</v>
      </c>
      <c r="I52">
        <f t="shared" si="5"/>
        <v>1.730451920294539</v>
      </c>
      <c r="J52" s="3">
        <f t="shared" si="6"/>
        <v>0.57788372405619381</v>
      </c>
      <c r="K52" s="3">
        <f t="shared" si="7"/>
        <v>0.68093440435838937</v>
      </c>
      <c r="L52" t="s">
        <v>50</v>
      </c>
      <c r="M52" s="3">
        <v>1.2624777777777778</v>
      </c>
      <c r="N52" s="3">
        <f t="shared" si="8"/>
        <v>0.64879603035476696</v>
      </c>
      <c r="O52" s="3">
        <v>0.72940150000000004</v>
      </c>
      <c r="P52" s="6"/>
      <c r="T52" s="3"/>
      <c r="U52" s="3"/>
      <c r="V52" s="7"/>
      <c r="W52" s="3"/>
      <c r="Y52" s="3"/>
    </row>
    <row r="53" spans="1:25" x14ac:dyDescent="0.25">
      <c r="B53" t="s">
        <v>19</v>
      </c>
      <c r="C53">
        <v>-1.173791</v>
      </c>
      <c r="D53">
        <v>8.6520600000000003E-2</v>
      </c>
      <c r="E53">
        <v>-13.57</v>
      </c>
      <c r="F53">
        <v>9</v>
      </c>
      <c r="G53">
        <f t="shared" si="9"/>
        <v>-1.173791</v>
      </c>
      <c r="H53">
        <f t="shared" si="4"/>
        <v>0.30919256762286373</v>
      </c>
      <c r="I53">
        <f t="shared" si="5"/>
        <v>1</v>
      </c>
      <c r="J53" s="3">
        <f t="shared" si="6"/>
        <v>1</v>
      </c>
      <c r="K53" s="3">
        <f t="shared" si="7"/>
        <v>1</v>
      </c>
      <c r="L53" t="s">
        <v>51</v>
      </c>
      <c r="M53" s="3">
        <v>1.687488888888889</v>
      </c>
      <c r="N53" s="3">
        <f t="shared" si="8"/>
        <v>0.86721216931519052</v>
      </c>
      <c r="O53" s="3">
        <v>0.95809979999999995</v>
      </c>
      <c r="P53" s="6"/>
      <c r="T53" s="3"/>
      <c r="U53" s="3"/>
      <c r="V53" s="7"/>
      <c r="W53" s="3"/>
      <c r="Y53" s="3"/>
    </row>
    <row r="54" spans="1:25" x14ac:dyDescent="0.25">
      <c r="B54" t="s">
        <v>20</v>
      </c>
      <c r="C54">
        <v>-1.003652</v>
      </c>
      <c r="D54">
        <v>8.8002200000000003E-2</v>
      </c>
      <c r="E54">
        <v>-11.4</v>
      </c>
      <c r="F54">
        <v>10</v>
      </c>
      <c r="G54">
        <f t="shared" si="9"/>
        <v>-1.003652</v>
      </c>
      <c r="H54">
        <f t="shared" si="4"/>
        <v>0.36653839569180163</v>
      </c>
      <c r="I54">
        <f t="shared" si="5"/>
        <v>1.1854696201458672</v>
      </c>
      <c r="J54" s="3">
        <f t="shared" si="6"/>
        <v>0.8435475553367231</v>
      </c>
      <c r="K54" s="3">
        <f t="shared" si="7"/>
        <v>0.81625277394177231</v>
      </c>
      <c r="L54" t="s">
        <v>52</v>
      </c>
      <c r="M54" s="3">
        <v>1.6847444444444444</v>
      </c>
      <c r="N54" s="3">
        <f t="shared" si="8"/>
        <v>0.86580178040187505</v>
      </c>
      <c r="O54" s="3">
        <v>0.82120700000000002</v>
      </c>
      <c r="P54" s="6"/>
      <c r="T54" s="3"/>
      <c r="U54" s="3"/>
      <c r="V54" s="7"/>
      <c r="W54" s="3"/>
      <c r="Y54" s="3"/>
    </row>
    <row r="55" spans="1:25" x14ac:dyDescent="0.25">
      <c r="B55" t="s">
        <v>21</v>
      </c>
      <c r="C55">
        <v>-0.91179920000000003</v>
      </c>
      <c r="D55">
        <v>8.5217299999999996E-2</v>
      </c>
      <c r="E55">
        <v>-10.7</v>
      </c>
      <c r="F55">
        <v>11</v>
      </c>
      <c r="G55">
        <f t="shared" si="9"/>
        <v>-0.91179920000000003</v>
      </c>
      <c r="H55">
        <f t="shared" si="4"/>
        <v>0.40180065356893507</v>
      </c>
      <c r="I55">
        <f t="shared" si="5"/>
        <v>1.2995158863554237</v>
      </c>
      <c r="J55" s="3">
        <f t="shared" si="6"/>
        <v>0.76951733372384135</v>
      </c>
      <c r="K55" s="3">
        <f t="shared" si="7"/>
        <v>0.79342155768644285</v>
      </c>
      <c r="L55" t="s">
        <v>62</v>
      </c>
      <c r="M55" s="3">
        <v>1.2955666666666668</v>
      </c>
      <c r="N55" s="3">
        <f t="shared" si="8"/>
        <v>0.66580063838656067</v>
      </c>
      <c r="O55" s="3">
        <v>0.77684439999999999</v>
      </c>
      <c r="P55" s="6"/>
      <c r="T55" s="3"/>
      <c r="U55" s="3"/>
      <c r="V55" s="7"/>
      <c r="W55" s="3"/>
      <c r="Y55" s="3"/>
    </row>
    <row r="56" spans="1:25" x14ac:dyDescent="0.25">
      <c r="B56" t="s">
        <v>22</v>
      </c>
      <c r="C56">
        <v>-0.77910939999999995</v>
      </c>
      <c r="D56">
        <v>8.2230600000000001E-2</v>
      </c>
      <c r="E56">
        <v>-9.4700000000000006</v>
      </c>
      <c r="F56">
        <v>12</v>
      </c>
      <c r="G56">
        <f t="shared" si="9"/>
        <v>-0.77910939999999995</v>
      </c>
      <c r="H56">
        <f t="shared" si="4"/>
        <v>0.45881444954944545</v>
      </c>
      <c r="I56">
        <f t="shared" si="5"/>
        <v>1.4839116382289057</v>
      </c>
      <c r="J56" s="3">
        <f t="shared" si="6"/>
        <v>0.67389457312534518</v>
      </c>
      <c r="K56" s="3">
        <f t="shared" si="7"/>
        <v>0.74822608051288841</v>
      </c>
      <c r="L56" t="s">
        <v>53</v>
      </c>
      <c r="M56" s="3">
        <v>1.3098000000000001</v>
      </c>
      <c r="N56" s="3">
        <f t="shared" si="8"/>
        <v>0.67311524647545518</v>
      </c>
      <c r="O56" s="3">
        <v>0.73832920000000002</v>
      </c>
      <c r="P56" s="6"/>
      <c r="T56" s="3"/>
      <c r="U56" s="3"/>
      <c r="V56" s="7"/>
      <c r="W56" s="3"/>
      <c r="Y56" s="3"/>
    </row>
    <row r="57" spans="1:25" x14ac:dyDescent="0.25">
      <c r="B57" t="s">
        <v>23</v>
      </c>
      <c r="C57">
        <v>-0.88747949999999998</v>
      </c>
      <c r="D57">
        <v>9.2338400000000001E-2</v>
      </c>
      <c r="E57">
        <v>-9.61</v>
      </c>
      <c r="F57">
        <v>13</v>
      </c>
      <c r="G57">
        <f t="shared" si="9"/>
        <v>-0.88747949999999998</v>
      </c>
      <c r="H57">
        <f t="shared" si="4"/>
        <v>0.4116921161054124</v>
      </c>
      <c r="I57">
        <f t="shared" si="5"/>
        <v>1.3315071551382569</v>
      </c>
      <c r="J57" s="3">
        <f t="shared" si="6"/>
        <v>0.75102863408658527</v>
      </c>
      <c r="K57" s="3">
        <f t="shared" si="7"/>
        <v>0.83198172795053726</v>
      </c>
      <c r="L57" t="s">
        <v>54</v>
      </c>
      <c r="M57" s="3">
        <v>1.4412222222222222</v>
      </c>
      <c r="N57" s="3">
        <f t="shared" si="8"/>
        <v>0.74065403217057124</v>
      </c>
      <c r="O57" s="3">
        <v>0.86460899999999996</v>
      </c>
      <c r="P57" s="6"/>
      <c r="T57" s="3"/>
      <c r="U57" s="3"/>
      <c r="V57" s="7"/>
      <c r="W57" s="3"/>
      <c r="Y57" s="3"/>
    </row>
    <row r="58" spans="1:25" x14ac:dyDescent="0.25">
      <c r="B58" t="s">
        <v>25</v>
      </c>
      <c r="C58">
        <v>-34.341270000000002</v>
      </c>
      <c r="D58">
        <v>5.5245449999999998</v>
      </c>
      <c r="E58">
        <v>-6.22</v>
      </c>
    </row>
    <row r="59" spans="1:25" x14ac:dyDescent="0.25">
      <c r="B59" t="s">
        <v>30</v>
      </c>
    </row>
    <row r="63" spans="1:25" x14ac:dyDescent="0.25">
      <c r="A63" s="3"/>
      <c r="B63" s="5"/>
    </row>
    <row r="64" spans="1:25" x14ac:dyDescent="0.25">
      <c r="A64" s="3"/>
      <c r="B64" s="5"/>
    </row>
    <row r="65" spans="1:2" x14ac:dyDescent="0.25">
      <c r="A65" s="3"/>
      <c r="B65" s="5"/>
    </row>
    <row r="66" spans="1:2" x14ac:dyDescent="0.25">
      <c r="A66" s="3"/>
      <c r="B66" s="5"/>
    </row>
    <row r="67" spans="1:2" x14ac:dyDescent="0.25">
      <c r="A67" s="3"/>
      <c r="B67" s="5"/>
    </row>
    <row r="68" spans="1:2" x14ac:dyDescent="0.25">
      <c r="A68" s="3"/>
      <c r="B68" s="5"/>
    </row>
    <row r="69" spans="1:2" x14ac:dyDescent="0.25">
      <c r="A69" s="3"/>
      <c r="B69" s="5"/>
    </row>
    <row r="70" spans="1:2" x14ac:dyDescent="0.25">
      <c r="A70" s="3"/>
      <c r="B70" s="5"/>
    </row>
    <row r="71" spans="1:2" x14ac:dyDescent="0.25">
      <c r="A71" s="3"/>
      <c r="B71" s="5"/>
    </row>
    <row r="72" spans="1:2" x14ac:dyDescent="0.25">
      <c r="A72" s="3"/>
      <c r="B72" s="5"/>
    </row>
    <row r="73" spans="1:2" x14ac:dyDescent="0.25">
      <c r="A73" s="3"/>
      <c r="B73" s="5"/>
    </row>
    <row r="74" spans="1:2" x14ac:dyDescent="0.25">
      <c r="A74" s="3"/>
      <c r="B74" s="5"/>
    </row>
    <row r="75" spans="1:2" x14ac:dyDescent="0.25">
      <c r="A75" s="3"/>
      <c r="B75" s="5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Efficiency Estimates BM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Sutton, Sam</cp:lastModifiedBy>
  <dcterms:created xsi:type="dcterms:W3CDTF">2014-07-25T22:06:54Z</dcterms:created>
  <dcterms:modified xsi:type="dcterms:W3CDTF">2015-10-22T03:08:13Z</dcterms:modified>
</cp:coreProperties>
</file>