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20" windowWidth="20610" windowHeight="11580"/>
  </bookViews>
  <sheets>
    <sheet name="Output series" sheetId="7" r:id="rId1"/>
    <sheet name="Output price calculations" sheetId="4" r:id="rId2"/>
    <sheet name="Price index calculations" sheetId="8" r:id="rId3"/>
    <sheet name="VCR price indexes (transposed)" sheetId="6" r:id="rId4"/>
    <sheet name="VCR price indexes" sheetId="5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K43" i="4" l="1"/>
  <c r="K121" i="4" s="1"/>
  <c r="K200" i="4" s="1"/>
  <c r="K124" i="4" l="1"/>
  <c r="K203" i="4" s="1"/>
  <c r="K122" i="4"/>
  <c r="K201" i="4" s="1"/>
  <c r="K205" i="4" s="1"/>
  <c r="K266" i="4" s="1"/>
  <c r="K329" i="4" s="1"/>
  <c r="J38" i="7" s="1"/>
  <c r="K126" i="4"/>
  <c r="K125" i="4"/>
  <c r="K204" i="4" s="1"/>
  <c r="K123" i="4"/>
  <c r="K202" i="4" s="1"/>
  <c r="K42" i="4" l="1"/>
  <c r="K41" i="4"/>
  <c r="K40" i="4"/>
  <c r="K39" i="4"/>
  <c r="K38" i="4"/>
  <c r="J27" i="7" l="1"/>
  <c r="J28" i="7"/>
  <c r="J30" i="7"/>
  <c r="J32" i="7"/>
  <c r="J4" i="7" l="1"/>
  <c r="J5" i="7"/>
  <c r="J6" i="7"/>
  <c r="J7" i="7"/>
  <c r="J8" i="7"/>
  <c r="J9" i="7"/>
  <c r="J10" i="7"/>
  <c r="J11" i="7"/>
  <c r="J12" i="7"/>
  <c r="J13" i="7"/>
  <c r="J14" i="7"/>
  <c r="J15" i="7"/>
  <c r="J16" i="7"/>
  <c r="J20" i="7"/>
  <c r="J21" i="7"/>
  <c r="J22" i="7"/>
  <c r="J23" i="7"/>
  <c r="J24" i="7"/>
  <c r="J25" i="7"/>
  <c r="J26" i="7"/>
  <c r="J29" i="7"/>
  <c r="J31" i="7"/>
  <c r="K24" i="4"/>
  <c r="K25" i="4"/>
  <c r="K26" i="4"/>
  <c r="K27" i="4"/>
  <c r="K28" i="4"/>
  <c r="K29" i="4"/>
  <c r="K31" i="4"/>
  <c r="K32" i="4"/>
  <c r="K33" i="4"/>
  <c r="K34" i="4"/>
  <c r="K35" i="4"/>
  <c r="K36" i="4"/>
  <c r="K45" i="4"/>
  <c r="K46" i="4"/>
  <c r="K47" i="4"/>
  <c r="K48" i="4"/>
  <c r="K49" i="4"/>
  <c r="K50" i="4"/>
  <c r="K52" i="4"/>
  <c r="K53" i="4"/>
  <c r="K54" i="4"/>
  <c r="K55" i="4"/>
  <c r="K56" i="4"/>
  <c r="K57" i="4"/>
  <c r="K59" i="4"/>
  <c r="K60" i="4"/>
  <c r="K61" i="4"/>
  <c r="K62" i="4"/>
  <c r="K63" i="4"/>
  <c r="K64" i="4"/>
  <c r="K66" i="4"/>
  <c r="K67" i="4"/>
  <c r="K68" i="4"/>
  <c r="K69" i="4"/>
  <c r="K70" i="4"/>
  <c r="K71" i="4"/>
  <c r="K73" i="4"/>
  <c r="K74" i="4"/>
  <c r="K75" i="4"/>
  <c r="K76" i="4"/>
  <c r="K77" i="4"/>
  <c r="K78" i="4"/>
  <c r="K80" i="4"/>
  <c r="K81" i="4"/>
  <c r="K82" i="4"/>
  <c r="K83" i="4"/>
  <c r="K84" i="4"/>
  <c r="K85" i="4"/>
  <c r="K87" i="4"/>
  <c r="K89" i="4"/>
  <c r="K94" i="4" s="1"/>
  <c r="K90" i="4"/>
  <c r="K91" i="4"/>
  <c r="K92" i="4"/>
  <c r="K93" i="4"/>
  <c r="K96" i="4"/>
  <c r="K98" i="4"/>
  <c r="K99" i="4"/>
  <c r="K100" i="4"/>
  <c r="K101" i="4"/>
  <c r="K102" i="4"/>
  <c r="K107" i="4"/>
  <c r="K108" i="4"/>
  <c r="K109" i="4"/>
  <c r="K110" i="4"/>
  <c r="K111" i="4"/>
  <c r="K112" i="4"/>
  <c r="K114" i="4"/>
  <c r="K115" i="4"/>
  <c r="K116" i="4"/>
  <c r="K117" i="4"/>
  <c r="K118" i="4"/>
  <c r="K119" i="4"/>
  <c r="K128" i="4"/>
  <c r="K129" i="4"/>
  <c r="K130" i="4"/>
  <c r="K131" i="4"/>
  <c r="K132" i="4"/>
  <c r="K133" i="4"/>
  <c r="K135" i="4"/>
  <c r="K136" i="4"/>
  <c r="K137" i="4"/>
  <c r="K138" i="4"/>
  <c r="K139" i="4"/>
  <c r="K140" i="4"/>
  <c r="K142" i="4"/>
  <c r="K143" i="4"/>
  <c r="K144" i="4"/>
  <c r="K145" i="4"/>
  <c r="K146" i="4"/>
  <c r="K147" i="4"/>
  <c r="K149" i="4"/>
  <c r="K150" i="4"/>
  <c r="K151" i="4"/>
  <c r="K152" i="4"/>
  <c r="K153" i="4"/>
  <c r="K154" i="4"/>
  <c r="K156" i="4"/>
  <c r="K157" i="4"/>
  <c r="K158" i="4"/>
  <c r="K159" i="4"/>
  <c r="K160" i="4"/>
  <c r="K161" i="4"/>
  <c r="K163" i="4"/>
  <c r="K164" i="4"/>
  <c r="K165" i="4"/>
  <c r="K166" i="4"/>
  <c r="K167" i="4"/>
  <c r="K168" i="4"/>
  <c r="K186" i="4"/>
  <c r="K191" i="4" s="1"/>
  <c r="K264" i="4" s="1"/>
  <c r="K187" i="4"/>
  <c r="K188" i="4"/>
  <c r="K189" i="4"/>
  <c r="K190" i="4"/>
  <c r="K193" i="4"/>
  <c r="K198" i="4" s="1"/>
  <c r="K265" i="4" s="1"/>
  <c r="K194" i="4"/>
  <c r="K195" i="4"/>
  <c r="K196" i="4"/>
  <c r="K197" i="4"/>
  <c r="K207" i="4"/>
  <c r="K212" i="4" s="1"/>
  <c r="K267" i="4" s="1"/>
  <c r="K208" i="4"/>
  <c r="K209" i="4"/>
  <c r="K210" i="4"/>
  <c r="K211" i="4"/>
  <c r="K214" i="4"/>
  <c r="K215" i="4"/>
  <c r="K216" i="4"/>
  <c r="K217" i="4"/>
  <c r="K218" i="4"/>
  <c r="K219" i="4" s="1"/>
  <c r="K268" i="4" s="1"/>
  <c r="K221" i="4"/>
  <c r="K222" i="4"/>
  <c r="K223" i="4"/>
  <c r="K224" i="4"/>
  <c r="K225" i="4"/>
  <c r="K228" i="4"/>
  <c r="K229" i="4"/>
  <c r="K230" i="4"/>
  <c r="K231" i="4"/>
  <c r="K232" i="4"/>
  <c r="K235" i="4"/>
  <c r="K236" i="4"/>
  <c r="K237" i="4"/>
  <c r="K238" i="4"/>
  <c r="K239" i="4"/>
  <c r="K242" i="4"/>
  <c r="K243" i="4"/>
  <c r="K244" i="4"/>
  <c r="K245" i="4"/>
  <c r="K246" i="4"/>
  <c r="K273" i="4"/>
  <c r="K275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6" i="4"/>
  <c r="K297" i="4"/>
  <c r="K298" i="4"/>
  <c r="K299" i="4"/>
  <c r="K315" i="4" s="1"/>
  <c r="K330" i="4" s="1"/>
  <c r="J39" i="7" s="1"/>
  <c r="K300" i="4"/>
  <c r="K301" i="4"/>
  <c r="K302" i="4"/>
  <c r="K303" i="4"/>
  <c r="K319" i="4" s="1"/>
  <c r="K304" i="4"/>
  <c r="K305" i="4"/>
  <c r="K306" i="4"/>
  <c r="K307" i="4"/>
  <c r="K323" i="4" s="1"/>
  <c r="K338" i="4" s="1"/>
  <c r="J47" i="7" s="1"/>
  <c r="K308" i="4"/>
  <c r="K313" i="4"/>
  <c r="K317" i="4"/>
  <c r="K321" i="4"/>
  <c r="K336" i="4" s="1"/>
  <c r="J45" i="7" s="1"/>
  <c r="K171" i="4" l="1"/>
  <c r="K250" i="4" s="1"/>
  <c r="K173" i="4"/>
  <c r="K252" i="4" s="1"/>
  <c r="K175" i="4"/>
  <c r="K170" i="4"/>
  <c r="K249" i="4" s="1"/>
  <c r="K172" i="4"/>
  <c r="K251" i="4" s="1"/>
  <c r="K174" i="4"/>
  <c r="K253" i="4" s="1"/>
  <c r="K328" i="4"/>
  <c r="J37" i="7" s="1"/>
  <c r="K247" i="4"/>
  <c r="K272" i="4" s="1"/>
  <c r="K233" i="4"/>
  <c r="K270" i="4" s="1"/>
  <c r="K324" i="4"/>
  <c r="K322" i="4"/>
  <c r="K320" i="4"/>
  <c r="K335" i="4" s="1"/>
  <c r="J44" i="7" s="1"/>
  <c r="K318" i="4"/>
  <c r="K316" i="4"/>
  <c r="K331" i="4" s="1"/>
  <c r="J40" i="7" s="1"/>
  <c r="K314" i="4"/>
  <c r="K312" i="4"/>
  <c r="K327" i="4" s="1"/>
  <c r="J36" i="7" s="1"/>
  <c r="K240" i="4"/>
  <c r="K271" i="4" s="1"/>
  <c r="K334" i="4" s="1"/>
  <c r="J43" i="7" s="1"/>
  <c r="K226" i="4"/>
  <c r="K269" i="4" s="1"/>
  <c r="K332" i="4" s="1"/>
  <c r="J41" i="7" s="1"/>
  <c r="K103" i="4"/>
  <c r="K177" i="4"/>
  <c r="K256" i="4" s="1"/>
  <c r="K179" i="4"/>
  <c r="K258" i="4" s="1"/>
  <c r="K181" i="4"/>
  <c r="K260" i="4" s="1"/>
  <c r="K178" i="4"/>
  <c r="K257" i="4" s="1"/>
  <c r="K180" i="4"/>
  <c r="K259" i="4" s="1"/>
  <c r="K182" i="4"/>
  <c r="K261" i="4" l="1"/>
  <c r="K276" i="4" s="1"/>
  <c r="K339" i="4" s="1"/>
  <c r="J48" i="7" s="1"/>
  <c r="K333" i="4"/>
  <c r="J42" i="7" s="1"/>
  <c r="K254" i="4"/>
  <c r="K274" i="4" s="1"/>
  <c r="K337" i="4" s="1"/>
  <c r="J46" i="7" s="1"/>
  <c r="C34" i="8"/>
  <c r="D34" i="8"/>
  <c r="E34" i="8"/>
  <c r="F34" i="8"/>
  <c r="G34" i="8"/>
  <c r="H34" i="8"/>
  <c r="I34" i="8"/>
  <c r="J34" i="8"/>
  <c r="C32" i="8"/>
  <c r="D32" i="8"/>
  <c r="E32" i="8"/>
  <c r="F32" i="8"/>
  <c r="G32" i="8"/>
  <c r="H32" i="8"/>
  <c r="I32" i="8"/>
  <c r="J32" i="8"/>
  <c r="K32" i="8" s="1"/>
  <c r="L32" i="8" s="1"/>
  <c r="L15" i="8" s="1"/>
  <c r="I15" i="8" l="1"/>
  <c r="G15" i="8"/>
  <c r="E15" i="8"/>
  <c r="C15" i="8"/>
  <c r="H15" i="8"/>
  <c r="F15" i="8"/>
  <c r="D15" i="8"/>
  <c r="K34" i="8"/>
  <c r="J15" i="8"/>
  <c r="K15" i="8"/>
  <c r="L34" i="8" l="1"/>
  <c r="L17" i="8" l="1"/>
  <c r="J17" i="8"/>
  <c r="H17" i="8"/>
  <c r="F17" i="8"/>
  <c r="D17" i="8"/>
  <c r="I17" i="8"/>
  <c r="E17" i="8"/>
  <c r="G17" i="8"/>
  <c r="C17" i="8"/>
  <c r="K17" i="8"/>
  <c r="C20" i="8" l="1"/>
  <c r="D20" i="8"/>
  <c r="E20" i="8"/>
  <c r="F20" i="8"/>
  <c r="G20" i="8"/>
  <c r="H20" i="8"/>
  <c r="I20" i="8"/>
  <c r="C21" i="8"/>
  <c r="D21" i="8"/>
  <c r="E21" i="8"/>
  <c r="F21" i="8"/>
  <c r="G21" i="8"/>
  <c r="H21" i="8"/>
  <c r="I21" i="8"/>
  <c r="C22" i="8"/>
  <c r="D22" i="8"/>
  <c r="E22" i="8"/>
  <c r="F22" i="8"/>
  <c r="G22" i="8"/>
  <c r="H22" i="8"/>
  <c r="I22" i="8"/>
  <c r="C24" i="8"/>
  <c r="D24" i="8"/>
  <c r="E24" i="8"/>
  <c r="F24" i="8"/>
  <c r="G24" i="8"/>
  <c r="H24" i="8"/>
  <c r="I24" i="8"/>
  <c r="C25" i="8"/>
  <c r="D25" i="8"/>
  <c r="E25" i="8"/>
  <c r="F25" i="8"/>
  <c r="G25" i="8"/>
  <c r="H25" i="8"/>
  <c r="I25" i="8"/>
  <c r="C26" i="8"/>
  <c r="D26" i="8"/>
  <c r="E26" i="8"/>
  <c r="F26" i="8"/>
  <c r="G26" i="8"/>
  <c r="H26" i="8"/>
  <c r="I26" i="8"/>
  <c r="C28" i="8"/>
  <c r="D28" i="8"/>
  <c r="E28" i="8"/>
  <c r="F28" i="8"/>
  <c r="G28" i="8"/>
  <c r="H28" i="8"/>
  <c r="I28" i="8"/>
  <c r="C29" i="8"/>
  <c r="D29" i="8"/>
  <c r="E29" i="8"/>
  <c r="F29" i="8"/>
  <c r="G29" i="8"/>
  <c r="H29" i="8"/>
  <c r="I29" i="8"/>
  <c r="C30" i="8"/>
  <c r="D30" i="8"/>
  <c r="E30" i="8"/>
  <c r="F30" i="8"/>
  <c r="G30" i="8"/>
  <c r="H30" i="8"/>
  <c r="I30" i="8"/>
  <c r="C49" i="8"/>
  <c r="E49" i="8"/>
  <c r="G49" i="8"/>
  <c r="I51" i="8"/>
  <c r="I49" i="8"/>
  <c r="J30" i="8"/>
  <c r="I47" i="8" s="1"/>
  <c r="J29" i="8"/>
  <c r="I46" i="8" s="1"/>
  <c r="J28" i="8"/>
  <c r="I45" i="8" s="1"/>
  <c r="J26" i="8"/>
  <c r="I43" i="8" s="1"/>
  <c r="J25" i="8"/>
  <c r="I42" i="8" s="1"/>
  <c r="J24" i="8"/>
  <c r="I41" i="8" s="1"/>
  <c r="J22" i="8"/>
  <c r="I39" i="8" s="1"/>
  <c r="J21" i="8"/>
  <c r="I38" i="8" s="1"/>
  <c r="J20" i="8"/>
  <c r="I37" i="8" s="1"/>
  <c r="G47" i="8" l="1"/>
  <c r="E47" i="8"/>
  <c r="C47" i="8"/>
  <c r="H46" i="8"/>
  <c r="F46" i="8"/>
  <c r="D46" i="8"/>
  <c r="G45" i="8"/>
  <c r="E45" i="8"/>
  <c r="C45" i="8"/>
  <c r="H43" i="8"/>
  <c r="F43" i="8"/>
  <c r="D43" i="8"/>
  <c r="G42" i="8"/>
  <c r="E42" i="8"/>
  <c r="C42" i="8"/>
  <c r="H41" i="8"/>
  <c r="F41" i="8"/>
  <c r="D41" i="8"/>
  <c r="G39" i="8"/>
  <c r="E39" i="8"/>
  <c r="C39" i="8"/>
  <c r="H38" i="8"/>
  <c r="F38" i="8"/>
  <c r="D38" i="8"/>
  <c r="G37" i="8"/>
  <c r="E37" i="8"/>
  <c r="C37" i="8"/>
  <c r="G38" i="8"/>
  <c r="C38" i="8"/>
  <c r="H37" i="8"/>
  <c r="D37" i="8"/>
  <c r="H49" i="8"/>
  <c r="F49" i="8"/>
  <c r="D49" i="8"/>
  <c r="H47" i="8"/>
  <c r="F47" i="8"/>
  <c r="D47" i="8"/>
  <c r="G46" i="8"/>
  <c r="E46" i="8"/>
  <c r="C46" i="8"/>
  <c r="H45" i="8"/>
  <c r="F45" i="8"/>
  <c r="D45" i="8"/>
  <c r="G43" i="8"/>
  <c r="E43" i="8"/>
  <c r="C43" i="8"/>
  <c r="H42" i="8"/>
  <c r="F42" i="8"/>
  <c r="D42" i="8"/>
  <c r="G41" i="8"/>
  <c r="E41" i="8"/>
  <c r="C41" i="8"/>
  <c r="H39" i="8"/>
  <c r="F39" i="8"/>
  <c r="D39" i="8"/>
  <c r="F37" i="8"/>
  <c r="G51" i="8"/>
  <c r="H51" i="8"/>
  <c r="E51" i="8"/>
  <c r="F51" i="8"/>
  <c r="C51" i="8"/>
  <c r="D51" i="8"/>
  <c r="E38" i="8"/>
  <c r="J51" i="8"/>
  <c r="J46" i="8"/>
  <c r="J38" i="8"/>
  <c r="J37" i="8"/>
  <c r="J42" i="8" l="1"/>
  <c r="J45" i="8"/>
  <c r="J47" i="8"/>
  <c r="J49" i="8"/>
  <c r="J39" i="8"/>
  <c r="J41" i="8"/>
  <c r="J43" i="8"/>
  <c r="K24" i="8" l="1"/>
  <c r="L24" i="8" s="1"/>
  <c r="K22" i="8"/>
  <c r="L22" i="8" s="1"/>
  <c r="K21" i="8"/>
  <c r="L21" i="8" s="1"/>
  <c r="K20" i="8"/>
  <c r="K30" i="8"/>
  <c r="L30" i="8" s="1"/>
  <c r="K29" i="8"/>
  <c r="L29" i="8" s="1"/>
  <c r="K28" i="8"/>
  <c r="L28" i="8" s="1"/>
  <c r="K26" i="8"/>
  <c r="L26" i="8" s="1"/>
  <c r="K25" i="8"/>
  <c r="L25" i="8" s="1"/>
  <c r="L20" i="8" l="1"/>
  <c r="K3" i="8" s="1"/>
  <c r="E5" i="8" l="1"/>
  <c r="E8" i="4" s="1"/>
  <c r="D5" i="8"/>
  <c r="D8" i="4" s="1"/>
  <c r="F5" i="8"/>
  <c r="F8" i="4" s="1"/>
  <c r="H5" i="8"/>
  <c r="H8" i="4" s="1"/>
  <c r="J5" i="8"/>
  <c r="J8" i="4" s="1"/>
  <c r="C5" i="8"/>
  <c r="C8" i="4" s="1"/>
  <c r="G5" i="8"/>
  <c r="G8" i="4" s="1"/>
  <c r="I5" i="8"/>
  <c r="I8" i="4" s="1"/>
  <c r="L5" i="8"/>
  <c r="D3" i="8"/>
  <c r="D6" i="4" s="1"/>
  <c r="F3" i="8"/>
  <c r="F6" i="4" s="1"/>
  <c r="H3" i="8"/>
  <c r="H6" i="4" s="1"/>
  <c r="J3" i="8"/>
  <c r="J6" i="4" s="1"/>
  <c r="E3" i="8"/>
  <c r="E6" i="4" s="1"/>
  <c r="I3" i="8"/>
  <c r="I6" i="4" s="1"/>
  <c r="L3" i="8"/>
  <c r="C3" i="8"/>
  <c r="C6" i="4" s="1"/>
  <c r="G3" i="8"/>
  <c r="G6" i="4" s="1"/>
  <c r="J18" i="4"/>
  <c r="J273" i="4" s="1"/>
  <c r="H18" i="4"/>
  <c r="H273" i="4" s="1"/>
  <c r="F18" i="4"/>
  <c r="F273" i="4" s="1"/>
  <c r="D18" i="4"/>
  <c r="D273" i="4" s="1"/>
  <c r="I18" i="4"/>
  <c r="I273" i="4" s="1"/>
  <c r="G18" i="4"/>
  <c r="G273" i="4" s="1"/>
  <c r="E18" i="4"/>
  <c r="E273" i="4" s="1"/>
  <c r="C18" i="4"/>
  <c r="C273" i="4" s="1"/>
  <c r="L12" i="8"/>
  <c r="J12" i="8"/>
  <c r="J15" i="4" s="1"/>
  <c r="H12" i="8"/>
  <c r="H15" i="4" s="1"/>
  <c r="F12" i="8"/>
  <c r="F15" i="4" s="1"/>
  <c r="D12" i="8"/>
  <c r="D15" i="4" s="1"/>
  <c r="I12" i="8"/>
  <c r="I15" i="4" s="1"/>
  <c r="G12" i="8"/>
  <c r="G15" i="4" s="1"/>
  <c r="E12" i="8"/>
  <c r="E15" i="4" s="1"/>
  <c r="C12" i="8"/>
  <c r="C15" i="4" s="1"/>
  <c r="L9" i="8"/>
  <c r="J9" i="8"/>
  <c r="J12" i="4" s="1"/>
  <c r="H9" i="8"/>
  <c r="H12" i="4" s="1"/>
  <c r="F9" i="8"/>
  <c r="F12" i="4" s="1"/>
  <c r="D9" i="8"/>
  <c r="D12" i="4" s="1"/>
  <c r="I9" i="8"/>
  <c r="I12" i="4" s="1"/>
  <c r="G9" i="8"/>
  <c r="G12" i="4" s="1"/>
  <c r="E9" i="8"/>
  <c r="E12" i="4" s="1"/>
  <c r="C9" i="8"/>
  <c r="C12" i="4" s="1"/>
  <c r="L7" i="8"/>
  <c r="J7" i="8"/>
  <c r="J10" i="4" s="1"/>
  <c r="H7" i="8"/>
  <c r="H10" i="4" s="1"/>
  <c r="I7" i="8"/>
  <c r="I10" i="4" s="1"/>
  <c r="G7" i="8"/>
  <c r="G10" i="4" s="1"/>
  <c r="E7" i="8"/>
  <c r="E10" i="4" s="1"/>
  <c r="C7" i="8"/>
  <c r="C10" i="4" s="1"/>
  <c r="D7" i="8"/>
  <c r="D10" i="4" s="1"/>
  <c r="F7" i="8"/>
  <c r="F10" i="4" s="1"/>
  <c r="J20" i="4"/>
  <c r="J275" i="4" s="1"/>
  <c r="H20" i="4"/>
  <c r="H275" i="4" s="1"/>
  <c r="F20" i="4"/>
  <c r="F275" i="4" s="1"/>
  <c r="D20" i="4"/>
  <c r="D275" i="4" s="1"/>
  <c r="I20" i="4"/>
  <c r="I275" i="4" s="1"/>
  <c r="G20" i="4"/>
  <c r="G275" i="4" s="1"/>
  <c r="E20" i="4"/>
  <c r="E275" i="4" s="1"/>
  <c r="C20" i="4"/>
  <c r="C275" i="4" s="1"/>
  <c r="C4" i="8"/>
  <c r="C7" i="4" s="1"/>
  <c r="E4" i="8"/>
  <c r="E7" i="4" s="1"/>
  <c r="G4" i="8"/>
  <c r="G7" i="4" s="1"/>
  <c r="I4" i="8"/>
  <c r="I7" i="4" s="1"/>
  <c r="L4" i="8"/>
  <c r="D4" i="8"/>
  <c r="D7" i="4" s="1"/>
  <c r="F4" i="8"/>
  <c r="F7" i="4" s="1"/>
  <c r="H4" i="8"/>
  <c r="H7" i="4" s="1"/>
  <c r="J4" i="8"/>
  <c r="J7" i="4" s="1"/>
  <c r="L13" i="8"/>
  <c r="J13" i="8"/>
  <c r="J16" i="4" s="1"/>
  <c r="H13" i="8"/>
  <c r="H16" i="4" s="1"/>
  <c r="F13" i="8"/>
  <c r="F16" i="4" s="1"/>
  <c r="D13" i="8"/>
  <c r="D16" i="4" s="1"/>
  <c r="I13" i="8"/>
  <c r="I16" i="4" s="1"/>
  <c r="G13" i="8"/>
  <c r="G16" i="4" s="1"/>
  <c r="E13" i="8"/>
  <c r="E16" i="4" s="1"/>
  <c r="C13" i="8"/>
  <c r="C16" i="4" s="1"/>
  <c r="L11" i="8"/>
  <c r="J11" i="8"/>
  <c r="J14" i="4" s="1"/>
  <c r="H11" i="8"/>
  <c r="H14" i="4" s="1"/>
  <c r="F11" i="8"/>
  <c r="F14" i="4" s="1"/>
  <c r="D11" i="8"/>
  <c r="D14" i="4" s="1"/>
  <c r="I11" i="8"/>
  <c r="I14" i="4" s="1"/>
  <c r="G11" i="8"/>
  <c r="G14" i="4" s="1"/>
  <c r="E11" i="8"/>
  <c r="E14" i="4" s="1"/>
  <c r="C11" i="8"/>
  <c r="C14" i="4" s="1"/>
  <c r="L8" i="8"/>
  <c r="J8" i="8"/>
  <c r="J11" i="4" s="1"/>
  <c r="H8" i="8"/>
  <c r="H11" i="4" s="1"/>
  <c r="F8" i="8"/>
  <c r="F11" i="4" s="1"/>
  <c r="D8" i="8"/>
  <c r="D11" i="4" s="1"/>
  <c r="I8" i="8"/>
  <c r="I11" i="4" s="1"/>
  <c r="G8" i="8"/>
  <c r="G11" i="4" s="1"/>
  <c r="E8" i="8"/>
  <c r="E11" i="4" s="1"/>
  <c r="C8" i="8"/>
  <c r="C11" i="4" s="1"/>
  <c r="K5" i="8"/>
  <c r="K8" i="4" s="1"/>
  <c r="K6" i="4"/>
  <c r="K18" i="4"/>
  <c r="K12" i="8"/>
  <c r="K15" i="4" s="1"/>
  <c r="K9" i="8"/>
  <c r="K12" i="4" s="1"/>
  <c r="K7" i="8"/>
  <c r="K10" i="4" s="1"/>
  <c r="K20" i="4"/>
  <c r="K4" i="8"/>
  <c r="K7" i="4" s="1"/>
  <c r="K13" i="8"/>
  <c r="K16" i="4" s="1"/>
  <c r="K11" i="8"/>
  <c r="K14" i="4" s="1"/>
  <c r="K8" i="8"/>
  <c r="K11" i="4" s="1"/>
  <c r="C98" i="4" l="1"/>
  <c r="E98" i="4"/>
  <c r="G98" i="4"/>
  <c r="I98" i="4"/>
  <c r="D98" i="4"/>
  <c r="F98" i="4"/>
  <c r="H98" i="4"/>
  <c r="J98" i="4"/>
  <c r="C89" i="4"/>
  <c r="E89" i="4"/>
  <c r="G89" i="4"/>
  <c r="I89" i="4"/>
  <c r="D89" i="4"/>
  <c r="F89" i="4"/>
  <c r="H89" i="4"/>
  <c r="J89" i="4"/>
  <c r="C80" i="4"/>
  <c r="E80" i="4"/>
  <c r="G80" i="4"/>
  <c r="I80" i="4"/>
  <c r="D80" i="4"/>
  <c r="F80" i="4"/>
  <c r="H80" i="4"/>
  <c r="J80" i="4"/>
  <c r="C73" i="4"/>
  <c r="E73" i="4"/>
  <c r="G73" i="4"/>
  <c r="I73" i="4"/>
  <c r="C66" i="4"/>
  <c r="E66" i="4"/>
  <c r="G66" i="4"/>
  <c r="I66" i="4"/>
  <c r="C59" i="4"/>
  <c r="E59" i="4"/>
  <c r="G59" i="4"/>
  <c r="I59" i="4"/>
  <c r="D73" i="4"/>
  <c r="F73" i="4"/>
  <c r="H73" i="4"/>
  <c r="J73" i="4"/>
  <c r="D66" i="4"/>
  <c r="F66" i="4"/>
  <c r="H66" i="4"/>
  <c r="J66" i="4"/>
  <c r="D59" i="4"/>
  <c r="F59" i="4"/>
  <c r="H59" i="4"/>
  <c r="J59" i="4"/>
  <c r="C52" i="4"/>
  <c r="E52" i="4"/>
  <c r="G52" i="4"/>
  <c r="I52" i="4"/>
  <c r="C45" i="4"/>
  <c r="E45" i="4"/>
  <c r="G45" i="4"/>
  <c r="I45" i="4"/>
  <c r="C38" i="4"/>
  <c r="E38" i="4"/>
  <c r="G38" i="4"/>
  <c r="I38" i="4"/>
  <c r="C31" i="4"/>
  <c r="E31" i="4"/>
  <c r="G31" i="4"/>
  <c r="I31" i="4"/>
  <c r="D52" i="4"/>
  <c r="F52" i="4"/>
  <c r="H52" i="4"/>
  <c r="J52" i="4"/>
  <c r="D45" i="4"/>
  <c r="F45" i="4"/>
  <c r="H45" i="4"/>
  <c r="J45" i="4"/>
  <c r="D38" i="4"/>
  <c r="F38" i="4"/>
  <c r="H38" i="4"/>
  <c r="J38" i="4"/>
  <c r="D31" i="4"/>
  <c r="F31" i="4"/>
  <c r="H31" i="4"/>
  <c r="J31" i="4"/>
  <c r="D24" i="4"/>
  <c r="F24" i="4"/>
  <c r="H24" i="4"/>
  <c r="J24" i="4"/>
  <c r="C24" i="4"/>
  <c r="E24" i="4"/>
  <c r="G24" i="4"/>
  <c r="I24" i="4"/>
  <c r="C100" i="4"/>
  <c r="E100" i="4"/>
  <c r="G100" i="4"/>
  <c r="I100" i="4"/>
  <c r="D100" i="4"/>
  <c r="F100" i="4"/>
  <c r="H100" i="4"/>
  <c r="J100" i="4"/>
  <c r="C91" i="4"/>
  <c r="E91" i="4"/>
  <c r="G91" i="4"/>
  <c r="I91" i="4"/>
  <c r="D91" i="4"/>
  <c r="F91" i="4"/>
  <c r="H91" i="4"/>
  <c r="J91" i="4"/>
  <c r="C82" i="4"/>
  <c r="E82" i="4"/>
  <c r="G82" i="4"/>
  <c r="I82" i="4"/>
  <c r="D82" i="4"/>
  <c r="F82" i="4"/>
  <c r="H82" i="4"/>
  <c r="J82" i="4"/>
  <c r="C75" i="4"/>
  <c r="E75" i="4"/>
  <c r="G75" i="4"/>
  <c r="I75" i="4"/>
  <c r="C68" i="4"/>
  <c r="E68" i="4"/>
  <c r="G68" i="4"/>
  <c r="I68" i="4"/>
  <c r="C61" i="4"/>
  <c r="E61" i="4"/>
  <c r="G61" i="4"/>
  <c r="I61" i="4"/>
  <c r="D75" i="4"/>
  <c r="F75" i="4"/>
  <c r="H75" i="4"/>
  <c r="J75" i="4"/>
  <c r="D68" i="4"/>
  <c r="F68" i="4"/>
  <c r="H68" i="4"/>
  <c r="J68" i="4"/>
  <c r="D61" i="4"/>
  <c r="F61" i="4"/>
  <c r="H61" i="4"/>
  <c r="J61" i="4"/>
  <c r="C54" i="4"/>
  <c r="E54" i="4"/>
  <c r="G54" i="4"/>
  <c r="I54" i="4"/>
  <c r="C47" i="4"/>
  <c r="E47" i="4"/>
  <c r="G47" i="4"/>
  <c r="I47" i="4"/>
  <c r="C40" i="4"/>
  <c r="E40" i="4"/>
  <c r="G40" i="4"/>
  <c r="I40" i="4"/>
  <c r="C33" i="4"/>
  <c r="E33" i="4"/>
  <c r="G33" i="4"/>
  <c r="I33" i="4"/>
  <c r="D54" i="4"/>
  <c r="F54" i="4"/>
  <c r="H54" i="4"/>
  <c r="J54" i="4"/>
  <c r="D47" i="4"/>
  <c r="F47" i="4"/>
  <c r="H47" i="4"/>
  <c r="J47" i="4"/>
  <c r="D40" i="4"/>
  <c r="F40" i="4"/>
  <c r="H40" i="4"/>
  <c r="J40" i="4"/>
  <c r="D33" i="4"/>
  <c r="F33" i="4"/>
  <c r="H33" i="4"/>
  <c r="J33" i="4"/>
  <c r="D26" i="4"/>
  <c r="F26" i="4"/>
  <c r="H26" i="4"/>
  <c r="J26" i="4"/>
  <c r="C26" i="4"/>
  <c r="E26" i="4"/>
  <c r="G26" i="4"/>
  <c r="I26" i="4"/>
  <c r="C102" i="4"/>
  <c r="E102" i="4"/>
  <c r="G102" i="4"/>
  <c r="I102" i="4"/>
  <c r="D102" i="4"/>
  <c r="F102" i="4"/>
  <c r="H102" i="4"/>
  <c r="J102" i="4"/>
  <c r="C93" i="4"/>
  <c r="E93" i="4"/>
  <c r="G93" i="4"/>
  <c r="I93" i="4"/>
  <c r="D93" i="4"/>
  <c r="F93" i="4"/>
  <c r="H93" i="4"/>
  <c r="J93" i="4"/>
  <c r="C84" i="4"/>
  <c r="E84" i="4"/>
  <c r="G84" i="4"/>
  <c r="I84" i="4"/>
  <c r="D84" i="4"/>
  <c r="F84" i="4"/>
  <c r="H84" i="4"/>
  <c r="J84" i="4"/>
  <c r="C77" i="4"/>
  <c r="E77" i="4"/>
  <c r="G77" i="4"/>
  <c r="I77" i="4"/>
  <c r="C70" i="4"/>
  <c r="E70" i="4"/>
  <c r="G70" i="4"/>
  <c r="I70" i="4"/>
  <c r="C63" i="4"/>
  <c r="E63" i="4"/>
  <c r="G63" i="4"/>
  <c r="I63" i="4"/>
  <c r="D77" i="4"/>
  <c r="F77" i="4"/>
  <c r="H77" i="4"/>
  <c r="J77" i="4"/>
  <c r="D70" i="4"/>
  <c r="F70" i="4"/>
  <c r="H70" i="4"/>
  <c r="J70" i="4"/>
  <c r="D63" i="4"/>
  <c r="F63" i="4"/>
  <c r="H63" i="4"/>
  <c r="J63" i="4"/>
  <c r="C56" i="4"/>
  <c r="E56" i="4"/>
  <c r="G56" i="4"/>
  <c r="I56" i="4"/>
  <c r="C49" i="4"/>
  <c r="E49" i="4"/>
  <c r="G49" i="4"/>
  <c r="I49" i="4"/>
  <c r="C42" i="4"/>
  <c r="E42" i="4"/>
  <c r="G42" i="4"/>
  <c r="I42" i="4"/>
  <c r="C35" i="4"/>
  <c r="E35" i="4"/>
  <c r="G35" i="4"/>
  <c r="I35" i="4"/>
  <c r="D56" i="4"/>
  <c r="F56" i="4"/>
  <c r="H56" i="4"/>
  <c r="J56" i="4"/>
  <c r="D49" i="4"/>
  <c r="F49" i="4"/>
  <c r="H49" i="4"/>
  <c r="J49" i="4"/>
  <c r="D42" i="4"/>
  <c r="F42" i="4"/>
  <c r="H42" i="4"/>
  <c r="J42" i="4"/>
  <c r="D35" i="4"/>
  <c r="F35" i="4"/>
  <c r="H35" i="4"/>
  <c r="J35" i="4"/>
  <c r="D28" i="4"/>
  <c r="F28" i="4"/>
  <c r="H28" i="4"/>
  <c r="J28" i="4"/>
  <c r="C28" i="4"/>
  <c r="E28" i="4"/>
  <c r="G28" i="4"/>
  <c r="I28" i="4"/>
  <c r="D292" i="4"/>
  <c r="F292" i="4"/>
  <c r="H292" i="4"/>
  <c r="J292" i="4"/>
  <c r="C292" i="4"/>
  <c r="E292" i="4"/>
  <c r="G292" i="4"/>
  <c r="I292" i="4"/>
  <c r="C291" i="4"/>
  <c r="E291" i="4"/>
  <c r="G291" i="4"/>
  <c r="I291" i="4"/>
  <c r="E290" i="4"/>
  <c r="G290" i="4"/>
  <c r="I290" i="4"/>
  <c r="F291" i="4"/>
  <c r="H291" i="4"/>
  <c r="J291" i="4"/>
  <c r="D290" i="4"/>
  <c r="F290" i="4"/>
  <c r="H290" i="4"/>
  <c r="J290" i="4"/>
  <c r="C289" i="4"/>
  <c r="E289" i="4"/>
  <c r="I289" i="4"/>
  <c r="C288" i="4"/>
  <c r="E288" i="4"/>
  <c r="G288" i="4"/>
  <c r="I288" i="4"/>
  <c r="F289" i="4"/>
  <c r="H289" i="4"/>
  <c r="J289" i="4"/>
  <c r="D288" i="4"/>
  <c r="F288" i="4"/>
  <c r="H288" i="4"/>
  <c r="J288" i="4"/>
  <c r="C287" i="4"/>
  <c r="E287" i="4"/>
  <c r="I287" i="4"/>
  <c r="C286" i="4"/>
  <c r="E286" i="4"/>
  <c r="G286" i="4"/>
  <c r="I286" i="4"/>
  <c r="F287" i="4"/>
  <c r="H287" i="4"/>
  <c r="J287" i="4"/>
  <c r="D286" i="4"/>
  <c r="F286" i="4"/>
  <c r="H286" i="4"/>
  <c r="J286" i="4"/>
  <c r="C285" i="4"/>
  <c r="E285" i="4"/>
  <c r="G285" i="4"/>
  <c r="I285" i="4"/>
  <c r="C284" i="4"/>
  <c r="E284" i="4"/>
  <c r="G284" i="4"/>
  <c r="I284" i="4"/>
  <c r="E283" i="4"/>
  <c r="G283" i="4"/>
  <c r="I283" i="4"/>
  <c r="E282" i="4"/>
  <c r="I282" i="4"/>
  <c r="D285" i="4"/>
  <c r="F285" i="4"/>
  <c r="H285" i="4"/>
  <c r="J285" i="4"/>
  <c r="F284" i="4"/>
  <c r="H284" i="4"/>
  <c r="J284" i="4"/>
  <c r="D283" i="4"/>
  <c r="F283" i="4"/>
  <c r="H283" i="4"/>
  <c r="J283" i="4"/>
  <c r="C282" i="4"/>
  <c r="F282" i="4"/>
  <c r="H282" i="4"/>
  <c r="D281" i="4"/>
  <c r="F281" i="4"/>
  <c r="H281" i="4"/>
  <c r="J281" i="4"/>
  <c r="F280" i="4"/>
  <c r="H280" i="4"/>
  <c r="J280" i="4"/>
  <c r="E281" i="4"/>
  <c r="G281" i="4"/>
  <c r="I281" i="4"/>
  <c r="C280" i="4"/>
  <c r="E280" i="4"/>
  <c r="G280" i="4"/>
  <c r="I280" i="4"/>
  <c r="C99" i="4"/>
  <c r="E99" i="4"/>
  <c r="G99" i="4"/>
  <c r="I99" i="4"/>
  <c r="D99" i="4"/>
  <c r="F99" i="4"/>
  <c r="H99" i="4"/>
  <c r="J99" i="4"/>
  <c r="C90" i="4"/>
  <c r="E90" i="4"/>
  <c r="G90" i="4"/>
  <c r="I90" i="4"/>
  <c r="D90" i="4"/>
  <c r="F90" i="4"/>
  <c r="H90" i="4"/>
  <c r="J90" i="4"/>
  <c r="C81" i="4"/>
  <c r="E81" i="4"/>
  <c r="G81" i="4"/>
  <c r="I81" i="4"/>
  <c r="D81" i="4"/>
  <c r="F81" i="4"/>
  <c r="H81" i="4"/>
  <c r="J81" i="4"/>
  <c r="C74" i="4"/>
  <c r="E74" i="4"/>
  <c r="G74" i="4"/>
  <c r="I74" i="4"/>
  <c r="C67" i="4"/>
  <c r="E67" i="4"/>
  <c r="G67" i="4"/>
  <c r="I67" i="4"/>
  <c r="C60" i="4"/>
  <c r="E60" i="4"/>
  <c r="G60" i="4"/>
  <c r="I60" i="4"/>
  <c r="D74" i="4"/>
  <c r="F74" i="4"/>
  <c r="H74" i="4"/>
  <c r="J74" i="4"/>
  <c r="D67" i="4"/>
  <c r="F67" i="4"/>
  <c r="H67" i="4"/>
  <c r="J67" i="4"/>
  <c r="D60" i="4"/>
  <c r="F60" i="4"/>
  <c r="H60" i="4"/>
  <c r="J60" i="4"/>
  <c r="C53" i="4"/>
  <c r="E53" i="4"/>
  <c r="G53" i="4"/>
  <c r="I53" i="4"/>
  <c r="C46" i="4"/>
  <c r="E46" i="4"/>
  <c r="G46" i="4"/>
  <c r="I46" i="4"/>
  <c r="C39" i="4"/>
  <c r="E39" i="4"/>
  <c r="G39" i="4"/>
  <c r="I39" i="4"/>
  <c r="C32" i="4"/>
  <c r="E32" i="4"/>
  <c r="G32" i="4"/>
  <c r="I32" i="4"/>
  <c r="D53" i="4"/>
  <c r="F53" i="4"/>
  <c r="H53" i="4"/>
  <c r="J53" i="4"/>
  <c r="D46" i="4"/>
  <c r="F46" i="4"/>
  <c r="H46" i="4"/>
  <c r="J46" i="4"/>
  <c r="D39" i="4"/>
  <c r="F39" i="4"/>
  <c r="H39" i="4"/>
  <c r="J39" i="4"/>
  <c r="D32" i="4"/>
  <c r="F32" i="4"/>
  <c r="H32" i="4"/>
  <c r="J32" i="4"/>
  <c r="D25" i="4"/>
  <c r="F25" i="4"/>
  <c r="H25" i="4"/>
  <c r="J25" i="4"/>
  <c r="C25" i="4"/>
  <c r="E25" i="4"/>
  <c r="G25" i="4"/>
  <c r="I25" i="4"/>
  <c r="C101" i="4"/>
  <c r="E101" i="4"/>
  <c r="G101" i="4"/>
  <c r="I101" i="4"/>
  <c r="D101" i="4"/>
  <c r="F101" i="4"/>
  <c r="H101" i="4"/>
  <c r="J101" i="4"/>
  <c r="C92" i="4"/>
  <c r="E92" i="4"/>
  <c r="G92" i="4"/>
  <c r="I92" i="4"/>
  <c r="D92" i="4"/>
  <c r="F92" i="4"/>
  <c r="H92" i="4"/>
  <c r="J92" i="4"/>
  <c r="C83" i="4"/>
  <c r="E83" i="4"/>
  <c r="G83" i="4"/>
  <c r="I83" i="4"/>
  <c r="D83" i="4"/>
  <c r="F83" i="4"/>
  <c r="H83" i="4"/>
  <c r="J83" i="4"/>
  <c r="C76" i="4"/>
  <c r="E76" i="4"/>
  <c r="G76" i="4"/>
  <c r="I76" i="4"/>
  <c r="C69" i="4"/>
  <c r="E69" i="4"/>
  <c r="G69" i="4"/>
  <c r="I69" i="4"/>
  <c r="C62" i="4"/>
  <c r="E62" i="4"/>
  <c r="G62" i="4"/>
  <c r="I62" i="4"/>
  <c r="D76" i="4"/>
  <c r="F76" i="4"/>
  <c r="H76" i="4"/>
  <c r="J76" i="4"/>
  <c r="D69" i="4"/>
  <c r="F69" i="4"/>
  <c r="H69" i="4"/>
  <c r="J69" i="4"/>
  <c r="D62" i="4"/>
  <c r="F62" i="4"/>
  <c r="H62" i="4"/>
  <c r="J62" i="4"/>
  <c r="C55" i="4"/>
  <c r="E55" i="4"/>
  <c r="G55" i="4"/>
  <c r="I55" i="4"/>
  <c r="C48" i="4"/>
  <c r="E48" i="4"/>
  <c r="G48" i="4"/>
  <c r="I48" i="4"/>
  <c r="C41" i="4"/>
  <c r="E41" i="4"/>
  <c r="G41" i="4"/>
  <c r="I41" i="4"/>
  <c r="C34" i="4"/>
  <c r="E34" i="4"/>
  <c r="G34" i="4"/>
  <c r="I34" i="4"/>
  <c r="D55" i="4"/>
  <c r="F55" i="4"/>
  <c r="H55" i="4"/>
  <c r="J55" i="4"/>
  <c r="D48" i="4"/>
  <c r="F48" i="4"/>
  <c r="H48" i="4"/>
  <c r="J48" i="4"/>
  <c r="D41" i="4"/>
  <c r="F41" i="4"/>
  <c r="H41" i="4"/>
  <c r="J41" i="4"/>
  <c r="D34" i="4"/>
  <c r="F34" i="4"/>
  <c r="H34" i="4"/>
  <c r="J34" i="4"/>
  <c r="D27" i="4"/>
  <c r="F27" i="4"/>
  <c r="H27" i="4"/>
  <c r="J27" i="4"/>
  <c r="C27" i="4"/>
  <c r="E27" i="4"/>
  <c r="G27" i="4"/>
  <c r="I27" i="4"/>
  <c r="J282" i="4" l="1"/>
  <c r="I296" i="4"/>
  <c r="I312" i="4" s="1"/>
  <c r="E296" i="4"/>
  <c r="E312" i="4" s="1"/>
  <c r="J296" i="4"/>
  <c r="J312" i="4" s="1"/>
  <c r="F296" i="4"/>
  <c r="J297" i="4"/>
  <c r="J313" i="4" s="1"/>
  <c r="F297" i="4"/>
  <c r="F313" i="4" s="1"/>
  <c r="J298" i="4"/>
  <c r="F298" i="4"/>
  <c r="J299" i="4"/>
  <c r="J315" i="4" s="1"/>
  <c r="F299" i="4"/>
  <c r="F315" i="4" s="1"/>
  <c r="J300" i="4"/>
  <c r="F300" i="4"/>
  <c r="F316" i="4" s="1"/>
  <c r="I297" i="4"/>
  <c r="I313" i="4" s="1"/>
  <c r="E297" i="4"/>
  <c r="E313" i="4" s="1"/>
  <c r="I298" i="4"/>
  <c r="I314" i="4" s="1"/>
  <c r="E298" i="4"/>
  <c r="I299" i="4"/>
  <c r="I315" i="4" s="1"/>
  <c r="E299" i="4"/>
  <c r="E315" i="4" s="1"/>
  <c r="I300" i="4"/>
  <c r="I316" i="4" s="1"/>
  <c r="E300" i="4"/>
  <c r="J301" i="4"/>
  <c r="J317" i="4" s="1"/>
  <c r="F301" i="4"/>
  <c r="F317" i="4" s="1"/>
  <c r="J302" i="4"/>
  <c r="J318" i="4" s="1"/>
  <c r="F302" i="4"/>
  <c r="F318" i="4" s="1"/>
  <c r="J303" i="4"/>
  <c r="J319" i="4" s="1"/>
  <c r="F303" i="4"/>
  <c r="F319" i="4" s="1"/>
  <c r="I301" i="4"/>
  <c r="I317" i="4" s="1"/>
  <c r="E301" i="4"/>
  <c r="E317" i="4" s="1"/>
  <c r="I302" i="4"/>
  <c r="I318" i="4" s="1"/>
  <c r="E302" i="4"/>
  <c r="E318" i="4" s="1"/>
  <c r="I303" i="4"/>
  <c r="I319" i="4" s="1"/>
  <c r="E303" i="4"/>
  <c r="E319" i="4" s="1"/>
  <c r="J304" i="4"/>
  <c r="J320" i="4" s="1"/>
  <c r="F304" i="4"/>
  <c r="J305" i="4"/>
  <c r="J321" i="4" s="1"/>
  <c r="J336" i="4" s="1"/>
  <c r="I45" i="7" s="1"/>
  <c r="F305" i="4"/>
  <c r="F321" i="4" s="1"/>
  <c r="F336" i="4" s="1"/>
  <c r="E45" i="7" s="1"/>
  <c r="I304" i="4"/>
  <c r="I320" i="4" s="1"/>
  <c r="E304" i="4"/>
  <c r="E320" i="4" s="1"/>
  <c r="I305" i="4"/>
  <c r="I321" i="4" s="1"/>
  <c r="I336" i="4" s="1"/>
  <c r="H45" i="7" s="1"/>
  <c r="E305" i="4"/>
  <c r="E321" i="4" s="1"/>
  <c r="E336" i="4" s="1"/>
  <c r="D45" i="7" s="1"/>
  <c r="J306" i="4"/>
  <c r="J322" i="4" s="1"/>
  <c r="F306" i="4"/>
  <c r="I306" i="4"/>
  <c r="I322" i="4" s="1"/>
  <c r="E306" i="4"/>
  <c r="E322" i="4" s="1"/>
  <c r="I307" i="4"/>
  <c r="I323" i="4" s="1"/>
  <c r="I338" i="4" s="1"/>
  <c r="H47" i="7" s="1"/>
  <c r="E307" i="4"/>
  <c r="E323" i="4" s="1"/>
  <c r="E338" i="4" s="1"/>
  <c r="D47" i="7" s="1"/>
  <c r="J307" i="4"/>
  <c r="J323" i="4" s="1"/>
  <c r="J338" i="4" s="1"/>
  <c r="I47" i="7" s="1"/>
  <c r="F307" i="4"/>
  <c r="F323" i="4" s="1"/>
  <c r="F338" i="4" s="1"/>
  <c r="E47" i="7" s="1"/>
  <c r="J308" i="4"/>
  <c r="F308" i="4"/>
  <c r="F324" i="4" s="1"/>
  <c r="I308" i="4"/>
  <c r="I324" i="4" s="1"/>
  <c r="E308" i="4"/>
  <c r="I190" i="4"/>
  <c r="E190" i="4"/>
  <c r="J190" i="4"/>
  <c r="F190" i="4"/>
  <c r="J211" i="4"/>
  <c r="F211" i="4"/>
  <c r="I211" i="4"/>
  <c r="E211" i="4"/>
  <c r="I29" i="4"/>
  <c r="I112" i="4" s="1"/>
  <c r="E29" i="4"/>
  <c r="E112" i="4" s="1"/>
  <c r="J29" i="4"/>
  <c r="J112" i="4" s="1"/>
  <c r="F29" i="4"/>
  <c r="F112" i="4" s="1"/>
  <c r="J36" i="4"/>
  <c r="J119" i="4" s="1"/>
  <c r="F36" i="4"/>
  <c r="F119" i="4" s="1"/>
  <c r="J43" i="4"/>
  <c r="J126" i="4" s="1"/>
  <c r="F43" i="4"/>
  <c r="F126" i="4" s="1"/>
  <c r="J50" i="4"/>
  <c r="J133" i="4" s="1"/>
  <c r="F50" i="4"/>
  <c r="F133" i="4" s="1"/>
  <c r="J57" i="4"/>
  <c r="J140" i="4" s="1"/>
  <c r="F57" i="4"/>
  <c r="F140" i="4" s="1"/>
  <c r="I36" i="4"/>
  <c r="I119" i="4" s="1"/>
  <c r="E36" i="4"/>
  <c r="E119" i="4" s="1"/>
  <c r="I43" i="4"/>
  <c r="I126" i="4" s="1"/>
  <c r="E43" i="4"/>
  <c r="E126" i="4" s="1"/>
  <c r="I50" i="4"/>
  <c r="I133" i="4" s="1"/>
  <c r="E50" i="4"/>
  <c r="E133" i="4" s="1"/>
  <c r="I57" i="4"/>
  <c r="I140" i="4" s="1"/>
  <c r="E57" i="4"/>
  <c r="E140" i="4" s="1"/>
  <c r="J64" i="4"/>
  <c r="J147" i="4" s="1"/>
  <c r="F64" i="4"/>
  <c r="F147" i="4" s="1"/>
  <c r="J71" i="4"/>
  <c r="J154" i="4" s="1"/>
  <c r="F71" i="4"/>
  <c r="F154" i="4" s="1"/>
  <c r="J78" i="4"/>
  <c r="J161" i="4" s="1"/>
  <c r="F78" i="4"/>
  <c r="F161" i="4" s="1"/>
  <c r="I64" i="4"/>
  <c r="I147" i="4" s="1"/>
  <c r="E64" i="4"/>
  <c r="E147" i="4" s="1"/>
  <c r="I71" i="4"/>
  <c r="I154" i="4" s="1"/>
  <c r="E71" i="4"/>
  <c r="E154" i="4" s="1"/>
  <c r="I78" i="4"/>
  <c r="I161" i="4" s="1"/>
  <c r="E78" i="4"/>
  <c r="E161" i="4" s="1"/>
  <c r="J85" i="4"/>
  <c r="J168" i="4" s="1"/>
  <c r="F85" i="4"/>
  <c r="F168" i="4" s="1"/>
  <c r="J87" i="4"/>
  <c r="F87" i="4"/>
  <c r="I85" i="4"/>
  <c r="I168" i="4" s="1"/>
  <c r="E85" i="4"/>
  <c r="E168" i="4" s="1"/>
  <c r="I87" i="4"/>
  <c r="E87" i="4"/>
  <c r="J94" i="4"/>
  <c r="J175" i="4" s="1"/>
  <c r="F94" i="4"/>
  <c r="F175" i="4" s="1"/>
  <c r="I94" i="4"/>
  <c r="I175" i="4" s="1"/>
  <c r="E94" i="4"/>
  <c r="E175" i="4" s="1"/>
  <c r="I96" i="4"/>
  <c r="E96" i="4"/>
  <c r="J96" i="4"/>
  <c r="F96" i="4"/>
  <c r="J103" i="4"/>
  <c r="J182" i="4" s="1"/>
  <c r="F103" i="4"/>
  <c r="F182" i="4" s="1"/>
  <c r="I103" i="4"/>
  <c r="I182" i="4" s="1"/>
  <c r="E103" i="4"/>
  <c r="E182" i="4" s="1"/>
  <c r="J108" i="4"/>
  <c r="J187" i="4" s="1"/>
  <c r="E129" i="4"/>
  <c r="E208" i="4" s="1"/>
  <c r="F312" i="4"/>
  <c r="F314" i="4"/>
  <c r="J316" i="4"/>
  <c r="E314" i="4"/>
  <c r="E316" i="4"/>
  <c r="F320" i="4"/>
  <c r="F322" i="4"/>
  <c r="E324" i="4"/>
  <c r="J324" i="4"/>
  <c r="C281" i="4"/>
  <c r="D280" i="4"/>
  <c r="D284" i="4"/>
  <c r="G282" i="4"/>
  <c r="D282" i="4"/>
  <c r="C283" i="4"/>
  <c r="D287" i="4"/>
  <c r="G287" i="4"/>
  <c r="D289" i="4"/>
  <c r="G289" i="4"/>
  <c r="D291" i="4"/>
  <c r="C290" i="4"/>
  <c r="G296" i="4"/>
  <c r="G312" i="4" s="1"/>
  <c r="C296" i="4"/>
  <c r="C312" i="4" s="1"/>
  <c r="H296" i="4"/>
  <c r="H312" i="4" s="1"/>
  <c r="D296" i="4"/>
  <c r="H297" i="4"/>
  <c r="H313" i="4" s="1"/>
  <c r="D297" i="4"/>
  <c r="D313" i="4" s="1"/>
  <c r="H298" i="4"/>
  <c r="H314" i="4" s="1"/>
  <c r="D298" i="4"/>
  <c r="H299" i="4"/>
  <c r="H315" i="4" s="1"/>
  <c r="D299" i="4"/>
  <c r="D315" i="4" s="1"/>
  <c r="H300" i="4"/>
  <c r="H316" i="4" s="1"/>
  <c r="D300" i="4"/>
  <c r="G297" i="4"/>
  <c r="G313" i="4" s="1"/>
  <c r="C297" i="4"/>
  <c r="G298" i="4"/>
  <c r="C298" i="4"/>
  <c r="C314" i="4" s="1"/>
  <c r="G299" i="4"/>
  <c r="G315" i="4" s="1"/>
  <c r="C299" i="4"/>
  <c r="G300" i="4"/>
  <c r="G316" i="4" s="1"/>
  <c r="C300" i="4"/>
  <c r="C316" i="4" s="1"/>
  <c r="H301" i="4"/>
  <c r="H317" i="4" s="1"/>
  <c r="D301" i="4"/>
  <c r="D317" i="4" s="1"/>
  <c r="H302" i="4"/>
  <c r="H318" i="4" s="1"/>
  <c r="D302" i="4"/>
  <c r="D318" i="4" s="1"/>
  <c r="H303" i="4"/>
  <c r="H319" i="4" s="1"/>
  <c r="D303" i="4"/>
  <c r="G301" i="4"/>
  <c r="G317" i="4" s="1"/>
  <c r="C301" i="4"/>
  <c r="C317" i="4" s="1"/>
  <c r="G302" i="4"/>
  <c r="G318" i="4" s="1"/>
  <c r="C302" i="4"/>
  <c r="C318" i="4" s="1"/>
  <c r="G303" i="4"/>
  <c r="C303" i="4"/>
  <c r="C319" i="4" s="1"/>
  <c r="H304" i="4"/>
  <c r="H320" i="4" s="1"/>
  <c r="D304" i="4"/>
  <c r="D320" i="4" s="1"/>
  <c r="H305" i="4"/>
  <c r="H321" i="4" s="1"/>
  <c r="H336" i="4" s="1"/>
  <c r="G45" i="7" s="1"/>
  <c r="D305" i="4"/>
  <c r="G304" i="4"/>
  <c r="G320" i="4" s="1"/>
  <c r="C304" i="4"/>
  <c r="C320" i="4" s="1"/>
  <c r="G305" i="4"/>
  <c r="C305" i="4"/>
  <c r="C321" i="4" s="1"/>
  <c r="C336" i="4" s="1"/>
  <c r="B45" i="7" s="1"/>
  <c r="H306" i="4"/>
  <c r="H322" i="4" s="1"/>
  <c r="D306" i="4"/>
  <c r="D322" i="4" s="1"/>
  <c r="G306" i="4"/>
  <c r="G322" i="4" s="1"/>
  <c r="C306" i="4"/>
  <c r="G307" i="4"/>
  <c r="G323" i="4" s="1"/>
  <c r="G338" i="4" s="1"/>
  <c r="F47" i="7" s="1"/>
  <c r="C307" i="4"/>
  <c r="C323" i="4" s="1"/>
  <c r="C338" i="4" s="1"/>
  <c r="B47" i="7" s="1"/>
  <c r="H307" i="4"/>
  <c r="H323" i="4" s="1"/>
  <c r="H338" i="4" s="1"/>
  <c r="G47" i="7" s="1"/>
  <c r="D307" i="4"/>
  <c r="H308" i="4"/>
  <c r="H324" i="4" s="1"/>
  <c r="D308" i="4"/>
  <c r="D324" i="4" s="1"/>
  <c r="G308" i="4"/>
  <c r="G324" i="4" s="1"/>
  <c r="C308" i="4"/>
  <c r="C324" i="4" s="1"/>
  <c r="G190" i="4"/>
  <c r="C190" i="4"/>
  <c r="H190" i="4"/>
  <c r="D190" i="4"/>
  <c r="H211" i="4"/>
  <c r="D211" i="4"/>
  <c r="G211" i="4"/>
  <c r="C211" i="4"/>
  <c r="G29" i="4"/>
  <c r="G112" i="4" s="1"/>
  <c r="C29" i="4"/>
  <c r="C112" i="4" s="1"/>
  <c r="H29" i="4"/>
  <c r="H112" i="4" s="1"/>
  <c r="D29" i="4"/>
  <c r="D112" i="4" s="1"/>
  <c r="H36" i="4"/>
  <c r="H119" i="4" s="1"/>
  <c r="D36" i="4"/>
  <c r="D119" i="4" s="1"/>
  <c r="H43" i="4"/>
  <c r="H126" i="4" s="1"/>
  <c r="D43" i="4"/>
  <c r="D126" i="4" s="1"/>
  <c r="H50" i="4"/>
  <c r="H133" i="4" s="1"/>
  <c r="D50" i="4"/>
  <c r="D133" i="4" s="1"/>
  <c r="H57" i="4"/>
  <c r="H140" i="4" s="1"/>
  <c r="D57" i="4"/>
  <c r="D140" i="4" s="1"/>
  <c r="G36" i="4"/>
  <c r="G119" i="4" s="1"/>
  <c r="C36" i="4"/>
  <c r="C119" i="4" s="1"/>
  <c r="G43" i="4"/>
  <c r="G126" i="4" s="1"/>
  <c r="C43" i="4"/>
  <c r="C126" i="4" s="1"/>
  <c r="G50" i="4"/>
  <c r="G133" i="4" s="1"/>
  <c r="C50" i="4"/>
  <c r="C133" i="4" s="1"/>
  <c r="G57" i="4"/>
  <c r="G140" i="4" s="1"/>
  <c r="C57" i="4"/>
  <c r="C140" i="4" s="1"/>
  <c r="H64" i="4"/>
  <c r="H147" i="4" s="1"/>
  <c r="D64" i="4"/>
  <c r="D147" i="4" s="1"/>
  <c r="H71" i="4"/>
  <c r="H154" i="4" s="1"/>
  <c r="D71" i="4"/>
  <c r="D154" i="4" s="1"/>
  <c r="H78" i="4"/>
  <c r="H161" i="4" s="1"/>
  <c r="D78" i="4"/>
  <c r="D161" i="4" s="1"/>
  <c r="G64" i="4"/>
  <c r="G147" i="4" s="1"/>
  <c r="C64" i="4"/>
  <c r="C147" i="4" s="1"/>
  <c r="G71" i="4"/>
  <c r="G154" i="4" s="1"/>
  <c r="C71" i="4"/>
  <c r="C154" i="4" s="1"/>
  <c r="G78" i="4"/>
  <c r="G161" i="4" s="1"/>
  <c r="C78" i="4"/>
  <c r="C161" i="4" s="1"/>
  <c r="H85" i="4"/>
  <c r="H168" i="4" s="1"/>
  <c r="D85" i="4"/>
  <c r="D168" i="4" s="1"/>
  <c r="H87" i="4"/>
  <c r="D87" i="4"/>
  <c r="G85" i="4"/>
  <c r="G168" i="4" s="1"/>
  <c r="C85" i="4"/>
  <c r="C168" i="4" s="1"/>
  <c r="G87" i="4"/>
  <c r="C87" i="4"/>
  <c r="H94" i="4"/>
  <c r="H175" i="4" s="1"/>
  <c r="D94" i="4"/>
  <c r="D175" i="4" s="1"/>
  <c r="G94" i="4"/>
  <c r="G175" i="4" s="1"/>
  <c r="C94" i="4"/>
  <c r="C175" i="4" s="1"/>
  <c r="G96" i="4"/>
  <c r="C96" i="4"/>
  <c r="H96" i="4"/>
  <c r="D96" i="4"/>
  <c r="H103" i="4"/>
  <c r="H182" i="4" s="1"/>
  <c r="D103" i="4"/>
  <c r="D182" i="4" s="1"/>
  <c r="G103" i="4"/>
  <c r="G182" i="4" s="1"/>
  <c r="C103" i="4"/>
  <c r="C182" i="4" s="1"/>
  <c r="H21" i="7"/>
  <c r="F21" i="7"/>
  <c r="D21" i="7"/>
  <c r="B21" i="7"/>
  <c r="H5" i="7"/>
  <c r="F5" i="7"/>
  <c r="D5" i="7"/>
  <c r="B5" i="7"/>
  <c r="I21" i="7"/>
  <c r="G21" i="7"/>
  <c r="E21" i="7"/>
  <c r="C21" i="7"/>
  <c r="I5" i="7"/>
  <c r="G5" i="7"/>
  <c r="E5" i="7"/>
  <c r="C5" i="7"/>
  <c r="H22" i="7"/>
  <c r="F22" i="7"/>
  <c r="D22" i="7"/>
  <c r="B22" i="7"/>
  <c r="H6" i="7"/>
  <c r="F6" i="7"/>
  <c r="D6" i="7"/>
  <c r="B6" i="7"/>
  <c r="G22" i="7"/>
  <c r="C22" i="7"/>
  <c r="G6" i="7"/>
  <c r="C6" i="7"/>
  <c r="I22" i="7"/>
  <c r="I6" i="7"/>
  <c r="E22" i="7"/>
  <c r="E6" i="7"/>
  <c r="H29" i="7"/>
  <c r="F29" i="7"/>
  <c r="D29" i="7"/>
  <c r="B29" i="7"/>
  <c r="G29" i="7"/>
  <c r="C29" i="7"/>
  <c r="I13" i="7"/>
  <c r="G13" i="7"/>
  <c r="E13" i="7"/>
  <c r="C13" i="7"/>
  <c r="I29" i="7"/>
  <c r="F13" i="7"/>
  <c r="B13" i="7"/>
  <c r="D13" i="7"/>
  <c r="H13" i="7"/>
  <c r="E29" i="7"/>
  <c r="H31" i="7"/>
  <c r="F31" i="7"/>
  <c r="D31" i="7"/>
  <c r="B31" i="7"/>
  <c r="H15" i="7"/>
  <c r="F15" i="7"/>
  <c r="D15" i="7"/>
  <c r="B15" i="7"/>
  <c r="G31" i="7"/>
  <c r="C31" i="7"/>
  <c r="G15" i="7"/>
  <c r="C15" i="7"/>
  <c r="I31" i="7"/>
  <c r="I15" i="7"/>
  <c r="E31" i="7"/>
  <c r="E15" i="7"/>
  <c r="H20" i="7"/>
  <c r="F20" i="7"/>
  <c r="D20" i="7"/>
  <c r="B20" i="7"/>
  <c r="H4" i="7"/>
  <c r="F4" i="7"/>
  <c r="D4" i="7"/>
  <c r="B4" i="7"/>
  <c r="G20" i="7"/>
  <c r="C20" i="7"/>
  <c r="G4" i="7"/>
  <c r="C4" i="7"/>
  <c r="I20" i="7"/>
  <c r="I4" i="7"/>
  <c r="E20" i="7"/>
  <c r="E4" i="7"/>
  <c r="H23" i="7"/>
  <c r="F23" i="7"/>
  <c r="D23" i="7"/>
  <c r="B23" i="7"/>
  <c r="H7" i="7"/>
  <c r="F7" i="7"/>
  <c r="D7" i="7"/>
  <c r="B7" i="7"/>
  <c r="G23" i="7"/>
  <c r="C23" i="7"/>
  <c r="G7" i="7"/>
  <c r="C7" i="7"/>
  <c r="I23" i="7"/>
  <c r="I7" i="7"/>
  <c r="E23" i="7"/>
  <c r="E7" i="7"/>
  <c r="I24" i="7"/>
  <c r="G24" i="7"/>
  <c r="E24" i="7"/>
  <c r="C24" i="7"/>
  <c r="I8" i="7"/>
  <c r="G8" i="7"/>
  <c r="E8" i="7"/>
  <c r="C8" i="7"/>
  <c r="F24" i="7"/>
  <c r="B24" i="7"/>
  <c r="F8" i="7"/>
  <c r="B8" i="7"/>
  <c r="D24" i="7"/>
  <c r="D8" i="7"/>
  <c r="H24" i="7"/>
  <c r="H8" i="7"/>
  <c r="I25" i="7"/>
  <c r="G25" i="7"/>
  <c r="E25" i="7"/>
  <c r="C25" i="7"/>
  <c r="I9" i="7"/>
  <c r="G9" i="7"/>
  <c r="E9" i="7"/>
  <c r="C9" i="7"/>
  <c r="F25" i="7"/>
  <c r="B25" i="7"/>
  <c r="F9" i="7"/>
  <c r="B9" i="7"/>
  <c r="D25" i="7"/>
  <c r="D9" i="7"/>
  <c r="H25" i="7"/>
  <c r="H9" i="7"/>
  <c r="I27" i="7"/>
  <c r="G27" i="7"/>
  <c r="E27" i="7"/>
  <c r="C27" i="7"/>
  <c r="I11" i="7"/>
  <c r="G11" i="7"/>
  <c r="E11" i="7"/>
  <c r="C11" i="7"/>
  <c r="F27" i="7"/>
  <c r="B27" i="7"/>
  <c r="F11" i="7"/>
  <c r="B11" i="7"/>
  <c r="D27" i="7"/>
  <c r="D11" i="7"/>
  <c r="H27" i="7"/>
  <c r="H11" i="7"/>
  <c r="I28" i="7"/>
  <c r="G28" i="7"/>
  <c r="E28" i="7"/>
  <c r="C28" i="7"/>
  <c r="I12" i="7"/>
  <c r="G12" i="7"/>
  <c r="E12" i="7"/>
  <c r="C12" i="7"/>
  <c r="F28" i="7"/>
  <c r="B28" i="7"/>
  <c r="F12" i="7"/>
  <c r="B12" i="7"/>
  <c r="D28" i="7"/>
  <c r="D12" i="7"/>
  <c r="H28" i="7"/>
  <c r="H12" i="7"/>
  <c r="I30" i="7"/>
  <c r="G30" i="7"/>
  <c r="E30" i="7"/>
  <c r="C30" i="7"/>
  <c r="I14" i="7"/>
  <c r="G14" i="7"/>
  <c r="E14" i="7"/>
  <c r="C14" i="7"/>
  <c r="H30" i="7"/>
  <c r="F30" i="7"/>
  <c r="D30" i="7"/>
  <c r="B30" i="7"/>
  <c r="H14" i="7"/>
  <c r="F14" i="7"/>
  <c r="D14" i="7"/>
  <c r="B14" i="7"/>
  <c r="I32" i="7"/>
  <c r="G32" i="7"/>
  <c r="E32" i="7"/>
  <c r="C32" i="7"/>
  <c r="I16" i="7"/>
  <c r="G16" i="7"/>
  <c r="E16" i="7"/>
  <c r="C16" i="7"/>
  <c r="H32" i="7"/>
  <c r="F32" i="7"/>
  <c r="D32" i="7"/>
  <c r="B32" i="7"/>
  <c r="H16" i="7"/>
  <c r="F16" i="7"/>
  <c r="D16" i="7"/>
  <c r="B16" i="7"/>
  <c r="H26" i="7"/>
  <c r="F26" i="7"/>
  <c r="D26" i="7"/>
  <c r="B26" i="7"/>
  <c r="H10" i="7"/>
  <c r="F10" i="7"/>
  <c r="D10" i="7"/>
  <c r="B10" i="7"/>
  <c r="G26" i="7"/>
  <c r="C26" i="7"/>
  <c r="G10" i="7"/>
  <c r="C10" i="7"/>
  <c r="I26" i="7"/>
  <c r="I10" i="7"/>
  <c r="E26" i="7"/>
  <c r="E10" i="7"/>
  <c r="F178" i="4" l="1"/>
  <c r="F257" i="4" s="1"/>
  <c r="F164" i="4"/>
  <c r="F243" i="4" s="1"/>
  <c r="F171" i="4"/>
  <c r="F250" i="4" s="1"/>
  <c r="E150" i="4"/>
  <c r="E229" i="4" s="1"/>
  <c r="J150" i="4"/>
  <c r="J229" i="4" s="1"/>
  <c r="I115" i="4"/>
  <c r="I194" i="4" s="1"/>
  <c r="J122" i="4"/>
  <c r="J201" i="4" s="1"/>
  <c r="I178" i="4"/>
  <c r="I257" i="4" s="1"/>
  <c r="J157" i="4"/>
  <c r="J236" i="4" s="1"/>
  <c r="J143" i="4"/>
  <c r="J222" i="4" s="1"/>
  <c r="I122" i="4"/>
  <c r="I201" i="4" s="1"/>
  <c r="J129" i="4"/>
  <c r="J208" i="4" s="1"/>
  <c r="J115" i="4"/>
  <c r="J194" i="4" s="1"/>
  <c r="E171" i="4"/>
  <c r="E250" i="4" s="1"/>
  <c r="E164" i="4"/>
  <c r="E243" i="4" s="1"/>
  <c r="E157" i="4"/>
  <c r="E236" i="4" s="1"/>
  <c r="E143" i="4"/>
  <c r="E222" i="4" s="1"/>
  <c r="E136" i="4"/>
  <c r="E215" i="4" s="1"/>
  <c r="F136" i="4"/>
  <c r="F215" i="4" s="1"/>
  <c r="C177" i="4"/>
  <c r="C256" i="4" s="1"/>
  <c r="G177" i="4"/>
  <c r="G256" i="4" s="1"/>
  <c r="D177" i="4"/>
  <c r="D256" i="4" s="1"/>
  <c r="H177" i="4"/>
  <c r="H256" i="4" s="1"/>
  <c r="C170" i="4"/>
  <c r="C249" i="4" s="1"/>
  <c r="G170" i="4"/>
  <c r="G249" i="4" s="1"/>
  <c r="D170" i="4"/>
  <c r="D249" i="4" s="1"/>
  <c r="H170" i="4"/>
  <c r="H249" i="4" s="1"/>
  <c r="C163" i="4"/>
  <c r="C242" i="4" s="1"/>
  <c r="G163" i="4"/>
  <c r="G242" i="4" s="1"/>
  <c r="D163" i="4"/>
  <c r="D242" i="4" s="1"/>
  <c r="H163" i="4"/>
  <c r="H242" i="4" s="1"/>
  <c r="C156" i="4"/>
  <c r="C235" i="4" s="1"/>
  <c r="G156" i="4"/>
  <c r="G235" i="4" s="1"/>
  <c r="C149" i="4"/>
  <c r="C228" i="4" s="1"/>
  <c r="G149" i="4"/>
  <c r="G228" i="4" s="1"/>
  <c r="C142" i="4"/>
  <c r="C221" i="4" s="1"/>
  <c r="G142" i="4"/>
  <c r="G221" i="4" s="1"/>
  <c r="D156" i="4"/>
  <c r="D235" i="4" s="1"/>
  <c r="H156" i="4"/>
  <c r="H235" i="4" s="1"/>
  <c r="D149" i="4"/>
  <c r="D228" i="4" s="1"/>
  <c r="H149" i="4"/>
  <c r="H228" i="4" s="1"/>
  <c r="D142" i="4"/>
  <c r="D221" i="4" s="1"/>
  <c r="H142" i="4"/>
  <c r="H221" i="4" s="1"/>
  <c r="C135" i="4"/>
  <c r="C214" i="4" s="1"/>
  <c r="G135" i="4"/>
  <c r="G214" i="4" s="1"/>
  <c r="C128" i="4"/>
  <c r="C207" i="4" s="1"/>
  <c r="G128" i="4"/>
  <c r="G207" i="4" s="1"/>
  <c r="C121" i="4"/>
  <c r="C200" i="4" s="1"/>
  <c r="G121" i="4"/>
  <c r="G200" i="4" s="1"/>
  <c r="C114" i="4"/>
  <c r="C193" i="4" s="1"/>
  <c r="G114" i="4"/>
  <c r="G193" i="4" s="1"/>
  <c r="D135" i="4"/>
  <c r="D214" i="4" s="1"/>
  <c r="H135" i="4"/>
  <c r="H214" i="4" s="1"/>
  <c r="D128" i="4"/>
  <c r="D207" i="4" s="1"/>
  <c r="H128" i="4"/>
  <c r="H207" i="4" s="1"/>
  <c r="D121" i="4"/>
  <c r="D200" i="4" s="1"/>
  <c r="H121" i="4"/>
  <c r="H200" i="4" s="1"/>
  <c r="D114" i="4"/>
  <c r="D193" i="4" s="1"/>
  <c r="H114" i="4"/>
  <c r="H193" i="4" s="1"/>
  <c r="D107" i="4"/>
  <c r="D186" i="4" s="1"/>
  <c r="H107" i="4"/>
  <c r="H186" i="4" s="1"/>
  <c r="C107" i="4"/>
  <c r="C186" i="4" s="1"/>
  <c r="G107" i="4"/>
  <c r="G186" i="4" s="1"/>
  <c r="C179" i="4"/>
  <c r="C258" i="4" s="1"/>
  <c r="D179" i="4"/>
  <c r="D258" i="4" s="1"/>
  <c r="C172" i="4"/>
  <c r="C251" i="4" s="1"/>
  <c r="D172" i="4"/>
  <c r="D251" i="4" s="1"/>
  <c r="C165" i="4"/>
  <c r="C244" i="4" s="1"/>
  <c r="D165" i="4"/>
  <c r="D244" i="4" s="1"/>
  <c r="C158" i="4"/>
  <c r="C237" i="4" s="1"/>
  <c r="C151" i="4"/>
  <c r="C230" i="4" s="1"/>
  <c r="C144" i="4"/>
  <c r="C223" i="4" s="1"/>
  <c r="D158" i="4"/>
  <c r="D237" i="4" s="1"/>
  <c r="D151" i="4"/>
  <c r="D230" i="4" s="1"/>
  <c r="D144" i="4"/>
  <c r="D223" i="4" s="1"/>
  <c r="C137" i="4"/>
  <c r="C216" i="4" s="1"/>
  <c r="C130" i="4"/>
  <c r="C209" i="4" s="1"/>
  <c r="C123" i="4"/>
  <c r="C202" i="4" s="1"/>
  <c r="C116" i="4"/>
  <c r="C195" i="4" s="1"/>
  <c r="D137" i="4"/>
  <c r="D216" i="4" s="1"/>
  <c r="D130" i="4"/>
  <c r="D209" i="4" s="1"/>
  <c r="D123" i="4"/>
  <c r="D202" i="4" s="1"/>
  <c r="D116" i="4"/>
  <c r="D195" i="4" s="1"/>
  <c r="D109" i="4"/>
  <c r="D188" i="4" s="1"/>
  <c r="C109" i="4"/>
  <c r="C188" i="4" s="1"/>
  <c r="C181" i="4"/>
  <c r="C260" i="4" s="1"/>
  <c r="D181" i="4"/>
  <c r="D260" i="4" s="1"/>
  <c r="C174" i="4"/>
  <c r="C253" i="4" s="1"/>
  <c r="D174" i="4"/>
  <c r="D253" i="4" s="1"/>
  <c r="C167" i="4"/>
  <c r="C246" i="4" s="1"/>
  <c r="D167" i="4"/>
  <c r="D246" i="4" s="1"/>
  <c r="C160" i="4"/>
  <c r="C239" i="4" s="1"/>
  <c r="C153" i="4"/>
  <c r="C232" i="4" s="1"/>
  <c r="C146" i="4"/>
  <c r="C225" i="4" s="1"/>
  <c r="D160" i="4"/>
  <c r="D239" i="4" s="1"/>
  <c r="D153" i="4"/>
  <c r="D232" i="4" s="1"/>
  <c r="D146" i="4"/>
  <c r="D225" i="4" s="1"/>
  <c r="C139" i="4"/>
  <c r="C218" i="4" s="1"/>
  <c r="C132" i="4"/>
  <c r="G132" i="4"/>
  <c r="C125" i="4"/>
  <c r="C204" i="4" s="1"/>
  <c r="C118" i="4"/>
  <c r="C197" i="4" s="1"/>
  <c r="D139" i="4"/>
  <c r="D218" i="4" s="1"/>
  <c r="D132" i="4"/>
  <c r="H132" i="4"/>
  <c r="D125" i="4"/>
  <c r="D204" i="4" s="1"/>
  <c r="D118" i="4"/>
  <c r="D197" i="4" s="1"/>
  <c r="D111" i="4"/>
  <c r="H111" i="4"/>
  <c r="C111" i="4"/>
  <c r="G111" i="4"/>
  <c r="D323" i="4"/>
  <c r="D338" i="4" s="1"/>
  <c r="C47" i="7" s="1"/>
  <c r="G321" i="4"/>
  <c r="G336" i="4" s="1"/>
  <c r="F45" i="7" s="1"/>
  <c r="D321" i="4"/>
  <c r="D336" i="4" s="1"/>
  <c r="C45" i="7" s="1"/>
  <c r="G319" i="4"/>
  <c r="D319" i="4"/>
  <c r="D314" i="4"/>
  <c r="G314" i="4"/>
  <c r="D316" i="4"/>
  <c r="C313" i="4"/>
  <c r="G178" i="4"/>
  <c r="G257" i="4" s="1"/>
  <c r="H178" i="4"/>
  <c r="H257" i="4" s="1"/>
  <c r="G171" i="4"/>
  <c r="G250" i="4" s="1"/>
  <c r="H171" i="4"/>
  <c r="H250" i="4" s="1"/>
  <c r="G164" i="4"/>
  <c r="G243" i="4" s="1"/>
  <c r="H164" i="4"/>
  <c r="H243" i="4" s="1"/>
  <c r="G157" i="4"/>
  <c r="G236" i="4" s="1"/>
  <c r="G150" i="4"/>
  <c r="G229" i="4" s="1"/>
  <c r="G143" i="4"/>
  <c r="G222" i="4" s="1"/>
  <c r="H157" i="4"/>
  <c r="H236" i="4" s="1"/>
  <c r="H150" i="4"/>
  <c r="H229" i="4" s="1"/>
  <c r="H143" i="4"/>
  <c r="H222" i="4" s="1"/>
  <c r="G136" i="4"/>
  <c r="G215" i="4" s="1"/>
  <c r="G129" i="4"/>
  <c r="G208" i="4" s="1"/>
  <c r="G122" i="4"/>
  <c r="G201" i="4" s="1"/>
  <c r="G115" i="4"/>
  <c r="G194" i="4" s="1"/>
  <c r="H136" i="4"/>
  <c r="H215" i="4" s="1"/>
  <c r="H129" i="4"/>
  <c r="H208" i="4" s="1"/>
  <c r="H122" i="4"/>
  <c r="H201" i="4" s="1"/>
  <c r="H115" i="4"/>
  <c r="H194" i="4" s="1"/>
  <c r="H108" i="4"/>
  <c r="H187" i="4" s="1"/>
  <c r="G108" i="4"/>
  <c r="G187" i="4" s="1"/>
  <c r="G180" i="4"/>
  <c r="G259" i="4" s="1"/>
  <c r="H180" i="4"/>
  <c r="H259" i="4" s="1"/>
  <c r="G173" i="4"/>
  <c r="G252" i="4" s="1"/>
  <c r="H173" i="4"/>
  <c r="H252" i="4" s="1"/>
  <c r="G166" i="4"/>
  <c r="G245" i="4" s="1"/>
  <c r="H166" i="4"/>
  <c r="H245" i="4" s="1"/>
  <c r="G159" i="4"/>
  <c r="G238" i="4" s="1"/>
  <c r="G152" i="4"/>
  <c r="G231" i="4" s="1"/>
  <c r="G145" i="4"/>
  <c r="G224" i="4" s="1"/>
  <c r="H159" i="4"/>
  <c r="H238" i="4" s="1"/>
  <c r="H152" i="4"/>
  <c r="H231" i="4" s="1"/>
  <c r="H145" i="4"/>
  <c r="H224" i="4" s="1"/>
  <c r="G138" i="4"/>
  <c r="G217" i="4" s="1"/>
  <c r="G131" i="4"/>
  <c r="G210" i="4" s="1"/>
  <c r="G124" i="4"/>
  <c r="G203" i="4" s="1"/>
  <c r="G117" i="4"/>
  <c r="G196" i="4" s="1"/>
  <c r="H138" i="4"/>
  <c r="H217" i="4" s="1"/>
  <c r="H131" i="4"/>
  <c r="H210" i="4" s="1"/>
  <c r="H124" i="4"/>
  <c r="H203" i="4" s="1"/>
  <c r="H117" i="4"/>
  <c r="H196" i="4" s="1"/>
  <c r="H110" i="4"/>
  <c r="H189" i="4" s="1"/>
  <c r="G110" i="4"/>
  <c r="G189" i="4" s="1"/>
  <c r="I179" i="4"/>
  <c r="I258" i="4" s="1"/>
  <c r="J179" i="4"/>
  <c r="J258" i="4" s="1"/>
  <c r="I172" i="4"/>
  <c r="I251" i="4" s="1"/>
  <c r="J172" i="4"/>
  <c r="J251" i="4" s="1"/>
  <c r="I165" i="4"/>
  <c r="I244" i="4" s="1"/>
  <c r="J165" i="4"/>
  <c r="J244" i="4" s="1"/>
  <c r="I158" i="4"/>
  <c r="I237" i="4" s="1"/>
  <c r="I151" i="4"/>
  <c r="I230" i="4" s="1"/>
  <c r="I144" i="4"/>
  <c r="I223" i="4" s="1"/>
  <c r="J158" i="4"/>
  <c r="J237" i="4" s="1"/>
  <c r="J151" i="4"/>
  <c r="J230" i="4" s="1"/>
  <c r="J144" i="4"/>
  <c r="J223" i="4" s="1"/>
  <c r="I137" i="4"/>
  <c r="I216" i="4" s="1"/>
  <c r="I130" i="4"/>
  <c r="I209" i="4" s="1"/>
  <c r="I123" i="4"/>
  <c r="I202" i="4" s="1"/>
  <c r="I116" i="4"/>
  <c r="I195" i="4" s="1"/>
  <c r="J137" i="4"/>
  <c r="J216" i="4" s="1"/>
  <c r="J130" i="4"/>
  <c r="J209" i="4" s="1"/>
  <c r="J123" i="4"/>
  <c r="J202" i="4" s="1"/>
  <c r="J116" i="4"/>
  <c r="J195" i="4" s="1"/>
  <c r="J109" i="4"/>
  <c r="J188" i="4" s="1"/>
  <c r="I109" i="4"/>
  <c r="I188" i="4" s="1"/>
  <c r="I181" i="4"/>
  <c r="I260" i="4" s="1"/>
  <c r="J181" i="4"/>
  <c r="J260" i="4" s="1"/>
  <c r="I174" i="4"/>
  <c r="I253" i="4" s="1"/>
  <c r="J174" i="4"/>
  <c r="J253" i="4" s="1"/>
  <c r="I167" i="4"/>
  <c r="I246" i="4" s="1"/>
  <c r="J167" i="4"/>
  <c r="J246" i="4" s="1"/>
  <c r="I160" i="4"/>
  <c r="I239" i="4" s="1"/>
  <c r="I153" i="4"/>
  <c r="I232" i="4" s="1"/>
  <c r="I146" i="4"/>
  <c r="I225" i="4" s="1"/>
  <c r="J160" i="4"/>
  <c r="J239" i="4" s="1"/>
  <c r="J153" i="4"/>
  <c r="J232" i="4" s="1"/>
  <c r="J146" i="4"/>
  <c r="J225" i="4" s="1"/>
  <c r="I139" i="4"/>
  <c r="I218" i="4" s="1"/>
  <c r="I125" i="4"/>
  <c r="I204" i="4" s="1"/>
  <c r="I118" i="4"/>
  <c r="I197" i="4" s="1"/>
  <c r="J139" i="4"/>
  <c r="J218" i="4" s="1"/>
  <c r="J125" i="4"/>
  <c r="J204" i="4" s="1"/>
  <c r="J118" i="4"/>
  <c r="J197" i="4" s="1"/>
  <c r="J178" i="4"/>
  <c r="J257" i="4" s="1"/>
  <c r="J171" i="4"/>
  <c r="J250" i="4" s="1"/>
  <c r="J164" i="4"/>
  <c r="J243" i="4" s="1"/>
  <c r="I150" i="4"/>
  <c r="I229" i="4" s="1"/>
  <c r="F157" i="4"/>
  <c r="F236" i="4" s="1"/>
  <c r="F143" i="4"/>
  <c r="F222" i="4" s="1"/>
  <c r="I129" i="4"/>
  <c r="I208" i="4" s="1"/>
  <c r="E115" i="4"/>
  <c r="E194" i="4" s="1"/>
  <c r="F129" i="4"/>
  <c r="F208" i="4" s="1"/>
  <c r="F115" i="4"/>
  <c r="F194" i="4" s="1"/>
  <c r="E108" i="4"/>
  <c r="E187" i="4" s="1"/>
  <c r="I180" i="4"/>
  <c r="I259" i="4" s="1"/>
  <c r="E173" i="4"/>
  <c r="E252" i="4" s="1"/>
  <c r="E166" i="4"/>
  <c r="E245" i="4" s="1"/>
  <c r="E159" i="4"/>
  <c r="E238" i="4" s="1"/>
  <c r="E145" i="4"/>
  <c r="E224" i="4" s="1"/>
  <c r="J152" i="4"/>
  <c r="J231" i="4" s="1"/>
  <c r="I138" i="4"/>
  <c r="I217" i="4" s="1"/>
  <c r="I124" i="4"/>
  <c r="I203" i="4" s="1"/>
  <c r="F138" i="4"/>
  <c r="F217" i="4" s="1"/>
  <c r="F124" i="4"/>
  <c r="F203" i="4" s="1"/>
  <c r="F110" i="4"/>
  <c r="F189" i="4" s="1"/>
  <c r="E180" i="4"/>
  <c r="E259" i="4" s="1"/>
  <c r="I173" i="4"/>
  <c r="I252" i="4" s="1"/>
  <c r="I166" i="4"/>
  <c r="I245" i="4" s="1"/>
  <c r="I159" i="4"/>
  <c r="I238" i="4" s="1"/>
  <c r="I145" i="4"/>
  <c r="I224" i="4" s="1"/>
  <c r="F152" i="4"/>
  <c r="F231" i="4" s="1"/>
  <c r="E138" i="4"/>
  <c r="E217" i="4" s="1"/>
  <c r="E124" i="4"/>
  <c r="E203" i="4" s="1"/>
  <c r="J138" i="4"/>
  <c r="J217" i="4" s="1"/>
  <c r="J124" i="4"/>
  <c r="J203" i="4" s="1"/>
  <c r="J110" i="4"/>
  <c r="J189" i="4" s="1"/>
  <c r="G179" i="4"/>
  <c r="G258" i="4" s="1"/>
  <c r="H179" i="4"/>
  <c r="H258" i="4" s="1"/>
  <c r="G172" i="4"/>
  <c r="G251" i="4" s="1"/>
  <c r="H172" i="4"/>
  <c r="H251" i="4" s="1"/>
  <c r="G165" i="4"/>
  <c r="G244" i="4" s="1"/>
  <c r="H165" i="4"/>
  <c r="H244" i="4" s="1"/>
  <c r="G158" i="4"/>
  <c r="G237" i="4" s="1"/>
  <c r="G151" i="4"/>
  <c r="G230" i="4" s="1"/>
  <c r="G144" i="4"/>
  <c r="G223" i="4" s="1"/>
  <c r="H158" i="4"/>
  <c r="H237" i="4" s="1"/>
  <c r="H151" i="4"/>
  <c r="H230" i="4" s="1"/>
  <c r="H144" i="4"/>
  <c r="H223" i="4" s="1"/>
  <c r="G137" i="4"/>
  <c r="G216" i="4" s="1"/>
  <c r="G130" i="4"/>
  <c r="G209" i="4" s="1"/>
  <c r="G123" i="4"/>
  <c r="G202" i="4" s="1"/>
  <c r="G116" i="4"/>
  <c r="G195" i="4" s="1"/>
  <c r="H137" i="4"/>
  <c r="H216" i="4" s="1"/>
  <c r="H130" i="4"/>
  <c r="H209" i="4" s="1"/>
  <c r="H123" i="4"/>
  <c r="H202" i="4" s="1"/>
  <c r="H116" i="4"/>
  <c r="H195" i="4" s="1"/>
  <c r="H109" i="4"/>
  <c r="H188" i="4" s="1"/>
  <c r="G109" i="4"/>
  <c r="G188" i="4" s="1"/>
  <c r="G181" i="4"/>
  <c r="G260" i="4" s="1"/>
  <c r="H181" i="4"/>
  <c r="H260" i="4" s="1"/>
  <c r="G174" i="4"/>
  <c r="G253" i="4" s="1"/>
  <c r="H174" i="4"/>
  <c r="H253" i="4" s="1"/>
  <c r="G167" i="4"/>
  <c r="G246" i="4" s="1"/>
  <c r="H167" i="4"/>
  <c r="H246" i="4" s="1"/>
  <c r="G160" i="4"/>
  <c r="G239" i="4" s="1"/>
  <c r="G153" i="4"/>
  <c r="G232" i="4" s="1"/>
  <c r="G146" i="4"/>
  <c r="G225" i="4" s="1"/>
  <c r="H160" i="4"/>
  <c r="H239" i="4" s="1"/>
  <c r="H153" i="4"/>
  <c r="H232" i="4" s="1"/>
  <c r="H146" i="4"/>
  <c r="H225" i="4" s="1"/>
  <c r="G139" i="4"/>
  <c r="G218" i="4" s="1"/>
  <c r="G125" i="4"/>
  <c r="G204" i="4" s="1"/>
  <c r="G118" i="4"/>
  <c r="G197" i="4" s="1"/>
  <c r="H139" i="4"/>
  <c r="H218" i="4" s="1"/>
  <c r="H125" i="4"/>
  <c r="H204" i="4" s="1"/>
  <c r="H118" i="4"/>
  <c r="H197" i="4" s="1"/>
  <c r="C322" i="4"/>
  <c r="C315" i="4"/>
  <c r="D312" i="4"/>
  <c r="C178" i="4"/>
  <c r="C257" i="4" s="1"/>
  <c r="D178" i="4"/>
  <c r="D257" i="4" s="1"/>
  <c r="C171" i="4"/>
  <c r="C250" i="4" s="1"/>
  <c r="D171" i="4"/>
  <c r="D250" i="4" s="1"/>
  <c r="C164" i="4"/>
  <c r="C243" i="4" s="1"/>
  <c r="D164" i="4"/>
  <c r="D243" i="4" s="1"/>
  <c r="C157" i="4"/>
  <c r="C236" i="4" s="1"/>
  <c r="C150" i="4"/>
  <c r="C229" i="4" s="1"/>
  <c r="C143" i="4"/>
  <c r="C222" i="4" s="1"/>
  <c r="D157" i="4"/>
  <c r="D236" i="4" s="1"/>
  <c r="D150" i="4"/>
  <c r="D229" i="4" s="1"/>
  <c r="D143" i="4"/>
  <c r="D222" i="4" s="1"/>
  <c r="C136" i="4"/>
  <c r="C215" i="4" s="1"/>
  <c r="C129" i="4"/>
  <c r="C208" i="4" s="1"/>
  <c r="C122" i="4"/>
  <c r="C201" i="4" s="1"/>
  <c r="C115" i="4"/>
  <c r="C194" i="4" s="1"/>
  <c r="D136" i="4"/>
  <c r="D215" i="4" s="1"/>
  <c r="D129" i="4"/>
  <c r="D208" i="4" s="1"/>
  <c r="D122" i="4"/>
  <c r="D201" i="4" s="1"/>
  <c r="D115" i="4"/>
  <c r="D194" i="4" s="1"/>
  <c r="D108" i="4"/>
  <c r="D187" i="4" s="1"/>
  <c r="C108" i="4"/>
  <c r="C187" i="4" s="1"/>
  <c r="C180" i="4"/>
  <c r="C259" i="4" s="1"/>
  <c r="D180" i="4"/>
  <c r="D259" i="4" s="1"/>
  <c r="C173" i="4"/>
  <c r="C252" i="4" s="1"/>
  <c r="D173" i="4"/>
  <c r="D252" i="4" s="1"/>
  <c r="C166" i="4"/>
  <c r="C245" i="4" s="1"/>
  <c r="D166" i="4"/>
  <c r="D245" i="4" s="1"/>
  <c r="C159" i="4"/>
  <c r="C238" i="4" s="1"/>
  <c r="C152" i="4"/>
  <c r="C231" i="4" s="1"/>
  <c r="C145" i="4"/>
  <c r="C224" i="4" s="1"/>
  <c r="D159" i="4"/>
  <c r="D238" i="4" s="1"/>
  <c r="D152" i="4"/>
  <c r="D231" i="4" s="1"/>
  <c r="D145" i="4"/>
  <c r="D224" i="4" s="1"/>
  <c r="C138" i="4"/>
  <c r="C217" i="4" s="1"/>
  <c r="C131" i="4"/>
  <c r="C210" i="4" s="1"/>
  <c r="C124" i="4"/>
  <c r="C203" i="4" s="1"/>
  <c r="C117" i="4"/>
  <c r="C196" i="4" s="1"/>
  <c r="D138" i="4"/>
  <c r="D217" i="4" s="1"/>
  <c r="D131" i="4"/>
  <c r="D210" i="4" s="1"/>
  <c r="D124" i="4"/>
  <c r="D203" i="4" s="1"/>
  <c r="D117" i="4"/>
  <c r="D196" i="4" s="1"/>
  <c r="D110" i="4"/>
  <c r="D189" i="4" s="1"/>
  <c r="C110" i="4"/>
  <c r="C189" i="4" s="1"/>
  <c r="E177" i="4"/>
  <c r="E256" i="4" s="1"/>
  <c r="I177" i="4"/>
  <c r="I256" i="4" s="1"/>
  <c r="F177" i="4"/>
  <c r="F256" i="4" s="1"/>
  <c r="J177" i="4"/>
  <c r="J256" i="4" s="1"/>
  <c r="E170" i="4"/>
  <c r="E249" i="4" s="1"/>
  <c r="I170" i="4"/>
  <c r="I249" i="4" s="1"/>
  <c r="F170" i="4"/>
  <c r="F249" i="4" s="1"/>
  <c r="J170" i="4"/>
  <c r="J249" i="4" s="1"/>
  <c r="E163" i="4"/>
  <c r="E242" i="4" s="1"/>
  <c r="I163" i="4"/>
  <c r="I242" i="4" s="1"/>
  <c r="F163" i="4"/>
  <c r="F242" i="4" s="1"/>
  <c r="J163" i="4"/>
  <c r="J242" i="4" s="1"/>
  <c r="E156" i="4"/>
  <c r="E235" i="4" s="1"/>
  <c r="I156" i="4"/>
  <c r="I235" i="4" s="1"/>
  <c r="E149" i="4"/>
  <c r="E228" i="4" s="1"/>
  <c r="I149" i="4"/>
  <c r="I228" i="4" s="1"/>
  <c r="E142" i="4"/>
  <c r="E221" i="4" s="1"/>
  <c r="I142" i="4"/>
  <c r="I221" i="4" s="1"/>
  <c r="F156" i="4"/>
  <c r="F235" i="4" s="1"/>
  <c r="J156" i="4"/>
  <c r="J235" i="4" s="1"/>
  <c r="F149" i="4"/>
  <c r="F228" i="4" s="1"/>
  <c r="J149" i="4"/>
  <c r="J228" i="4" s="1"/>
  <c r="F142" i="4"/>
  <c r="F221" i="4" s="1"/>
  <c r="J142" i="4"/>
  <c r="J221" i="4" s="1"/>
  <c r="E135" i="4"/>
  <c r="E214" i="4" s="1"/>
  <c r="I135" i="4"/>
  <c r="I214" i="4" s="1"/>
  <c r="E128" i="4"/>
  <c r="E207" i="4" s="1"/>
  <c r="I128" i="4"/>
  <c r="I207" i="4" s="1"/>
  <c r="E121" i="4"/>
  <c r="E200" i="4" s="1"/>
  <c r="I121" i="4"/>
  <c r="I200" i="4" s="1"/>
  <c r="E114" i="4"/>
  <c r="E193" i="4" s="1"/>
  <c r="I114" i="4"/>
  <c r="I193" i="4" s="1"/>
  <c r="F135" i="4"/>
  <c r="F214" i="4" s="1"/>
  <c r="J135" i="4"/>
  <c r="J214" i="4" s="1"/>
  <c r="F128" i="4"/>
  <c r="F207" i="4" s="1"/>
  <c r="J128" i="4"/>
  <c r="J207" i="4" s="1"/>
  <c r="F121" i="4"/>
  <c r="F200" i="4" s="1"/>
  <c r="J121" i="4"/>
  <c r="J200" i="4" s="1"/>
  <c r="F114" i="4"/>
  <c r="F193" i="4" s="1"/>
  <c r="J114" i="4"/>
  <c r="J193" i="4" s="1"/>
  <c r="F107" i="4"/>
  <c r="F186" i="4" s="1"/>
  <c r="J107" i="4"/>
  <c r="J186" i="4" s="1"/>
  <c r="E107" i="4"/>
  <c r="E186" i="4" s="1"/>
  <c r="I107" i="4"/>
  <c r="I186" i="4" s="1"/>
  <c r="E179" i="4"/>
  <c r="E258" i="4" s="1"/>
  <c r="F179" i="4"/>
  <c r="F258" i="4" s="1"/>
  <c r="E172" i="4"/>
  <c r="E251" i="4" s="1"/>
  <c r="F172" i="4"/>
  <c r="F251" i="4" s="1"/>
  <c r="E165" i="4"/>
  <c r="E244" i="4" s="1"/>
  <c r="F165" i="4"/>
  <c r="F244" i="4" s="1"/>
  <c r="E158" i="4"/>
  <c r="E237" i="4" s="1"/>
  <c r="E151" i="4"/>
  <c r="E230" i="4" s="1"/>
  <c r="E144" i="4"/>
  <c r="E223" i="4" s="1"/>
  <c r="F158" i="4"/>
  <c r="F237" i="4" s="1"/>
  <c r="F151" i="4"/>
  <c r="F230" i="4" s="1"/>
  <c r="F144" i="4"/>
  <c r="F223" i="4" s="1"/>
  <c r="E137" i="4"/>
  <c r="E216" i="4" s="1"/>
  <c r="E130" i="4"/>
  <c r="E209" i="4" s="1"/>
  <c r="E123" i="4"/>
  <c r="E202" i="4" s="1"/>
  <c r="E116" i="4"/>
  <c r="E195" i="4" s="1"/>
  <c r="F137" i="4"/>
  <c r="F216" i="4" s="1"/>
  <c r="F130" i="4"/>
  <c r="F209" i="4" s="1"/>
  <c r="F123" i="4"/>
  <c r="F202" i="4" s="1"/>
  <c r="F116" i="4"/>
  <c r="F195" i="4" s="1"/>
  <c r="F109" i="4"/>
  <c r="F188" i="4" s="1"/>
  <c r="E109" i="4"/>
  <c r="E188" i="4" s="1"/>
  <c r="E181" i="4"/>
  <c r="E260" i="4" s="1"/>
  <c r="F181" i="4"/>
  <c r="F260" i="4" s="1"/>
  <c r="E174" i="4"/>
  <c r="E253" i="4" s="1"/>
  <c r="F174" i="4"/>
  <c r="F253" i="4" s="1"/>
  <c r="E167" i="4"/>
  <c r="E246" i="4" s="1"/>
  <c r="F167" i="4"/>
  <c r="F246" i="4" s="1"/>
  <c r="E160" i="4"/>
  <c r="E239" i="4" s="1"/>
  <c r="E153" i="4"/>
  <c r="E232" i="4" s="1"/>
  <c r="E146" i="4"/>
  <c r="E225" i="4" s="1"/>
  <c r="F160" i="4"/>
  <c r="F239" i="4" s="1"/>
  <c r="F153" i="4"/>
  <c r="F232" i="4" s="1"/>
  <c r="F146" i="4"/>
  <c r="F225" i="4" s="1"/>
  <c r="E139" i="4"/>
  <c r="E218" i="4" s="1"/>
  <c r="E132" i="4"/>
  <c r="I132" i="4"/>
  <c r="E125" i="4"/>
  <c r="E204" i="4" s="1"/>
  <c r="E118" i="4"/>
  <c r="E197" i="4" s="1"/>
  <c r="F139" i="4"/>
  <c r="F218" i="4" s="1"/>
  <c r="F132" i="4"/>
  <c r="J132" i="4"/>
  <c r="F125" i="4"/>
  <c r="F204" i="4" s="1"/>
  <c r="F118" i="4"/>
  <c r="F197" i="4" s="1"/>
  <c r="F111" i="4"/>
  <c r="J111" i="4"/>
  <c r="E111" i="4"/>
  <c r="I111" i="4"/>
  <c r="J314" i="4"/>
  <c r="E178" i="4"/>
  <c r="E257" i="4" s="1"/>
  <c r="I171" i="4"/>
  <c r="I250" i="4" s="1"/>
  <c r="I164" i="4"/>
  <c r="I243" i="4" s="1"/>
  <c r="I157" i="4"/>
  <c r="I236" i="4" s="1"/>
  <c r="I143" i="4"/>
  <c r="I222" i="4" s="1"/>
  <c r="F150" i="4"/>
  <c r="F229" i="4" s="1"/>
  <c r="I136" i="4"/>
  <c r="I215" i="4" s="1"/>
  <c r="E122" i="4"/>
  <c r="E201" i="4" s="1"/>
  <c r="J136" i="4"/>
  <c r="J215" i="4" s="1"/>
  <c r="F122" i="4"/>
  <c r="F201" i="4" s="1"/>
  <c r="F108" i="4"/>
  <c r="F187" i="4" s="1"/>
  <c r="I108" i="4"/>
  <c r="I187" i="4" s="1"/>
  <c r="F180" i="4"/>
  <c r="F259" i="4" s="1"/>
  <c r="F173" i="4"/>
  <c r="F252" i="4" s="1"/>
  <c r="F166" i="4"/>
  <c r="F245" i="4" s="1"/>
  <c r="I152" i="4"/>
  <c r="I231" i="4" s="1"/>
  <c r="J159" i="4"/>
  <c r="J238" i="4" s="1"/>
  <c r="J145" i="4"/>
  <c r="J224" i="4" s="1"/>
  <c r="E131" i="4"/>
  <c r="E210" i="4" s="1"/>
  <c r="I117" i="4"/>
  <c r="I196" i="4" s="1"/>
  <c r="F131" i="4"/>
  <c r="F210" i="4" s="1"/>
  <c r="F117" i="4"/>
  <c r="F196" i="4" s="1"/>
  <c r="E110" i="4"/>
  <c r="E189" i="4" s="1"/>
  <c r="J180" i="4"/>
  <c r="J259" i="4" s="1"/>
  <c r="J173" i="4"/>
  <c r="J252" i="4" s="1"/>
  <c r="J166" i="4"/>
  <c r="J245" i="4" s="1"/>
  <c r="E152" i="4"/>
  <c r="E231" i="4" s="1"/>
  <c r="F159" i="4"/>
  <c r="F238" i="4" s="1"/>
  <c r="F145" i="4"/>
  <c r="F224" i="4" s="1"/>
  <c r="I131" i="4"/>
  <c r="I210" i="4" s="1"/>
  <c r="E117" i="4"/>
  <c r="E196" i="4" s="1"/>
  <c r="J131" i="4"/>
  <c r="J210" i="4" s="1"/>
  <c r="J117" i="4"/>
  <c r="J196" i="4" s="1"/>
  <c r="I110" i="4"/>
  <c r="I189" i="4" s="1"/>
  <c r="J191" i="4" l="1"/>
  <c r="J264" i="4" s="1"/>
  <c r="J327" i="4" s="1"/>
  <c r="I36" i="7" s="1"/>
  <c r="J205" i="4"/>
  <c r="J266" i="4" s="1"/>
  <c r="I205" i="4"/>
  <c r="I266" i="4" s="1"/>
  <c r="I329" i="4" s="1"/>
  <c r="H38" i="7" s="1"/>
  <c r="J233" i="4"/>
  <c r="J270" i="4" s="1"/>
  <c r="J333" i="4" s="1"/>
  <c r="I42" i="7" s="1"/>
  <c r="I261" i="4"/>
  <c r="I276" i="4" s="1"/>
  <c r="I339" i="4" s="1"/>
  <c r="H48" i="7" s="1"/>
  <c r="C191" i="4"/>
  <c r="C264" i="4" s="1"/>
  <c r="C327" i="4" s="1"/>
  <c r="B36" i="7" s="1"/>
  <c r="D198" i="4"/>
  <c r="D265" i="4" s="1"/>
  <c r="D328" i="4" s="1"/>
  <c r="C37" i="7" s="1"/>
  <c r="D212" i="4"/>
  <c r="D267" i="4" s="1"/>
  <c r="D330" i="4" s="1"/>
  <c r="C39" i="7" s="1"/>
  <c r="C198" i="4"/>
  <c r="C265" i="4" s="1"/>
  <c r="C328" i="4" s="1"/>
  <c r="B37" i="7" s="1"/>
  <c r="C212" i="4"/>
  <c r="C267" i="4" s="1"/>
  <c r="C330" i="4" s="1"/>
  <c r="B39" i="7" s="1"/>
  <c r="D226" i="4"/>
  <c r="D269" i="4" s="1"/>
  <c r="D332" i="4" s="1"/>
  <c r="C41" i="7" s="1"/>
  <c r="D240" i="4"/>
  <c r="D271" i="4" s="1"/>
  <c r="D334" i="4" s="1"/>
  <c r="C43" i="7" s="1"/>
  <c r="C233" i="4"/>
  <c r="C270" i="4" s="1"/>
  <c r="C333" i="4" s="1"/>
  <c r="B42" i="7" s="1"/>
  <c r="D247" i="4"/>
  <c r="D272" i="4" s="1"/>
  <c r="D335" i="4" s="1"/>
  <c r="C44" i="7" s="1"/>
  <c r="D254" i="4"/>
  <c r="D274" i="4" s="1"/>
  <c r="D337" i="4" s="1"/>
  <c r="C46" i="7" s="1"/>
  <c r="D261" i="4"/>
  <c r="D276" i="4" s="1"/>
  <c r="D339" i="4" s="1"/>
  <c r="C48" i="7" s="1"/>
  <c r="G191" i="4"/>
  <c r="G264" i="4" s="1"/>
  <c r="G327" i="4" s="1"/>
  <c r="F36" i="7" s="1"/>
  <c r="H198" i="4"/>
  <c r="H265" i="4" s="1"/>
  <c r="H328" i="4" s="1"/>
  <c r="G37" i="7" s="1"/>
  <c r="H212" i="4"/>
  <c r="H267" i="4" s="1"/>
  <c r="H330" i="4" s="1"/>
  <c r="G39" i="7" s="1"/>
  <c r="G198" i="4"/>
  <c r="G265" i="4" s="1"/>
  <c r="G328" i="4" s="1"/>
  <c r="F37" i="7" s="1"/>
  <c r="G212" i="4"/>
  <c r="G267" i="4" s="1"/>
  <c r="G330" i="4" s="1"/>
  <c r="F39" i="7" s="1"/>
  <c r="H226" i="4"/>
  <c r="H269" i="4" s="1"/>
  <c r="H332" i="4" s="1"/>
  <c r="G41" i="7" s="1"/>
  <c r="H240" i="4"/>
  <c r="H271" i="4" s="1"/>
  <c r="H334" i="4" s="1"/>
  <c r="G43" i="7" s="1"/>
  <c r="G233" i="4"/>
  <c r="G270" i="4" s="1"/>
  <c r="G333" i="4" s="1"/>
  <c r="F42" i="7" s="1"/>
  <c r="H247" i="4"/>
  <c r="H272" i="4" s="1"/>
  <c r="H335" i="4" s="1"/>
  <c r="G44" i="7" s="1"/>
  <c r="H254" i="4"/>
  <c r="H274" i="4" s="1"/>
  <c r="H337" i="4" s="1"/>
  <c r="G46" i="7" s="1"/>
  <c r="H261" i="4"/>
  <c r="H276" i="4" s="1"/>
  <c r="H339" i="4" s="1"/>
  <c r="G48" i="7" s="1"/>
  <c r="D191" i="4"/>
  <c r="D264" i="4" s="1"/>
  <c r="D327" i="4" s="1"/>
  <c r="C36" i="7" s="1"/>
  <c r="D205" i="4"/>
  <c r="D266" i="4" s="1"/>
  <c r="D329" i="4" s="1"/>
  <c r="C38" i="7" s="1"/>
  <c r="D219" i="4"/>
  <c r="D268" i="4" s="1"/>
  <c r="D331" i="4" s="1"/>
  <c r="C40" i="7" s="1"/>
  <c r="C205" i="4"/>
  <c r="C266" i="4" s="1"/>
  <c r="C329" i="4" s="1"/>
  <c r="B38" i="7" s="1"/>
  <c r="C219" i="4"/>
  <c r="C268" i="4" s="1"/>
  <c r="C331" i="4" s="1"/>
  <c r="B40" i="7" s="1"/>
  <c r="D233" i="4"/>
  <c r="D270" i="4" s="1"/>
  <c r="D333" i="4" s="1"/>
  <c r="C42" i="7" s="1"/>
  <c r="C226" i="4"/>
  <c r="C269" i="4" s="1"/>
  <c r="C332" i="4" s="1"/>
  <c r="B41" i="7" s="1"/>
  <c r="C240" i="4"/>
  <c r="C271" i="4" s="1"/>
  <c r="C334" i="4" s="1"/>
  <c r="B43" i="7" s="1"/>
  <c r="C247" i="4"/>
  <c r="C272" i="4" s="1"/>
  <c r="C335" i="4" s="1"/>
  <c r="B44" i="7" s="1"/>
  <c r="C254" i="4"/>
  <c r="C274" i="4" s="1"/>
  <c r="C261" i="4"/>
  <c r="C276" i="4" s="1"/>
  <c r="C339" i="4" s="1"/>
  <c r="B48" i="7" s="1"/>
  <c r="H191" i="4"/>
  <c r="H264" i="4" s="1"/>
  <c r="H327" i="4" s="1"/>
  <c r="G36" i="7" s="1"/>
  <c r="H205" i="4"/>
  <c r="H266" i="4" s="1"/>
  <c r="H329" i="4" s="1"/>
  <c r="G38" i="7" s="1"/>
  <c r="H219" i="4"/>
  <c r="H268" i="4" s="1"/>
  <c r="H331" i="4" s="1"/>
  <c r="G40" i="7" s="1"/>
  <c r="G205" i="4"/>
  <c r="G266" i="4" s="1"/>
  <c r="G329" i="4" s="1"/>
  <c r="F38" i="7" s="1"/>
  <c r="G219" i="4"/>
  <c r="G268" i="4" s="1"/>
  <c r="G331" i="4" s="1"/>
  <c r="F40" i="7" s="1"/>
  <c r="H233" i="4"/>
  <c r="H270" i="4" s="1"/>
  <c r="H333" i="4" s="1"/>
  <c r="G42" i="7" s="1"/>
  <c r="G226" i="4"/>
  <c r="G269" i="4" s="1"/>
  <c r="G332" i="4" s="1"/>
  <c r="F41" i="7" s="1"/>
  <c r="G240" i="4"/>
  <c r="G271" i="4" s="1"/>
  <c r="G334" i="4" s="1"/>
  <c r="F43" i="7" s="1"/>
  <c r="G247" i="4"/>
  <c r="G272" i="4" s="1"/>
  <c r="G335" i="4" s="1"/>
  <c r="F44" i="7" s="1"/>
  <c r="G254" i="4"/>
  <c r="G274" i="4" s="1"/>
  <c r="G337" i="4" s="1"/>
  <c r="F46" i="7" s="1"/>
  <c r="G261" i="4"/>
  <c r="G276" i="4" s="1"/>
  <c r="G339" i="4" s="1"/>
  <c r="F48" i="7" s="1"/>
  <c r="I191" i="4"/>
  <c r="I264" i="4" s="1"/>
  <c r="I327" i="4" s="1"/>
  <c r="H36" i="7" s="1"/>
  <c r="J198" i="4"/>
  <c r="J265" i="4" s="1"/>
  <c r="J328" i="4" s="1"/>
  <c r="I37" i="7" s="1"/>
  <c r="J329" i="4"/>
  <c r="I38" i="7" s="1"/>
  <c r="J212" i="4"/>
  <c r="J267" i="4" s="1"/>
  <c r="J330" i="4" s="1"/>
  <c r="I39" i="7" s="1"/>
  <c r="J219" i="4"/>
  <c r="J268" i="4" s="1"/>
  <c r="J331" i="4" s="1"/>
  <c r="I40" i="7" s="1"/>
  <c r="I198" i="4"/>
  <c r="I265" i="4" s="1"/>
  <c r="I328" i="4" s="1"/>
  <c r="H37" i="7" s="1"/>
  <c r="I212" i="4"/>
  <c r="I267" i="4" s="1"/>
  <c r="I330" i="4" s="1"/>
  <c r="H39" i="7" s="1"/>
  <c r="I219" i="4"/>
  <c r="I268" i="4" s="1"/>
  <c r="I331" i="4" s="1"/>
  <c r="H40" i="7" s="1"/>
  <c r="J226" i="4"/>
  <c r="J269" i="4" s="1"/>
  <c r="J332" i="4" s="1"/>
  <c r="I41" i="7" s="1"/>
  <c r="J240" i="4"/>
  <c r="J271" i="4" s="1"/>
  <c r="J334" i="4" s="1"/>
  <c r="I43" i="7" s="1"/>
  <c r="I226" i="4"/>
  <c r="I269" i="4" s="1"/>
  <c r="I332" i="4" s="1"/>
  <c r="H41" i="7" s="1"/>
  <c r="I233" i="4"/>
  <c r="I270" i="4" s="1"/>
  <c r="I333" i="4" s="1"/>
  <c r="H42" i="7" s="1"/>
  <c r="I240" i="4"/>
  <c r="I271" i="4" s="1"/>
  <c r="I334" i="4" s="1"/>
  <c r="H43" i="7" s="1"/>
  <c r="J247" i="4"/>
  <c r="J272" i="4" s="1"/>
  <c r="J335" i="4" s="1"/>
  <c r="I44" i="7" s="1"/>
  <c r="I247" i="4"/>
  <c r="I272" i="4" s="1"/>
  <c r="I335" i="4" s="1"/>
  <c r="H44" i="7" s="1"/>
  <c r="J254" i="4"/>
  <c r="J274" i="4" s="1"/>
  <c r="J337" i="4" s="1"/>
  <c r="I46" i="7" s="1"/>
  <c r="I254" i="4"/>
  <c r="I274" i="4" s="1"/>
  <c r="I337" i="4" s="1"/>
  <c r="H46" i="7" s="1"/>
  <c r="J261" i="4"/>
  <c r="J276" i="4" s="1"/>
  <c r="J339" i="4" s="1"/>
  <c r="I48" i="7" s="1"/>
  <c r="E191" i="4"/>
  <c r="E264" i="4" s="1"/>
  <c r="E327" i="4" s="1"/>
  <c r="D36" i="7" s="1"/>
  <c r="F191" i="4"/>
  <c r="F264" i="4" s="1"/>
  <c r="F327" i="4" s="1"/>
  <c r="E36" i="7" s="1"/>
  <c r="F198" i="4"/>
  <c r="F265" i="4" s="1"/>
  <c r="F328" i="4" s="1"/>
  <c r="E37" i="7" s="1"/>
  <c r="F205" i="4"/>
  <c r="F266" i="4" s="1"/>
  <c r="F329" i="4" s="1"/>
  <c r="E38" i="7" s="1"/>
  <c r="F212" i="4"/>
  <c r="F267" i="4" s="1"/>
  <c r="F330" i="4" s="1"/>
  <c r="E39" i="7" s="1"/>
  <c r="F219" i="4"/>
  <c r="F268" i="4" s="1"/>
  <c r="F331" i="4" s="1"/>
  <c r="E40" i="7" s="1"/>
  <c r="E198" i="4"/>
  <c r="E265" i="4" s="1"/>
  <c r="E328" i="4" s="1"/>
  <c r="D37" i="7" s="1"/>
  <c r="E205" i="4"/>
  <c r="E266" i="4" s="1"/>
  <c r="E329" i="4" s="1"/>
  <c r="D38" i="7" s="1"/>
  <c r="E212" i="4"/>
  <c r="E267" i="4" s="1"/>
  <c r="E330" i="4" s="1"/>
  <c r="D39" i="7" s="1"/>
  <c r="E219" i="4"/>
  <c r="E268" i="4" s="1"/>
  <c r="E331" i="4" s="1"/>
  <c r="D40" i="7" s="1"/>
  <c r="F226" i="4"/>
  <c r="F269" i="4" s="1"/>
  <c r="F332" i="4" s="1"/>
  <c r="E41" i="7" s="1"/>
  <c r="F233" i="4"/>
  <c r="F270" i="4" s="1"/>
  <c r="F333" i="4" s="1"/>
  <c r="E42" i="7" s="1"/>
  <c r="F240" i="4"/>
  <c r="F271" i="4" s="1"/>
  <c r="F334" i="4" s="1"/>
  <c r="E43" i="7" s="1"/>
  <c r="E226" i="4"/>
  <c r="E269" i="4" s="1"/>
  <c r="E332" i="4" s="1"/>
  <c r="D41" i="7" s="1"/>
  <c r="E233" i="4"/>
  <c r="E270" i="4" s="1"/>
  <c r="E333" i="4" s="1"/>
  <c r="D42" i="7" s="1"/>
  <c r="E240" i="4"/>
  <c r="E271" i="4" s="1"/>
  <c r="E334" i="4" s="1"/>
  <c r="D43" i="7" s="1"/>
  <c r="F247" i="4"/>
  <c r="F272" i="4" s="1"/>
  <c r="F335" i="4" s="1"/>
  <c r="E44" i="7" s="1"/>
  <c r="E247" i="4"/>
  <c r="E272" i="4" s="1"/>
  <c r="E335" i="4" s="1"/>
  <c r="D44" i="7" s="1"/>
  <c r="F254" i="4"/>
  <c r="F274" i="4" s="1"/>
  <c r="F337" i="4" s="1"/>
  <c r="E46" i="7" s="1"/>
  <c r="E254" i="4"/>
  <c r="E274" i="4" s="1"/>
  <c r="E337" i="4" s="1"/>
  <c r="D46" i="7" s="1"/>
  <c r="F261" i="4"/>
  <c r="F276" i="4" s="1"/>
  <c r="F339" i="4" s="1"/>
  <c r="E48" i="7" s="1"/>
  <c r="E261" i="4"/>
  <c r="E276" i="4" s="1"/>
  <c r="E339" i="4" s="1"/>
  <c r="D48" i="7" s="1"/>
  <c r="C337" i="4"/>
  <c r="B46" i="7" s="1"/>
</calcChain>
</file>

<file path=xl/sharedStrings.xml><?xml version="1.0" encoding="utf-8"?>
<sst xmlns="http://schemas.openxmlformats.org/spreadsheetml/2006/main" count="640" uniqueCount="102">
  <si>
    <t>13UED</t>
  </si>
  <si>
    <t>12TND</t>
  </si>
  <si>
    <t>11SPD</t>
  </si>
  <si>
    <t>10SAP</t>
  </si>
  <si>
    <t>09PCR</t>
  </si>
  <si>
    <t>08JEN</t>
  </si>
  <si>
    <t>07ESS</t>
  </si>
  <si>
    <t>06ERG</t>
  </si>
  <si>
    <t>05ENX</t>
  </si>
  <si>
    <t>04END</t>
  </si>
  <si>
    <t>03CIT</t>
  </si>
  <si>
    <t>02AGD</t>
  </si>
  <si>
    <t>01ACT</t>
  </si>
  <si>
    <t>VCR</t>
  </si>
  <si>
    <t>Industrial</t>
  </si>
  <si>
    <t>Commercial</t>
  </si>
  <si>
    <t>Residential</t>
  </si>
  <si>
    <t>Tasmania</t>
  </si>
  <si>
    <t>South Australia</t>
  </si>
  <si>
    <t>New South Wales</t>
  </si>
  <si>
    <t>Queensland</t>
  </si>
  <si>
    <t>Victoria</t>
  </si>
  <si>
    <t>Detailed VCR estimate</t>
  </si>
  <si>
    <t>Energy Deliveries</t>
  </si>
  <si>
    <t>Residential customers energy deliveries</t>
  </si>
  <si>
    <t>Non-residential customers not on demand tariffs energy deliveries</t>
  </si>
  <si>
    <t>Non-residential low voltage demand tariff customers energy deliveries</t>
  </si>
  <si>
    <t>Non-residential high voltage demand tariff customers energy deliveries</t>
  </si>
  <si>
    <t>Other Customer Class Energy Deliveries</t>
  </si>
  <si>
    <t>Total</t>
  </si>
  <si>
    <t>% energy deliveries</t>
  </si>
  <si>
    <t>A2336253A</t>
  </si>
  <si>
    <t>A2336325A</t>
  </si>
  <si>
    <t>A2334690L</t>
  </si>
  <si>
    <t>A2335028L</t>
  </si>
  <si>
    <t>A2335019K</t>
  </si>
  <si>
    <t>A2336251W</t>
  </si>
  <si>
    <t>A2336323W</t>
  </si>
  <si>
    <t>A2334674L</t>
  </si>
  <si>
    <t>A2335026J</t>
  </si>
  <si>
    <t>A2335017F</t>
  </si>
  <si>
    <t>A2336250V</t>
  </si>
  <si>
    <t>A2336322V</t>
  </si>
  <si>
    <t>A2334666L</t>
  </si>
  <si>
    <t>A2335025F</t>
  </si>
  <si>
    <t>A2335016C</t>
  </si>
  <si>
    <t>A2336248J</t>
  </si>
  <si>
    <t>A2336320R</t>
  </si>
  <si>
    <t>A2334650V</t>
  </si>
  <si>
    <t>A2335023A</t>
  </si>
  <si>
    <t>A2335014X</t>
  </si>
  <si>
    <t>A2336249K</t>
  </si>
  <si>
    <t>A2336321T</t>
  </si>
  <si>
    <t>A2334658L</t>
  </si>
  <si>
    <t>A2335024C</t>
  </si>
  <si>
    <t>A2335015A</t>
  </si>
  <si>
    <t>Series ID</t>
  </si>
  <si>
    <t>No. Obs</t>
  </si>
  <si>
    <t>Series End</t>
  </si>
  <si>
    <t>Series Start</t>
  </si>
  <si>
    <t>Collection Month</t>
  </si>
  <si>
    <t>Annual</t>
  </si>
  <si>
    <t>Frequency</t>
  </si>
  <si>
    <t>DERIVED</t>
  </si>
  <si>
    <t>Data Type</t>
  </si>
  <si>
    <t>Original</t>
  </si>
  <si>
    <t>Series Type</t>
  </si>
  <si>
    <t>$</t>
  </si>
  <si>
    <t>$ Millions</t>
  </si>
  <si>
    <t>Unit</t>
  </si>
  <si>
    <t>Tasmania ;  Gross state product per capita: Current prices ;</t>
  </si>
  <si>
    <t>Tasmania ;  Gross state product: Current prices ;</t>
  </si>
  <si>
    <t>Tasmania ;  Gross agricultural value added at producers' prices ;</t>
  </si>
  <si>
    <t>Total gross income per capita ;</t>
  </si>
  <si>
    <t>TOTAL GROSS INCOME ;</t>
  </si>
  <si>
    <t>South Australia ;  Gross state product per capita: Current prices ;</t>
  </si>
  <si>
    <t>South Australia ;  Gross state product: Current prices ;</t>
  </si>
  <si>
    <t>South Australia ;  Gross agricultural value added at producers' prices ;</t>
  </si>
  <si>
    <t>Queensland ;  Gross state product per capita: Current prices ;</t>
  </si>
  <si>
    <t>Queensland ;  Gross state product: Current prices ;</t>
  </si>
  <si>
    <t>Queensland ;  Gross agricultural value added at producers' prices ;</t>
  </si>
  <si>
    <t>New South Wales ;  Gross state product per capita: Current prices ;</t>
  </si>
  <si>
    <t>New South Wales ;  Gross state product: Current prices ;</t>
  </si>
  <si>
    <t>New South Wales ;  Gross agricultural value added at producers' prices ;</t>
  </si>
  <si>
    <t>Victoria ;  Gross state product per capita: Current prices ;</t>
  </si>
  <si>
    <t>Victoria ;  Gross state product: Current prices ;</t>
  </si>
  <si>
    <t>Victoria ;  Gross agricultural value added at producers' prices ;</t>
  </si>
  <si>
    <t>NSW</t>
  </si>
  <si>
    <t>VCR weight - Residential customers energy deliveries</t>
  </si>
  <si>
    <t>VCR weight - Non-residential customers not on demand tariffs energy deliveries</t>
  </si>
  <si>
    <t>VCR weight - Non-residential low voltage demand tariff customers energy deliveries</t>
  </si>
  <si>
    <t>VCR weight - Non-residential high voltage demand tariff customers energy deliveries</t>
  </si>
  <si>
    <t>VCR weight - Other Customer Class Energy Deliveries</t>
  </si>
  <si>
    <t>VCR calculations</t>
  </si>
  <si>
    <t>These calculations have been based upon the methodology applied by AEMO to calculate the VCR detailed here: 
http://www.aemo.com.au/Electricity/Policies-and-Procedures/Planning/National-Value-of-Customer-Reliability-VCR</t>
  </si>
  <si>
    <t>Customer numbers</t>
  </si>
  <si>
    <t>Energy delivered per minute (kWh)</t>
  </si>
  <si>
    <t>Energy delivered per customer minute (kWh)</t>
  </si>
  <si>
    <t>$/customer minute-off-supply</t>
  </si>
  <si>
    <t>Customer minutes off supply</t>
  </si>
  <si>
    <t>Customer minutes off supply (MEDs excluded)</t>
  </si>
  <si>
    <t>Price weighting output ($ per customer minute off supply)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</si>
</sst>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;\-0.0;0.0;@"/>
    <numFmt numFmtId="165" formatCode="mmm\-yyyy"/>
    <numFmt numFmtId="166" formatCode="0;\-0;0;@"/>
    <numFmt numFmtId="167" formatCode="#,##0.0000"/>
    <numFmt numFmtId="168" formatCode="0.000"/>
    <numFmt numFmtId="169" formatCode="#,##0.0"/>
    <numFmt numFmtId="170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</cellStyleXfs>
  <cellXfs count="47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" fontId="0" fillId="0" borderId="0" xfId="0" applyNumberFormat="1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166" fontId="6" fillId="0" borderId="0" xfId="7" applyNumberFormat="1" applyFont="1" applyAlignment="1"/>
    <xf numFmtId="164" fontId="6" fillId="0" borderId="0" xfId="0" applyNumberFormat="1" applyFont="1" applyAlignment="1"/>
    <xf numFmtId="166" fontId="6" fillId="0" borderId="0" xfId="0" applyNumberFormat="1" applyFont="1" applyAlignment="1"/>
    <xf numFmtId="165" fontId="6" fillId="0" borderId="0" xfId="0" applyNumberFormat="1" applyFont="1" applyAlignment="1">
      <alignment horizontal="lef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/>
    <xf numFmtId="0" fontId="6" fillId="0" borderId="0" xfId="7" applyFont="1" applyAlignment="1"/>
    <xf numFmtId="0" fontId="6" fillId="0" borderId="0" xfId="0" applyFont="1" applyAlignment="1"/>
    <xf numFmtId="165" fontId="6" fillId="0" borderId="0" xfId="7" applyNumberFormat="1" applyFont="1" applyAlignment="1"/>
    <xf numFmtId="165" fontId="6" fillId="0" borderId="0" xfId="0" applyNumberFormat="1" applyFont="1" applyAlignment="1"/>
    <xf numFmtId="165" fontId="7" fillId="0" borderId="0" xfId="0" applyNumberFormat="1" applyFont="1" applyAlignment="1"/>
    <xf numFmtId="0" fontId="6" fillId="0" borderId="0" xfId="7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0" fillId="0" borderId="1" xfId="0" applyBorder="1"/>
    <xf numFmtId="0" fontId="0" fillId="2" borderId="0" xfId="0" applyFill="1"/>
    <xf numFmtId="166" fontId="6" fillId="2" borderId="0" xfId="7" applyNumberFormat="1" applyFont="1" applyFill="1" applyAlignment="1"/>
    <xf numFmtId="166" fontId="6" fillId="2" borderId="0" xfId="0" applyNumberFormat="1" applyFont="1" applyFill="1" applyAlignment="1"/>
    <xf numFmtId="165" fontId="6" fillId="2" borderId="0" xfId="0" applyNumberFormat="1" applyFont="1" applyFill="1" applyAlignment="1">
      <alignment horizontal="left"/>
    </xf>
    <xf numFmtId="2" fontId="0" fillId="0" borderId="0" xfId="0" applyNumberFormat="1"/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9" fontId="0" fillId="0" borderId="0" xfId="2" applyFont="1" applyAlignment="1">
      <alignment horizontal="right"/>
    </xf>
    <xf numFmtId="43" fontId="0" fillId="0" borderId="0" xfId="1" applyFont="1" applyAlignment="1">
      <alignment horizontal="right"/>
    </xf>
    <xf numFmtId="44" fontId="0" fillId="0" borderId="0" xfId="0" applyNumberFormat="1" applyAlignment="1">
      <alignment horizontal="right"/>
    </xf>
    <xf numFmtId="3" fontId="0" fillId="0" borderId="0" xfId="0" applyNumberFormat="1"/>
    <xf numFmtId="3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0" fontId="0" fillId="0" borderId="0" xfId="0" applyFont="1" applyAlignment="1">
      <alignment horizontal="left" wrapText="1"/>
    </xf>
    <xf numFmtId="167" fontId="0" fillId="0" borderId="0" xfId="0" applyNumberFormat="1"/>
    <xf numFmtId="0" fontId="2" fillId="0" borderId="0" xfId="0" applyFont="1" applyFill="1"/>
    <xf numFmtId="1" fontId="0" fillId="0" borderId="0" xfId="0" applyNumberFormat="1" applyFill="1"/>
    <xf numFmtId="9" fontId="0" fillId="0" borderId="0" xfId="2" applyFont="1"/>
    <xf numFmtId="168" fontId="0" fillId="0" borderId="0" xfId="0" applyNumberFormat="1"/>
    <xf numFmtId="0" fontId="0" fillId="0" borderId="0" xfId="0" applyFill="1" applyAlignment="1">
      <alignment horizontal="left"/>
    </xf>
    <xf numFmtId="169" fontId="0" fillId="0" borderId="0" xfId="0" applyNumberFormat="1" applyFill="1" applyAlignment="1">
      <alignment horizontal="right"/>
    </xf>
    <xf numFmtId="0" fontId="0" fillId="0" borderId="0" xfId="0" applyFill="1"/>
    <xf numFmtId="4" fontId="0" fillId="0" borderId="0" xfId="0" applyNumberFormat="1" applyFill="1" applyAlignment="1">
      <alignment horizontal="right"/>
    </xf>
    <xf numFmtId="170" fontId="0" fillId="0" borderId="0" xfId="2" applyNumberFormat="1" applyFont="1"/>
    <xf numFmtId="170" fontId="0" fillId="0" borderId="0" xfId="0" applyNumberFormat="1"/>
  </cellXfs>
  <cellStyles count="8">
    <cellStyle name="Comma" xfId="1" builtinId="3"/>
    <cellStyle name="Hyperlink 2" xfId="4"/>
    <cellStyle name="Normal" xfId="0" builtinId="0"/>
    <cellStyle name="Normal 2" xfId="5"/>
    <cellStyle name="Normal 3" xfId="6"/>
    <cellStyle name="Normal 4" xfId="3"/>
    <cellStyle name="Normal 4 2" xfId="7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AER%20consolidated%20master%20she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version"/>
      <sheetName val="2. Revenue"/>
      <sheetName val="3. Opex"/>
      <sheetName val="4. Assets (RAB)"/>
      <sheetName val="4. Assets (RAB) alternative"/>
      <sheetName val="5. Operational data"/>
      <sheetName val="6. Physical assets"/>
      <sheetName val="7. Quality of services"/>
      <sheetName val="8. Operating Environment"/>
      <sheetName val="SD 2.Revenue"/>
      <sheetName val="SD 3. Opex"/>
      <sheetName val="SD 4. Assets (RAB)"/>
      <sheetName val="SD. 4.Assets(RAB) alternative"/>
      <sheetName val="SD 5. Operational data"/>
      <sheetName val="SD 6.Physical assets"/>
      <sheetName val="SD 7.Quality of services"/>
      <sheetName val="SD 8.Operating Environment"/>
      <sheetName val="Second phase checking"/>
      <sheetName val="Macro"/>
      <sheetName val="2014 data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">
          <cell r="D6">
            <v>2758.2599927732258</v>
          </cell>
          <cell r="E6">
            <v>2820.8384251741936</v>
          </cell>
          <cell r="F6">
            <v>2847.3026528387095</v>
          </cell>
          <cell r="G6">
            <v>2872.9189710000005</v>
          </cell>
          <cell r="H6">
            <v>2896.4430109999998</v>
          </cell>
          <cell r="I6">
            <v>2909.8907380000001</v>
          </cell>
          <cell r="J6">
            <v>2891.1396340000001</v>
          </cell>
          <cell r="K6">
            <v>2903.9244520000002</v>
          </cell>
          <cell r="L6">
            <v>2829.7719999999995</v>
          </cell>
          <cell r="M6">
            <v>30120.253331129858</v>
          </cell>
          <cell r="N6">
            <v>30441.837283128782</v>
          </cell>
          <cell r="O6">
            <v>30555.278457618409</v>
          </cell>
          <cell r="P6">
            <v>30707.253764586236</v>
          </cell>
          <cell r="Q6">
            <v>30533.414655190561</v>
          </cell>
          <cell r="R6">
            <v>30569.629007553311</v>
          </cell>
          <cell r="S6">
            <v>29344.733929410948</v>
          </cell>
          <cell r="T6">
            <v>26338.085908875004</v>
          </cell>
          <cell r="U6">
            <v>25523.446190068</v>
          </cell>
          <cell r="V6">
            <v>5974.9926469298307</v>
          </cell>
          <cell r="W6">
            <v>6079.2982329258366</v>
          </cell>
          <cell r="X6">
            <v>6099.5968399551139</v>
          </cell>
          <cell r="Y6">
            <v>6096.4719590413051</v>
          </cell>
          <cell r="Z6">
            <v>6209.7110590538878</v>
          </cell>
          <cell r="AA6">
            <v>6105.0505741951483</v>
          </cell>
          <cell r="AB6">
            <v>6085.1301230161089</v>
          </cell>
          <cell r="AC6">
            <v>5981.3549492096299</v>
          </cell>
          <cell r="AD6">
            <v>5919.4020721637098</v>
          </cell>
          <cell r="AE6">
            <v>17196</v>
          </cell>
          <cell r="AF6">
            <v>17482.559368937189</v>
          </cell>
          <cell r="AG6">
            <v>18111.697</v>
          </cell>
          <cell r="AH6">
            <v>17425.962</v>
          </cell>
          <cell r="AI6">
            <v>17410.773000000001</v>
          </cell>
          <cell r="AJ6">
            <v>17501.186278246016</v>
          </cell>
          <cell r="AK6">
            <v>16505.800201592276</v>
          </cell>
          <cell r="AL6">
            <v>16000.807428106313</v>
          </cell>
          <cell r="AM6">
            <v>15636.951096853025</v>
          </cell>
          <cell r="AN6">
            <v>20618</v>
          </cell>
          <cell r="AO6">
            <v>20707</v>
          </cell>
          <cell r="AP6">
            <v>21155</v>
          </cell>
          <cell r="AQ6">
            <v>21994</v>
          </cell>
          <cell r="AR6">
            <v>22193</v>
          </cell>
          <cell r="AS6">
            <v>21454</v>
          </cell>
          <cell r="AT6">
            <v>21210</v>
          </cell>
          <cell r="AU6">
            <v>21055</v>
          </cell>
          <cell r="AV6">
            <v>20838.067203162998</v>
          </cell>
          <cell r="AW6">
            <v>13486.171</v>
          </cell>
          <cell r="AX6">
            <v>13576.44</v>
          </cell>
          <cell r="AY6">
            <v>13813.451000000001</v>
          </cell>
          <cell r="AZ6">
            <v>14130.074000000002</v>
          </cell>
          <cell r="BA6">
            <v>14256.528</v>
          </cell>
          <cell r="BB6">
            <v>13227.153</v>
          </cell>
          <cell r="BC6">
            <v>13691.726000000001</v>
          </cell>
          <cell r="BD6">
            <v>13495.528</v>
          </cell>
          <cell r="BE6">
            <v>13716.244895035559</v>
          </cell>
          <cell r="BF6">
            <v>11964.840000000002</v>
          </cell>
          <cell r="BG6">
            <v>11974.12</v>
          </cell>
          <cell r="BH6">
            <v>12036.900000000001</v>
          </cell>
          <cell r="BI6">
            <v>12121.430283</v>
          </cell>
          <cell r="BJ6">
            <v>12103.520000000002</v>
          </cell>
          <cell r="BK6">
            <v>11943.293</v>
          </cell>
          <cell r="BL6">
            <v>11853.304757472308</v>
          </cell>
          <cell r="BM6">
            <v>12291.140578126164</v>
          </cell>
          <cell r="BN6">
            <v>12029.802982677164</v>
          </cell>
          <cell r="BO6">
            <v>4278</v>
          </cell>
          <cell r="BP6">
            <v>4379</v>
          </cell>
          <cell r="BQ6">
            <v>4490</v>
          </cell>
          <cell r="BR6">
            <v>4376</v>
          </cell>
          <cell r="BS6">
            <v>4450</v>
          </cell>
          <cell r="BT6">
            <v>4415</v>
          </cell>
          <cell r="BU6">
            <v>4365</v>
          </cell>
          <cell r="BV6">
            <v>4254</v>
          </cell>
          <cell r="BW6">
            <v>4135.5218560000003</v>
          </cell>
          <cell r="BX6">
            <v>10147.799590551467</v>
          </cell>
          <cell r="BY6">
            <v>10299.201244249922</v>
          </cell>
          <cell r="BZ6">
            <v>10510.327417061566</v>
          </cell>
          <cell r="CA6">
            <v>10490.717127596528</v>
          </cell>
          <cell r="CB6">
            <v>10678.105955435442</v>
          </cell>
          <cell r="CC6">
            <v>10470.676586587089</v>
          </cell>
          <cell r="CD6">
            <v>10743.806137023681</v>
          </cell>
          <cell r="CE6">
            <v>10555.881312208892</v>
          </cell>
          <cell r="CF6">
            <v>10332.961914579491</v>
          </cell>
          <cell r="CG6">
            <v>10954.5</v>
          </cell>
          <cell r="CH6">
            <v>11258.599999999999</v>
          </cell>
          <cell r="CI6">
            <v>11344.299999999997</v>
          </cell>
          <cell r="CJ6">
            <v>11266.700000000003</v>
          </cell>
          <cell r="CK6">
            <v>11503.5</v>
          </cell>
          <cell r="CL6">
            <v>11258.9</v>
          </cell>
          <cell r="CM6">
            <v>11018.6</v>
          </cell>
          <cell r="CN6">
            <v>11008.1</v>
          </cell>
          <cell r="CO6">
            <v>10603.245000000001</v>
          </cell>
          <cell r="CP6">
            <v>7397.9030000000002</v>
          </cell>
          <cell r="CQ6">
            <v>7499.9520000000002</v>
          </cell>
          <cell r="CR6">
            <v>7885.8140000000003</v>
          </cell>
          <cell r="CS6">
            <v>7750.0280000000002</v>
          </cell>
          <cell r="CT6">
            <v>7909.0959999999995</v>
          </cell>
          <cell r="CU6">
            <v>7629.5309999999999</v>
          </cell>
          <cell r="CV6">
            <v>7594.7430000000004</v>
          </cell>
          <cell r="CW6">
            <v>7501</v>
          </cell>
          <cell r="CX6">
            <v>7447.6489589325638</v>
          </cell>
          <cell r="CY6">
            <v>4448.6720436592732</v>
          </cell>
          <cell r="CZ6">
            <v>4417.0736412828728</v>
          </cell>
          <cell r="DA6">
            <v>4441.0496229999999</v>
          </cell>
          <cell r="DB6">
            <v>4586.0503100572932</v>
          </cell>
          <cell r="DC6">
            <v>4545.2267016629203</v>
          </cell>
          <cell r="DD6">
            <v>4444.8157984202126</v>
          </cell>
          <cell r="DE6">
            <v>4317.9943187364997</v>
          </cell>
          <cell r="DF6">
            <v>4247.6620063958999</v>
          </cell>
          <cell r="DG6">
            <v>4111.7477722760304</v>
          </cell>
          <cell r="DH6">
            <v>7915.3399999999983</v>
          </cell>
          <cell r="DI6">
            <v>7972.7465784395063</v>
          </cell>
          <cell r="DJ6">
            <v>7895.8596747079464</v>
          </cell>
          <cell r="DK6">
            <v>8013.4135843710746</v>
          </cell>
          <cell r="DL6">
            <v>8163.2832633727876</v>
          </cell>
          <cell r="DM6">
            <v>8022.5268351517052</v>
          </cell>
          <cell r="DN6">
            <v>8120.6288165099468</v>
          </cell>
          <cell r="DO6">
            <v>7856.2712131410535</v>
          </cell>
          <cell r="DP6">
            <v>7696.3088217114091</v>
          </cell>
        </row>
        <row r="33">
          <cell r="D33">
            <v>1179</v>
          </cell>
          <cell r="E33">
            <v>1146</v>
          </cell>
          <cell r="F33">
            <v>1144</v>
          </cell>
          <cell r="G33">
            <v>1173</v>
          </cell>
          <cell r="H33">
            <v>1196</v>
          </cell>
          <cell r="I33">
            <v>1142</v>
          </cell>
          <cell r="J33">
            <v>1121</v>
          </cell>
          <cell r="K33">
            <v>1096</v>
          </cell>
          <cell r="L33">
            <v>1138.154</v>
          </cell>
          <cell r="M33">
            <v>9938.4541219340008</v>
          </cell>
          <cell r="N33">
            <v>9786.6784652969982</v>
          </cell>
          <cell r="O33">
            <v>9667.5496442810036</v>
          </cell>
          <cell r="P33">
            <v>9852.7616374850004</v>
          </cell>
          <cell r="Q33">
            <v>9507.0991881339996</v>
          </cell>
          <cell r="R33">
            <v>9377.2634917560008</v>
          </cell>
          <cell r="S33">
            <v>8891.5334854850007</v>
          </cell>
          <cell r="T33">
            <v>8579.2621999250005</v>
          </cell>
          <cell r="U33">
            <v>8116.8168494416004</v>
          </cell>
          <cell r="V33">
            <v>1307.54060499</v>
          </cell>
          <cell r="W33">
            <v>1259.1694947150108</v>
          </cell>
          <cell r="X33">
            <v>1295.0078325749896</v>
          </cell>
          <cell r="Y33">
            <v>1321.1576924304782</v>
          </cell>
          <cell r="Z33">
            <v>1373.8899413765234</v>
          </cell>
          <cell r="AA33">
            <v>1263.6409598162172</v>
          </cell>
          <cell r="AB33">
            <v>1286.8344950111541</v>
          </cell>
          <cell r="AC33">
            <v>1269.5791585910877</v>
          </cell>
          <cell r="AD33">
            <v>1200.7261360532127</v>
          </cell>
          <cell r="AE33">
            <v>5887.5111273240809</v>
          </cell>
          <cell r="AF33">
            <v>5826.3709069913903</v>
          </cell>
          <cell r="AG33">
            <v>6328.5480773211275</v>
          </cell>
          <cell r="AH33">
            <v>6183.3248975649694</v>
          </cell>
          <cell r="AI33">
            <v>5832.6281052811701</v>
          </cell>
          <cell r="AJ33">
            <v>5856.5664531332877</v>
          </cell>
          <cell r="AK33">
            <v>5495.560247614244</v>
          </cell>
          <cell r="AL33">
            <v>5366.5983753862911</v>
          </cell>
          <cell r="AM33">
            <v>5146.9657189534046</v>
          </cell>
          <cell r="AN33">
            <v>8193</v>
          </cell>
          <cell r="AO33">
            <v>8060</v>
          </cell>
          <cell r="AP33">
            <v>8375</v>
          </cell>
          <cell r="AQ33">
            <v>8498</v>
          </cell>
          <cell r="AR33">
            <v>8652</v>
          </cell>
          <cell r="AS33">
            <v>8245</v>
          </cell>
          <cell r="AT33">
            <v>7910</v>
          </cell>
          <cell r="AU33">
            <v>7610</v>
          </cell>
          <cell r="AV33">
            <v>7361.1273993560008</v>
          </cell>
          <cell r="AW33">
            <v>4462.5884988323814</v>
          </cell>
          <cell r="AX33">
            <v>4458.9892853868523</v>
          </cell>
          <cell r="AY33">
            <v>4727.5877410000003</v>
          </cell>
          <cell r="AZ33">
            <v>4584.0738709999996</v>
          </cell>
          <cell r="BA33">
            <v>4867.1654521459213</v>
          </cell>
          <cell r="BB33">
            <v>4581.598199044508</v>
          </cell>
          <cell r="BC33">
            <v>4703.4207021327402</v>
          </cell>
          <cell r="BD33">
            <v>4509.5795387098515</v>
          </cell>
          <cell r="BE33">
            <v>4305.233243373561</v>
          </cell>
          <cell r="BF33">
            <v>4935.0281017192065</v>
          </cell>
          <cell r="BG33">
            <v>4842.6938455291538</v>
          </cell>
          <cell r="BH33">
            <v>4862.3394987622496</v>
          </cell>
          <cell r="BI33">
            <v>5039.221055035584</v>
          </cell>
          <cell r="BJ33">
            <v>4997.0600954566507</v>
          </cell>
          <cell r="BK33">
            <v>4849.3652899999997</v>
          </cell>
          <cell r="BL33">
            <v>4600.3011299999998</v>
          </cell>
          <cell r="BM33">
            <v>4519.8617400000003</v>
          </cell>
          <cell r="BN33">
            <v>4355.5752363870233</v>
          </cell>
          <cell r="BO33">
            <v>1203</v>
          </cell>
          <cell r="BP33">
            <v>1225</v>
          </cell>
          <cell r="BQ33">
            <v>1253</v>
          </cell>
          <cell r="BR33">
            <v>1300</v>
          </cell>
          <cell r="BS33">
            <v>1342</v>
          </cell>
          <cell r="BT33">
            <v>1329</v>
          </cell>
          <cell r="BU33">
            <v>1299</v>
          </cell>
          <cell r="BV33">
            <v>1257</v>
          </cell>
          <cell r="BW33">
            <v>1210.9893970000001</v>
          </cell>
          <cell r="BX33">
            <v>3432.9346306180369</v>
          </cell>
          <cell r="BY33">
            <v>3400.5649609329457</v>
          </cell>
          <cell r="BZ33">
            <v>3522.3459772457122</v>
          </cell>
          <cell r="CA33">
            <v>3636.6449479610155</v>
          </cell>
          <cell r="CB33">
            <v>3621.1770843334166</v>
          </cell>
          <cell r="CC33">
            <v>3443.4026777473564</v>
          </cell>
          <cell r="CD33">
            <v>3466.4300657269541</v>
          </cell>
          <cell r="CE33">
            <v>3374.4469493823417</v>
          </cell>
          <cell r="CF33">
            <v>3298.1288633581962</v>
          </cell>
          <cell r="CG33">
            <v>4198.4000000000005</v>
          </cell>
          <cell r="CH33">
            <v>4246.8</v>
          </cell>
          <cell r="CI33">
            <v>4333.1000000000004</v>
          </cell>
          <cell r="CJ33">
            <v>4319.7</v>
          </cell>
          <cell r="CK33">
            <v>4501</v>
          </cell>
          <cell r="CL33">
            <v>4381.2</v>
          </cell>
          <cell r="CM33">
            <v>4065.1</v>
          </cell>
          <cell r="CN33">
            <v>3938.7000000000003</v>
          </cell>
          <cell r="CO33">
            <v>3759.770138846533</v>
          </cell>
          <cell r="CP33">
            <v>3228.9859999999999</v>
          </cell>
          <cell r="CQ33">
            <v>3230.5659999999998</v>
          </cell>
          <cell r="CR33">
            <v>3354.8330000000001</v>
          </cell>
          <cell r="CS33">
            <v>3377.7370000000001</v>
          </cell>
          <cell r="CT33">
            <v>3398.3589999999999</v>
          </cell>
          <cell r="CU33">
            <v>3259.4009999999998</v>
          </cell>
          <cell r="CV33">
            <v>3247.48</v>
          </cell>
          <cell r="CW33">
            <v>3129</v>
          </cell>
          <cell r="CX33">
            <v>3125.0616385234921</v>
          </cell>
          <cell r="CY33">
            <v>2105</v>
          </cell>
          <cell r="CZ33">
            <v>2090</v>
          </cell>
          <cell r="DA33">
            <v>2362.0959745839996</v>
          </cell>
          <cell r="DB33">
            <v>2135.7735894622933</v>
          </cell>
          <cell r="DC33">
            <v>2090.9121716901209</v>
          </cell>
          <cell r="DD33">
            <v>2094.4618591432127</v>
          </cell>
          <cell r="DE33">
            <v>1989.4561777440001</v>
          </cell>
          <cell r="DF33">
            <v>1906.8649919970001</v>
          </cell>
          <cell r="DG33">
            <v>1903.3476633739315</v>
          </cell>
          <cell r="DH33">
            <v>2952</v>
          </cell>
          <cell r="DI33">
            <v>2915.9752792603804</v>
          </cell>
          <cell r="DJ33">
            <v>2982.6950551058044</v>
          </cell>
          <cell r="DK33">
            <v>2982.0768746892963</v>
          </cell>
          <cell r="DL33">
            <v>2959.5836474916759</v>
          </cell>
          <cell r="DM33">
            <v>2903.7945490698635</v>
          </cell>
          <cell r="DN33">
            <v>2852.5204344766798</v>
          </cell>
          <cell r="DO33">
            <v>2740.9785850127196</v>
          </cell>
          <cell r="DP33">
            <v>2678.8287636957116</v>
          </cell>
        </row>
        <row r="34">
          <cell r="D34">
            <v>373</v>
          </cell>
          <cell r="E34">
            <v>397</v>
          </cell>
          <cell r="F34">
            <v>394</v>
          </cell>
          <cell r="G34">
            <v>399</v>
          </cell>
          <cell r="H34">
            <v>392</v>
          </cell>
          <cell r="I34">
            <v>448</v>
          </cell>
          <cell r="J34">
            <v>438</v>
          </cell>
          <cell r="K34">
            <v>455</v>
          </cell>
          <cell r="L34">
            <v>411.86200000000002</v>
          </cell>
          <cell r="M34">
            <v>7027.7536947359995</v>
          </cell>
          <cell r="N34">
            <v>6662.1258047970023</v>
          </cell>
          <cell r="O34">
            <v>6436.6678681989988</v>
          </cell>
          <cell r="P34">
            <v>6259.0727058940001</v>
          </cell>
          <cell r="Q34">
            <v>5636.3912966409989</v>
          </cell>
          <cell r="R34">
            <v>5645.7684804969995</v>
          </cell>
          <cell r="S34">
            <v>5210.4915083799997</v>
          </cell>
          <cell r="T34">
            <v>2805.2059759399999</v>
          </cell>
          <cell r="U34">
            <v>2767.031318974452</v>
          </cell>
          <cell r="V34">
            <v>1990.3057498600003</v>
          </cell>
          <cell r="W34">
            <v>2065.884475956726</v>
          </cell>
          <cell r="X34">
            <v>2041.893247761705</v>
          </cell>
          <cell r="Y34">
            <v>2152.9734627086705</v>
          </cell>
          <cell r="Z34">
            <v>2186.7927909273844</v>
          </cell>
          <cell r="AA34">
            <v>2128.440739356055</v>
          </cell>
          <cell r="AB34">
            <v>2084.5583487675653</v>
          </cell>
          <cell r="AC34">
            <v>1954.5951173602134</v>
          </cell>
          <cell r="AD34">
            <v>1882.0118471160195</v>
          </cell>
          <cell r="AE34">
            <v>2346.7476164055215</v>
          </cell>
          <cell r="AF34">
            <v>2316.5159432934238</v>
          </cell>
          <cell r="AG34">
            <v>2523.8027645142483</v>
          </cell>
          <cell r="AH34">
            <v>2466.8081914219724</v>
          </cell>
          <cell r="AI34">
            <v>2463.1656682221878</v>
          </cell>
          <cell r="AJ34">
            <v>2292.0346674131392</v>
          </cell>
          <cell r="AK34">
            <v>2233.2550456414492</v>
          </cell>
          <cell r="AL34">
            <v>2200.4726811699652</v>
          </cell>
          <cell r="AM34">
            <v>2169.2830730023188</v>
          </cell>
          <cell r="AN34">
            <v>4061</v>
          </cell>
          <cell r="AO34">
            <v>3773</v>
          </cell>
          <cell r="AP34">
            <v>3511</v>
          </cell>
          <cell r="AQ34">
            <v>3624</v>
          </cell>
          <cell r="AR34">
            <v>3109</v>
          </cell>
          <cell r="AS34">
            <v>2675</v>
          </cell>
          <cell r="AT34">
            <v>2405</v>
          </cell>
          <cell r="AU34">
            <v>2182</v>
          </cell>
          <cell r="AV34">
            <v>2223.6599447920003</v>
          </cell>
          <cell r="AW34">
            <v>921.89231700000016</v>
          </cell>
          <cell r="AX34">
            <v>962.830290512587</v>
          </cell>
          <cell r="AY34">
            <v>921.47188799999992</v>
          </cell>
          <cell r="AZ34">
            <v>1131.285674</v>
          </cell>
          <cell r="BA34">
            <v>986.61125699815</v>
          </cell>
          <cell r="BB34">
            <v>764.28232907054974</v>
          </cell>
          <cell r="BC34">
            <v>806.49803044525993</v>
          </cell>
          <cell r="BD34">
            <v>836.87908602465996</v>
          </cell>
          <cell r="BE34">
            <v>1001.22799051193</v>
          </cell>
          <cell r="BF34">
            <v>2537.2088690157329</v>
          </cell>
          <cell r="BG34">
            <v>2524.6026580304701</v>
          </cell>
          <cell r="BH34">
            <v>2492.9551124866653</v>
          </cell>
          <cell r="BI34">
            <v>2372.2627200568118</v>
          </cell>
          <cell r="BJ34">
            <v>2174.3524992919715</v>
          </cell>
          <cell r="BK34">
            <v>1953.72173</v>
          </cell>
          <cell r="BL34">
            <v>1904.0880299999999</v>
          </cell>
          <cell r="BM34">
            <v>1980.7706900000001</v>
          </cell>
          <cell r="BN34">
            <v>1966.9452022726396</v>
          </cell>
          <cell r="BO34">
            <v>651</v>
          </cell>
          <cell r="BP34">
            <v>684.7</v>
          </cell>
          <cell r="BQ34">
            <v>696</v>
          </cell>
          <cell r="BR34">
            <v>708.7</v>
          </cell>
          <cell r="BS34">
            <v>686.9</v>
          </cell>
          <cell r="BT34">
            <v>645.9</v>
          </cell>
          <cell r="BU34">
            <v>585.9</v>
          </cell>
          <cell r="BV34">
            <v>560.9</v>
          </cell>
          <cell r="BW34">
            <v>516.88510599999995</v>
          </cell>
          <cell r="BX34">
            <v>2088.5631686664778</v>
          </cell>
          <cell r="BY34">
            <v>2047.8606656247121</v>
          </cell>
          <cell r="BZ34">
            <v>2084.0407890205811</v>
          </cell>
          <cell r="CA34">
            <v>2132.0565061540842</v>
          </cell>
          <cell r="CB34">
            <v>2072.8763675072187</v>
          </cell>
          <cell r="CC34">
            <v>2047.0866632000441</v>
          </cell>
          <cell r="CD34">
            <v>2113.3341170422268</v>
          </cell>
          <cell r="CE34">
            <v>2090.1343447906452</v>
          </cell>
          <cell r="CF34">
            <v>2089.6495616184861</v>
          </cell>
          <cell r="CP34">
            <v>1855.9179999999999</v>
          </cell>
          <cell r="CQ34">
            <v>1876.6869999999999</v>
          </cell>
          <cell r="CR34">
            <v>1939.2929999999999</v>
          </cell>
          <cell r="CS34">
            <v>1887.432</v>
          </cell>
          <cell r="CT34">
            <v>1880.3119999999999</v>
          </cell>
          <cell r="CU34">
            <v>1780.9290000000001</v>
          </cell>
          <cell r="CV34">
            <v>1772.3610000000001</v>
          </cell>
          <cell r="CW34">
            <v>1744</v>
          </cell>
          <cell r="CX34">
            <v>1730.4734023360754</v>
          </cell>
          <cell r="DH34">
            <v>1429</v>
          </cell>
          <cell r="DI34">
            <v>1448.1822409856645</v>
          </cell>
          <cell r="DJ34">
            <v>1447.7938300518535</v>
          </cell>
          <cell r="DK34">
            <v>1396.1127862685287</v>
          </cell>
          <cell r="DL34">
            <v>1395.8941554488056</v>
          </cell>
          <cell r="DM34">
            <v>1359.8381161839861</v>
          </cell>
          <cell r="DN34">
            <v>1355.644367039009</v>
          </cell>
          <cell r="DO34">
            <v>1315.9212168652828</v>
          </cell>
          <cell r="DP34">
            <v>1249.6529979323379</v>
          </cell>
        </row>
        <row r="35">
          <cell r="D35">
            <v>865</v>
          </cell>
          <cell r="E35">
            <v>888</v>
          </cell>
          <cell r="F35">
            <v>928</v>
          </cell>
          <cell r="G35">
            <v>926</v>
          </cell>
          <cell r="H35">
            <v>935</v>
          </cell>
          <cell r="I35">
            <v>955</v>
          </cell>
          <cell r="J35">
            <v>956</v>
          </cell>
          <cell r="K35">
            <v>952</v>
          </cell>
          <cell r="L35">
            <v>917.21</v>
          </cell>
          <cell r="M35">
            <v>9473.8409314500022</v>
          </cell>
          <cell r="N35">
            <v>10202.207836289999</v>
          </cell>
          <cell r="O35">
            <v>10647.876169149999</v>
          </cell>
          <cell r="P35">
            <v>10781.919271449999</v>
          </cell>
          <cell r="Q35">
            <v>10917.160673950002</v>
          </cell>
          <cell r="R35">
            <v>10837.0299633</v>
          </cell>
          <cell r="S35">
            <v>10558.221889135999</v>
          </cell>
          <cell r="T35">
            <v>10347.080863560001</v>
          </cell>
          <cell r="U35">
            <v>10029.978493671999</v>
          </cell>
          <cell r="V35">
            <v>1964.087852209829</v>
          </cell>
          <cell r="W35">
            <v>2053.2479579084802</v>
          </cell>
          <cell r="X35">
            <v>2047.4363475615646</v>
          </cell>
          <cell r="Y35">
            <v>2040.3643647512245</v>
          </cell>
          <cell r="Z35">
            <v>2036.9551286615947</v>
          </cell>
          <cell r="AA35">
            <v>2057.9477474005516</v>
          </cell>
          <cell r="AB35">
            <v>2042.9853074233522</v>
          </cell>
          <cell r="AC35">
            <v>2098.723956113266</v>
          </cell>
          <cell r="AD35">
            <v>2151.8209651979296</v>
          </cell>
          <cell r="AE35">
            <v>3072.873072444499</v>
          </cell>
          <cell r="AF35">
            <v>3199.0245607621764</v>
          </cell>
          <cell r="AG35">
            <v>3229.1366259585229</v>
          </cell>
          <cell r="AH35">
            <v>3201.3809335629999</v>
          </cell>
          <cell r="AI35">
            <v>3367.3231812130002</v>
          </cell>
          <cell r="AJ35">
            <v>3441.206008126841</v>
          </cell>
          <cell r="AK35">
            <v>3438.4838121597127</v>
          </cell>
          <cell r="AL35">
            <v>3479.9208595070577</v>
          </cell>
          <cell r="AM35">
            <v>3455.8607240808906</v>
          </cell>
          <cell r="AN35">
            <v>3242</v>
          </cell>
          <cell r="AO35">
            <v>3556</v>
          </cell>
          <cell r="AP35">
            <v>3844</v>
          </cell>
          <cell r="AQ35">
            <v>4148</v>
          </cell>
          <cell r="AR35">
            <v>4456</v>
          </cell>
          <cell r="AS35">
            <v>4660</v>
          </cell>
          <cell r="AT35">
            <v>5005</v>
          </cell>
          <cell r="AU35">
            <v>5301</v>
          </cell>
          <cell r="AV35">
            <v>5382.775499929</v>
          </cell>
          <cell r="AW35">
            <v>2634.6322612476188</v>
          </cell>
          <cell r="AX35">
            <v>2622.903677804125</v>
          </cell>
          <cell r="AY35">
            <v>2593.4212520040001</v>
          </cell>
          <cell r="AZ35">
            <v>2816.9734236989998</v>
          </cell>
          <cell r="BA35">
            <v>2799.9432302796699</v>
          </cell>
          <cell r="BB35">
            <v>2823.5752567620998</v>
          </cell>
          <cell r="BC35">
            <v>2910.4027166230403</v>
          </cell>
          <cell r="BD35">
            <v>3049.8856184542697</v>
          </cell>
          <cell r="BE35">
            <v>3089.9068066793598</v>
          </cell>
          <cell r="BF35">
            <v>2226.0863289138188</v>
          </cell>
          <cell r="BG35">
            <v>2135.3705488905739</v>
          </cell>
          <cell r="BH35">
            <v>2031.67718012417</v>
          </cell>
          <cell r="BI35">
            <v>2086.1816795377204</v>
          </cell>
          <cell r="BJ35">
            <v>2323.233499404711</v>
          </cell>
          <cell r="BK35">
            <v>2352.2959999999998</v>
          </cell>
          <cell r="BL35">
            <v>2364.5344100000002</v>
          </cell>
          <cell r="BM35">
            <v>2456.0866700000001</v>
          </cell>
          <cell r="BN35">
            <v>2379.8802893430834</v>
          </cell>
          <cell r="BO35">
            <v>1126</v>
          </cell>
          <cell r="BP35">
            <v>1157</v>
          </cell>
          <cell r="BQ35">
            <v>1210</v>
          </cell>
          <cell r="BR35">
            <v>1173</v>
          </cell>
          <cell r="BS35">
            <v>1241</v>
          </cell>
          <cell r="BT35">
            <v>1286</v>
          </cell>
          <cell r="BU35">
            <v>1366</v>
          </cell>
          <cell r="BV35">
            <v>1371</v>
          </cell>
          <cell r="BW35">
            <v>1385.2661820000001</v>
          </cell>
          <cell r="BX35">
            <v>1791.8017438369534</v>
          </cell>
          <cell r="BY35">
            <v>1900.4015443674041</v>
          </cell>
          <cell r="BZ35">
            <v>2010.4489156937379</v>
          </cell>
          <cell r="CA35">
            <v>2080.0549102746909</v>
          </cell>
          <cell r="CB35">
            <v>2109.1663263055943</v>
          </cell>
          <cell r="CC35">
            <v>2140.2467492601418</v>
          </cell>
          <cell r="CD35">
            <v>2216.3001189084603</v>
          </cell>
          <cell r="CE35">
            <v>2264.1557148378038</v>
          </cell>
          <cell r="CF35">
            <v>2287.5857611483989</v>
          </cell>
          <cell r="CP35">
            <v>1240.7249999999999</v>
          </cell>
          <cell r="CQ35">
            <v>1333.1020000000001</v>
          </cell>
          <cell r="CR35">
            <v>1443.9960000000001</v>
          </cell>
          <cell r="CS35">
            <v>1445.838</v>
          </cell>
          <cell r="CT35">
            <v>1503.9480000000001</v>
          </cell>
          <cell r="CU35">
            <v>1535.7360000000001</v>
          </cell>
          <cell r="CV35">
            <v>1521.797</v>
          </cell>
          <cell r="CW35">
            <v>1593</v>
          </cell>
          <cell r="CX35">
            <v>1617.6289593494948</v>
          </cell>
          <cell r="DH35">
            <v>2303</v>
          </cell>
          <cell r="DI35">
            <v>2366.6513579549219</v>
          </cell>
          <cell r="DJ35">
            <v>2431.9694780354416</v>
          </cell>
          <cell r="DK35">
            <v>2429.4811473123164</v>
          </cell>
          <cell r="DL35">
            <v>2673.6310465150023</v>
          </cell>
          <cell r="DM35">
            <v>2618.5254671924868</v>
          </cell>
          <cell r="DN35">
            <v>2763.2002094313052</v>
          </cell>
          <cell r="DO35">
            <v>2632.9194053557708</v>
          </cell>
          <cell r="DP35">
            <v>2604.573376270916</v>
          </cell>
        </row>
        <row r="36">
          <cell r="D36">
            <v>357</v>
          </cell>
          <cell r="E36">
            <v>369</v>
          </cell>
          <cell r="F36">
            <v>365</v>
          </cell>
          <cell r="G36">
            <v>380</v>
          </cell>
          <cell r="H36">
            <v>387</v>
          </cell>
          <cell r="I36">
            <v>385</v>
          </cell>
          <cell r="J36">
            <v>365</v>
          </cell>
          <cell r="K36">
            <v>373</v>
          </cell>
          <cell r="L36">
            <v>364.75799999999998</v>
          </cell>
          <cell r="M36">
            <v>3494.3814014740001</v>
          </cell>
          <cell r="N36">
            <v>3606.9205259234791</v>
          </cell>
          <cell r="O36">
            <v>3616.367689441</v>
          </cell>
          <cell r="P36">
            <v>3626.8913125799995</v>
          </cell>
          <cell r="Q36">
            <v>4267.7523958299998</v>
          </cell>
          <cell r="R36">
            <v>4505.6100438400008</v>
          </cell>
          <cell r="S36">
            <v>4482.4081594199997</v>
          </cell>
          <cell r="T36">
            <v>4407.9688615200002</v>
          </cell>
          <cell r="U36">
            <v>4417.0386409285793</v>
          </cell>
          <cell r="V36">
            <v>713.05843987000003</v>
          </cell>
          <cell r="W36">
            <v>700.996304345618</v>
          </cell>
          <cell r="X36">
            <v>715.25941205685399</v>
          </cell>
          <cell r="Y36">
            <v>581.97643915093204</v>
          </cell>
          <cell r="Z36">
            <v>612.07319808838452</v>
          </cell>
          <cell r="AA36">
            <v>655.02112762232434</v>
          </cell>
          <cell r="AB36">
            <v>670.75197181403769</v>
          </cell>
          <cell r="AC36">
            <v>658.45671714506273</v>
          </cell>
          <cell r="AD36">
            <v>684.84312379654909</v>
          </cell>
          <cell r="AE36">
            <v>5888.8681838258999</v>
          </cell>
          <cell r="AF36">
            <v>6140.6479578901999</v>
          </cell>
          <cell r="AG36">
            <v>6030.2095322061014</v>
          </cell>
          <cell r="AH36">
            <v>5574.4479774500569</v>
          </cell>
          <cell r="AI36">
            <v>5747.656045283642</v>
          </cell>
          <cell r="AJ36">
            <v>5911.3791495727455</v>
          </cell>
          <cell r="AK36">
            <v>5338.5010961768676</v>
          </cell>
          <cell r="AL36">
            <v>4953.8155120429992</v>
          </cell>
          <cell r="AM36">
            <v>4864.8415808164109</v>
          </cell>
          <cell r="AN36">
            <v>4926</v>
          </cell>
          <cell r="AO36">
            <v>5118</v>
          </cell>
          <cell r="AP36">
            <v>5219</v>
          </cell>
          <cell r="AQ36">
            <v>5504</v>
          </cell>
          <cell r="AR36">
            <v>5748</v>
          </cell>
          <cell r="AS36">
            <v>5639</v>
          </cell>
          <cell r="AT36">
            <v>5651</v>
          </cell>
          <cell r="AU36">
            <v>5715</v>
          </cell>
          <cell r="AV36">
            <v>5695.4432529070009</v>
          </cell>
          <cell r="AW36">
            <v>5389.5202647800006</v>
          </cell>
          <cell r="AX36">
            <v>5451.7842498963246</v>
          </cell>
          <cell r="AY36">
            <v>5489.4244365629984</v>
          </cell>
          <cell r="AZ36">
            <v>5519.764055085001</v>
          </cell>
          <cell r="BA36">
            <v>5506.1605925805306</v>
          </cell>
          <cell r="BB36">
            <v>4966.3389164991286</v>
          </cell>
          <cell r="BC36">
            <v>5190.6394553547798</v>
          </cell>
          <cell r="BD36">
            <v>5014.5564761229989</v>
          </cell>
          <cell r="BE36">
            <v>5235.6425165727096</v>
          </cell>
          <cell r="BF36">
            <v>2266.5167003512383</v>
          </cell>
          <cell r="BG36">
            <v>2471.4529475498011</v>
          </cell>
          <cell r="BH36">
            <v>2649.9282086269177</v>
          </cell>
          <cell r="BI36">
            <v>2623.7648283698823</v>
          </cell>
          <cell r="BJ36">
            <v>2608.8739058466676</v>
          </cell>
          <cell r="BK36">
            <v>2787.9099799999999</v>
          </cell>
          <cell r="BL36">
            <v>2984.3811900000001</v>
          </cell>
          <cell r="BM36">
            <v>3334.4214700000002</v>
          </cell>
          <cell r="BN36">
            <v>3327.4022546744168</v>
          </cell>
          <cell r="BO36">
            <v>1216</v>
          </cell>
          <cell r="BP36">
            <v>1253</v>
          </cell>
          <cell r="BQ36">
            <v>1276</v>
          </cell>
          <cell r="BR36">
            <v>1139</v>
          </cell>
          <cell r="BS36">
            <v>1126</v>
          </cell>
          <cell r="BT36">
            <v>1098</v>
          </cell>
          <cell r="BU36">
            <v>1058</v>
          </cell>
          <cell r="BV36">
            <v>1011</v>
          </cell>
          <cell r="BW36">
            <v>966.66837799999996</v>
          </cell>
          <cell r="BX36">
            <v>2834.5000474300004</v>
          </cell>
          <cell r="BY36">
            <v>2950.3740733248596</v>
          </cell>
          <cell r="BZ36">
            <v>2893.4917351015338</v>
          </cell>
          <cell r="CA36">
            <v>2641.9607632067396</v>
          </cell>
          <cell r="CB36">
            <v>2874.886177289211</v>
          </cell>
          <cell r="CC36">
            <v>2839.9404963795473</v>
          </cell>
          <cell r="CD36">
            <v>2947.7418353460407</v>
          </cell>
          <cell r="CE36">
            <v>2827.1443031981039</v>
          </cell>
          <cell r="CF36">
            <v>2657.597728454411</v>
          </cell>
          <cell r="CP36">
            <v>996.37300000000005</v>
          </cell>
          <cell r="CQ36">
            <v>982.39800000000002</v>
          </cell>
          <cell r="CR36">
            <v>1066.751</v>
          </cell>
          <cell r="CS36">
            <v>956.29300000000001</v>
          </cell>
          <cell r="CT36">
            <v>1040.972</v>
          </cell>
          <cell r="CU36">
            <v>985.20299999999997</v>
          </cell>
          <cell r="CV36">
            <v>982.89400000000001</v>
          </cell>
          <cell r="CW36">
            <v>964</v>
          </cell>
          <cell r="CX36">
            <v>904.27287943737463</v>
          </cell>
          <cell r="DH36">
            <v>1131</v>
          </cell>
          <cell r="DI36">
            <v>1140.180221729936</v>
          </cell>
          <cell r="DJ36">
            <v>920.43922375083719</v>
          </cell>
          <cell r="DK36">
            <v>1102.4308130370866</v>
          </cell>
          <cell r="DL36">
            <v>1034.4493921102696</v>
          </cell>
          <cell r="DM36">
            <v>1039.2725364976509</v>
          </cell>
          <cell r="DN36">
            <v>1047.4027692254053</v>
          </cell>
          <cell r="DO36">
            <v>1066.9858638228134</v>
          </cell>
          <cell r="DP36">
            <v>1064.3456335144015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185.82318153585186</v>
          </cell>
          <cell r="N37">
            <v>183.90465082130024</v>
          </cell>
          <cell r="O37">
            <v>186.81708654740621</v>
          </cell>
          <cell r="P37">
            <v>186.60883717723348</v>
          </cell>
          <cell r="Q37">
            <v>205.01110063556078</v>
          </cell>
          <cell r="R37">
            <v>203.95702816031246</v>
          </cell>
          <cell r="S37">
            <v>202.0788869899431</v>
          </cell>
          <cell r="T37">
            <v>198.56800792999999</v>
          </cell>
          <cell r="U37">
            <v>192.58088705136305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197</v>
          </cell>
          <cell r="AO37">
            <v>200</v>
          </cell>
          <cell r="AP37">
            <v>206</v>
          </cell>
          <cell r="AQ37">
            <v>220</v>
          </cell>
          <cell r="AR37">
            <v>228</v>
          </cell>
          <cell r="AS37">
            <v>235</v>
          </cell>
          <cell r="AT37">
            <v>240</v>
          </cell>
          <cell r="AU37">
            <v>247</v>
          </cell>
          <cell r="AV37">
            <v>175.06110617900001</v>
          </cell>
          <cell r="AW37">
            <v>77.538259000000011</v>
          </cell>
          <cell r="AX37">
            <v>79.93234837311455</v>
          </cell>
          <cell r="AY37">
            <v>81.546365000000009</v>
          </cell>
          <cell r="AZ37">
            <v>77.977490000000003</v>
          </cell>
          <cell r="BA37">
            <v>96.647735662843616</v>
          </cell>
          <cell r="BB37">
            <v>91.359050281186768</v>
          </cell>
          <cell r="BC37">
            <v>80.765609567000013</v>
          </cell>
          <cell r="BD37">
            <v>84.627399103207864</v>
          </cell>
          <cell r="BE37">
            <v>84.234337897999993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81.78</v>
          </cell>
          <cell r="BP37">
            <v>59.45</v>
          </cell>
          <cell r="BQ37">
            <v>54.29</v>
          </cell>
          <cell r="BR37">
            <v>54.74</v>
          </cell>
          <cell r="BS37">
            <v>54.8</v>
          </cell>
          <cell r="BT37">
            <v>56.07</v>
          </cell>
          <cell r="BU37">
            <v>55.61</v>
          </cell>
          <cell r="BV37">
            <v>53.81</v>
          </cell>
          <cell r="BW37">
            <v>55.712792999999998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106</v>
          </cell>
          <cell r="CH37">
            <v>108</v>
          </cell>
          <cell r="CI37">
            <v>109.1</v>
          </cell>
          <cell r="CJ37">
            <v>111.6</v>
          </cell>
          <cell r="CK37">
            <v>113.5</v>
          </cell>
          <cell r="CL37">
            <v>114.6</v>
          </cell>
          <cell r="CM37">
            <v>116.9</v>
          </cell>
          <cell r="CN37">
            <v>118.2</v>
          </cell>
          <cell r="CO37">
            <v>115.00700000000001</v>
          </cell>
          <cell r="CP37">
            <v>75.902000000000001</v>
          </cell>
          <cell r="CQ37">
            <v>77.198999999999998</v>
          </cell>
          <cell r="CR37">
            <v>80.941000000000003</v>
          </cell>
          <cell r="CS37">
            <v>81.573999999999998</v>
          </cell>
          <cell r="CT37">
            <v>85.576999999999998</v>
          </cell>
          <cell r="CU37">
            <v>68.262</v>
          </cell>
          <cell r="CV37">
            <v>70.210999999999999</v>
          </cell>
          <cell r="CW37">
            <v>71</v>
          </cell>
          <cell r="CX37">
            <v>70.212079286126666</v>
          </cell>
          <cell r="CY37">
            <v>34</v>
          </cell>
          <cell r="CZ37">
            <v>34</v>
          </cell>
          <cell r="DA37">
            <v>25.094577999999998</v>
          </cell>
          <cell r="DB37">
            <v>29.252988874999996</v>
          </cell>
          <cell r="DC37">
            <v>40.60971502280001</v>
          </cell>
          <cell r="DD37">
            <v>36.912368268999984</v>
          </cell>
          <cell r="DE37">
            <v>37.312596436499973</v>
          </cell>
          <cell r="DF37">
            <v>36.104408595899955</v>
          </cell>
          <cell r="DG37">
            <v>37.693695892099988</v>
          </cell>
          <cell r="DH37">
            <v>100</v>
          </cell>
          <cell r="DI37">
            <v>101.7574785086024</v>
          </cell>
          <cell r="DJ37">
            <v>112.9620877640096</v>
          </cell>
          <cell r="DK37">
            <v>103.06073549513607</v>
          </cell>
          <cell r="DL37">
            <v>99.725021807035361</v>
          </cell>
          <cell r="DM37">
            <v>101.65154641382971</v>
          </cell>
          <cell r="DN37">
            <v>101.85997677645634</v>
          </cell>
          <cell r="DO37">
            <v>99.466142084466625</v>
          </cell>
          <cell r="DP37">
            <v>98.908050298040223</v>
          </cell>
        </row>
        <row r="47">
          <cell r="D47">
            <v>154510</v>
          </cell>
          <cell r="E47">
            <v>156360</v>
          </cell>
          <cell r="F47">
            <v>158455</v>
          </cell>
          <cell r="G47">
            <v>161092</v>
          </cell>
          <cell r="H47">
            <v>164900</v>
          </cell>
          <cell r="I47">
            <v>168937</v>
          </cell>
          <cell r="J47">
            <v>173186</v>
          </cell>
          <cell r="K47">
            <v>177255</v>
          </cell>
          <cell r="L47">
            <v>178710</v>
          </cell>
          <cell r="M47">
            <v>1546194.5</v>
          </cell>
          <cell r="N47">
            <v>1561614</v>
          </cell>
          <cell r="O47">
            <v>1574318</v>
          </cell>
          <cell r="P47">
            <v>1586138</v>
          </cell>
          <cell r="Q47">
            <v>1596897.5</v>
          </cell>
          <cell r="R47">
            <v>1608734.5</v>
          </cell>
          <cell r="S47">
            <v>1621658.5</v>
          </cell>
          <cell r="T47">
            <v>1635052.5</v>
          </cell>
          <cell r="U47">
            <v>1651159.5</v>
          </cell>
          <cell r="V47">
            <v>294971.65817284817</v>
          </cell>
          <cell r="W47">
            <v>299951.29418559512</v>
          </cell>
          <cell r="X47">
            <v>303151.80398687738</v>
          </cell>
          <cell r="Y47">
            <v>305984.98426974035</v>
          </cell>
          <cell r="Z47">
            <v>310174.96273258881</v>
          </cell>
          <cell r="AA47">
            <v>314439.61807555537</v>
          </cell>
          <cell r="AB47">
            <v>318643.22002329014</v>
          </cell>
          <cell r="AC47">
            <v>322735.81579787645</v>
          </cell>
          <cell r="AD47">
            <v>325917.15180561459</v>
          </cell>
          <cell r="AE47">
            <v>849548.29330195289</v>
          </cell>
          <cell r="AF47">
            <v>859722.30529925239</v>
          </cell>
          <cell r="AG47">
            <v>869654.53679641755</v>
          </cell>
          <cell r="AH47">
            <v>878612.20779662021</v>
          </cell>
          <cell r="AI47">
            <v>886064.29272155382</v>
          </cell>
          <cell r="AJ47">
            <v>895088.26980019733</v>
          </cell>
          <cell r="AK47">
            <v>903746.68839345104</v>
          </cell>
          <cell r="AL47">
            <v>919384.82389900391</v>
          </cell>
          <cell r="AM47">
            <v>940028.5</v>
          </cell>
          <cell r="AN47">
            <v>1212063.5623809525</v>
          </cell>
          <cell r="AO47">
            <v>1236100.9766666668</v>
          </cell>
          <cell r="AP47">
            <v>1263762.9433333334</v>
          </cell>
          <cell r="AQ47">
            <v>1287435.6833333333</v>
          </cell>
          <cell r="AR47">
            <v>1307554.3333333333</v>
          </cell>
          <cell r="AS47">
            <v>1326563.5</v>
          </cell>
          <cell r="AT47">
            <v>1343864.5</v>
          </cell>
          <cell r="AU47">
            <v>1359711.5</v>
          </cell>
          <cell r="AV47">
            <v>1376483</v>
          </cell>
          <cell r="AW47">
            <v>624130</v>
          </cell>
          <cell r="AX47">
            <v>635123</v>
          </cell>
          <cell r="AY47">
            <v>647729</v>
          </cell>
          <cell r="AZ47">
            <v>663216</v>
          </cell>
          <cell r="BA47">
            <v>676960</v>
          </cell>
          <cell r="BB47">
            <v>688959</v>
          </cell>
          <cell r="BC47">
            <v>699264</v>
          </cell>
          <cell r="BD47">
            <v>710431</v>
          </cell>
          <cell r="BE47">
            <v>721930</v>
          </cell>
          <cell r="BF47">
            <v>799028</v>
          </cell>
          <cell r="BG47">
            <v>805190</v>
          </cell>
          <cell r="BH47">
            <v>814865</v>
          </cell>
          <cell r="BI47">
            <v>821578</v>
          </cell>
          <cell r="BJ47">
            <v>825215</v>
          </cell>
          <cell r="BK47">
            <v>834416</v>
          </cell>
          <cell r="BL47">
            <v>838385</v>
          </cell>
          <cell r="BM47">
            <v>844244</v>
          </cell>
          <cell r="BN47">
            <v>854231</v>
          </cell>
          <cell r="BO47">
            <v>293175.49999999994</v>
          </cell>
          <cell r="BP47">
            <v>299118.49999999994</v>
          </cell>
          <cell r="BQ47">
            <v>302627.5</v>
          </cell>
          <cell r="BR47">
            <v>305243</v>
          </cell>
          <cell r="BS47">
            <v>309598</v>
          </cell>
          <cell r="BT47">
            <v>313362.00000000006</v>
          </cell>
          <cell r="BU47">
            <v>317050.00000000006</v>
          </cell>
          <cell r="BV47">
            <v>318830</v>
          </cell>
          <cell r="BW47">
            <v>318429</v>
          </cell>
          <cell r="BX47">
            <v>663966.3573024238</v>
          </cell>
          <cell r="BY47">
            <v>675821.59009513049</v>
          </cell>
          <cell r="BZ47">
            <v>688356.4318822237</v>
          </cell>
          <cell r="CA47">
            <v>701004.54183504835</v>
          </cell>
          <cell r="CB47">
            <v>715219.69663430494</v>
          </cell>
          <cell r="CC47">
            <v>731281.52706414193</v>
          </cell>
          <cell r="CD47">
            <v>743561.51547834044</v>
          </cell>
          <cell r="CE47">
            <v>753913.41676783864</v>
          </cell>
          <cell r="CF47">
            <v>765240.73900240555</v>
          </cell>
          <cell r="CG47">
            <v>778839</v>
          </cell>
          <cell r="CH47">
            <v>779426</v>
          </cell>
          <cell r="CI47">
            <v>781110</v>
          </cell>
          <cell r="CJ47">
            <v>814467</v>
          </cell>
          <cell r="CK47">
            <v>826964</v>
          </cell>
          <cell r="CL47">
            <v>836055</v>
          </cell>
          <cell r="CM47">
            <v>844153</v>
          </cell>
          <cell r="CN47">
            <v>847766</v>
          </cell>
          <cell r="CO47">
            <v>851766.5</v>
          </cell>
          <cell r="CP47">
            <v>605408</v>
          </cell>
          <cell r="CQ47">
            <v>616585.5</v>
          </cell>
          <cell r="CR47">
            <v>627552.50000000012</v>
          </cell>
          <cell r="CS47">
            <v>638613.50000000023</v>
          </cell>
          <cell r="CT47">
            <v>645694.5</v>
          </cell>
          <cell r="CU47">
            <v>654640.99999999988</v>
          </cell>
          <cell r="CV47">
            <v>668703</v>
          </cell>
          <cell r="CW47">
            <v>681299.00000000012</v>
          </cell>
          <cell r="CX47">
            <v>685194.00000000012</v>
          </cell>
          <cell r="CY47">
            <v>250642.52420131132</v>
          </cell>
          <cell r="CZ47">
            <v>255484.38545676047</v>
          </cell>
          <cell r="DA47">
            <v>260424.25945125124</v>
          </cell>
          <cell r="DB47">
            <v>265464.13023523602</v>
          </cell>
          <cell r="DC47">
            <v>270606.02202186675</v>
          </cell>
          <cell r="DD47">
            <v>275852</v>
          </cell>
          <cell r="DE47">
            <v>278392</v>
          </cell>
          <cell r="DF47">
            <v>279868</v>
          </cell>
          <cell r="DG47">
            <v>280750</v>
          </cell>
          <cell r="DH47">
            <v>612728</v>
          </cell>
          <cell r="DI47">
            <v>618250</v>
          </cell>
          <cell r="DJ47">
            <v>624094</v>
          </cell>
          <cell r="DK47">
            <v>628120</v>
          </cell>
          <cell r="DL47">
            <v>633823</v>
          </cell>
          <cell r="DM47">
            <v>641129.77419354848</v>
          </cell>
          <cell r="DN47">
            <v>647892</v>
          </cell>
          <cell r="DO47">
            <v>656516</v>
          </cell>
          <cell r="DP47">
            <v>658453</v>
          </cell>
        </row>
      </sheetData>
      <sheetData sheetId="14"/>
      <sheetData sheetId="15">
        <row r="6">
          <cell r="D6">
            <v>49.8</v>
          </cell>
          <cell r="E6">
            <v>44.5</v>
          </cell>
          <cell r="F6">
            <v>25.6</v>
          </cell>
          <cell r="G6">
            <v>33.01</v>
          </cell>
          <cell r="H6">
            <v>29.1</v>
          </cell>
          <cell r="I6">
            <v>47.7</v>
          </cell>
          <cell r="J6">
            <v>32.5</v>
          </cell>
          <cell r="K6">
            <v>47.8</v>
          </cell>
          <cell r="L6">
            <v>28.486999999999998</v>
          </cell>
          <cell r="M6">
            <v>106.4</v>
          </cell>
          <cell r="N6">
            <v>383.1</v>
          </cell>
          <cell r="O6">
            <v>115.6</v>
          </cell>
          <cell r="P6">
            <v>115.8</v>
          </cell>
          <cell r="Q6">
            <v>87.53</v>
          </cell>
          <cell r="R6">
            <v>106.5</v>
          </cell>
          <cell r="S6">
            <v>86.79</v>
          </cell>
          <cell r="T6">
            <v>79.510000000000005</v>
          </cell>
          <cell r="U6">
            <v>90.8</v>
          </cell>
          <cell r="V6">
            <v>26.982658230867038</v>
          </cell>
          <cell r="W6">
            <v>35.785682646541929</v>
          </cell>
          <cell r="X6">
            <v>44.675524424670051</v>
          </cell>
          <cell r="Y6">
            <v>32.580505611712532</v>
          </cell>
          <cell r="Z6">
            <v>44.451199704926786</v>
          </cell>
          <cell r="AA6">
            <v>33.07792349516312</v>
          </cell>
          <cell r="AB6">
            <v>37.23426318789177</v>
          </cell>
          <cell r="AC6">
            <v>85.354595321070803</v>
          </cell>
          <cell r="AD6">
            <v>45.400968084809683</v>
          </cell>
          <cell r="AE6">
            <v>99.3</v>
          </cell>
          <cell r="AF6">
            <v>241.1</v>
          </cell>
          <cell r="AG6">
            <v>133</v>
          </cell>
          <cell r="AH6">
            <v>110.5</v>
          </cell>
          <cell r="AI6">
            <v>79.400000000000006</v>
          </cell>
          <cell r="AJ6">
            <v>140.4</v>
          </cell>
          <cell r="AK6">
            <v>166.4</v>
          </cell>
          <cell r="AL6">
            <v>115.8</v>
          </cell>
          <cell r="AM6">
            <v>104.1</v>
          </cell>
          <cell r="AN6">
            <v>208.61692243300214</v>
          </cell>
          <cell r="AO6">
            <v>109.345167928367</v>
          </cell>
          <cell r="AP6">
            <v>107.96959359310961</v>
          </cell>
          <cell r="AQ6">
            <v>215.6278532992043</v>
          </cell>
          <cell r="AR6">
            <v>107.49851794860002</v>
          </cell>
          <cell r="AS6">
            <v>530.20950039976037</v>
          </cell>
          <cell r="AT6">
            <v>67.711569548836238</v>
          </cell>
          <cell r="AU6">
            <v>537.79999999999995</v>
          </cell>
          <cell r="AV6">
            <v>97.196600000000004</v>
          </cell>
          <cell r="AW6">
            <v>1432.0250000000001</v>
          </cell>
          <cell r="AX6">
            <v>303.99700000000001</v>
          </cell>
          <cell r="AY6">
            <v>420.51299999999998</v>
          </cell>
          <cell r="AZ6">
            <v>395.51400000000001</v>
          </cell>
          <cell r="BA6">
            <v>699.16200000000003</v>
          </cell>
          <cell r="BB6">
            <v>2066.681</v>
          </cell>
          <cell r="BC6">
            <v>328.57100000000003</v>
          </cell>
          <cell r="BD6">
            <v>507.18799999999999</v>
          </cell>
          <cell r="BE6">
            <v>325.67060000000004</v>
          </cell>
          <cell r="BF6">
            <v>352.26105415316721</v>
          </cell>
          <cell r="BG6">
            <v>260.22730510889477</v>
          </cell>
          <cell r="BH6">
            <v>251.98508441403155</v>
          </cell>
          <cell r="BI6">
            <v>342.31552818865566</v>
          </cell>
          <cell r="BJ6">
            <v>232.48238369337304</v>
          </cell>
          <cell r="BK6">
            <v>255.3</v>
          </cell>
          <cell r="BL6">
            <v>270.52782387522404</v>
          </cell>
          <cell r="BM6">
            <v>367.15129807811587</v>
          </cell>
          <cell r="BN6">
            <v>223.9</v>
          </cell>
          <cell r="BO6">
            <v>91.092551914208528</v>
          </cell>
          <cell r="BP6">
            <v>77.99373827807662</v>
          </cell>
          <cell r="BQ6">
            <v>118.03465640984972</v>
          </cell>
          <cell r="BR6">
            <v>90.311191411432858</v>
          </cell>
          <cell r="BS6">
            <v>62.346781955955791</v>
          </cell>
          <cell r="BT6">
            <v>64.559665817808153</v>
          </cell>
          <cell r="BU6">
            <v>50.241946065289383</v>
          </cell>
          <cell r="BV6">
            <v>66.662412570962587</v>
          </cell>
          <cell r="BW6">
            <v>64.261066046120177</v>
          </cell>
          <cell r="BX6">
            <v>171.50167738963444</v>
          </cell>
          <cell r="BY6">
            <v>154.25525903696908</v>
          </cell>
          <cell r="BZ6">
            <v>132.66816397254007</v>
          </cell>
          <cell r="CA6">
            <v>216.71608887501824</v>
          </cell>
          <cell r="CB6">
            <v>197.61201634800423</v>
          </cell>
          <cell r="CC6">
            <v>207.4647590319756</v>
          </cell>
          <cell r="CD6">
            <v>129.5445426218773</v>
          </cell>
          <cell r="CE6">
            <v>166.81881399323134</v>
          </cell>
          <cell r="CF6">
            <v>195.90378155540827</v>
          </cell>
          <cell r="CG6">
            <v>200</v>
          </cell>
          <cell r="CH6">
            <v>197.1</v>
          </cell>
          <cell r="CI6">
            <v>136.4</v>
          </cell>
          <cell r="CJ6">
            <v>163.9</v>
          </cell>
          <cell r="CK6">
            <v>199.4</v>
          </cell>
          <cell r="CL6">
            <v>310.8</v>
          </cell>
          <cell r="CM6">
            <v>158.9</v>
          </cell>
          <cell r="CN6">
            <v>201.3</v>
          </cell>
          <cell r="CO6">
            <v>287</v>
          </cell>
          <cell r="CP6">
            <v>218.08500000000001</v>
          </cell>
          <cell r="CQ6">
            <v>238.643</v>
          </cell>
          <cell r="CR6">
            <v>300.08499999999998</v>
          </cell>
          <cell r="CS6">
            <v>357.93400000000003</v>
          </cell>
          <cell r="CT6">
            <v>178.78800000000001</v>
          </cell>
          <cell r="CU6">
            <v>171.43299999999999</v>
          </cell>
          <cell r="CV6">
            <v>239.65199999999999</v>
          </cell>
          <cell r="CW6">
            <v>195.7012491120505</v>
          </cell>
          <cell r="CX6">
            <v>251.99158404868624</v>
          </cell>
          <cell r="CY6">
            <v>157</v>
          </cell>
          <cell r="CZ6">
            <v>219</v>
          </cell>
          <cell r="DA6">
            <v>257</v>
          </cell>
          <cell r="DB6">
            <v>312</v>
          </cell>
          <cell r="DC6">
            <v>455</v>
          </cell>
          <cell r="DD6">
            <v>182</v>
          </cell>
          <cell r="DE6">
            <v>160</v>
          </cell>
          <cell r="DF6">
            <v>179</v>
          </cell>
          <cell r="DG6">
            <v>309.28206658433578</v>
          </cell>
          <cell r="DH6">
            <v>60.519709226702716</v>
          </cell>
          <cell r="DI6">
            <v>74.291178067563962</v>
          </cell>
          <cell r="DJ6">
            <v>294.92485253126415</v>
          </cell>
          <cell r="DK6">
            <v>91.62868359033763</v>
          </cell>
          <cell r="DL6">
            <v>80.29593033006563</v>
          </cell>
          <cell r="DM6">
            <v>60.974539338844608</v>
          </cell>
          <cell r="DN6">
            <v>90.929407856598019</v>
          </cell>
          <cell r="DO6">
            <v>100.47</v>
          </cell>
          <cell r="DP6">
            <v>118.32710436918482</v>
          </cell>
        </row>
        <row r="10">
          <cell r="D10">
            <v>35</v>
          </cell>
          <cell r="E10">
            <v>44.3</v>
          </cell>
          <cell r="F10">
            <v>25.6</v>
          </cell>
          <cell r="G10">
            <v>29.9</v>
          </cell>
          <cell r="H10">
            <v>25.8</v>
          </cell>
          <cell r="I10">
            <v>47.7</v>
          </cell>
          <cell r="J10">
            <v>32.5</v>
          </cell>
          <cell r="K10">
            <v>28.7</v>
          </cell>
          <cell r="L10">
            <v>26.806000000000001</v>
          </cell>
          <cell r="M10">
            <v>86.99</v>
          </cell>
          <cell r="N10">
            <v>85.5</v>
          </cell>
          <cell r="O10">
            <v>97.03</v>
          </cell>
          <cell r="P10">
            <v>106.5</v>
          </cell>
          <cell r="Q10">
            <v>78.94</v>
          </cell>
          <cell r="R10">
            <v>89.33</v>
          </cell>
          <cell r="S10">
            <v>79.27</v>
          </cell>
          <cell r="T10">
            <v>67.62</v>
          </cell>
          <cell r="U10">
            <v>76.52</v>
          </cell>
          <cell r="V10">
            <v>24.725570762254232</v>
          </cell>
          <cell r="W10">
            <v>21.906217701678496</v>
          </cell>
          <cell r="X10">
            <v>16.601113307461898</v>
          </cell>
          <cell r="Y10">
            <v>29.618728230424427</v>
          </cell>
          <cell r="Z10">
            <v>30.021198669582894</v>
          </cell>
          <cell r="AA10">
            <v>22.710519896521433</v>
          </cell>
          <cell r="AB10">
            <v>29.14513647014126</v>
          </cell>
          <cell r="AC10">
            <v>26.9238056540968</v>
          </cell>
          <cell r="AD10">
            <v>34.507169219613324</v>
          </cell>
          <cell r="AE10">
            <v>99.3</v>
          </cell>
          <cell r="AF10">
            <v>96</v>
          </cell>
          <cell r="AG10">
            <v>101.7</v>
          </cell>
          <cell r="AH10">
            <v>96.3</v>
          </cell>
          <cell r="AI10">
            <v>79.400000000000006</v>
          </cell>
          <cell r="AJ10">
            <v>76.900000000000006</v>
          </cell>
          <cell r="AK10">
            <v>93.3</v>
          </cell>
          <cell r="AL10">
            <v>104.3</v>
          </cell>
          <cell r="AM10">
            <v>82.6</v>
          </cell>
          <cell r="AN10">
            <v>128.22244078912925</v>
          </cell>
          <cell r="AO10">
            <v>88.220873930035282</v>
          </cell>
          <cell r="AP10">
            <v>100.34512508466591</v>
          </cell>
          <cell r="AQ10">
            <v>90.789053875531593</v>
          </cell>
          <cell r="AR10">
            <v>87.675284727806371</v>
          </cell>
          <cell r="AS10">
            <v>78.77865093964239</v>
          </cell>
          <cell r="AT10">
            <v>64.171918977412147</v>
          </cell>
          <cell r="AU10">
            <v>67.30305820281967</v>
          </cell>
          <cell r="AV10">
            <v>70.043999999999997</v>
          </cell>
          <cell r="AW10">
            <v>380.488</v>
          </cell>
          <cell r="AX10">
            <v>264.065</v>
          </cell>
          <cell r="AY10">
            <v>316.66800000000001</v>
          </cell>
          <cell r="AZ10">
            <v>352.06400000000002</v>
          </cell>
          <cell r="BA10">
            <v>352.245</v>
          </cell>
          <cell r="BB10">
            <v>324.96300000000002</v>
          </cell>
          <cell r="BC10">
            <v>295.80200000000002</v>
          </cell>
          <cell r="BD10">
            <v>264.10500000000002</v>
          </cell>
          <cell r="BE10">
            <v>228.05540000000002</v>
          </cell>
          <cell r="BF10">
            <v>297</v>
          </cell>
          <cell r="BG10">
            <v>222.3</v>
          </cell>
          <cell r="BH10">
            <v>218.4</v>
          </cell>
          <cell r="BI10">
            <v>261</v>
          </cell>
          <cell r="BJ10">
            <v>196.5</v>
          </cell>
          <cell r="BK10">
            <v>222.5</v>
          </cell>
          <cell r="BL10">
            <v>237.5</v>
          </cell>
          <cell r="BM10">
            <v>232.5</v>
          </cell>
          <cell r="BN10">
            <v>181.2</v>
          </cell>
          <cell r="BO10">
            <v>69.021352361721284</v>
          </cell>
          <cell r="BP10">
            <v>67.811222289456708</v>
          </cell>
          <cell r="BQ10">
            <v>62.878306039097502</v>
          </cell>
          <cell r="BR10">
            <v>71.279554322294047</v>
          </cell>
          <cell r="BS10">
            <v>62.346781955955791</v>
          </cell>
          <cell r="BT10">
            <v>55.23865369764043</v>
          </cell>
          <cell r="BU10">
            <v>50.241946065289383</v>
          </cell>
          <cell r="BV10">
            <v>59.791650722955808</v>
          </cell>
          <cell r="BW10">
            <v>58.621416391095032</v>
          </cell>
          <cell r="BX10">
            <v>121.15573509668673</v>
          </cell>
          <cell r="BY10">
            <v>140.60759218572258</v>
          </cell>
          <cell r="BZ10">
            <v>118.90660700838622</v>
          </cell>
          <cell r="CA10">
            <v>170.26821726930939</v>
          </cell>
          <cell r="CB10">
            <v>149.94903693856875</v>
          </cell>
          <cell r="CC10">
            <v>125.11566741846536</v>
          </cell>
          <cell r="CD10">
            <v>129.5445426218773</v>
          </cell>
          <cell r="CE10">
            <v>139.15164793268386</v>
          </cell>
          <cell r="CF10">
            <v>166.22700974925019</v>
          </cell>
          <cell r="CG10">
            <v>156.4</v>
          </cell>
          <cell r="CH10">
            <v>180.2</v>
          </cell>
          <cell r="CI10">
            <v>129.6</v>
          </cell>
          <cell r="CJ10">
            <v>136.4</v>
          </cell>
          <cell r="CK10">
            <v>180.6</v>
          </cell>
          <cell r="CL10">
            <v>161.69999999999999</v>
          </cell>
          <cell r="CM10">
            <v>130.1</v>
          </cell>
          <cell r="CN10">
            <v>143.30000000000001</v>
          </cell>
          <cell r="CO10">
            <v>167.6</v>
          </cell>
          <cell r="CP10">
            <v>189.54499999999999</v>
          </cell>
          <cell r="CQ10">
            <v>177.20099999999999</v>
          </cell>
          <cell r="CR10">
            <v>132.11000000000001</v>
          </cell>
          <cell r="CS10">
            <v>178.12799999999999</v>
          </cell>
          <cell r="CT10">
            <v>129.86500000000001</v>
          </cell>
          <cell r="CU10">
            <v>145.46899999999999</v>
          </cell>
          <cell r="CV10">
            <v>125.602</v>
          </cell>
          <cell r="CW10">
            <v>133.12319361918364</v>
          </cell>
          <cell r="CX10">
            <v>157.29265598174266</v>
          </cell>
          <cell r="CY10">
            <v>132</v>
          </cell>
          <cell r="CZ10">
            <v>173</v>
          </cell>
          <cell r="DA10">
            <v>175</v>
          </cell>
          <cell r="DB10">
            <v>201</v>
          </cell>
          <cell r="DC10">
            <v>205</v>
          </cell>
          <cell r="DD10">
            <v>139</v>
          </cell>
          <cell r="DE10">
            <v>160</v>
          </cell>
          <cell r="DF10">
            <v>137</v>
          </cell>
          <cell r="DG10">
            <v>184.84198609109285</v>
          </cell>
          <cell r="DH10">
            <v>50.549709226702717</v>
          </cell>
          <cell r="DI10">
            <v>60.651178067563961</v>
          </cell>
          <cell r="DJ10">
            <v>62.644852531264149</v>
          </cell>
          <cell r="DK10">
            <v>61.490683590337625</v>
          </cell>
          <cell r="DL10">
            <v>56.715930330065632</v>
          </cell>
          <cell r="DM10">
            <v>60.974539338844608</v>
          </cell>
          <cell r="DN10">
            <v>78.651145419293556</v>
          </cell>
          <cell r="DO10">
            <v>73.56</v>
          </cell>
          <cell r="DP10">
            <v>77.940148650234065</v>
          </cell>
        </row>
      </sheetData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Y48"/>
  <sheetViews>
    <sheetView tabSelected="1" workbookViewId="0">
      <selection activeCell="M42" sqref="M42"/>
    </sheetView>
  </sheetViews>
  <sheetFormatPr defaultRowHeight="15" x14ac:dyDescent="0.25"/>
  <cols>
    <col min="1" max="1" width="21.42578125" customWidth="1"/>
    <col min="2" max="10" width="15.28515625" bestFit="1" customWidth="1"/>
  </cols>
  <sheetData>
    <row r="2" spans="1:129" x14ac:dyDescent="0.25">
      <c r="A2" s="2" t="s">
        <v>99</v>
      </c>
    </row>
    <row r="3" spans="1:129" x14ac:dyDescent="0.25">
      <c r="B3" s="4">
        <v>2006</v>
      </c>
      <c r="C3" s="4">
        <v>2007</v>
      </c>
      <c r="D3" s="4">
        <v>2008</v>
      </c>
      <c r="E3" s="4">
        <v>2009</v>
      </c>
      <c r="F3" s="4">
        <v>2010</v>
      </c>
      <c r="G3" s="4">
        <v>2011</v>
      </c>
      <c r="H3" s="4">
        <v>2012</v>
      </c>
      <c r="I3" s="4">
        <v>2013</v>
      </c>
      <c r="J3" s="4">
        <v>2014</v>
      </c>
    </row>
    <row r="4" spans="1:129" x14ac:dyDescent="0.25">
      <c r="A4" s="1" t="s">
        <v>12</v>
      </c>
      <c r="B4" s="34">
        <f>'[1]SD 7.Quality of services'!D6*'[1]SD 5. Operational data'!D47</f>
        <v>7694598</v>
      </c>
      <c r="C4" s="34">
        <f>'[1]SD 7.Quality of services'!E6*'[1]SD 5. Operational data'!E47</f>
        <v>6958020</v>
      </c>
      <c r="D4" s="34">
        <f>'[1]SD 7.Quality of services'!F6*'[1]SD 5. Operational data'!F47</f>
        <v>4056448</v>
      </c>
      <c r="E4" s="34">
        <f>'[1]SD 7.Quality of services'!G6*'[1]SD 5. Operational data'!G47</f>
        <v>5317646.92</v>
      </c>
      <c r="F4" s="34">
        <f>'[1]SD 7.Quality of services'!H6*'[1]SD 5. Operational data'!H47</f>
        <v>4798590</v>
      </c>
      <c r="G4" s="34">
        <f>'[1]SD 7.Quality of services'!I6*'[1]SD 5. Operational data'!I47</f>
        <v>8058294.9000000004</v>
      </c>
      <c r="H4" s="34">
        <f>'[1]SD 7.Quality of services'!J6*'[1]SD 5. Operational data'!J47</f>
        <v>5628545</v>
      </c>
      <c r="I4" s="34">
        <f>'[1]SD 7.Quality of services'!K6*'[1]SD 5. Operational data'!K47</f>
        <v>8472789</v>
      </c>
      <c r="J4" s="34">
        <f>'[1]SD 7.Quality of services'!L6*'[1]SD 5. Operational data'!L47</f>
        <v>5090911.7699999996</v>
      </c>
    </row>
    <row r="5" spans="1:129" x14ac:dyDescent="0.25">
      <c r="A5" s="1" t="s">
        <v>11</v>
      </c>
      <c r="B5" s="34">
        <f>'[1]SD 7.Quality of services'!M6*'[1]SD 5. Operational data'!M47</f>
        <v>164515094.80000001</v>
      </c>
      <c r="C5" s="34">
        <f>'[1]SD 7.Quality of services'!N6*'[1]SD 5. Operational data'!N47</f>
        <v>598254323.39999998</v>
      </c>
      <c r="D5" s="34">
        <f>'[1]SD 7.Quality of services'!O6*'[1]SD 5. Operational data'!O47</f>
        <v>181991160.79999998</v>
      </c>
      <c r="E5" s="34">
        <f>'[1]SD 7.Quality of services'!P6*'[1]SD 5. Operational data'!P47</f>
        <v>183674780.40000001</v>
      </c>
      <c r="F5" s="34">
        <f>'[1]SD 7.Quality of services'!Q6*'[1]SD 5. Operational data'!Q47</f>
        <v>139776438.17500001</v>
      </c>
      <c r="G5" s="34">
        <f>'[1]SD 7.Quality of services'!R6*'[1]SD 5. Operational data'!R47</f>
        <v>171330224.25</v>
      </c>
      <c r="H5" s="34">
        <f>'[1]SD 7.Quality of services'!S6*'[1]SD 5. Operational data'!S47</f>
        <v>140743741.215</v>
      </c>
      <c r="I5" s="34">
        <f>'[1]SD 7.Quality of services'!T6*'[1]SD 5. Operational data'!T47</f>
        <v>130003024.27500001</v>
      </c>
      <c r="J5" s="34">
        <f>'[1]SD 7.Quality of services'!U6*'[1]SD 5. Operational data'!U47</f>
        <v>149925282.59999999</v>
      </c>
      <c r="DY5" s="1"/>
    </row>
    <row r="6" spans="1:129" x14ac:dyDescent="0.25">
      <c r="A6" s="1" t="s">
        <v>10</v>
      </c>
      <c r="B6" s="34">
        <f>'[1]SD 7.Quality of services'!V6*'[1]SD 5. Operational data'!V47</f>
        <v>7959119.4402700998</v>
      </c>
      <c r="C6" s="34">
        <f>'[1]SD 7.Quality of services'!W6*'[1]SD 5. Operational data'!W47</f>
        <v>10733961.823145244</v>
      </c>
      <c r="D6" s="34">
        <f>'[1]SD 7.Quality of services'!X6*'[1]SD 5. Operational data'!X47</f>
        <v>13543465.823398529</v>
      </c>
      <c r="E6" s="34">
        <f>'[1]SD 7.Quality of services'!Y6*'[1]SD 5. Operational data'!Y47</f>
        <v>9969145.4971000459</v>
      </c>
      <c r="F6" s="34">
        <f>'[1]SD 7.Quality of services'!Z6*'[1]SD 5. Operational data'!Z47</f>
        <v>13787649.211894529</v>
      </c>
      <c r="G6" s="34">
        <f>'[1]SD 7.Quality of services'!AA6*'[1]SD 5. Operational data'!AA47</f>
        <v>10401009.63055153</v>
      </c>
      <c r="H6" s="34">
        <f>'[1]SD 7.Quality of services'!AB6*'[1]SD 5. Operational data'!AB47</f>
        <v>11864445.51738449</v>
      </c>
      <c r="I6" s="34">
        <f>'[1]SD 7.Quality of services'!AC6*'[1]SD 5. Operational data'!AC47</f>
        <v>27546984.953043394</v>
      </c>
      <c r="J6" s="34">
        <f>'[1]SD 7.Quality of services'!AD6*'[1]SD 5. Operational data'!AD47</f>
        <v>14796954.207418781</v>
      </c>
    </row>
    <row r="7" spans="1:129" x14ac:dyDescent="0.25">
      <c r="A7" s="1" t="s">
        <v>9</v>
      </c>
      <c r="B7" s="34">
        <f>'[1]SD 7.Quality of services'!AE6*'[1]SD 5. Operational data'!AE47</f>
        <v>84360145.524883926</v>
      </c>
      <c r="C7" s="34">
        <f>'[1]SD 7.Quality of services'!AF6*'[1]SD 5. Operational data'!AF47</f>
        <v>207279047.80764973</v>
      </c>
      <c r="D7" s="34">
        <f>'[1]SD 7.Quality of services'!AG6*'[1]SD 5. Operational data'!AG47</f>
        <v>115664053.39392354</v>
      </c>
      <c r="E7" s="34">
        <f>'[1]SD 7.Quality of services'!AH6*'[1]SD 5. Operational data'!AH47</f>
        <v>97086648.961526528</v>
      </c>
      <c r="F7" s="34">
        <f>'[1]SD 7.Quality of services'!AI6*'[1]SD 5. Operational data'!AI47</f>
        <v>70353504.842091382</v>
      </c>
      <c r="G7" s="34">
        <f>'[1]SD 7.Quality of services'!AJ6*'[1]SD 5. Operational data'!AJ47</f>
        <v>125670393.07994771</v>
      </c>
      <c r="H7" s="34">
        <f>'[1]SD 7.Quality of services'!AK6*'[1]SD 5. Operational data'!AK47</f>
        <v>150383448.94867027</v>
      </c>
      <c r="I7" s="34">
        <f>'[1]SD 7.Quality of services'!AL6*'[1]SD 5. Operational data'!AL47</f>
        <v>106464762.60750465</v>
      </c>
      <c r="J7" s="34">
        <f>'[1]SD 7.Quality of services'!AM6*'[1]SD 5. Operational data'!AM47</f>
        <v>97856966.849999994</v>
      </c>
    </row>
    <row r="8" spans="1:129" x14ac:dyDescent="0.25">
      <c r="A8" s="1" t="s">
        <v>8</v>
      </c>
      <c r="B8" s="34">
        <f>'[1]SD 7.Quality of services'!AN6*'[1]SD 5. Operational data'!AN47</f>
        <v>252856970.17709544</v>
      </c>
      <c r="C8" s="34">
        <f>'[1]SD 7.Quality of services'!AO6*'[1]SD 5. Operational data'!AO47</f>
        <v>135161668.87003514</v>
      </c>
      <c r="D8" s="34">
        <f>'[1]SD 7.Quality of services'!AP6*'[1]SD 5. Operational data'!AP47</f>
        <v>136447971.389732</v>
      </c>
      <c r="E8" s="34">
        <f>'[1]SD 7.Quality of services'!AQ6*'[1]SD 5. Operational data'!AQ47</f>
        <v>277606992.65796083</v>
      </c>
      <c r="F8" s="34">
        <f>'[1]SD 7.Quality of services'!AR6*'[1]SD 5. Operational data'!AR47</f>
        <v>140560152.97060308</v>
      </c>
      <c r="G8" s="34">
        <f>'[1]SD 7.Quality of services'!AS6*'[1]SD 5. Operational data'!AS47</f>
        <v>703356570.58355749</v>
      </c>
      <c r="H8" s="34">
        <f>'[1]SD 7.Quality of services'!AT6*'[1]SD 5. Operational data'!AT47</f>
        <v>90995174.555962041</v>
      </c>
      <c r="I8" s="34">
        <f>'[1]SD 7.Quality of services'!AU6*'[1]SD 5. Operational data'!AU47</f>
        <v>731252844.69999993</v>
      </c>
      <c r="J8" s="34">
        <f>'[1]SD 7.Quality of services'!AV6*'[1]SD 5. Operational data'!AV47</f>
        <v>133789467.55780001</v>
      </c>
    </row>
    <row r="9" spans="1:129" x14ac:dyDescent="0.25">
      <c r="A9" s="1" t="s">
        <v>7</v>
      </c>
      <c r="B9" s="34">
        <f>'[1]SD 7.Quality of services'!AW6*'[1]SD 5. Operational data'!AW47</f>
        <v>893769763.25</v>
      </c>
      <c r="C9" s="34">
        <f>'[1]SD 7.Quality of services'!AX6*'[1]SD 5. Operational data'!AX47</f>
        <v>193075486.63100001</v>
      </c>
      <c r="D9" s="34">
        <f>'[1]SD 7.Quality of services'!AY6*'[1]SD 5. Operational data'!AY47</f>
        <v>272378464.977</v>
      </c>
      <c r="E9" s="34">
        <f>'[1]SD 7.Quality of services'!AZ6*'[1]SD 5. Operational data'!AZ47</f>
        <v>262311213.02400002</v>
      </c>
      <c r="F9" s="34">
        <f>'[1]SD 7.Quality of services'!BA6*'[1]SD 5. Operational data'!BA47</f>
        <v>473304707.52000004</v>
      </c>
      <c r="G9" s="34">
        <f>'[1]SD 7.Quality of services'!BB6*'[1]SD 5. Operational data'!BB47</f>
        <v>1423858475.079</v>
      </c>
      <c r="H9" s="34">
        <f>'[1]SD 7.Quality of services'!BC6*'[1]SD 5. Operational data'!BC47</f>
        <v>229757871.74400002</v>
      </c>
      <c r="I9" s="34">
        <f>'[1]SD 7.Quality of services'!BD6*'[1]SD 5. Operational data'!BD47</f>
        <v>360322078.028</v>
      </c>
      <c r="J9" s="34">
        <f>'[1]SD 7.Quality of services'!BE6*'[1]SD 5. Operational data'!BE47</f>
        <v>235111376.25800002</v>
      </c>
    </row>
    <row r="10" spans="1:129" x14ac:dyDescent="0.25">
      <c r="A10" s="1" t="s">
        <v>6</v>
      </c>
      <c r="B10" s="34">
        <f>'[1]SD 7.Quality of services'!BF6*'[1]SD 5. Operational data'!BF47</f>
        <v>281466445.57789689</v>
      </c>
      <c r="C10" s="34">
        <f>'[1]SD 7.Quality of services'!BG6*'[1]SD 5. Operational data'!BG47</f>
        <v>209532423.80063099</v>
      </c>
      <c r="D10" s="34">
        <f>'[1]SD 7.Quality of services'!BH6*'[1]SD 5. Operational data'!BH47</f>
        <v>205333825.81103981</v>
      </c>
      <c r="E10" s="34">
        <f>'[1]SD 7.Quality of services'!BI6*'[1]SD 5. Operational data'!BI47</f>
        <v>281238907.01817936</v>
      </c>
      <c r="F10" s="34">
        <f>'[1]SD 7.Quality of services'!BJ6*'[1]SD 5. Operational data'!BJ47</f>
        <v>191847950.25952682</v>
      </c>
      <c r="G10" s="34">
        <f>'[1]SD 7.Quality of services'!BK6*'[1]SD 5. Operational data'!BK47</f>
        <v>213026404.80000001</v>
      </c>
      <c r="H10" s="34">
        <f>'[1]SD 7.Quality of services'!BL6*'[1]SD 5. Operational data'!BL47</f>
        <v>226806469.61962971</v>
      </c>
      <c r="I10" s="34">
        <f>'[1]SD 7.Quality of services'!BM6*'[1]SD 5. Operational data'!BM47</f>
        <v>309965280.49466085</v>
      </c>
      <c r="J10" s="34">
        <f>'[1]SD 7.Quality of services'!BN6*'[1]SD 5. Operational data'!BN47</f>
        <v>191262320.90000001</v>
      </c>
    </row>
    <row r="11" spans="1:129" x14ac:dyDescent="0.25">
      <c r="A11" s="1" t="s">
        <v>5</v>
      </c>
      <c r="B11" s="34">
        <f>'[1]SD 7.Quality of services'!BO6*'[1]SD 5. Operational data'!BO47</f>
        <v>26706104.453724038</v>
      </c>
      <c r="C11" s="34">
        <f>'[1]SD 7.Quality of services'!BP6*'[1]SD 5. Operational data'!BP47</f>
        <v>23329370.003130857</v>
      </c>
      <c r="D11" s="34">
        <f>'[1]SD 7.Quality of services'!BQ6*'[1]SD 5. Operational data'!BQ47</f>
        <v>35720532.982671797</v>
      </c>
      <c r="E11" s="34">
        <f>'[1]SD 7.Quality of services'!BR6*'[1]SD 5. Operational data'!BR47</f>
        <v>27566859</v>
      </c>
      <c r="F11" s="34">
        <f>'[1]SD 7.Quality of services'!BS6*'[1]SD 5. Operational data'!BS47</f>
        <v>19302439</v>
      </c>
      <c r="G11" s="34">
        <f>'[1]SD 7.Quality of services'!BT6*'[1]SD 5. Operational data'!BT47</f>
        <v>20230546.000000004</v>
      </c>
      <c r="H11" s="34">
        <f>'[1]SD 7.Quality of services'!BU6*'[1]SD 5. Operational data'!BU47</f>
        <v>15929209.000000002</v>
      </c>
      <c r="I11" s="34">
        <f>'[1]SD 7.Quality of services'!BV6*'[1]SD 5. Operational data'!BV47</f>
        <v>21253977</v>
      </c>
      <c r="J11" s="34">
        <f>'[1]SD 7.Quality of services'!BW6*'[1]SD 5. Operational data'!BW47</f>
        <v>20462587.000000004</v>
      </c>
    </row>
    <row r="12" spans="1:129" x14ac:dyDescent="0.25">
      <c r="A12" s="1" t="s">
        <v>4</v>
      </c>
      <c r="B12" s="34">
        <f>'[1]SD 7.Quality of services'!BX6*'[1]SD 5. Operational data'!BX47</f>
        <v>113871344.00765103</v>
      </c>
      <c r="C12" s="34">
        <f>'[1]SD 7.Quality of services'!BY6*'[1]SD 5. Operational data'!BY47</f>
        <v>104249034.44290069</v>
      </c>
      <c r="D12" s="34">
        <f>'[1]SD 7.Quality of services'!BZ6*'[1]SD 5. Operational data'!BZ47</f>
        <v>91322983.976503462</v>
      </c>
      <c r="E12" s="34">
        <f>'[1]SD 7.Quality of services'!CA6*'[1]SD 5. Operational data'!CA47</f>
        <v>151918962.59011579</v>
      </c>
      <c r="F12" s="34">
        <f>'[1]SD 7.Quality of services'!CB6*'[1]SD 5. Operational data'!CB47</f>
        <v>141336006.38371289</v>
      </c>
      <c r="G12" s="34">
        <f>'[1]SD 7.Quality of services'!CC6*'[1]SD 5. Operational data'!CC47</f>
        <v>151715145.79689735</v>
      </c>
      <c r="H12" s="34">
        <f>'[1]SD 7.Quality of services'!CD6*'[1]SD 5. Operational data'!CD47</f>
        <v>96324336.433871552</v>
      </c>
      <c r="I12" s="34">
        <f>'[1]SD 7.Quality of services'!CE6*'[1]SD 5. Operational data'!CE47</f>
        <v>125766942.03879558</v>
      </c>
      <c r="J12" s="34">
        <f>'[1]SD 7.Quality of services'!CF6*'[1]SD 5. Operational data'!CF47</f>
        <v>149913554.57082644</v>
      </c>
    </row>
    <row r="13" spans="1:129" x14ac:dyDescent="0.25">
      <c r="A13" s="1" t="s">
        <v>3</v>
      </c>
      <c r="B13" s="34">
        <f>'[1]SD 7.Quality of services'!CG6*'[1]SD 5. Operational data'!CG47</f>
        <v>155767800</v>
      </c>
      <c r="C13" s="34">
        <f>'[1]SD 7.Quality of services'!CH6*'[1]SD 5. Operational data'!CH47</f>
        <v>153624864.59999999</v>
      </c>
      <c r="D13" s="34">
        <f>'[1]SD 7.Quality of services'!CI6*'[1]SD 5. Operational data'!CI47</f>
        <v>106543404</v>
      </c>
      <c r="E13" s="34">
        <f>'[1]SD 7.Quality of services'!CJ6*'[1]SD 5. Operational data'!CJ47</f>
        <v>133491141.30000001</v>
      </c>
      <c r="F13" s="34">
        <f>'[1]SD 7.Quality of services'!CK6*'[1]SD 5. Operational data'!CK47</f>
        <v>164896621.59999999</v>
      </c>
      <c r="G13" s="34">
        <f>'[1]SD 7.Quality of services'!CL6*'[1]SD 5. Operational data'!CL47</f>
        <v>259845894</v>
      </c>
      <c r="H13" s="34">
        <f>'[1]SD 7.Quality of services'!CM6*'[1]SD 5. Operational data'!CM47</f>
        <v>134135911.7</v>
      </c>
      <c r="I13" s="34">
        <f>'[1]SD 7.Quality of services'!CN6*'[1]SD 5. Operational data'!CN47</f>
        <v>170655295.80000001</v>
      </c>
      <c r="J13" s="34">
        <f>'[1]SD 7.Quality of services'!CO6*'[1]SD 5. Operational data'!CO47</f>
        <v>244456985.5</v>
      </c>
    </row>
    <row r="14" spans="1:129" x14ac:dyDescent="0.25">
      <c r="A14" s="1" t="s">
        <v>2</v>
      </c>
      <c r="B14" s="34">
        <f>'[1]SD 7.Quality of services'!CP6*'[1]SD 5. Operational data'!CP47</f>
        <v>132030403.68000001</v>
      </c>
      <c r="C14" s="34">
        <f>'[1]SD 7.Quality of services'!CQ6*'[1]SD 5. Operational data'!CQ47</f>
        <v>147143813.4765</v>
      </c>
      <c r="D14" s="34">
        <f>'[1]SD 7.Quality of services'!CR6*'[1]SD 5. Operational data'!CR47</f>
        <v>188319091.96250004</v>
      </c>
      <c r="E14" s="34">
        <f>'[1]SD 7.Quality of services'!CS6*'[1]SD 5. Operational data'!CS47</f>
        <v>228581484.50900009</v>
      </c>
      <c r="F14" s="34">
        <f>'[1]SD 7.Quality of services'!CT6*'[1]SD 5. Operational data'!CT47</f>
        <v>115442428.266</v>
      </c>
      <c r="G14" s="34">
        <f>'[1]SD 7.Quality of services'!CU6*'[1]SD 5. Operational data'!CU47</f>
        <v>112227070.55299997</v>
      </c>
      <c r="H14" s="34">
        <f>'[1]SD 7.Quality of services'!CV6*'[1]SD 5. Operational data'!CV47</f>
        <v>160256011.35599998</v>
      </c>
      <c r="I14" s="34">
        <f>'[1]SD 7.Quality of services'!CW6*'[1]SD 5. Operational data'!CW47</f>
        <v>133331065.31879091</v>
      </c>
      <c r="J14" s="34">
        <f>'[1]SD 7.Quality of services'!CX6*'[1]SD 5. Operational data'!CX47</f>
        <v>172663121.44065556</v>
      </c>
    </row>
    <row r="15" spans="1:129" x14ac:dyDescent="0.25">
      <c r="A15" s="1" t="s">
        <v>1</v>
      </c>
      <c r="B15" s="34">
        <f>'[1]SD 7.Quality of services'!CY6*'[1]SD 5. Operational data'!CY47</f>
        <v>39350876.299605876</v>
      </c>
      <c r="C15" s="34">
        <f>'[1]SD 7.Quality of services'!CZ6*'[1]SD 5. Operational data'!CZ47</f>
        <v>55951080.415030546</v>
      </c>
      <c r="D15" s="34">
        <f>'[1]SD 7.Quality of services'!DA6*'[1]SD 5. Operational data'!DA47</f>
        <v>66929034.678971566</v>
      </c>
      <c r="E15" s="34">
        <f>'[1]SD 7.Quality of services'!DB6*'[1]SD 5. Operational data'!DB47</f>
        <v>82824808.633393645</v>
      </c>
      <c r="F15" s="34">
        <f>'[1]SD 7.Quality of services'!DC6*'[1]SD 5. Operational data'!DC47</f>
        <v>123125740.01994938</v>
      </c>
      <c r="G15" s="34">
        <f>'[1]SD 7.Quality of services'!DD6*'[1]SD 5. Operational data'!DD47</f>
        <v>50205064</v>
      </c>
      <c r="H15" s="34">
        <f>'[1]SD 7.Quality of services'!DE6*'[1]SD 5. Operational data'!DE47</f>
        <v>44542720</v>
      </c>
      <c r="I15" s="34">
        <f>'[1]SD 7.Quality of services'!DF6*'[1]SD 5. Operational data'!DF47</f>
        <v>50096372</v>
      </c>
      <c r="J15" s="34">
        <f>'[1]SD 7.Quality of services'!DG6*'[1]SD 5. Operational data'!DG47</f>
        <v>86830940.193552271</v>
      </c>
    </row>
    <row r="16" spans="1:129" x14ac:dyDescent="0.25">
      <c r="A16" s="1" t="s">
        <v>0</v>
      </c>
      <c r="B16" s="34">
        <f>'[1]SD 7.Quality of services'!DH6*'[1]SD 5. Operational data'!DH47</f>
        <v>37082120.395059101</v>
      </c>
      <c r="C16" s="34">
        <f>'[1]SD 7.Quality of services'!DI6*'[1]SD 5. Operational data'!DI47</f>
        <v>45930520.840271421</v>
      </c>
      <c r="D16" s="34">
        <f>'[1]SD 7.Quality of services'!DJ6*'[1]SD 5. Operational data'!DJ47</f>
        <v>184060830.91564676</v>
      </c>
      <c r="E16" s="34">
        <f>'[1]SD 7.Quality of services'!DK6*'[1]SD 5. Operational data'!DK47</f>
        <v>57553808.736762874</v>
      </c>
      <c r="F16" s="34">
        <f>'[1]SD 7.Quality of services'!DL6*'[1]SD 5. Operational data'!DL47</f>
        <v>50893407.449593186</v>
      </c>
      <c r="G16" s="34">
        <f>'[1]SD 7.Quality of services'!DM6*'[1]SD 5. Operational data'!DM47</f>
        <v>39092592.637869082</v>
      </c>
      <c r="H16" s="34">
        <f>'[1]SD 7.Quality of services'!DN6*'[1]SD 5. Operational data'!DN47</f>
        <v>58912435.915027</v>
      </c>
      <c r="I16" s="34">
        <f>'[1]SD 7.Quality of services'!DO6*'[1]SD 5. Operational data'!DO47</f>
        <v>65960162.519999996</v>
      </c>
      <c r="J16" s="34">
        <f>'[1]SD 7.Quality of services'!DP6*'[1]SD 5. Operational data'!DP47</f>
        <v>77912836.85320285</v>
      </c>
    </row>
    <row r="17" spans="1:129" x14ac:dyDescent="0.25">
      <c r="A17" s="1"/>
      <c r="B17" s="34"/>
      <c r="C17" s="34"/>
      <c r="D17" s="34"/>
      <c r="E17" s="34"/>
      <c r="F17" s="34"/>
      <c r="G17" s="34"/>
      <c r="H17" s="34"/>
      <c r="I17" s="34"/>
      <c r="J17" s="34"/>
    </row>
    <row r="18" spans="1:129" x14ac:dyDescent="0.25">
      <c r="A18" s="2" t="s">
        <v>100</v>
      </c>
      <c r="B18" s="28"/>
      <c r="C18" s="28"/>
      <c r="D18" s="28"/>
      <c r="E18" s="28"/>
      <c r="F18" s="28"/>
      <c r="G18" s="28"/>
      <c r="H18" s="28"/>
      <c r="I18" s="28"/>
      <c r="J18" s="28"/>
    </row>
    <row r="19" spans="1:129" x14ac:dyDescent="0.25">
      <c r="B19" s="4">
        <v>2006</v>
      </c>
      <c r="C19" s="4">
        <v>2007</v>
      </c>
      <c r="D19" s="4">
        <v>2008</v>
      </c>
      <c r="E19" s="4">
        <v>2009</v>
      </c>
      <c r="F19" s="4">
        <v>2010</v>
      </c>
      <c r="G19" s="4">
        <v>2011</v>
      </c>
      <c r="H19" s="4">
        <v>2012</v>
      </c>
      <c r="I19" s="4">
        <v>2013</v>
      </c>
      <c r="J19" s="4">
        <v>2014</v>
      </c>
    </row>
    <row r="20" spans="1:129" x14ac:dyDescent="0.25">
      <c r="A20" s="1" t="s">
        <v>12</v>
      </c>
      <c r="B20" s="33">
        <f>'[1]SD 7.Quality of services'!D10*'[1]SD 5. Operational data'!D47</f>
        <v>5407850</v>
      </c>
      <c r="C20" s="33">
        <f>'[1]SD 7.Quality of services'!E10*'[1]SD 5. Operational data'!E47</f>
        <v>6926748</v>
      </c>
      <c r="D20" s="33">
        <f>'[1]SD 7.Quality of services'!F10*'[1]SD 5. Operational data'!F47</f>
        <v>4056448</v>
      </c>
      <c r="E20" s="33">
        <f>'[1]SD 7.Quality of services'!G10*'[1]SD 5. Operational data'!G47</f>
        <v>4816650.8</v>
      </c>
      <c r="F20" s="33">
        <f>'[1]SD 7.Quality of services'!H10*'[1]SD 5. Operational data'!H47</f>
        <v>4254420</v>
      </c>
      <c r="G20" s="33">
        <f>'[1]SD 7.Quality of services'!I10*'[1]SD 5. Operational data'!I47</f>
        <v>8058294.9000000004</v>
      </c>
      <c r="H20" s="33">
        <f>'[1]SD 7.Quality of services'!J10*'[1]SD 5. Operational data'!J47</f>
        <v>5628545</v>
      </c>
      <c r="I20" s="33">
        <f>'[1]SD 7.Quality of services'!K10*'[1]SD 5. Operational data'!K47</f>
        <v>5087218.5</v>
      </c>
      <c r="J20" s="33">
        <f>'[1]SD 7.Quality of services'!L10*'[1]SD 5. Operational data'!L47</f>
        <v>4790500.26</v>
      </c>
    </row>
    <row r="21" spans="1:129" x14ac:dyDescent="0.25">
      <c r="A21" s="1" t="s">
        <v>11</v>
      </c>
      <c r="B21" s="33">
        <f>'[1]SD 7.Quality of services'!M10*'[1]SD 5. Operational data'!M47</f>
        <v>134503459.55499998</v>
      </c>
      <c r="C21" s="33">
        <f>'[1]SD 7.Quality of services'!N10*'[1]SD 5. Operational data'!N47</f>
        <v>133517997</v>
      </c>
      <c r="D21" s="33">
        <f>'[1]SD 7.Quality of services'!O10*'[1]SD 5. Operational data'!O47</f>
        <v>152756075.53999999</v>
      </c>
      <c r="E21" s="33">
        <f>'[1]SD 7.Quality of services'!P10*'[1]SD 5. Operational data'!P47</f>
        <v>168923697</v>
      </c>
      <c r="F21" s="33">
        <f>'[1]SD 7.Quality of services'!Q10*'[1]SD 5. Operational data'!Q47</f>
        <v>126059088.64999999</v>
      </c>
      <c r="G21" s="33">
        <f>'[1]SD 7.Quality of services'!R10*'[1]SD 5. Operational data'!R47</f>
        <v>143708252.88499999</v>
      </c>
      <c r="H21" s="33">
        <f>'[1]SD 7.Quality of services'!S10*'[1]SD 5. Operational data'!S47</f>
        <v>128548869.29499999</v>
      </c>
      <c r="I21" s="33">
        <f>'[1]SD 7.Quality of services'!T10*'[1]SD 5. Operational data'!T47</f>
        <v>110562250.05000001</v>
      </c>
      <c r="J21" s="33">
        <f>'[1]SD 7.Quality of services'!U10*'[1]SD 5. Operational data'!U47</f>
        <v>126346724.94</v>
      </c>
      <c r="DY21" s="1"/>
    </row>
    <row r="22" spans="1:129" x14ac:dyDescent="0.25">
      <c r="A22" s="1" t="s">
        <v>10</v>
      </c>
      <c r="B22" s="33">
        <f>'[1]SD 7.Quality of services'!V10*'[1]SD 5. Operational data'!V47</f>
        <v>7293342.6070122244</v>
      </c>
      <c r="C22" s="33">
        <f>'[1]SD 7.Quality of services'!W10*'[1]SD 5. Operational data'!W47</f>
        <v>6570798.3503298583</v>
      </c>
      <c r="D22" s="33">
        <f>'[1]SD 7.Quality of services'!X10*'[1]SD 5. Operational data'!X47</f>
        <v>5032657.4473476307</v>
      </c>
      <c r="E22" s="33">
        <f>'[1]SD 7.Quality of services'!Y10*'[1]SD 5. Operational data'!Y47</f>
        <v>9062886.0916761328</v>
      </c>
      <c r="F22" s="33">
        <f>'[1]SD 7.Quality of services'!Z10*'[1]SD 5. Operational data'!Z47</f>
        <v>9311824.1785255186</v>
      </c>
      <c r="G22" s="33">
        <f>'[1]SD 7.Quality of services'!AA10*'[1]SD 5. Operational data'!AA47</f>
        <v>7141087.2025595009</v>
      </c>
      <c r="H22" s="33">
        <f>'[1]SD 7.Quality of services'!AB10*'[1]SD 5. Operational data'!AB47</f>
        <v>9286900.1328640394</v>
      </c>
      <c r="I22" s="33">
        <f>'[1]SD 7.Quality of services'!AC10*'[1]SD 5. Operational data'!AC47</f>
        <v>8689276.3821584098</v>
      </c>
      <c r="J22" s="33">
        <f>'[1]SD 7.Quality of services'!AD10*'[1]SD 5. Operational data'!AD47</f>
        <v>11246478.308930747</v>
      </c>
    </row>
    <row r="23" spans="1:129" x14ac:dyDescent="0.25">
      <c r="A23" s="1" t="s">
        <v>9</v>
      </c>
      <c r="B23" s="33">
        <f>'[1]SD 7.Quality of services'!AE10*'[1]SD 5. Operational data'!AE47</f>
        <v>84360145.524883926</v>
      </c>
      <c r="C23" s="33">
        <f>'[1]SD 7.Quality of services'!AF10*'[1]SD 5. Operational data'!AF47</f>
        <v>82533341.308728233</v>
      </c>
      <c r="D23" s="33">
        <f>'[1]SD 7.Quality of services'!AG10*'[1]SD 5. Operational data'!AG47</f>
        <v>88443866.392195672</v>
      </c>
      <c r="E23" s="33">
        <f>'[1]SD 7.Quality of services'!AH10*'[1]SD 5. Operational data'!AH47</f>
        <v>84610355.610814527</v>
      </c>
      <c r="F23" s="33">
        <f>'[1]SD 7.Quality of services'!AI10*'[1]SD 5. Operational data'!AI47</f>
        <v>70353504.842091382</v>
      </c>
      <c r="G23" s="33">
        <f>'[1]SD 7.Quality of services'!AJ10*'[1]SD 5. Operational data'!AJ47</f>
        <v>68832287.947635174</v>
      </c>
      <c r="H23" s="33">
        <f>'[1]SD 7.Quality of services'!AK10*'[1]SD 5. Operational data'!AK47</f>
        <v>84319566.027108982</v>
      </c>
      <c r="I23" s="33">
        <f>'[1]SD 7.Quality of services'!AL10*'[1]SD 5. Operational data'!AL47</f>
        <v>95891837.132666111</v>
      </c>
      <c r="J23" s="33">
        <f>'[1]SD 7.Quality of services'!AM10*'[1]SD 5. Operational data'!AM47</f>
        <v>77646354.099999994</v>
      </c>
    </row>
    <row r="24" spans="1:129" x14ac:dyDescent="0.25">
      <c r="A24" s="1" t="s">
        <v>8</v>
      </c>
      <c r="B24" s="33">
        <f>'[1]SD 7.Quality of services'!AN10*'[1]SD 5. Operational data'!AN47</f>
        <v>155413748.36005276</v>
      </c>
      <c r="C24" s="33">
        <f>'[1]SD 7.Quality of services'!AO10*'[1]SD 5. Operational data'!AO47</f>
        <v>109049908.42730349</v>
      </c>
      <c r="D24" s="33">
        <f>'[1]SD 7.Quality of services'!AP10*'[1]SD 5. Operational data'!AP47</f>
        <v>126812450.62614889</v>
      </c>
      <c r="E24" s="33">
        <f>'[1]SD 7.Quality of services'!AQ10*'[1]SD 5. Operational data'!AQ47</f>
        <v>116885067.61543183</v>
      </c>
      <c r="F24" s="33">
        <f>'[1]SD 7.Quality of services'!AR10*'[1]SD 5. Operational data'!AR47</f>
        <v>114640198.47207703</v>
      </c>
      <c r="G24" s="33">
        <f>'[1]SD 7.Quality of services'!AS10*'[1]SD 5. Operational data'!AS47</f>
        <v>104504882.91577029</v>
      </c>
      <c r="H24" s="33">
        <f>'[1]SD 7.Quality of services'!AT10*'[1]SD 5. Operational data'!AT47</f>
        <v>86238363.810620487</v>
      </c>
      <c r="I24" s="33">
        <f>'[1]SD 7.Quality of services'!AU10*'[1]SD 5. Operational data'!AU47</f>
        <v>91512742.223543242</v>
      </c>
      <c r="J24" s="33">
        <f>'[1]SD 7.Quality of services'!AV10*'[1]SD 5. Operational data'!AV47</f>
        <v>96414375.251999989</v>
      </c>
    </row>
    <row r="25" spans="1:129" x14ac:dyDescent="0.25">
      <c r="A25" s="1" t="s">
        <v>7</v>
      </c>
      <c r="B25" s="33">
        <f>'[1]SD 7.Quality of services'!AW10*'[1]SD 5. Operational data'!AW47</f>
        <v>237473975.44</v>
      </c>
      <c r="C25" s="33">
        <f>'[1]SD 7.Quality of services'!AX10*'[1]SD 5. Operational data'!AX47</f>
        <v>167713754.995</v>
      </c>
      <c r="D25" s="33">
        <f>'[1]SD 7.Quality of services'!AY10*'[1]SD 5. Operational data'!AY47</f>
        <v>205115046.972</v>
      </c>
      <c r="E25" s="33">
        <f>'[1]SD 7.Quality of services'!AZ10*'[1]SD 5. Operational data'!AZ47</f>
        <v>233494477.824</v>
      </c>
      <c r="F25" s="33">
        <f>'[1]SD 7.Quality of services'!BA10*'[1]SD 5. Operational data'!BA47</f>
        <v>238455775.20000002</v>
      </c>
      <c r="G25" s="33">
        <f>'[1]SD 7.Quality of services'!BB10*'[1]SD 5. Operational data'!BB47</f>
        <v>223886183.51700002</v>
      </c>
      <c r="H25" s="33">
        <f>'[1]SD 7.Quality of services'!BC10*'[1]SD 5. Operational data'!BC47</f>
        <v>206843689.72800002</v>
      </c>
      <c r="I25" s="33">
        <f>'[1]SD 7.Quality of services'!BD10*'[1]SD 5. Operational data'!BD47</f>
        <v>187628379.25500003</v>
      </c>
      <c r="J25" s="33">
        <f>'[1]SD 7.Quality of services'!BE10*'[1]SD 5. Operational data'!BE47</f>
        <v>164640034.92200002</v>
      </c>
    </row>
    <row r="26" spans="1:129" x14ac:dyDescent="0.25">
      <c r="A26" s="1" t="s">
        <v>6</v>
      </c>
      <c r="B26" s="33">
        <f>'[1]SD 7.Quality of services'!BF10*'[1]SD 5. Operational data'!BF47</f>
        <v>237311316</v>
      </c>
      <c r="C26" s="33">
        <f>'[1]SD 7.Quality of services'!BG10*'[1]SD 5. Operational data'!BG47</f>
        <v>178993737</v>
      </c>
      <c r="D26" s="33">
        <f>'[1]SD 7.Quality of services'!BH10*'[1]SD 5. Operational data'!BH47</f>
        <v>177966516</v>
      </c>
      <c r="E26" s="33">
        <f>'[1]SD 7.Quality of services'!BI10*'[1]SD 5. Operational data'!BI47</f>
        <v>214431858</v>
      </c>
      <c r="F26" s="33">
        <f>'[1]SD 7.Quality of services'!BJ10*'[1]SD 5. Operational data'!BJ47</f>
        <v>162154747.5</v>
      </c>
      <c r="G26" s="33">
        <f>'[1]SD 7.Quality of services'!BK10*'[1]SD 5. Operational data'!BK47</f>
        <v>185657560</v>
      </c>
      <c r="H26" s="33">
        <f>'[1]SD 7.Quality of services'!BL10*'[1]SD 5. Operational data'!BL47</f>
        <v>199116437.5</v>
      </c>
      <c r="I26" s="33">
        <f>'[1]SD 7.Quality of services'!BM10*'[1]SD 5. Operational data'!BM47</f>
        <v>196286730</v>
      </c>
      <c r="J26" s="33">
        <f>'[1]SD 7.Quality of services'!BN10*'[1]SD 5. Operational data'!BN47</f>
        <v>154786657.19999999</v>
      </c>
    </row>
    <row r="27" spans="1:129" x14ac:dyDescent="0.25">
      <c r="A27" s="1" t="s">
        <v>5</v>
      </c>
      <c r="B27" s="33">
        <f>'[1]SD 7.Quality of services'!BO10*'[1]SD 5. Operational data'!BO47</f>
        <v>20235369.489323813</v>
      </c>
      <c r="C27" s="33">
        <f>'[1]SD 7.Quality of services'!BP10*'[1]SD 5. Operational data'!BP47</f>
        <v>20283591.094388854</v>
      </c>
      <c r="D27" s="33">
        <f>'[1]SD 7.Quality of services'!BQ10*'[1]SD 5. Operational data'!BQ47</f>
        <v>19028704.560846981</v>
      </c>
      <c r="E27" s="33">
        <f>'[1]SD 7.Quality of services'!BR10*'[1]SD 5. Operational data'!BR47</f>
        <v>21757585</v>
      </c>
      <c r="F27" s="33">
        <f>'[1]SD 7.Quality of services'!BS10*'[1]SD 5. Operational data'!BS47</f>
        <v>19302439</v>
      </c>
      <c r="G27" s="33">
        <f>'[1]SD 7.Quality of services'!BT10*'[1]SD 5. Operational data'!BT47</f>
        <v>17309695.000000004</v>
      </c>
      <c r="H27" s="33">
        <f>'[1]SD 7.Quality of services'!BU10*'[1]SD 5. Operational data'!BU47</f>
        <v>15929209.000000002</v>
      </c>
      <c r="I27" s="33">
        <f>'[1]SD 7.Quality of services'!BV10*'[1]SD 5. Operational data'!BV47</f>
        <v>19063372</v>
      </c>
      <c r="J27" s="33">
        <f>'[1]SD 7.Quality of services'!BW10*'[1]SD 5. Operational data'!BW47</f>
        <v>18666759</v>
      </c>
    </row>
    <row r="28" spans="1:129" x14ac:dyDescent="0.25">
      <c r="A28" s="1" t="s">
        <v>4</v>
      </c>
      <c r="B28" s="33">
        <f>'[1]SD 7.Quality of services'!BX10*'[1]SD 5. Operational data'!BX47</f>
        <v>80443332.098444507</v>
      </c>
      <c r="C28" s="33">
        <f>'[1]SD 7.Quality of services'!BY10*'[1]SD 5. Operational data'!BY47</f>
        <v>95025646.530402675</v>
      </c>
      <c r="D28" s="33">
        <f>'[1]SD 7.Quality of services'!BZ10*'[1]SD 5. Operational data'!BZ47</f>
        <v>81850127.72751455</v>
      </c>
      <c r="E28" s="33">
        <f>'[1]SD 7.Quality of services'!CA10*'[1]SD 5. Operational data'!CA47</f>
        <v>119358793.6359427</v>
      </c>
      <c r="F28" s="33">
        <f>'[1]SD 7.Quality of services'!CB10*'[1]SD 5. Operational data'!CB47</f>
        <v>107246504.70980933</v>
      </c>
      <c r="G28" s="33">
        <f>'[1]SD 7.Quality of services'!CC10*'[1]SD 5. Operational data'!CC47</f>
        <v>91494776.329424664</v>
      </c>
      <c r="H28" s="33">
        <f>'[1]SD 7.Quality of services'!CD10*'[1]SD 5. Operational data'!CD47</f>
        <v>96324336.433871552</v>
      </c>
      <c r="I28" s="33">
        <f>'[1]SD 7.Quality of services'!CE10*'[1]SD 5. Operational data'!CE47</f>
        <v>104908294.34180504</v>
      </c>
      <c r="J28" s="33">
        <f>'[1]SD 7.Quality of services'!CF10*'[1]SD 5. Operational data'!CF47</f>
        <v>127203679.78267628</v>
      </c>
    </row>
    <row r="29" spans="1:129" x14ac:dyDescent="0.25">
      <c r="A29" s="1" t="s">
        <v>3</v>
      </c>
      <c r="B29" s="33">
        <f>'[1]SD 7.Quality of services'!CG10*'[1]SD 5. Operational data'!CG47</f>
        <v>121810419.60000001</v>
      </c>
      <c r="C29" s="33">
        <f>'[1]SD 7.Quality of services'!CH10*'[1]SD 5. Operational data'!CH47</f>
        <v>140452565.19999999</v>
      </c>
      <c r="D29" s="33">
        <f>'[1]SD 7.Quality of services'!CI10*'[1]SD 5. Operational data'!CI47</f>
        <v>101231856</v>
      </c>
      <c r="E29" s="33">
        <f>'[1]SD 7.Quality of services'!CJ10*'[1]SD 5. Operational data'!CJ47</f>
        <v>111093298.80000001</v>
      </c>
      <c r="F29" s="33">
        <f>'[1]SD 7.Quality of services'!CK10*'[1]SD 5. Operational data'!CK47</f>
        <v>149349698.40000001</v>
      </c>
      <c r="G29" s="33">
        <f>'[1]SD 7.Quality of services'!CL10*'[1]SD 5. Operational data'!CL47</f>
        <v>135190093.5</v>
      </c>
      <c r="H29" s="33">
        <f>'[1]SD 7.Quality of services'!CM10*'[1]SD 5. Operational data'!CM47</f>
        <v>109824305.3</v>
      </c>
      <c r="I29" s="33">
        <f>'[1]SD 7.Quality of services'!CN10*'[1]SD 5. Operational data'!CN47</f>
        <v>121484867.80000001</v>
      </c>
      <c r="J29" s="33">
        <f>'[1]SD 7.Quality of services'!CO10*'[1]SD 5. Operational data'!CO47</f>
        <v>142756065.40000001</v>
      </c>
    </row>
    <row r="30" spans="1:129" x14ac:dyDescent="0.25">
      <c r="A30" s="1" t="s">
        <v>2</v>
      </c>
      <c r="B30" s="33">
        <f>'[1]SD 7.Quality of services'!CP10*'[1]SD 5. Operational data'!CP47</f>
        <v>114752059.36</v>
      </c>
      <c r="C30" s="33">
        <f>'[1]SD 7.Quality of services'!CQ10*'[1]SD 5. Operational data'!CQ47</f>
        <v>109259567.1855</v>
      </c>
      <c r="D30" s="33">
        <f>'[1]SD 7.Quality of services'!CR10*'[1]SD 5. Operational data'!CR47</f>
        <v>82905960.775000021</v>
      </c>
      <c r="E30" s="33">
        <f>'[1]SD 7.Quality of services'!CS10*'[1]SD 5. Operational data'!CS47</f>
        <v>113754945.52800003</v>
      </c>
      <c r="F30" s="33">
        <f>'[1]SD 7.Quality of services'!CT10*'[1]SD 5. Operational data'!CT47</f>
        <v>83853116.242500007</v>
      </c>
      <c r="G30" s="33">
        <f>'[1]SD 7.Quality of services'!CU10*'[1]SD 5. Operational data'!CU47</f>
        <v>95229971.628999978</v>
      </c>
      <c r="H30" s="33">
        <f>'[1]SD 7.Quality of services'!CV10*'[1]SD 5. Operational data'!CV47</f>
        <v>83990434.206</v>
      </c>
      <c r="I30" s="33">
        <f>'[1]SD 7.Quality of services'!CW10*'[1]SD 5. Operational data'!CW47</f>
        <v>90696698.689556211</v>
      </c>
      <c r="J30" s="33">
        <f>'[1]SD 7.Quality of services'!CX10*'[1]SD 5. Operational data'!CX47</f>
        <v>107775984.1227542</v>
      </c>
    </row>
    <row r="31" spans="1:129" x14ac:dyDescent="0.25">
      <c r="A31" s="1" t="s">
        <v>1</v>
      </c>
      <c r="B31" s="33">
        <f>'[1]SD 7.Quality of services'!CY10*'[1]SD 5. Operational data'!CY47</f>
        <v>33084813.194573093</v>
      </c>
      <c r="C31" s="33">
        <f>'[1]SD 7.Quality of services'!CZ10*'[1]SD 5. Operational data'!CZ47</f>
        <v>44198798.684019558</v>
      </c>
      <c r="D31" s="33">
        <f>'[1]SD 7.Quality of services'!DA10*'[1]SD 5. Operational data'!DA47</f>
        <v>45574245.403968967</v>
      </c>
      <c r="E31" s="33">
        <f>'[1]SD 7.Quality of services'!DB10*'[1]SD 5. Operational data'!DB47</f>
        <v>53358290.177282438</v>
      </c>
      <c r="F31" s="33">
        <f>'[1]SD 7.Quality of services'!DC10*'[1]SD 5. Operational data'!DC47</f>
        <v>55474234.514482684</v>
      </c>
      <c r="G31" s="33">
        <f>'[1]SD 7.Quality of services'!DD10*'[1]SD 5. Operational data'!DD47</f>
        <v>38343428</v>
      </c>
      <c r="H31" s="33">
        <f>'[1]SD 7.Quality of services'!DE10*'[1]SD 5. Operational data'!DE47</f>
        <v>44542720</v>
      </c>
      <c r="I31" s="33">
        <f>'[1]SD 7.Quality of services'!DF10*'[1]SD 5. Operational data'!DF47</f>
        <v>38341916</v>
      </c>
      <c r="J31" s="33">
        <f>'[1]SD 7.Quality of services'!DG10*'[1]SD 5. Operational data'!DG47</f>
        <v>51894387.595074318</v>
      </c>
    </row>
    <row r="32" spans="1:129" x14ac:dyDescent="0.25">
      <c r="A32" s="1" t="s">
        <v>0</v>
      </c>
      <c r="B32" s="33">
        <f>'[1]SD 7.Quality of services'!DH10*'[1]SD 5. Operational data'!DH47</f>
        <v>30973222.235059101</v>
      </c>
      <c r="C32" s="33">
        <f>'[1]SD 7.Quality of services'!DI10*'[1]SD 5. Operational data'!DI47</f>
        <v>37497590.840271421</v>
      </c>
      <c r="D32" s="33">
        <f>'[1]SD 7.Quality of services'!DJ10*'[1]SD 5. Operational data'!DJ47</f>
        <v>39096276.595646769</v>
      </c>
      <c r="E32" s="33">
        <f>'[1]SD 7.Quality of services'!DK10*'[1]SD 5. Operational data'!DK47</f>
        <v>38623528.176762871</v>
      </c>
      <c r="F32" s="33">
        <f>'[1]SD 7.Quality of services'!DL10*'[1]SD 5. Operational data'!DL47</f>
        <v>35947861.10959319</v>
      </c>
      <c r="G32" s="33">
        <f>'[1]SD 7.Quality of services'!DM10*'[1]SD 5. Operational data'!DM47</f>
        <v>39092592.637869082</v>
      </c>
      <c r="H32" s="33">
        <f>'[1]SD 7.Quality of services'!DN10*'[1]SD 5. Operational data'!DN47</f>
        <v>50957447.907996938</v>
      </c>
      <c r="I32" s="33">
        <f>'[1]SD 7.Quality of services'!DO10*'[1]SD 5. Operational data'!DO47</f>
        <v>48293316.960000001</v>
      </c>
      <c r="J32" s="33">
        <f>'[1]SD 7.Quality of services'!DP10*'[1]SD 5. Operational data'!DP47</f>
        <v>51319924.699192569</v>
      </c>
    </row>
    <row r="34" spans="1:10" x14ac:dyDescent="0.25">
      <c r="A34" s="2" t="s">
        <v>101</v>
      </c>
    </row>
    <row r="35" spans="1:10" x14ac:dyDescent="0.25">
      <c r="A35" s="2"/>
      <c r="B35" s="4">
        <v>2006</v>
      </c>
      <c r="C35" s="4">
        <v>2007</v>
      </c>
      <c r="D35" s="4">
        <v>2008</v>
      </c>
      <c r="E35" s="4">
        <v>2009</v>
      </c>
      <c r="F35" s="4">
        <v>2010</v>
      </c>
      <c r="G35" s="4">
        <v>2011</v>
      </c>
      <c r="H35" s="4">
        <v>2012</v>
      </c>
      <c r="I35" s="4">
        <v>2013</v>
      </c>
      <c r="J35" s="4">
        <v>2014</v>
      </c>
    </row>
    <row r="36" spans="1:10" x14ac:dyDescent="0.25">
      <c r="A36" s="1" t="s">
        <v>12</v>
      </c>
      <c r="B36" s="31">
        <f>'Output price calculations'!C327</f>
        <v>0.90732368695364962</v>
      </c>
      <c r="C36" s="31">
        <f>'Output price calculations'!D327</f>
        <v>0.97345995999267532</v>
      </c>
      <c r="D36" s="31">
        <f>'Output price calculations'!E327</f>
        <v>1.0300164763716568</v>
      </c>
      <c r="E36" s="31">
        <f>'Output price calculations'!F327</f>
        <v>1.0499325412771194</v>
      </c>
      <c r="F36" s="31">
        <f>'Output price calculations'!G327</f>
        <v>1.0588413991977197</v>
      </c>
      <c r="G36" s="31">
        <f>'Output price calculations'!H327</f>
        <v>1.1120739269264934</v>
      </c>
      <c r="H36" s="31">
        <f>'Output price calculations'!I327</f>
        <v>1.1191739038053077</v>
      </c>
      <c r="I36" s="31">
        <f>'Output price calculations'!J327</f>
        <v>1.1177795496837704</v>
      </c>
      <c r="J36" s="31">
        <f>'Output price calculations'!K327</f>
        <v>1.0962780796923863</v>
      </c>
    </row>
    <row r="37" spans="1:10" x14ac:dyDescent="0.25">
      <c r="A37" s="1" t="s">
        <v>11</v>
      </c>
      <c r="B37" s="31">
        <f>'Output price calculations'!C328</f>
        <v>1.0351033952259632</v>
      </c>
      <c r="C37" s="31">
        <f>'Output price calculations'!D328</f>
        <v>1.0949213475635386</v>
      </c>
      <c r="D37" s="31">
        <f>'Output price calculations'!E328</f>
        <v>1.1563646766035516</v>
      </c>
      <c r="E37" s="31">
        <f>'Output price calculations'!F328</f>
        <v>1.1846383172247803</v>
      </c>
      <c r="F37" s="31">
        <f>'Output price calculations'!G328</f>
        <v>1.2060431922022281</v>
      </c>
      <c r="G37" s="31">
        <f>'Output price calculations'!H328</f>
        <v>1.2713554849036546</v>
      </c>
      <c r="H37" s="31">
        <f>'Output price calculations'!I328</f>
        <v>1.2584306304505584</v>
      </c>
      <c r="I37" s="31">
        <f>'Output price calculations'!J328</f>
        <v>1.1236877447314999</v>
      </c>
      <c r="J37" s="31">
        <f>'Output price calculations'!K328</f>
        <v>1.109183661501375</v>
      </c>
    </row>
    <row r="38" spans="1:10" x14ac:dyDescent="0.25">
      <c r="A38" s="1" t="s">
        <v>10</v>
      </c>
      <c r="B38" s="31">
        <f>'Output price calculations'!C329</f>
        <v>1.1592262312016179</v>
      </c>
      <c r="C38" s="31">
        <f>'Output price calculations'!D329</f>
        <v>1.2329773926443726</v>
      </c>
      <c r="D38" s="31">
        <f>'Output price calculations'!E329</f>
        <v>1.3027233946239603</v>
      </c>
      <c r="E38" s="31">
        <f>'Output price calculations'!F329</f>
        <v>1.2963299775071937</v>
      </c>
      <c r="F38" s="31">
        <f>'Output price calculations'!G329</f>
        <v>1.3337942509610077</v>
      </c>
      <c r="G38" s="31">
        <f>'Output price calculations'!H329</f>
        <v>1.3640864382985416</v>
      </c>
      <c r="H38" s="31">
        <f>'Output price calculations'!I329</f>
        <v>1.3837557062774919</v>
      </c>
      <c r="I38" s="31">
        <f>'Output price calculations'!J329</f>
        <v>1.3553406543637323</v>
      </c>
      <c r="J38" s="31">
        <f>'Output price calculations'!K329</f>
        <v>1.3676181588662883</v>
      </c>
    </row>
    <row r="39" spans="1:10" x14ac:dyDescent="0.25">
      <c r="A39" s="1" t="s">
        <v>9</v>
      </c>
      <c r="B39" s="31">
        <f>'Output price calculations'!C330</f>
        <v>1.0680848260016982</v>
      </c>
      <c r="C39" s="31">
        <f>'Output price calculations'!D330</f>
        <v>1.1344949316981543</v>
      </c>
      <c r="D39" s="31">
        <f>'Output price calculations'!E330</f>
        <v>1.2208686425835409</v>
      </c>
      <c r="E39" s="31">
        <f>'Output price calculations'!F330</f>
        <v>1.1936469284432893</v>
      </c>
      <c r="F39" s="31">
        <f>'Output price calculations'!G330</f>
        <v>1.2253729996531535</v>
      </c>
      <c r="G39" s="31">
        <f>'Output price calculations'!H330</f>
        <v>1.2911202508510808</v>
      </c>
      <c r="H39" s="31">
        <f>'Output price calculations'!I330</f>
        <v>1.2530226227767349</v>
      </c>
      <c r="I39" s="31">
        <f>'Output price calculations'!J330</f>
        <v>1.2098817974345131</v>
      </c>
      <c r="J39" s="31">
        <f>'Output price calculations'!K330</f>
        <v>1.1887859372062171</v>
      </c>
    </row>
    <row r="40" spans="1:10" x14ac:dyDescent="0.25">
      <c r="A40" s="1" t="s">
        <v>8</v>
      </c>
      <c r="B40" s="31">
        <f>'Output price calculations'!C331</f>
        <v>0.85975586026156448</v>
      </c>
      <c r="C40" s="31">
        <f>'Output price calculations'!D331</f>
        <v>0.92615206718974741</v>
      </c>
      <c r="D40" s="31">
        <f>'Output price calculations'!E331</f>
        <v>0.97840293959413516</v>
      </c>
      <c r="E40" s="31">
        <f>'Output price calculations'!F331</f>
        <v>1.0847376776050004</v>
      </c>
      <c r="F40" s="31">
        <f>'Output price calculations'!G331</f>
        <v>1.0383623294538038</v>
      </c>
      <c r="G40" s="31">
        <f>'Output price calculations'!H331</f>
        <v>1.0380778957227779</v>
      </c>
      <c r="H40" s="31">
        <f>'Output price calculations'!I331</f>
        <v>1.0591973927625262</v>
      </c>
      <c r="I40" s="31">
        <f>'Output price calculations'!J331</f>
        <v>1.0463281830504003</v>
      </c>
      <c r="J40" s="31">
        <f>'Output price calculations'!K331</f>
        <v>1.0547068628380054</v>
      </c>
    </row>
    <row r="41" spans="1:10" x14ac:dyDescent="0.25">
      <c r="A41" s="1" t="s">
        <v>7</v>
      </c>
      <c r="B41" s="31">
        <f>'Output price calculations'!C332</f>
        <v>1.1326176825709424</v>
      </c>
      <c r="C41" s="31">
        <f>'Output price calculations'!D332</f>
        <v>1.2209747147202117</v>
      </c>
      <c r="D41" s="31">
        <f>'Output price calculations'!E332</f>
        <v>1.2817744252823593</v>
      </c>
      <c r="E41" s="31">
        <f>'Output price calculations'!F332</f>
        <v>1.3995245813410018</v>
      </c>
      <c r="F41" s="31">
        <f>'Output price calculations'!G332</f>
        <v>1.3200068446033073</v>
      </c>
      <c r="G41" s="31">
        <f>'Output price calculations'!H332</f>
        <v>1.2568012618209765</v>
      </c>
      <c r="H41" s="31">
        <f>'Output price calculations'!I332</f>
        <v>1.3354742724335784</v>
      </c>
      <c r="I41" s="31">
        <f>'Output price calculations'!J332</f>
        <v>1.3030441344166186</v>
      </c>
      <c r="J41" s="31">
        <f>'Output price calculations'!K332</f>
        <v>1.3494851651895512</v>
      </c>
    </row>
    <row r="42" spans="1:10" x14ac:dyDescent="0.25">
      <c r="A42" s="1" t="s">
        <v>6</v>
      </c>
      <c r="B42" s="31">
        <f>'Output price calculations'!C333</f>
        <v>0.76510822648536059</v>
      </c>
      <c r="C42" s="31">
        <f>'Output price calculations'!D333</f>
        <v>0.80331019932462888</v>
      </c>
      <c r="D42" s="31">
        <f>'Output price calculations'!E333</f>
        <v>0.84542596260714598</v>
      </c>
      <c r="E42" s="31">
        <f>'Output price calculations'!F333</f>
        <v>0.86385881679122278</v>
      </c>
      <c r="F42" s="31">
        <f>'Output price calculations'!G333</f>
        <v>0.88203522263171696</v>
      </c>
      <c r="G42" s="31">
        <f>'Output price calculations'!H333</f>
        <v>0.91525196598193392</v>
      </c>
      <c r="H42" s="31">
        <f>'Output price calculations'!I333</f>
        <v>0.94627909083319917</v>
      </c>
      <c r="I42" s="31">
        <f>'Output price calculations'!J333</f>
        <v>0.99726650716641463</v>
      </c>
      <c r="J42" s="31">
        <f>'Output price calculations'!K333</f>
        <v>0.9913688904163106</v>
      </c>
    </row>
    <row r="43" spans="1:10" x14ac:dyDescent="0.25">
      <c r="A43" s="1" t="s">
        <v>5</v>
      </c>
      <c r="B43" s="31">
        <f>'Output price calculations'!C334</f>
        <v>0.79607517715721621</v>
      </c>
      <c r="C43" s="31">
        <f>'Output price calculations'!D334</f>
        <v>0.84711802980261741</v>
      </c>
      <c r="D43" s="31">
        <f>'Output price calculations'!E334</f>
        <v>0.9184433782366227</v>
      </c>
      <c r="E43" s="31">
        <f>'Output price calculations'!F334</f>
        <v>0.88636760279370486</v>
      </c>
      <c r="F43" s="31">
        <f>'Output price calculations'!G334</f>
        <v>0.90926798759477168</v>
      </c>
      <c r="G43" s="31">
        <f>'Output price calculations'!H334</f>
        <v>0.93549636468462616</v>
      </c>
      <c r="H43" s="31">
        <f>'Output price calculations'!I334</f>
        <v>0.9469905763684886</v>
      </c>
      <c r="I43" s="31">
        <f>'Output price calculations'!J334</f>
        <v>0.9274882875888466</v>
      </c>
      <c r="J43" s="31">
        <f>'Output price calculations'!K334</f>
        <v>0.92631833748240977</v>
      </c>
    </row>
    <row r="44" spans="1:10" x14ac:dyDescent="0.25">
      <c r="A44" s="1" t="s">
        <v>4</v>
      </c>
      <c r="B44" s="31">
        <f>'Output price calculations'!C335</f>
        <v>0.81596940280311248</v>
      </c>
      <c r="C44" s="31">
        <f>'Output price calculations'!D335</f>
        <v>0.86357149417593915</v>
      </c>
      <c r="D44" s="31">
        <f>'Output price calculations'!E335</f>
        <v>0.92267406222797776</v>
      </c>
      <c r="E44" s="31">
        <f>'Output price calculations'!F335</f>
        <v>0.90715132589670744</v>
      </c>
      <c r="F44" s="31">
        <f>'Output price calculations'!G335</f>
        <v>0.93117751940000648</v>
      </c>
      <c r="G44" s="31">
        <f>'Output price calculations'!H335</f>
        <v>0.9428323446880611</v>
      </c>
      <c r="H44" s="31">
        <f>'Output price calculations'!I335</f>
        <v>0.98701533295707755</v>
      </c>
      <c r="I44" s="31">
        <f>'Output price calculations'!J335</f>
        <v>0.96696273196508697</v>
      </c>
      <c r="J44" s="31">
        <f>'Output price calculations'!K335</f>
        <v>0.95626503597051127</v>
      </c>
    </row>
    <row r="45" spans="1:10" x14ac:dyDescent="0.25">
      <c r="A45" s="1" t="s">
        <v>3</v>
      </c>
      <c r="B45" s="31">
        <f>'Output price calculations'!C336</f>
        <v>0.72266056203555773</v>
      </c>
      <c r="C45" s="31">
        <f>'Output price calculations'!D336</f>
        <v>0.79178728273168708</v>
      </c>
      <c r="D45" s="31">
        <f>'Output price calculations'!E336</f>
        <v>0.86057962404256039</v>
      </c>
      <c r="E45" s="31">
        <f>'Output price calculations'!F336</f>
        <v>0.83545196418441914</v>
      </c>
      <c r="F45" s="31">
        <f>'Output price calculations'!G336</f>
        <v>0.86684722726101415</v>
      </c>
      <c r="G45" s="31">
        <f>'Output price calculations'!H336</f>
        <v>0.8922192756379359</v>
      </c>
      <c r="H45" s="31">
        <f>'Output price calculations'!I336</f>
        <v>0.88813356781788388</v>
      </c>
      <c r="I45" s="31">
        <f>'Output price calculations'!J336</f>
        <v>0.89504917436588005</v>
      </c>
      <c r="J45" s="31">
        <f>'Output price calculations'!K336</f>
        <v>0.87953399823782641</v>
      </c>
    </row>
    <row r="46" spans="1:10" x14ac:dyDescent="0.25">
      <c r="A46" s="1" t="s">
        <v>2</v>
      </c>
      <c r="B46" s="31">
        <f>'Output price calculations'!C337</f>
        <v>0.61314938011494469</v>
      </c>
      <c r="C46" s="31">
        <f>'Output price calculations'!D337</f>
        <v>0.64735860469089834</v>
      </c>
      <c r="D46" s="31">
        <f>'Output price calculations'!E337</f>
        <v>0.71853770179816812</v>
      </c>
      <c r="E46" s="31">
        <f>'Output price calculations'!F337</f>
        <v>0.69741907951044513</v>
      </c>
      <c r="F46" s="31">
        <f>'Output price calculations'!G337</f>
        <v>0.72299608293562645</v>
      </c>
      <c r="G46" s="31">
        <f>'Output price calculations'!H337</f>
        <v>0.72601710700304156</v>
      </c>
      <c r="H46" s="31">
        <f>'Output price calculations'!I337</f>
        <v>0.73162300190640217</v>
      </c>
      <c r="I46" s="31">
        <f>'Output price calculations'!J337</f>
        <v>0.7196631827569947</v>
      </c>
      <c r="J46" s="31">
        <f>'Output price calculations'!K337</f>
        <v>0.72736480433745421</v>
      </c>
    </row>
    <row r="47" spans="1:10" x14ac:dyDescent="0.25">
      <c r="A47" s="1" t="s">
        <v>1</v>
      </c>
      <c r="B47" s="31">
        <f>'Output price calculations'!C338</f>
        <v>1.0070985235621992</v>
      </c>
      <c r="C47" s="31">
        <f>'Output price calculations'!D338</f>
        <v>1.0895702102708749</v>
      </c>
      <c r="D47" s="31">
        <f>'Output price calculations'!E338</f>
        <v>1.1222765313363614</v>
      </c>
      <c r="E47" s="31">
        <f>'Output price calculations'!F338</f>
        <v>1.1346613635622431</v>
      </c>
      <c r="F47" s="31">
        <f>'Output price calculations'!G338</f>
        <v>1.1661545404403466</v>
      </c>
      <c r="G47" s="31">
        <f>'Output price calculations'!H338</f>
        <v>1.1483732128924791</v>
      </c>
      <c r="H47" s="31">
        <f>'Output price calculations'!I338</f>
        <v>1.1066622880667356</v>
      </c>
      <c r="I47" s="31">
        <f>'Output price calculations'!J338</f>
        <v>1.0829864858013543</v>
      </c>
      <c r="J47" s="31">
        <f>'Output price calculations'!K338</f>
        <v>1.0711662876102277</v>
      </c>
    </row>
    <row r="48" spans="1:10" x14ac:dyDescent="0.25">
      <c r="A48" s="1" t="s">
        <v>0</v>
      </c>
      <c r="B48" s="31">
        <f>'Output price calculations'!C339</f>
        <v>0.67248293950282945</v>
      </c>
      <c r="C48" s="31">
        <f>'Output price calculations'!D339</f>
        <v>0.71235559996953501</v>
      </c>
      <c r="D48" s="31">
        <f>'Output price calculations'!E339</f>
        <v>0.74233689523258972</v>
      </c>
      <c r="E48" s="31">
        <f>'Output price calculations'!F339</f>
        <v>0.75878034417934426</v>
      </c>
      <c r="F48" s="31">
        <f>'Output price calculations'!G339</f>
        <v>0.789475651062987</v>
      </c>
      <c r="G48" s="31">
        <f>'Output price calculations'!H339</f>
        <v>0.80617360612594458</v>
      </c>
      <c r="H48" s="31">
        <f>'Output price calculations'!I339</f>
        <v>0.83998484983678079</v>
      </c>
      <c r="I48" s="31">
        <f>'Output price calculations'!J339</f>
        <v>0.81021919466602021</v>
      </c>
      <c r="J48" s="31">
        <f>'Output price calculations'!K339</f>
        <v>0.81141052567497196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sqref>K32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sqref>K16</xm:sqref>
            </x14:sparkline>
            <x14:sparkline>
              <xm:sqref>K17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339"/>
  <sheetViews>
    <sheetView topLeftCell="A304" zoomScale="85" zoomScaleNormal="85" workbookViewId="0">
      <selection activeCell="H346" sqref="H346"/>
    </sheetView>
  </sheetViews>
  <sheetFormatPr defaultRowHeight="15" x14ac:dyDescent="0.25"/>
  <cols>
    <col min="2" max="2" width="78.7109375" style="1" customWidth="1"/>
    <col min="3" max="10" width="13.28515625" style="28" customWidth="1"/>
    <col min="11" max="12" width="13.28515625" customWidth="1"/>
    <col min="13" max="14" width="18.42578125" bestFit="1" customWidth="1"/>
    <col min="17" max="17" width="18.42578125" bestFit="1" customWidth="1"/>
  </cols>
  <sheetData>
    <row r="1" spans="2:31" x14ac:dyDescent="0.25">
      <c r="B1" s="6"/>
      <c r="C1" s="6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2:31" ht="60" x14ac:dyDescent="0.25">
      <c r="B2" s="35" t="s">
        <v>94</v>
      </c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2:31" x14ac:dyDescent="0.25">
      <c r="B3" s="6"/>
      <c r="C3" s="6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2:31" x14ac:dyDescent="0.25">
      <c r="B4" s="2" t="s">
        <v>22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</row>
    <row r="5" spans="2:31" x14ac:dyDescent="0.25">
      <c r="B5" s="4" t="s">
        <v>21</v>
      </c>
      <c r="C5" s="4">
        <v>2006</v>
      </c>
      <c r="D5" s="4">
        <v>2007</v>
      </c>
      <c r="E5" s="4">
        <v>2008</v>
      </c>
      <c r="F5" s="4">
        <v>2009</v>
      </c>
      <c r="G5" s="4">
        <v>2010</v>
      </c>
      <c r="H5" s="4">
        <v>2011</v>
      </c>
      <c r="I5" s="4">
        <v>2012</v>
      </c>
      <c r="J5" s="4">
        <v>2013</v>
      </c>
      <c r="K5" s="4">
        <v>2014</v>
      </c>
      <c r="L5" s="4">
        <v>2015</v>
      </c>
    </row>
    <row r="6" spans="2:31" x14ac:dyDescent="0.25">
      <c r="B6" t="s">
        <v>16</v>
      </c>
      <c r="C6" s="26">
        <f>$L6*'Price index calculations'!C3</f>
        <v>17.473209925627877</v>
      </c>
      <c r="D6" s="26">
        <f>$L6*'Price index calculations'!D3</f>
        <v>18.510540584917226</v>
      </c>
      <c r="E6" s="26">
        <f>$L6*'Price index calculations'!E3</f>
        <v>20.12509202544328</v>
      </c>
      <c r="F6" s="26">
        <f>$L6*'Price index calculations'!F3</f>
        <v>20.706698982829192</v>
      </c>
      <c r="G6" s="26">
        <f>$L6*'Price index calculations'!G3</f>
        <v>20.971185404626858</v>
      </c>
      <c r="H6" s="26">
        <f>$L6*'Price index calculations'!H3</f>
        <v>22.571262463860492</v>
      </c>
      <c r="I6" s="26">
        <f>$L6*'Price index calculations'!I3</f>
        <v>23.423057872038051</v>
      </c>
      <c r="J6" s="26">
        <f>$L6*'Price index calculations'!J3</f>
        <v>23.566924449732305</v>
      </c>
      <c r="K6" s="26">
        <f>$L6*'Price index calculations'!K3</f>
        <v>24.15609756097561</v>
      </c>
      <c r="L6" s="26">
        <v>24.76</v>
      </c>
    </row>
    <row r="7" spans="2:31" x14ac:dyDescent="0.25">
      <c r="B7" t="s">
        <v>15</v>
      </c>
      <c r="C7" s="26">
        <f>$L7*'Price index calculations'!C4</f>
        <v>33.713046722167547</v>
      </c>
      <c r="D7" s="26">
        <f>$L7*'Price index calculations'!D4</f>
        <v>35.596104889773414</v>
      </c>
      <c r="E7" s="26">
        <f>$L7*'Price index calculations'!E4</f>
        <v>37.891171598617255</v>
      </c>
      <c r="F7" s="26">
        <f>$L7*'Price index calculations'!F4</f>
        <v>38.028030087967608</v>
      </c>
      <c r="G7" s="26">
        <f>$L7*'Price index calculations'!G4</f>
        <v>39.111433417275101</v>
      </c>
      <c r="H7" s="26">
        <f>$L7*'Price index calculations'!H4</f>
        <v>40.787412509371798</v>
      </c>
      <c r="I7" s="26">
        <f>$L7*'Price index calculations'!I4</f>
        <v>42.136650914851963</v>
      </c>
      <c r="J7" s="26">
        <f>$L7*'Price index calculations'!J4</f>
        <v>42.565139797739441</v>
      </c>
      <c r="K7" s="26">
        <f>$L7*'Price index calculations'!K4</f>
        <v>43.629268292682923</v>
      </c>
      <c r="L7" s="26">
        <v>44.72</v>
      </c>
    </row>
    <row r="8" spans="2:31" x14ac:dyDescent="0.25">
      <c r="B8" t="s">
        <v>14</v>
      </c>
      <c r="C8" s="26">
        <f>$L8*'Price index calculations'!C5</f>
        <v>33.215492812582788</v>
      </c>
      <c r="D8" s="26">
        <f>$L8*'Price index calculations'!D5</f>
        <v>35.070759871274973</v>
      </c>
      <c r="E8" s="26">
        <f>$L8*'Price index calculations'!E5</f>
        <v>37.331954844254838</v>
      </c>
      <c r="F8" s="26">
        <f>$L8*'Price index calculations'!F5</f>
        <v>37.466793507957355</v>
      </c>
      <c r="G8" s="26">
        <f>$L8*'Price index calculations'!G5</f>
        <v>38.534207432136427</v>
      </c>
      <c r="H8" s="26">
        <f>$L8*'Price index calculations'!H5</f>
        <v>40.185451591299675</v>
      </c>
      <c r="I8" s="26">
        <f>$L8*'Price index calculations'!I5</f>
        <v>41.514777265393057</v>
      </c>
      <c r="J8" s="26">
        <f>$L8*'Price index calculations'!J5</f>
        <v>41.936942296252234</v>
      </c>
      <c r="K8" s="26">
        <f>$L8*'Price index calculations'!K5</f>
        <v>42.985365853658536</v>
      </c>
      <c r="L8" s="26">
        <v>44.06</v>
      </c>
    </row>
    <row r="9" spans="2:31" x14ac:dyDescent="0.25">
      <c r="B9" s="4" t="s">
        <v>20</v>
      </c>
      <c r="C9" s="26"/>
      <c r="D9" s="26"/>
      <c r="E9" s="26"/>
      <c r="F9" s="26"/>
      <c r="G9" s="26"/>
      <c r="H9" s="26"/>
      <c r="I9" s="26"/>
      <c r="J9" s="26"/>
      <c r="K9" s="26"/>
      <c r="L9" s="26"/>
    </row>
    <row r="10" spans="2:31" x14ac:dyDescent="0.25">
      <c r="B10" t="s">
        <v>16</v>
      </c>
      <c r="C10" s="26">
        <f>$L10*'Price index calculations'!C7</f>
        <v>17.717893085754646</v>
      </c>
      <c r="D10" s="26">
        <f>$L10*'Price index calculations'!D7</f>
        <v>19.481637245531129</v>
      </c>
      <c r="E10" s="26">
        <f>$L10*'Price index calculations'!E7</f>
        <v>21.007121229337809</v>
      </c>
      <c r="F10" s="26">
        <f>$L10*'Price index calculations'!F7</f>
        <v>22.299207489745495</v>
      </c>
      <c r="G10" s="26">
        <f>$L10*'Price index calculations'!G7</f>
        <v>22.359325085166446</v>
      </c>
      <c r="H10" s="26">
        <f>$L10*'Price index calculations'!H7</f>
        <v>23.277444538764382</v>
      </c>
      <c r="I10" s="26">
        <f>$L10*'Price index calculations'!I7</f>
        <v>24.028030399240691</v>
      </c>
      <c r="J10" s="26">
        <f>$L10*'Price index calculations'!J7</f>
        <v>24.195121951219516</v>
      </c>
      <c r="K10" s="26">
        <f>$L10*'Price index calculations'!K7</f>
        <v>24.8</v>
      </c>
      <c r="L10" s="26">
        <v>25.42</v>
      </c>
    </row>
    <row r="11" spans="2:31" x14ac:dyDescent="0.25">
      <c r="B11" t="s">
        <v>15</v>
      </c>
      <c r="C11" s="26">
        <f>$L11*'Price index calculations'!C8</f>
        <v>32.860756289971974</v>
      </c>
      <c r="D11" s="26">
        <f>$L11*'Price index calculations'!D8</f>
        <v>35.663507866598081</v>
      </c>
      <c r="E11" s="26">
        <f>$L11*'Price index calculations'!E8</f>
        <v>37.614807744746606</v>
      </c>
      <c r="F11" s="26">
        <f>$L11*'Price index calculations'!F8</f>
        <v>40.93398034358129</v>
      </c>
      <c r="G11" s="26">
        <f>$L11*'Price index calculations'!G8</f>
        <v>38.973881679995394</v>
      </c>
      <c r="H11" s="26">
        <f>$L11*'Price index calculations'!H8</f>
        <v>40.873742504817777</v>
      </c>
      <c r="I11" s="26">
        <f>$L11*'Price index calculations'!I8</f>
        <v>42.601688598786971</v>
      </c>
      <c r="J11" s="26">
        <f>$L11*'Price index calculations'!J8</f>
        <v>42.565139797739441</v>
      </c>
      <c r="K11" s="26">
        <f>$L11*'Price index calculations'!K8</f>
        <v>43.629268292682923</v>
      </c>
      <c r="L11" s="26">
        <v>44.72</v>
      </c>
    </row>
    <row r="12" spans="2:31" x14ac:dyDescent="0.25">
      <c r="B12" t="s">
        <v>14</v>
      </c>
      <c r="C12" s="26">
        <f>$L12*'Price index calculations'!C9</f>
        <v>32.375780906443772</v>
      </c>
      <c r="D12" s="26">
        <f>$L12*'Price index calculations'!D9</f>
        <v>35.137168081447037</v>
      </c>
      <c r="E12" s="26">
        <f>$L12*'Price index calculations'!E9</f>
        <v>37.059669705579957</v>
      </c>
      <c r="F12" s="26">
        <f>$L12*'Price index calculations'!F9</f>
        <v>40.329856304521286</v>
      </c>
      <c r="G12" s="26">
        <f>$L12*'Price index calculations'!G9</f>
        <v>38.398685751802262</v>
      </c>
      <c r="H12" s="26">
        <f>$L12*'Price index calculations'!H9</f>
        <v>40.270507485739515</v>
      </c>
      <c r="I12" s="26">
        <f>$L12*'Price index calculations'!I9</f>
        <v>41.972951691917579</v>
      </c>
      <c r="J12" s="26">
        <f>$L12*'Price index calculations'!J9</f>
        <v>41.936942296252234</v>
      </c>
      <c r="K12" s="26">
        <f>$L12*'Price index calculations'!K9</f>
        <v>42.985365853658536</v>
      </c>
      <c r="L12" s="26">
        <v>44.06</v>
      </c>
    </row>
    <row r="13" spans="2:31" x14ac:dyDescent="0.25">
      <c r="B13" s="4" t="s">
        <v>19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</row>
    <row r="14" spans="2:31" x14ac:dyDescent="0.25">
      <c r="B14" t="s">
        <v>16</v>
      </c>
      <c r="C14" s="26">
        <f>$L14*'Price index calculations'!C11</f>
        <v>18.973513607469496</v>
      </c>
      <c r="D14" s="26">
        <f>$L14*'Price index calculations'!D11</f>
        <v>20.103210365781955</v>
      </c>
      <c r="E14" s="26">
        <f>$L14*'Price index calculations'!E11</f>
        <v>21.581643382819038</v>
      </c>
      <c r="F14" s="26">
        <f>$L14*'Price index calculations'!F11</f>
        <v>22.134751264487033</v>
      </c>
      <c r="G14" s="26">
        <f>$L14*'Price index calculations'!G11</f>
        <v>22.440439032421466</v>
      </c>
      <c r="H14" s="26">
        <f>$L14*'Price index calculations'!H11</f>
        <v>24.109763841952461</v>
      </c>
      <c r="I14" s="26">
        <f>$L14*'Price index calculations'!I11</f>
        <v>25.083355466995414</v>
      </c>
      <c r="J14" s="26">
        <f>$L14*'Price index calculations'!J11</f>
        <v>25.251635930993459</v>
      </c>
      <c r="K14" s="26">
        <f>$L14*'Price index calculations'!K11</f>
        <v>25.882926829268293</v>
      </c>
      <c r="L14" s="26">
        <v>26.53</v>
      </c>
    </row>
    <row r="15" spans="2:31" x14ac:dyDescent="0.25">
      <c r="B15" t="s">
        <v>15</v>
      </c>
      <c r="C15" s="26">
        <f>$L15*'Price index calculations'!C12</f>
        <v>32.575087230723035</v>
      </c>
      <c r="D15" s="26">
        <f>$L15*'Price index calculations'!D12</f>
        <v>34.228051340851493</v>
      </c>
      <c r="E15" s="26">
        <f>$L15*'Price index calculations'!E12</f>
        <v>36.073510873979799</v>
      </c>
      <c r="F15" s="26">
        <f>$L15*'Price index calculations'!F12</f>
        <v>37.161471353460215</v>
      </c>
      <c r="G15" s="26">
        <f>$L15*'Price index calculations'!G12</f>
        <v>38.298705405380865</v>
      </c>
      <c r="H15" s="26">
        <f>$L15*'Price index calculations'!H12</f>
        <v>40.375422238495347</v>
      </c>
      <c r="I15" s="26">
        <f>$L15*'Price index calculations'!I12</f>
        <v>41.875309783576135</v>
      </c>
      <c r="J15" s="26">
        <f>$L15*'Price index calculations'!J12</f>
        <v>42.565139797739441</v>
      </c>
      <c r="K15" s="26">
        <f>$L15*'Price index calculations'!K12</f>
        <v>43.629268292682923</v>
      </c>
      <c r="L15" s="26">
        <v>44.72</v>
      </c>
    </row>
    <row r="16" spans="2:31" x14ac:dyDescent="0.25">
      <c r="B16" t="s">
        <v>14</v>
      </c>
      <c r="C16" s="26">
        <f>$L16*'Price index calculations'!C13</f>
        <v>32.094327893239203</v>
      </c>
      <c r="D16" s="26">
        <f>$L16*'Price index calculations'!D13</f>
        <v>33.722896736983827</v>
      </c>
      <c r="E16" s="26">
        <f>$L16*'Price index calculations'!E13</f>
        <v>35.5411200605445</v>
      </c>
      <c r="F16" s="26">
        <f>$L16*'Price index calculations'!F13</f>
        <v>36.613023878207898</v>
      </c>
      <c r="G16" s="26">
        <f>$L16*'Price index calculations'!G13</f>
        <v>37.73347406442489</v>
      </c>
      <c r="H16" s="26">
        <f>$L16*'Price index calculations'!H13</f>
        <v>39.779541677730435</v>
      </c>
      <c r="I16" s="26">
        <f>$L16*'Price index calculations'!I13</f>
        <v>41.257293136501893</v>
      </c>
      <c r="J16" s="26">
        <f>$L16*'Price index calculations'!J13</f>
        <v>41.936942296252234</v>
      </c>
      <c r="K16" s="26">
        <f>$L16*'Price index calculations'!K13</f>
        <v>42.985365853658536</v>
      </c>
      <c r="L16" s="26">
        <v>44.06</v>
      </c>
    </row>
    <row r="17" spans="2:12" x14ac:dyDescent="0.25">
      <c r="B17" s="4" t="s">
        <v>18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</row>
    <row r="18" spans="2:12" x14ac:dyDescent="0.25">
      <c r="B18" t="s">
        <v>29</v>
      </c>
      <c r="C18" s="26">
        <f>$L18*'Price index calculations'!C15</f>
        <v>27.023537656194478</v>
      </c>
      <c r="D18" s="26">
        <f>$L18*'Price index calculations'!D15</f>
        <v>28.830471034748545</v>
      </c>
      <c r="E18" s="26">
        <f>$L18*'Price index calculations'!E15</f>
        <v>31.165799377437995</v>
      </c>
      <c r="F18" s="26">
        <f>$L18*'Price index calculations'!F15</f>
        <v>31.76515385714071</v>
      </c>
      <c r="G18" s="26">
        <f>$L18*'Price index calculations'!G15</f>
        <v>32.775693386872035</v>
      </c>
      <c r="H18" s="26">
        <f>$L18*'Price index calculations'!H15</f>
        <v>34.846824247493792</v>
      </c>
      <c r="I18" s="26">
        <f>$L18*'Price index calculations'!I15</f>
        <v>35.787037828761051</v>
      </c>
      <c r="J18" s="26">
        <f>$L18*'Price index calculations'!J15</f>
        <v>36.254610350981565</v>
      </c>
      <c r="K18" s="26">
        <f>$L18*'Price index calculations'!K15</f>
        <v>37.1609756097561</v>
      </c>
      <c r="L18" s="26">
        <v>38.090000000000003</v>
      </c>
    </row>
    <row r="19" spans="2:12" x14ac:dyDescent="0.25">
      <c r="B19" s="4" t="s">
        <v>17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</row>
    <row r="20" spans="2:12" x14ac:dyDescent="0.25">
      <c r="B20" t="s">
        <v>29</v>
      </c>
      <c r="C20" s="26">
        <f>$L20*'Price index calculations'!C17</f>
        <v>29.843450917178618</v>
      </c>
      <c r="D20" s="26">
        <f>$L20*'Price index calculations'!D17</f>
        <v>33.146498682131337</v>
      </c>
      <c r="E20" s="26">
        <f>$L20*'Price index calculations'!E17</f>
        <v>34.613730652274022</v>
      </c>
      <c r="F20" s="26">
        <f>$L20*'Price index calculations'!F17</f>
        <v>34.545065143181816</v>
      </c>
      <c r="G20" s="26">
        <f>$L20*'Price index calculations'!G17</f>
        <v>36.516633438725883</v>
      </c>
      <c r="H20" s="26">
        <f>$L20*'Price index calculations'!H17</f>
        <v>37.485053894543569</v>
      </c>
      <c r="I20" s="26">
        <f>$L20*'Price index calculations'!I17</f>
        <v>37.526884606979046</v>
      </c>
      <c r="J20" s="26">
        <f>$L20*'Price index calculations'!J17</f>
        <v>37.530041641879833</v>
      </c>
      <c r="K20" s="26">
        <f>$L20*'Price index calculations'!K17</f>
        <v>38.46829268292683</v>
      </c>
      <c r="L20" s="26">
        <v>39.43</v>
      </c>
    </row>
    <row r="21" spans="2:12" x14ac:dyDescent="0.25">
      <c r="C21" s="1"/>
      <c r="D21"/>
      <c r="E21"/>
      <c r="F21"/>
      <c r="G21"/>
      <c r="H21"/>
      <c r="I21"/>
      <c r="J21"/>
    </row>
    <row r="22" spans="2:12" x14ac:dyDescent="0.25">
      <c r="B22" s="2" t="s">
        <v>23</v>
      </c>
      <c r="C22" s="1"/>
      <c r="D22"/>
      <c r="E22"/>
      <c r="F22"/>
      <c r="G22"/>
      <c r="H22"/>
      <c r="I22"/>
      <c r="J22"/>
    </row>
    <row r="23" spans="2:12" x14ac:dyDescent="0.25">
      <c r="B23" s="2" t="s">
        <v>12</v>
      </c>
      <c r="C23" s="4">
        <v>2006</v>
      </c>
      <c r="D23" s="4">
        <v>2007</v>
      </c>
      <c r="E23" s="4">
        <v>2008</v>
      </c>
      <c r="F23" s="4">
        <v>2009</v>
      </c>
      <c r="G23" s="4">
        <v>2010</v>
      </c>
      <c r="H23" s="4">
        <v>2011</v>
      </c>
      <c r="I23" s="4">
        <v>2012</v>
      </c>
      <c r="J23" s="4">
        <v>2013</v>
      </c>
      <c r="K23" s="4">
        <v>2014</v>
      </c>
    </row>
    <row r="24" spans="2:12" x14ac:dyDescent="0.25">
      <c r="B24" s="1" t="s">
        <v>24</v>
      </c>
      <c r="C24" s="27">
        <f>'[1]SD 5. Operational data'!D33</f>
        <v>1179</v>
      </c>
      <c r="D24" s="27">
        <f>'[1]SD 5. Operational data'!E33</f>
        <v>1146</v>
      </c>
      <c r="E24" s="27">
        <f>'[1]SD 5. Operational data'!F33</f>
        <v>1144</v>
      </c>
      <c r="F24" s="27">
        <f>'[1]SD 5. Operational data'!G33</f>
        <v>1173</v>
      </c>
      <c r="G24" s="27">
        <f>'[1]SD 5. Operational data'!H33</f>
        <v>1196</v>
      </c>
      <c r="H24" s="27">
        <f>'[1]SD 5. Operational data'!I33</f>
        <v>1142</v>
      </c>
      <c r="I24" s="27">
        <f>'[1]SD 5. Operational data'!J33</f>
        <v>1121</v>
      </c>
      <c r="J24" s="27">
        <f>'[1]SD 5. Operational data'!K33</f>
        <v>1096</v>
      </c>
      <c r="K24" s="27">
        <f>'[1]SD 5. Operational data'!L33</f>
        <v>1138.154</v>
      </c>
    </row>
    <row r="25" spans="2:12" x14ac:dyDescent="0.25">
      <c r="B25" s="1" t="s">
        <v>25</v>
      </c>
      <c r="C25" s="27">
        <f>'[1]SD 5. Operational data'!D34</f>
        <v>373</v>
      </c>
      <c r="D25" s="27">
        <f>'[1]SD 5. Operational data'!E34</f>
        <v>397</v>
      </c>
      <c r="E25" s="27">
        <f>'[1]SD 5. Operational data'!F34</f>
        <v>394</v>
      </c>
      <c r="F25" s="27">
        <f>'[1]SD 5. Operational data'!G34</f>
        <v>399</v>
      </c>
      <c r="G25" s="27">
        <f>'[1]SD 5. Operational data'!H34</f>
        <v>392</v>
      </c>
      <c r="H25" s="27">
        <f>'[1]SD 5. Operational data'!I34</f>
        <v>448</v>
      </c>
      <c r="I25" s="27">
        <f>'[1]SD 5. Operational data'!J34</f>
        <v>438</v>
      </c>
      <c r="J25" s="27">
        <f>'[1]SD 5. Operational data'!K34</f>
        <v>455</v>
      </c>
      <c r="K25" s="27">
        <f>'[1]SD 5. Operational data'!L34</f>
        <v>411.86200000000002</v>
      </c>
    </row>
    <row r="26" spans="2:12" x14ac:dyDescent="0.25">
      <c r="B26" s="1" t="s">
        <v>26</v>
      </c>
      <c r="C26" s="27">
        <f>'[1]SD 5. Operational data'!D35</f>
        <v>865</v>
      </c>
      <c r="D26" s="27">
        <f>'[1]SD 5. Operational data'!E35</f>
        <v>888</v>
      </c>
      <c r="E26" s="27">
        <f>'[1]SD 5. Operational data'!F35</f>
        <v>928</v>
      </c>
      <c r="F26" s="27">
        <f>'[1]SD 5. Operational data'!G35</f>
        <v>926</v>
      </c>
      <c r="G26" s="27">
        <f>'[1]SD 5. Operational data'!H35</f>
        <v>935</v>
      </c>
      <c r="H26" s="27">
        <f>'[1]SD 5. Operational data'!I35</f>
        <v>955</v>
      </c>
      <c r="I26" s="27">
        <f>'[1]SD 5. Operational data'!J35</f>
        <v>956</v>
      </c>
      <c r="J26" s="27">
        <f>'[1]SD 5. Operational data'!K35</f>
        <v>952</v>
      </c>
      <c r="K26" s="27">
        <f>'[1]SD 5. Operational data'!L35</f>
        <v>917.21</v>
      </c>
    </row>
    <row r="27" spans="2:12" x14ac:dyDescent="0.25">
      <c r="B27" s="1" t="s">
        <v>27</v>
      </c>
      <c r="C27" s="27">
        <f>'[1]SD 5. Operational data'!D36</f>
        <v>357</v>
      </c>
      <c r="D27" s="27">
        <f>'[1]SD 5. Operational data'!E36</f>
        <v>369</v>
      </c>
      <c r="E27" s="27">
        <f>'[1]SD 5. Operational data'!F36</f>
        <v>365</v>
      </c>
      <c r="F27" s="27">
        <f>'[1]SD 5. Operational data'!G36</f>
        <v>380</v>
      </c>
      <c r="G27" s="27">
        <f>'[1]SD 5. Operational data'!H36</f>
        <v>387</v>
      </c>
      <c r="H27" s="27">
        <f>'[1]SD 5. Operational data'!I36</f>
        <v>385</v>
      </c>
      <c r="I27" s="27">
        <f>'[1]SD 5. Operational data'!J36</f>
        <v>365</v>
      </c>
      <c r="J27" s="27">
        <f>'[1]SD 5. Operational data'!K36</f>
        <v>373</v>
      </c>
      <c r="K27" s="27">
        <f>'[1]SD 5. Operational data'!L36</f>
        <v>364.75799999999998</v>
      </c>
    </row>
    <row r="28" spans="2:12" x14ac:dyDescent="0.25">
      <c r="B28" s="1" t="s">
        <v>28</v>
      </c>
      <c r="C28" s="27">
        <f>'[1]SD 5. Operational data'!D37</f>
        <v>0</v>
      </c>
      <c r="D28" s="27">
        <f>'[1]SD 5. Operational data'!E37</f>
        <v>0</v>
      </c>
      <c r="E28" s="27">
        <f>'[1]SD 5. Operational data'!F37</f>
        <v>0</v>
      </c>
      <c r="F28" s="27">
        <f>'[1]SD 5. Operational data'!G37</f>
        <v>0</v>
      </c>
      <c r="G28" s="27">
        <f>'[1]SD 5. Operational data'!H37</f>
        <v>0</v>
      </c>
      <c r="H28" s="27">
        <f>'[1]SD 5. Operational data'!I37</f>
        <v>0</v>
      </c>
      <c r="I28" s="27">
        <f>'[1]SD 5. Operational data'!J37</f>
        <v>0</v>
      </c>
      <c r="J28" s="27">
        <f>'[1]SD 5. Operational data'!K37</f>
        <v>0</v>
      </c>
      <c r="K28" s="27">
        <f>'[1]SD 5. Operational data'!L37</f>
        <v>0</v>
      </c>
    </row>
    <row r="29" spans="2:12" x14ac:dyDescent="0.25">
      <c r="B29" s="1" t="s">
        <v>29</v>
      </c>
      <c r="C29" s="27">
        <f t="shared" ref="C29:J29" si="0">SUM(C24:C28)</f>
        <v>2774</v>
      </c>
      <c r="D29" s="27">
        <f t="shared" si="0"/>
        <v>2800</v>
      </c>
      <c r="E29" s="27">
        <f t="shared" si="0"/>
        <v>2831</v>
      </c>
      <c r="F29" s="27">
        <f t="shared" si="0"/>
        <v>2878</v>
      </c>
      <c r="G29" s="27">
        <f t="shared" si="0"/>
        <v>2910</v>
      </c>
      <c r="H29" s="27">
        <f t="shared" si="0"/>
        <v>2930</v>
      </c>
      <c r="I29" s="27">
        <f t="shared" si="0"/>
        <v>2880</v>
      </c>
      <c r="J29" s="27">
        <f t="shared" si="0"/>
        <v>2876</v>
      </c>
      <c r="K29" s="27">
        <f t="shared" ref="K29" si="1">SUM(K24:K28)</f>
        <v>2831.9839999999999</v>
      </c>
    </row>
    <row r="30" spans="2:12" x14ac:dyDescent="0.25">
      <c r="B30" s="2" t="s">
        <v>11</v>
      </c>
      <c r="K30" s="28"/>
    </row>
    <row r="31" spans="2:12" x14ac:dyDescent="0.25">
      <c r="B31" s="1" t="s">
        <v>24</v>
      </c>
      <c r="C31" s="27">
        <f>'[1]SD 5. Operational data'!M33</f>
        <v>9938.4541219340008</v>
      </c>
      <c r="D31" s="27">
        <f>'[1]SD 5. Operational data'!N33</f>
        <v>9786.6784652969982</v>
      </c>
      <c r="E31" s="27">
        <f>'[1]SD 5. Operational data'!O33</f>
        <v>9667.5496442810036</v>
      </c>
      <c r="F31" s="27">
        <f>'[1]SD 5. Operational data'!P33</f>
        <v>9852.7616374850004</v>
      </c>
      <c r="G31" s="27">
        <f>'[1]SD 5. Operational data'!Q33</f>
        <v>9507.0991881339996</v>
      </c>
      <c r="H31" s="27">
        <f>'[1]SD 5. Operational data'!R33</f>
        <v>9377.2634917560008</v>
      </c>
      <c r="I31" s="27">
        <f>'[1]SD 5. Operational data'!S33</f>
        <v>8891.5334854850007</v>
      </c>
      <c r="J31" s="27">
        <f>'[1]SD 5. Operational data'!T33</f>
        <v>8579.2621999250005</v>
      </c>
      <c r="K31" s="27">
        <f>'[1]SD 5. Operational data'!U33</f>
        <v>8116.8168494416004</v>
      </c>
    </row>
    <row r="32" spans="2:12" x14ac:dyDescent="0.25">
      <c r="B32" s="1" t="s">
        <v>25</v>
      </c>
      <c r="C32" s="27">
        <f>'[1]SD 5. Operational data'!M34</f>
        <v>7027.7536947359995</v>
      </c>
      <c r="D32" s="27">
        <f>'[1]SD 5. Operational data'!N34</f>
        <v>6662.1258047970023</v>
      </c>
      <c r="E32" s="27">
        <f>'[1]SD 5. Operational data'!O34</f>
        <v>6436.6678681989988</v>
      </c>
      <c r="F32" s="27">
        <f>'[1]SD 5. Operational data'!P34</f>
        <v>6259.0727058940001</v>
      </c>
      <c r="G32" s="27">
        <f>'[1]SD 5. Operational data'!Q34</f>
        <v>5636.3912966409989</v>
      </c>
      <c r="H32" s="27">
        <f>'[1]SD 5. Operational data'!R34</f>
        <v>5645.7684804969995</v>
      </c>
      <c r="I32" s="27">
        <f>'[1]SD 5. Operational data'!S34</f>
        <v>5210.4915083799997</v>
      </c>
      <c r="J32" s="27">
        <f>'[1]SD 5. Operational data'!T34</f>
        <v>2805.2059759399999</v>
      </c>
      <c r="K32" s="27">
        <f>'[1]SD 5. Operational data'!U34</f>
        <v>2767.031318974452</v>
      </c>
    </row>
    <row r="33" spans="2:11" x14ac:dyDescent="0.25">
      <c r="B33" s="1" t="s">
        <v>26</v>
      </c>
      <c r="C33" s="27">
        <f>'[1]SD 5. Operational data'!M35</f>
        <v>9473.8409314500022</v>
      </c>
      <c r="D33" s="27">
        <f>'[1]SD 5. Operational data'!N35</f>
        <v>10202.207836289999</v>
      </c>
      <c r="E33" s="27">
        <f>'[1]SD 5. Operational data'!O35</f>
        <v>10647.876169149999</v>
      </c>
      <c r="F33" s="27">
        <f>'[1]SD 5. Operational data'!P35</f>
        <v>10781.919271449999</v>
      </c>
      <c r="G33" s="27">
        <f>'[1]SD 5. Operational data'!Q35</f>
        <v>10917.160673950002</v>
      </c>
      <c r="H33" s="27">
        <f>'[1]SD 5. Operational data'!R35</f>
        <v>10837.0299633</v>
      </c>
      <c r="I33" s="27">
        <f>'[1]SD 5. Operational data'!S35</f>
        <v>10558.221889135999</v>
      </c>
      <c r="J33" s="27">
        <f>'[1]SD 5. Operational data'!T35</f>
        <v>10347.080863560001</v>
      </c>
      <c r="K33" s="27">
        <f>'[1]SD 5. Operational data'!U35</f>
        <v>10029.978493671999</v>
      </c>
    </row>
    <row r="34" spans="2:11" x14ac:dyDescent="0.25">
      <c r="B34" s="1" t="s">
        <v>27</v>
      </c>
      <c r="C34" s="27">
        <f>'[1]SD 5. Operational data'!M36</f>
        <v>3494.3814014740001</v>
      </c>
      <c r="D34" s="27">
        <f>'[1]SD 5. Operational data'!N36</f>
        <v>3606.9205259234791</v>
      </c>
      <c r="E34" s="27">
        <f>'[1]SD 5. Operational data'!O36</f>
        <v>3616.367689441</v>
      </c>
      <c r="F34" s="27">
        <f>'[1]SD 5. Operational data'!P36</f>
        <v>3626.8913125799995</v>
      </c>
      <c r="G34" s="27">
        <f>'[1]SD 5. Operational data'!Q36</f>
        <v>4267.7523958299998</v>
      </c>
      <c r="H34" s="27">
        <f>'[1]SD 5. Operational data'!R36</f>
        <v>4505.6100438400008</v>
      </c>
      <c r="I34" s="27">
        <f>'[1]SD 5. Operational data'!S36</f>
        <v>4482.4081594199997</v>
      </c>
      <c r="J34" s="27">
        <f>'[1]SD 5. Operational data'!T36</f>
        <v>4407.9688615200002</v>
      </c>
      <c r="K34" s="27">
        <f>'[1]SD 5. Operational data'!U36</f>
        <v>4417.0386409285793</v>
      </c>
    </row>
    <row r="35" spans="2:11" x14ac:dyDescent="0.25">
      <c r="B35" s="1" t="s">
        <v>28</v>
      </c>
      <c r="C35" s="27">
        <f>'[1]SD 5. Operational data'!M37</f>
        <v>185.82318153585186</v>
      </c>
      <c r="D35" s="27">
        <f>'[1]SD 5. Operational data'!N37</f>
        <v>183.90465082130024</v>
      </c>
      <c r="E35" s="27">
        <f>'[1]SD 5. Operational data'!O37</f>
        <v>186.81708654740621</v>
      </c>
      <c r="F35" s="27">
        <f>'[1]SD 5. Operational data'!P37</f>
        <v>186.60883717723348</v>
      </c>
      <c r="G35" s="27">
        <f>'[1]SD 5. Operational data'!Q37</f>
        <v>205.01110063556078</v>
      </c>
      <c r="H35" s="27">
        <f>'[1]SD 5. Operational data'!R37</f>
        <v>203.95702816031246</v>
      </c>
      <c r="I35" s="27">
        <f>'[1]SD 5. Operational data'!S37</f>
        <v>202.0788869899431</v>
      </c>
      <c r="J35" s="27">
        <f>'[1]SD 5. Operational data'!T37</f>
        <v>198.56800792999999</v>
      </c>
      <c r="K35" s="27">
        <f>'[1]SD 5. Operational data'!U37</f>
        <v>192.58088705136305</v>
      </c>
    </row>
    <row r="36" spans="2:11" x14ac:dyDescent="0.25">
      <c r="B36" s="1" t="s">
        <v>29</v>
      </c>
      <c r="C36" s="27">
        <f t="shared" ref="C36:J36" si="2">SUM(C31:C35)</f>
        <v>30120.253331129854</v>
      </c>
      <c r="D36" s="27">
        <f t="shared" si="2"/>
        <v>30441.837283128778</v>
      </c>
      <c r="E36" s="27">
        <f t="shared" si="2"/>
        <v>30555.278457618409</v>
      </c>
      <c r="F36" s="27">
        <f t="shared" si="2"/>
        <v>30707.253764586232</v>
      </c>
      <c r="G36" s="27">
        <f t="shared" si="2"/>
        <v>30533.414655190561</v>
      </c>
      <c r="H36" s="27">
        <f t="shared" si="2"/>
        <v>30569.629007553314</v>
      </c>
      <c r="I36" s="27">
        <f t="shared" si="2"/>
        <v>29344.733929410944</v>
      </c>
      <c r="J36" s="27">
        <f t="shared" si="2"/>
        <v>26338.085908875</v>
      </c>
      <c r="K36" s="27">
        <f t="shared" ref="K36" si="3">SUM(K31:K35)</f>
        <v>25523.446190067996</v>
      </c>
    </row>
    <row r="37" spans="2:11" x14ac:dyDescent="0.25">
      <c r="B37" s="2" t="s">
        <v>10</v>
      </c>
      <c r="K37" s="28"/>
    </row>
    <row r="38" spans="2:11" x14ac:dyDescent="0.25">
      <c r="B38" s="1" t="s">
        <v>24</v>
      </c>
      <c r="C38" s="27">
        <f>'[1]SD 5. Operational data'!V33</f>
        <v>1307.54060499</v>
      </c>
      <c r="D38" s="27">
        <f>'[1]SD 5. Operational data'!W33</f>
        <v>1259.1694947150108</v>
      </c>
      <c r="E38" s="27">
        <f>'[1]SD 5. Operational data'!X33</f>
        <v>1295.0078325749896</v>
      </c>
      <c r="F38" s="27">
        <f>'[1]SD 5. Operational data'!Y33</f>
        <v>1321.1576924304782</v>
      </c>
      <c r="G38" s="27">
        <f>'[1]SD 5. Operational data'!Z33</f>
        <v>1373.8899413765234</v>
      </c>
      <c r="H38" s="27">
        <f>'[1]SD 5. Operational data'!AA33</f>
        <v>1263.6409598162172</v>
      </c>
      <c r="I38" s="27">
        <f>'[1]SD 5. Operational data'!AB33</f>
        <v>1286.8344950111541</v>
      </c>
      <c r="J38" s="27">
        <f>'[1]SD 5. Operational data'!AC33</f>
        <v>1269.5791585910877</v>
      </c>
      <c r="K38" s="27">
        <f>'[1]SD 5. Operational data'!AD33</f>
        <v>1200.7261360532127</v>
      </c>
    </row>
    <row r="39" spans="2:11" x14ac:dyDescent="0.25">
      <c r="B39" s="1" t="s">
        <v>25</v>
      </c>
      <c r="C39" s="27">
        <f>'[1]SD 5. Operational data'!V34</f>
        <v>1990.3057498600003</v>
      </c>
      <c r="D39" s="27">
        <f>'[1]SD 5. Operational data'!W34</f>
        <v>2065.884475956726</v>
      </c>
      <c r="E39" s="27">
        <f>'[1]SD 5. Operational data'!X34</f>
        <v>2041.893247761705</v>
      </c>
      <c r="F39" s="27">
        <f>'[1]SD 5. Operational data'!Y34</f>
        <v>2152.9734627086705</v>
      </c>
      <c r="G39" s="27">
        <f>'[1]SD 5. Operational data'!Z34</f>
        <v>2186.7927909273844</v>
      </c>
      <c r="H39" s="27">
        <f>'[1]SD 5. Operational data'!AA34</f>
        <v>2128.440739356055</v>
      </c>
      <c r="I39" s="27">
        <f>'[1]SD 5. Operational data'!AB34</f>
        <v>2084.5583487675653</v>
      </c>
      <c r="J39" s="27">
        <f>'[1]SD 5. Operational data'!AC34</f>
        <v>1954.5951173602134</v>
      </c>
      <c r="K39" s="27">
        <f>'[1]SD 5. Operational data'!AD34</f>
        <v>1882.0118471160195</v>
      </c>
    </row>
    <row r="40" spans="2:11" x14ac:dyDescent="0.25">
      <c r="B40" s="1" t="s">
        <v>26</v>
      </c>
      <c r="C40" s="27">
        <f>'[1]SD 5. Operational data'!V35</f>
        <v>1964.087852209829</v>
      </c>
      <c r="D40" s="27">
        <f>'[1]SD 5. Operational data'!W35</f>
        <v>2053.2479579084802</v>
      </c>
      <c r="E40" s="27">
        <f>'[1]SD 5. Operational data'!X35</f>
        <v>2047.4363475615646</v>
      </c>
      <c r="F40" s="27">
        <f>'[1]SD 5. Operational data'!Y35</f>
        <v>2040.3643647512245</v>
      </c>
      <c r="G40" s="27">
        <f>'[1]SD 5. Operational data'!Z35</f>
        <v>2036.9551286615947</v>
      </c>
      <c r="H40" s="27">
        <f>'[1]SD 5. Operational data'!AA35</f>
        <v>2057.9477474005516</v>
      </c>
      <c r="I40" s="27">
        <f>'[1]SD 5. Operational data'!AB35</f>
        <v>2042.9853074233522</v>
      </c>
      <c r="J40" s="27">
        <f>'[1]SD 5. Operational data'!AC35</f>
        <v>2098.723956113266</v>
      </c>
      <c r="K40" s="27">
        <f>'[1]SD 5. Operational data'!AD35</f>
        <v>2151.8209651979296</v>
      </c>
    </row>
    <row r="41" spans="2:11" x14ac:dyDescent="0.25">
      <c r="B41" s="1" t="s">
        <v>27</v>
      </c>
      <c r="C41" s="27">
        <f>'[1]SD 5. Operational data'!V36</f>
        <v>713.05843987000003</v>
      </c>
      <c r="D41" s="27">
        <f>'[1]SD 5. Operational data'!W36</f>
        <v>700.996304345618</v>
      </c>
      <c r="E41" s="27">
        <f>'[1]SD 5. Operational data'!X36</f>
        <v>715.25941205685399</v>
      </c>
      <c r="F41" s="27">
        <f>'[1]SD 5. Operational data'!Y36</f>
        <v>581.97643915093204</v>
      </c>
      <c r="G41" s="27">
        <f>'[1]SD 5. Operational data'!Z36</f>
        <v>612.07319808838452</v>
      </c>
      <c r="H41" s="27">
        <f>'[1]SD 5. Operational data'!AA36</f>
        <v>655.02112762232434</v>
      </c>
      <c r="I41" s="27">
        <f>'[1]SD 5. Operational data'!AB36</f>
        <v>670.75197181403769</v>
      </c>
      <c r="J41" s="27">
        <f>'[1]SD 5. Operational data'!AC36</f>
        <v>658.45671714506273</v>
      </c>
      <c r="K41" s="27">
        <f>'[1]SD 5. Operational data'!AD36</f>
        <v>684.84312379654909</v>
      </c>
    </row>
    <row r="42" spans="2:11" x14ac:dyDescent="0.25">
      <c r="B42" s="1" t="s">
        <v>28</v>
      </c>
      <c r="C42" s="27">
        <f>'[1]SD 5. Operational data'!V37</f>
        <v>0</v>
      </c>
      <c r="D42" s="27">
        <f>'[1]SD 5. Operational data'!W37</f>
        <v>0</v>
      </c>
      <c r="E42" s="27">
        <f>'[1]SD 5. Operational data'!X37</f>
        <v>0</v>
      </c>
      <c r="F42" s="27">
        <f>'[1]SD 5. Operational data'!Y37</f>
        <v>0</v>
      </c>
      <c r="G42" s="27">
        <f>'[1]SD 5. Operational data'!Z37</f>
        <v>0</v>
      </c>
      <c r="H42" s="27">
        <f>'[1]SD 5. Operational data'!AA37</f>
        <v>0</v>
      </c>
      <c r="I42" s="27">
        <f>'[1]SD 5. Operational data'!AB37</f>
        <v>0</v>
      </c>
      <c r="J42" s="27">
        <f>'[1]SD 5. Operational data'!AC37</f>
        <v>0</v>
      </c>
      <c r="K42" s="27">
        <f>'[1]SD 5. Operational data'!AD37</f>
        <v>0</v>
      </c>
    </row>
    <row r="43" spans="2:11" x14ac:dyDescent="0.25">
      <c r="B43" s="1" t="s">
        <v>29</v>
      </c>
      <c r="C43" s="27">
        <f t="shared" ref="C43:K43" si="4">SUM(C38:C42)</f>
        <v>5974.9926469298298</v>
      </c>
      <c r="D43" s="27">
        <f t="shared" si="4"/>
        <v>6079.2982329258348</v>
      </c>
      <c r="E43" s="27">
        <f t="shared" si="4"/>
        <v>6099.596839955113</v>
      </c>
      <c r="F43" s="27">
        <f t="shared" si="4"/>
        <v>6096.471959041306</v>
      </c>
      <c r="G43" s="27">
        <f t="shared" si="4"/>
        <v>6209.7110590538869</v>
      </c>
      <c r="H43" s="27">
        <f t="shared" si="4"/>
        <v>6105.0505741951483</v>
      </c>
      <c r="I43" s="27">
        <f t="shared" si="4"/>
        <v>6085.1301230161089</v>
      </c>
      <c r="J43" s="27">
        <f t="shared" si="4"/>
        <v>5981.354949209629</v>
      </c>
      <c r="K43" s="27">
        <f t="shared" si="4"/>
        <v>5919.4020721637107</v>
      </c>
    </row>
    <row r="44" spans="2:11" x14ac:dyDescent="0.25">
      <c r="B44" s="2" t="s">
        <v>9</v>
      </c>
      <c r="K44" s="28"/>
    </row>
    <row r="45" spans="2:11" x14ac:dyDescent="0.25">
      <c r="B45" s="1" t="s">
        <v>24</v>
      </c>
      <c r="C45" s="27">
        <f>'[1]SD 5. Operational data'!AE33</f>
        <v>5887.5111273240809</v>
      </c>
      <c r="D45" s="27">
        <f>'[1]SD 5. Operational data'!AF33</f>
        <v>5826.3709069913903</v>
      </c>
      <c r="E45" s="27">
        <f>'[1]SD 5. Operational data'!AG33</f>
        <v>6328.5480773211275</v>
      </c>
      <c r="F45" s="27">
        <f>'[1]SD 5. Operational data'!AH33</f>
        <v>6183.3248975649694</v>
      </c>
      <c r="G45" s="27">
        <f>'[1]SD 5. Operational data'!AI33</f>
        <v>5832.6281052811701</v>
      </c>
      <c r="H45" s="27">
        <f>'[1]SD 5. Operational data'!AJ33</f>
        <v>5856.5664531332877</v>
      </c>
      <c r="I45" s="27">
        <f>'[1]SD 5. Operational data'!AK33</f>
        <v>5495.560247614244</v>
      </c>
      <c r="J45" s="27">
        <f>'[1]SD 5. Operational data'!AL33</f>
        <v>5366.5983753862911</v>
      </c>
      <c r="K45" s="27">
        <f>'[1]SD 5. Operational data'!AM33</f>
        <v>5146.9657189534046</v>
      </c>
    </row>
    <row r="46" spans="2:11" x14ac:dyDescent="0.25">
      <c r="B46" s="1" t="s">
        <v>25</v>
      </c>
      <c r="C46" s="27">
        <f>'[1]SD 5. Operational data'!AE34</f>
        <v>2346.7476164055215</v>
      </c>
      <c r="D46" s="27">
        <f>'[1]SD 5. Operational data'!AF34</f>
        <v>2316.5159432934238</v>
      </c>
      <c r="E46" s="27">
        <f>'[1]SD 5. Operational data'!AG34</f>
        <v>2523.8027645142483</v>
      </c>
      <c r="F46" s="27">
        <f>'[1]SD 5. Operational data'!AH34</f>
        <v>2466.8081914219724</v>
      </c>
      <c r="G46" s="27">
        <f>'[1]SD 5. Operational data'!AI34</f>
        <v>2463.1656682221878</v>
      </c>
      <c r="H46" s="27">
        <f>'[1]SD 5. Operational data'!AJ34</f>
        <v>2292.0346674131392</v>
      </c>
      <c r="I46" s="27">
        <f>'[1]SD 5. Operational data'!AK34</f>
        <v>2233.2550456414492</v>
      </c>
      <c r="J46" s="27">
        <f>'[1]SD 5. Operational data'!AL34</f>
        <v>2200.4726811699652</v>
      </c>
      <c r="K46" s="27">
        <f>'[1]SD 5. Operational data'!AM34</f>
        <v>2169.2830730023188</v>
      </c>
    </row>
    <row r="47" spans="2:11" x14ac:dyDescent="0.25">
      <c r="B47" s="1" t="s">
        <v>26</v>
      </c>
      <c r="C47" s="27">
        <f>'[1]SD 5. Operational data'!AE35</f>
        <v>3072.873072444499</v>
      </c>
      <c r="D47" s="27">
        <f>'[1]SD 5. Operational data'!AF35</f>
        <v>3199.0245607621764</v>
      </c>
      <c r="E47" s="27">
        <f>'[1]SD 5. Operational data'!AG35</f>
        <v>3229.1366259585229</v>
      </c>
      <c r="F47" s="27">
        <f>'[1]SD 5. Operational data'!AH35</f>
        <v>3201.3809335629999</v>
      </c>
      <c r="G47" s="27">
        <f>'[1]SD 5. Operational data'!AI35</f>
        <v>3367.3231812130002</v>
      </c>
      <c r="H47" s="27">
        <f>'[1]SD 5. Operational data'!AJ35</f>
        <v>3441.206008126841</v>
      </c>
      <c r="I47" s="27">
        <f>'[1]SD 5. Operational data'!AK35</f>
        <v>3438.4838121597127</v>
      </c>
      <c r="J47" s="27">
        <f>'[1]SD 5. Operational data'!AL35</f>
        <v>3479.9208595070577</v>
      </c>
      <c r="K47" s="27">
        <f>'[1]SD 5. Operational data'!AM35</f>
        <v>3455.8607240808906</v>
      </c>
    </row>
    <row r="48" spans="2:11" x14ac:dyDescent="0.25">
      <c r="B48" s="1" t="s">
        <v>27</v>
      </c>
      <c r="C48" s="27">
        <f>'[1]SD 5. Operational data'!AE36</f>
        <v>5888.8681838258999</v>
      </c>
      <c r="D48" s="27">
        <f>'[1]SD 5. Operational data'!AF36</f>
        <v>6140.6479578901999</v>
      </c>
      <c r="E48" s="27">
        <f>'[1]SD 5. Operational data'!AG36</f>
        <v>6030.2095322061014</v>
      </c>
      <c r="F48" s="27">
        <f>'[1]SD 5. Operational data'!AH36</f>
        <v>5574.4479774500569</v>
      </c>
      <c r="G48" s="27">
        <f>'[1]SD 5. Operational data'!AI36</f>
        <v>5747.656045283642</v>
      </c>
      <c r="H48" s="27">
        <f>'[1]SD 5. Operational data'!AJ36</f>
        <v>5911.3791495727455</v>
      </c>
      <c r="I48" s="27">
        <f>'[1]SD 5. Operational data'!AK36</f>
        <v>5338.5010961768676</v>
      </c>
      <c r="J48" s="27">
        <f>'[1]SD 5. Operational data'!AL36</f>
        <v>4953.8155120429992</v>
      </c>
      <c r="K48" s="27">
        <f>'[1]SD 5. Operational data'!AM36</f>
        <v>4864.8415808164109</v>
      </c>
    </row>
    <row r="49" spans="2:11" x14ac:dyDescent="0.25">
      <c r="B49" s="1" t="s">
        <v>28</v>
      </c>
      <c r="C49" s="27">
        <f>'[1]SD 5. Operational data'!AE37</f>
        <v>0</v>
      </c>
      <c r="D49" s="27">
        <f>'[1]SD 5. Operational data'!AF37</f>
        <v>0</v>
      </c>
      <c r="E49" s="27">
        <f>'[1]SD 5. Operational data'!AG37</f>
        <v>0</v>
      </c>
      <c r="F49" s="27">
        <f>'[1]SD 5. Operational data'!AH37</f>
        <v>0</v>
      </c>
      <c r="G49" s="27">
        <f>'[1]SD 5. Operational data'!AI37</f>
        <v>0</v>
      </c>
      <c r="H49" s="27">
        <f>'[1]SD 5. Operational data'!AJ37</f>
        <v>0</v>
      </c>
      <c r="I49" s="27">
        <f>'[1]SD 5. Operational data'!AK37</f>
        <v>0</v>
      </c>
      <c r="J49" s="27">
        <f>'[1]SD 5. Operational data'!AL37</f>
        <v>0</v>
      </c>
      <c r="K49" s="27">
        <f>'[1]SD 5. Operational data'!AM37</f>
        <v>0</v>
      </c>
    </row>
    <row r="50" spans="2:11" x14ac:dyDescent="0.25">
      <c r="B50" s="1" t="s">
        <v>29</v>
      </c>
      <c r="C50" s="27">
        <f t="shared" ref="C50:J50" si="5">SUM(C45:C49)</f>
        <v>17196</v>
      </c>
      <c r="D50" s="27">
        <f t="shared" si="5"/>
        <v>17482.559368937189</v>
      </c>
      <c r="E50" s="27">
        <f t="shared" si="5"/>
        <v>18111.697</v>
      </c>
      <c r="F50" s="27">
        <f t="shared" si="5"/>
        <v>17425.962</v>
      </c>
      <c r="G50" s="27">
        <f t="shared" si="5"/>
        <v>17410.773000000001</v>
      </c>
      <c r="H50" s="27">
        <f t="shared" si="5"/>
        <v>17501.186278246016</v>
      </c>
      <c r="I50" s="27">
        <f t="shared" si="5"/>
        <v>16505.800201592276</v>
      </c>
      <c r="J50" s="27">
        <f t="shared" si="5"/>
        <v>16000.807428106313</v>
      </c>
      <c r="K50" s="27">
        <f t="shared" ref="K50" si="6">SUM(K45:K49)</f>
        <v>15636.951096853023</v>
      </c>
    </row>
    <row r="51" spans="2:11" x14ac:dyDescent="0.25">
      <c r="B51" s="2" t="s">
        <v>8</v>
      </c>
      <c r="K51" s="28"/>
    </row>
    <row r="52" spans="2:11" x14ac:dyDescent="0.25">
      <c r="B52" s="1" t="s">
        <v>24</v>
      </c>
      <c r="C52" s="27">
        <f>'[1]SD 5. Operational data'!AN33</f>
        <v>8193</v>
      </c>
      <c r="D52" s="27">
        <f>'[1]SD 5. Operational data'!AO33</f>
        <v>8060</v>
      </c>
      <c r="E52" s="27">
        <f>'[1]SD 5. Operational data'!AP33</f>
        <v>8375</v>
      </c>
      <c r="F52" s="27">
        <f>'[1]SD 5. Operational data'!AQ33</f>
        <v>8498</v>
      </c>
      <c r="G52" s="27">
        <f>'[1]SD 5. Operational data'!AR33</f>
        <v>8652</v>
      </c>
      <c r="H52" s="27">
        <f>'[1]SD 5. Operational data'!AS33</f>
        <v>8245</v>
      </c>
      <c r="I52" s="27">
        <f>'[1]SD 5. Operational data'!AT33</f>
        <v>7910</v>
      </c>
      <c r="J52" s="27">
        <f>'[1]SD 5. Operational data'!AU33</f>
        <v>7610</v>
      </c>
      <c r="K52" s="27">
        <f>'[1]SD 5. Operational data'!AV33</f>
        <v>7361.1273993560008</v>
      </c>
    </row>
    <row r="53" spans="2:11" x14ac:dyDescent="0.25">
      <c r="B53" s="1" t="s">
        <v>25</v>
      </c>
      <c r="C53" s="27">
        <f>'[1]SD 5. Operational data'!AN34</f>
        <v>4061</v>
      </c>
      <c r="D53" s="27">
        <f>'[1]SD 5. Operational data'!AO34</f>
        <v>3773</v>
      </c>
      <c r="E53" s="27">
        <f>'[1]SD 5. Operational data'!AP34</f>
        <v>3511</v>
      </c>
      <c r="F53" s="27">
        <f>'[1]SD 5. Operational data'!AQ34</f>
        <v>3624</v>
      </c>
      <c r="G53" s="27">
        <f>'[1]SD 5. Operational data'!AR34</f>
        <v>3109</v>
      </c>
      <c r="H53" s="27">
        <f>'[1]SD 5. Operational data'!AS34</f>
        <v>2675</v>
      </c>
      <c r="I53" s="27">
        <f>'[1]SD 5. Operational data'!AT34</f>
        <v>2405</v>
      </c>
      <c r="J53" s="27">
        <f>'[1]SD 5. Operational data'!AU34</f>
        <v>2182</v>
      </c>
      <c r="K53" s="27">
        <f>'[1]SD 5. Operational data'!AV34</f>
        <v>2223.6599447920003</v>
      </c>
    </row>
    <row r="54" spans="2:11" x14ac:dyDescent="0.25">
      <c r="B54" s="1" t="s">
        <v>26</v>
      </c>
      <c r="C54" s="27">
        <f>'[1]SD 5. Operational data'!AN35</f>
        <v>3242</v>
      </c>
      <c r="D54" s="27">
        <f>'[1]SD 5. Operational data'!AO35</f>
        <v>3556</v>
      </c>
      <c r="E54" s="27">
        <f>'[1]SD 5. Operational data'!AP35</f>
        <v>3844</v>
      </c>
      <c r="F54" s="27">
        <f>'[1]SD 5. Operational data'!AQ35</f>
        <v>4148</v>
      </c>
      <c r="G54" s="27">
        <f>'[1]SD 5. Operational data'!AR35</f>
        <v>4456</v>
      </c>
      <c r="H54" s="27">
        <f>'[1]SD 5. Operational data'!AS35</f>
        <v>4660</v>
      </c>
      <c r="I54" s="27">
        <f>'[1]SD 5. Operational data'!AT35</f>
        <v>5005</v>
      </c>
      <c r="J54" s="27">
        <f>'[1]SD 5. Operational data'!AU35</f>
        <v>5301</v>
      </c>
      <c r="K54" s="27">
        <f>'[1]SD 5. Operational data'!AV35</f>
        <v>5382.775499929</v>
      </c>
    </row>
    <row r="55" spans="2:11" x14ac:dyDescent="0.25">
      <c r="B55" s="1" t="s">
        <v>27</v>
      </c>
      <c r="C55" s="27">
        <f>'[1]SD 5. Operational data'!AN36</f>
        <v>4926</v>
      </c>
      <c r="D55" s="27">
        <f>'[1]SD 5. Operational data'!AO36</f>
        <v>5118</v>
      </c>
      <c r="E55" s="27">
        <f>'[1]SD 5. Operational data'!AP36</f>
        <v>5219</v>
      </c>
      <c r="F55" s="27">
        <f>'[1]SD 5. Operational data'!AQ36</f>
        <v>5504</v>
      </c>
      <c r="G55" s="27">
        <f>'[1]SD 5. Operational data'!AR36</f>
        <v>5748</v>
      </c>
      <c r="H55" s="27">
        <f>'[1]SD 5. Operational data'!AS36</f>
        <v>5639</v>
      </c>
      <c r="I55" s="27">
        <f>'[1]SD 5. Operational data'!AT36</f>
        <v>5651</v>
      </c>
      <c r="J55" s="27">
        <f>'[1]SD 5. Operational data'!AU36</f>
        <v>5715</v>
      </c>
      <c r="K55" s="27">
        <f>'[1]SD 5. Operational data'!AV36</f>
        <v>5695.4432529070009</v>
      </c>
    </row>
    <row r="56" spans="2:11" x14ac:dyDescent="0.25">
      <c r="B56" s="1" t="s">
        <v>28</v>
      </c>
      <c r="C56" s="27">
        <f>'[1]SD 5. Operational data'!AN37</f>
        <v>197</v>
      </c>
      <c r="D56" s="27">
        <f>'[1]SD 5. Operational data'!AO37</f>
        <v>200</v>
      </c>
      <c r="E56" s="27">
        <f>'[1]SD 5. Operational data'!AP37</f>
        <v>206</v>
      </c>
      <c r="F56" s="27">
        <f>'[1]SD 5. Operational data'!AQ37</f>
        <v>220</v>
      </c>
      <c r="G56" s="27">
        <f>'[1]SD 5. Operational data'!AR37</f>
        <v>228</v>
      </c>
      <c r="H56" s="27">
        <f>'[1]SD 5. Operational data'!AS37</f>
        <v>235</v>
      </c>
      <c r="I56" s="27">
        <f>'[1]SD 5. Operational data'!AT37</f>
        <v>240</v>
      </c>
      <c r="J56" s="27">
        <f>'[1]SD 5. Operational data'!AU37</f>
        <v>247</v>
      </c>
      <c r="K56" s="27">
        <f>'[1]SD 5. Operational data'!AV37</f>
        <v>175.06110617900001</v>
      </c>
    </row>
    <row r="57" spans="2:11" x14ac:dyDescent="0.25">
      <c r="B57" s="1" t="s">
        <v>29</v>
      </c>
      <c r="C57" s="27">
        <f t="shared" ref="C57:J57" si="7">SUM(C52:C56)</f>
        <v>20619</v>
      </c>
      <c r="D57" s="27">
        <f t="shared" si="7"/>
        <v>20707</v>
      </c>
      <c r="E57" s="27">
        <f t="shared" si="7"/>
        <v>21155</v>
      </c>
      <c r="F57" s="27">
        <f t="shared" si="7"/>
        <v>21994</v>
      </c>
      <c r="G57" s="27">
        <f t="shared" si="7"/>
        <v>22193</v>
      </c>
      <c r="H57" s="27">
        <f t="shared" si="7"/>
        <v>21454</v>
      </c>
      <c r="I57" s="27">
        <f t="shared" si="7"/>
        <v>21211</v>
      </c>
      <c r="J57" s="27">
        <f t="shared" si="7"/>
        <v>21055</v>
      </c>
      <c r="K57" s="27">
        <f t="shared" ref="K57" si="8">SUM(K52:K56)</f>
        <v>20838.067203163002</v>
      </c>
    </row>
    <row r="58" spans="2:11" x14ac:dyDescent="0.25">
      <c r="B58" s="2" t="s">
        <v>7</v>
      </c>
      <c r="K58" s="28"/>
    </row>
    <row r="59" spans="2:11" x14ac:dyDescent="0.25">
      <c r="B59" s="1" t="s">
        <v>24</v>
      </c>
      <c r="C59" s="27">
        <f>'[1]SD 5. Operational data'!AW33</f>
        <v>4462.5884988323814</v>
      </c>
      <c r="D59" s="27">
        <f>'[1]SD 5. Operational data'!AX33</f>
        <v>4458.9892853868523</v>
      </c>
      <c r="E59" s="27">
        <f>'[1]SD 5. Operational data'!AY33</f>
        <v>4727.5877410000003</v>
      </c>
      <c r="F59" s="27">
        <f>'[1]SD 5. Operational data'!AZ33</f>
        <v>4584.0738709999996</v>
      </c>
      <c r="G59" s="27">
        <f>'[1]SD 5. Operational data'!BA33</f>
        <v>4867.1654521459213</v>
      </c>
      <c r="H59" s="27">
        <f>'[1]SD 5. Operational data'!BB33</f>
        <v>4581.598199044508</v>
      </c>
      <c r="I59" s="27">
        <f>'[1]SD 5. Operational data'!BC33</f>
        <v>4703.4207021327402</v>
      </c>
      <c r="J59" s="27">
        <f>'[1]SD 5. Operational data'!BD33</f>
        <v>4509.5795387098515</v>
      </c>
      <c r="K59" s="27">
        <f>'[1]SD 5. Operational data'!BE33</f>
        <v>4305.233243373561</v>
      </c>
    </row>
    <row r="60" spans="2:11" x14ac:dyDescent="0.25">
      <c r="B60" s="1" t="s">
        <v>25</v>
      </c>
      <c r="C60" s="27">
        <f>'[1]SD 5. Operational data'!AW34</f>
        <v>921.89231700000016</v>
      </c>
      <c r="D60" s="27">
        <f>'[1]SD 5. Operational data'!AX34</f>
        <v>962.830290512587</v>
      </c>
      <c r="E60" s="27">
        <f>'[1]SD 5. Operational data'!AY34</f>
        <v>921.47188799999992</v>
      </c>
      <c r="F60" s="27">
        <f>'[1]SD 5. Operational data'!AZ34</f>
        <v>1131.285674</v>
      </c>
      <c r="G60" s="27">
        <f>'[1]SD 5. Operational data'!BA34</f>
        <v>986.61125699815</v>
      </c>
      <c r="H60" s="27">
        <f>'[1]SD 5. Operational data'!BB34</f>
        <v>764.28232907054974</v>
      </c>
      <c r="I60" s="27">
        <f>'[1]SD 5. Operational data'!BC34</f>
        <v>806.49803044525993</v>
      </c>
      <c r="J60" s="27">
        <f>'[1]SD 5. Operational data'!BD34</f>
        <v>836.87908602465996</v>
      </c>
      <c r="K60" s="27">
        <f>'[1]SD 5. Operational data'!BE34</f>
        <v>1001.22799051193</v>
      </c>
    </row>
    <row r="61" spans="2:11" x14ac:dyDescent="0.25">
      <c r="B61" s="1" t="s">
        <v>26</v>
      </c>
      <c r="C61" s="27">
        <f>'[1]SD 5. Operational data'!AW35</f>
        <v>2634.6322612476188</v>
      </c>
      <c r="D61" s="27">
        <f>'[1]SD 5. Operational data'!AX35</f>
        <v>2622.903677804125</v>
      </c>
      <c r="E61" s="27">
        <f>'[1]SD 5. Operational data'!AY35</f>
        <v>2593.4212520040001</v>
      </c>
      <c r="F61" s="27">
        <f>'[1]SD 5. Operational data'!AZ35</f>
        <v>2816.9734236989998</v>
      </c>
      <c r="G61" s="27">
        <f>'[1]SD 5. Operational data'!BA35</f>
        <v>2799.9432302796699</v>
      </c>
      <c r="H61" s="27">
        <f>'[1]SD 5. Operational data'!BB35</f>
        <v>2823.5752567620998</v>
      </c>
      <c r="I61" s="27">
        <f>'[1]SD 5. Operational data'!BC35</f>
        <v>2910.4027166230403</v>
      </c>
      <c r="J61" s="27">
        <f>'[1]SD 5. Operational data'!BD35</f>
        <v>3049.8856184542697</v>
      </c>
      <c r="K61" s="27">
        <f>'[1]SD 5. Operational data'!BE35</f>
        <v>3089.9068066793598</v>
      </c>
    </row>
    <row r="62" spans="2:11" x14ac:dyDescent="0.25">
      <c r="B62" s="1" t="s">
        <v>27</v>
      </c>
      <c r="C62" s="27">
        <f>'[1]SD 5. Operational data'!AW36</f>
        <v>5389.5202647800006</v>
      </c>
      <c r="D62" s="27">
        <f>'[1]SD 5. Operational data'!AX36</f>
        <v>5451.7842498963246</v>
      </c>
      <c r="E62" s="27">
        <f>'[1]SD 5. Operational data'!AY36</f>
        <v>5489.4244365629984</v>
      </c>
      <c r="F62" s="27">
        <f>'[1]SD 5. Operational data'!AZ36</f>
        <v>5519.764055085001</v>
      </c>
      <c r="G62" s="27">
        <f>'[1]SD 5. Operational data'!BA36</f>
        <v>5506.1605925805306</v>
      </c>
      <c r="H62" s="27">
        <f>'[1]SD 5. Operational data'!BB36</f>
        <v>4966.3389164991286</v>
      </c>
      <c r="I62" s="27">
        <f>'[1]SD 5. Operational data'!BC36</f>
        <v>5190.6394553547798</v>
      </c>
      <c r="J62" s="27">
        <f>'[1]SD 5. Operational data'!BD36</f>
        <v>5014.5564761229989</v>
      </c>
      <c r="K62" s="27">
        <f>'[1]SD 5. Operational data'!BE36</f>
        <v>5235.6425165727096</v>
      </c>
    </row>
    <row r="63" spans="2:11" x14ac:dyDescent="0.25">
      <c r="B63" s="1" t="s">
        <v>28</v>
      </c>
      <c r="C63" s="27">
        <f>'[1]SD 5. Operational data'!AW37</f>
        <v>77.538259000000011</v>
      </c>
      <c r="D63" s="27">
        <f>'[1]SD 5. Operational data'!AX37</f>
        <v>79.93234837311455</v>
      </c>
      <c r="E63" s="27">
        <f>'[1]SD 5. Operational data'!AY37</f>
        <v>81.546365000000009</v>
      </c>
      <c r="F63" s="27">
        <f>'[1]SD 5. Operational data'!AZ37</f>
        <v>77.977490000000003</v>
      </c>
      <c r="G63" s="27">
        <f>'[1]SD 5. Operational data'!BA37</f>
        <v>96.647735662843616</v>
      </c>
      <c r="H63" s="27">
        <f>'[1]SD 5. Operational data'!BB37</f>
        <v>91.359050281186768</v>
      </c>
      <c r="I63" s="27">
        <f>'[1]SD 5. Operational data'!BC37</f>
        <v>80.765609567000013</v>
      </c>
      <c r="J63" s="27">
        <f>'[1]SD 5. Operational data'!BD37</f>
        <v>84.627399103207864</v>
      </c>
      <c r="K63" s="27">
        <f>'[1]SD 5. Operational data'!BE37</f>
        <v>84.234337897999993</v>
      </c>
    </row>
    <row r="64" spans="2:11" x14ac:dyDescent="0.25">
      <c r="B64" s="1" t="s">
        <v>29</v>
      </c>
      <c r="C64" s="27">
        <f t="shared" ref="C64:J64" si="9">SUM(C59:C63)</f>
        <v>13486.171600860001</v>
      </c>
      <c r="D64" s="27">
        <f t="shared" si="9"/>
        <v>13576.439851973004</v>
      </c>
      <c r="E64" s="27">
        <f t="shared" si="9"/>
        <v>13813.451682567</v>
      </c>
      <c r="F64" s="27">
        <f t="shared" si="9"/>
        <v>14130.074513784</v>
      </c>
      <c r="G64" s="27">
        <f t="shared" si="9"/>
        <v>14256.528267667116</v>
      </c>
      <c r="H64" s="27">
        <f t="shared" si="9"/>
        <v>13227.153751657474</v>
      </c>
      <c r="I64" s="27">
        <f t="shared" si="9"/>
        <v>13691.726514122822</v>
      </c>
      <c r="J64" s="27">
        <f t="shared" si="9"/>
        <v>13495.528118414988</v>
      </c>
      <c r="K64" s="27">
        <f t="shared" ref="K64" si="10">SUM(K59:K63)</f>
        <v>13716.244895035561</v>
      </c>
    </row>
    <row r="65" spans="2:11" x14ac:dyDescent="0.25">
      <c r="B65" s="2" t="s">
        <v>6</v>
      </c>
      <c r="K65" s="28"/>
    </row>
    <row r="66" spans="2:11" x14ac:dyDescent="0.25">
      <c r="B66" s="1" t="s">
        <v>24</v>
      </c>
      <c r="C66" s="27">
        <f>'[1]SD 5. Operational data'!BF33</f>
        <v>4935.0281017192065</v>
      </c>
      <c r="D66" s="27">
        <f>'[1]SD 5. Operational data'!BG33</f>
        <v>4842.6938455291538</v>
      </c>
      <c r="E66" s="27">
        <f>'[1]SD 5. Operational data'!BH33</f>
        <v>4862.3394987622496</v>
      </c>
      <c r="F66" s="27">
        <f>'[1]SD 5. Operational data'!BI33</f>
        <v>5039.221055035584</v>
      </c>
      <c r="G66" s="27">
        <f>'[1]SD 5. Operational data'!BJ33</f>
        <v>4997.0600954566507</v>
      </c>
      <c r="H66" s="27">
        <f>'[1]SD 5. Operational data'!BK33</f>
        <v>4849.3652899999997</v>
      </c>
      <c r="I66" s="27">
        <f>'[1]SD 5. Operational data'!BL33</f>
        <v>4600.3011299999998</v>
      </c>
      <c r="J66" s="27">
        <f>'[1]SD 5. Operational data'!BM33</f>
        <v>4519.8617400000003</v>
      </c>
      <c r="K66" s="27">
        <f>'[1]SD 5. Operational data'!BN33</f>
        <v>4355.5752363870233</v>
      </c>
    </row>
    <row r="67" spans="2:11" x14ac:dyDescent="0.25">
      <c r="B67" s="1" t="s">
        <v>25</v>
      </c>
      <c r="C67" s="27">
        <f>'[1]SD 5. Operational data'!BF34</f>
        <v>2537.2088690157329</v>
      </c>
      <c r="D67" s="27">
        <f>'[1]SD 5. Operational data'!BG34</f>
        <v>2524.6026580304701</v>
      </c>
      <c r="E67" s="27">
        <f>'[1]SD 5. Operational data'!BH34</f>
        <v>2492.9551124866653</v>
      </c>
      <c r="F67" s="27">
        <f>'[1]SD 5. Operational data'!BI34</f>
        <v>2372.2627200568118</v>
      </c>
      <c r="G67" s="27">
        <f>'[1]SD 5. Operational data'!BJ34</f>
        <v>2174.3524992919715</v>
      </c>
      <c r="H67" s="27">
        <f>'[1]SD 5. Operational data'!BK34</f>
        <v>1953.72173</v>
      </c>
      <c r="I67" s="27">
        <f>'[1]SD 5. Operational data'!BL34</f>
        <v>1904.0880299999999</v>
      </c>
      <c r="J67" s="27">
        <f>'[1]SD 5. Operational data'!BM34</f>
        <v>1980.7706900000001</v>
      </c>
      <c r="K67" s="27">
        <f>'[1]SD 5. Operational data'!BN34</f>
        <v>1966.9452022726396</v>
      </c>
    </row>
    <row r="68" spans="2:11" x14ac:dyDescent="0.25">
      <c r="B68" s="1" t="s">
        <v>26</v>
      </c>
      <c r="C68" s="27">
        <f>'[1]SD 5. Operational data'!BF35</f>
        <v>2226.0863289138188</v>
      </c>
      <c r="D68" s="27">
        <f>'[1]SD 5. Operational data'!BG35</f>
        <v>2135.3705488905739</v>
      </c>
      <c r="E68" s="27">
        <f>'[1]SD 5. Operational data'!BH35</f>
        <v>2031.67718012417</v>
      </c>
      <c r="F68" s="27">
        <f>'[1]SD 5. Operational data'!BI35</f>
        <v>2086.1816795377204</v>
      </c>
      <c r="G68" s="27">
        <f>'[1]SD 5. Operational data'!BJ35</f>
        <v>2323.233499404711</v>
      </c>
      <c r="H68" s="27">
        <f>'[1]SD 5. Operational data'!BK35</f>
        <v>2352.2959999999998</v>
      </c>
      <c r="I68" s="27">
        <f>'[1]SD 5. Operational data'!BL35</f>
        <v>2364.5344100000002</v>
      </c>
      <c r="J68" s="27">
        <f>'[1]SD 5. Operational data'!BM35</f>
        <v>2456.0866700000001</v>
      </c>
      <c r="K68" s="27">
        <f>'[1]SD 5. Operational data'!BN35</f>
        <v>2379.8802893430834</v>
      </c>
    </row>
    <row r="69" spans="2:11" x14ac:dyDescent="0.25">
      <c r="B69" s="1" t="s">
        <v>27</v>
      </c>
      <c r="C69" s="27">
        <f>'[1]SD 5. Operational data'!BF36</f>
        <v>2266.5167003512383</v>
      </c>
      <c r="D69" s="27">
        <f>'[1]SD 5. Operational data'!BG36</f>
        <v>2471.4529475498011</v>
      </c>
      <c r="E69" s="27">
        <f>'[1]SD 5. Operational data'!BH36</f>
        <v>2649.9282086269177</v>
      </c>
      <c r="F69" s="27">
        <f>'[1]SD 5. Operational data'!BI36</f>
        <v>2623.7648283698823</v>
      </c>
      <c r="G69" s="27">
        <f>'[1]SD 5. Operational data'!BJ36</f>
        <v>2608.8739058466676</v>
      </c>
      <c r="H69" s="27">
        <f>'[1]SD 5. Operational data'!BK36</f>
        <v>2787.9099799999999</v>
      </c>
      <c r="I69" s="27">
        <f>'[1]SD 5. Operational data'!BL36</f>
        <v>2984.3811900000001</v>
      </c>
      <c r="J69" s="27">
        <f>'[1]SD 5. Operational data'!BM36</f>
        <v>3334.4214700000002</v>
      </c>
      <c r="K69" s="27">
        <f>'[1]SD 5. Operational data'!BN36</f>
        <v>3327.4022546744168</v>
      </c>
    </row>
    <row r="70" spans="2:11" x14ac:dyDescent="0.25">
      <c r="B70" s="1" t="s">
        <v>28</v>
      </c>
      <c r="C70" s="27">
        <f>'[1]SD 5. Operational data'!BF37</f>
        <v>0</v>
      </c>
      <c r="D70" s="27">
        <f>'[1]SD 5. Operational data'!BG37</f>
        <v>0</v>
      </c>
      <c r="E70" s="27">
        <f>'[1]SD 5. Operational data'!BH37</f>
        <v>0</v>
      </c>
      <c r="F70" s="27">
        <f>'[1]SD 5. Operational data'!BI37</f>
        <v>0</v>
      </c>
      <c r="G70" s="27">
        <f>'[1]SD 5. Operational data'!BJ37</f>
        <v>0</v>
      </c>
      <c r="H70" s="27">
        <f>'[1]SD 5. Operational data'!BK37</f>
        <v>0</v>
      </c>
      <c r="I70" s="27">
        <f>'[1]SD 5. Operational data'!BL37</f>
        <v>0</v>
      </c>
      <c r="J70" s="27">
        <f>'[1]SD 5. Operational data'!BM37</f>
        <v>0</v>
      </c>
      <c r="K70" s="27">
        <f>'[1]SD 5. Operational data'!BN37</f>
        <v>0</v>
      </c>
    </row>
    <row r="71" spans="2:11" x14ac:dyDescent="0.25">
      <c r="B71" s="1" t="s">
        <v>29</v>
      </c>
      <c r="C71" s="27">
        <f t="shared" ref="C71:J71" si="11">SUM(C66:C70)</f>
        <v>11964.839999999995</v>
      </c>
      <c r="D71" s="27">
        <f t="shared" si="11"/>
        <v>11974.119999999999</v>
      </c>
      <c r="E71" s="27">
        <f t="shared" si="11"/>
        <v>12036.900000000003</v>
      </c>
      <c r="F71" s="27">
        <f t="shared" si="11"/>
        <v>12121.430282999998</v>
      </c>
      <c r="G71" s="27">
        <f t="shared" si="11"/>
        <v>12103.52</v>
      </c>
      <c r="H71" s="27">
        <f t="shared" si="11"/>
        <v>11943.293</v>
      </c>
      <c r="I71" s="27">
        <f t="shared" si="11"/>
        <v>11853.304759999999</v>
      </c>
      <c r="J71" s="27">
        <f t="shared" si="11"/>
        <v>12291.14057</v>
      </c>
      <c r="K71" s="27">
        <f t="shared" ref="K71" si="12">SUM(K66:K70)</f>
        <v>12029.802982677164</v>
      </c>
    </row>
    <row r="72" spans="2:11" x14ac:dyDescent="0.25">
      <c r="B72" s="2" t="s">
        <v>5</v>
      </c>
      <c r="K72" s="28"/>
    </row>
    <row r="73" spans="2:11" x14ac:dyDescent="0.25">
      <c r="B73" s="1" t="s">
        <v>24</v>
      </c>
      <c r="C73" s="27">
        <f>'[1]SD 5. Operational data'!BO33</f>
        <v>1203</v>
      </c>
      <c r="D73" s="27">
        <f>'[1]SD 5. Operational data'!BP33</f>
        <v>1225</v>
      </c>
      <c r="E73" s="27">
        <f>'[1]SD 5. Operational data'!BQ33</f>
        <v>1253</v>
      </c>
      <c r="F73" s="27">
        <f>'[1]SD 5. Operational data'!BR33</f>
        <v>1300</v>
      </c>
      <c r="G73" s="27">
        <f>'[1]SD 5. Operational data'!BS33</f>
        <v>1342</v>
      </c>
      <c r="H73" s="27">
        <f>'[1]SD 5. Operational data'!BT33</f>
        <v>1329</v>
      </c>
      <c r="I73" s="27">
        <f>'[1]SD 5. Operational data'!BU33</f>
        <v>1299</v>
      </c>
      <c r="J73" s="27">
        <f>'[1]SD 5. Operational data'!BV33</f>
        <v>1257</v>
      </c>
      <c r="K73" s="27">
        <f>'[1]SD 5. Operational data'!BW33</f>
        <v>1210.9893970000001</v>
      </c>
    </row>
    <row r="74" spans="2:11" x14ac:dyDescent="0.25">
      <c r="B74" s="1" t="s">
        <v>25</v>
      </c>
      <c r="C74" s="27">
        <f>'[1]SD 5. Operational data'!BO34</f>
        <v>651</v>
      </c>
      <c r="D74" s="27">
        <f>'[1]SD 5. Operational data'!BP34</f>
        <v>684.7</v>
      </c>
      <c r="E74" s="27">
        <f>'[1]SD 5. Operational data'!BQ34</f>
        <v>696</v>
      </c>
      <c r="F74" s="27">
        <f>'[1]SD 5. Operational data'!BR34</f>
        <v>708.7</v>
      </c>
      <c r="G74" s="27">
        <f>'[1]SD 5. Operational data'!BS34</f>
        <v>686.9</v>
      </c>
      <c r="H74" s="27">
        <f>'[1]SD 5. Operational data'!BT34</f>
        <v>645.9</v>
      </c>
      <c r="I74" s="27">
        <f>'[1]SD 5. Operational data'!BU34</f>
        <v>585.9</v>
      </c>
      <c r="J74" s="27">
        <f>'[1]SD 5. Operational data'!BV34</f>
        <v>560.9</v>
      </c>
      <c r="K74" s="27">
        <f>'[1]SD 5. Operational data'!BW34</f>
        <v>516.88510599999995</v>
      </c>
    </row>
    <row r="75" spans="2:11" x14ac:dyDescent="0.25">
      <c r="B75" s="1" t="s">
        <v>26</v>
      </c>
      <c r="C75" s="27">
        <f>'[1]SD 5. Operational data'!BO35</f>
        <v>1126</v>
      </c>
      <c r="D75" s="27">
        <f>'[1]SD 5. Operational data'!BP35</f>
        <v>1157</v>
      </c>
      <c r="E75" s="27">
        <f>'[1]SD 5. Operational data'!BQ35</f>
        <v>1210</v>
      </c>
      <c r="F75" s="27">
        <f>'[1]SD 5. Operational data'!BR35</f>
        <v>1173</v>
      </c>
      <c r="G75" s="27">
        <f>'[1]SD 5. Operational data'!BS35</f>
        <v>1241</v>
      </c>
      <c r="H75" s="27">
        <f>'[1]SD 5. Operational data'!BT35</f>
        <v>1286</v>
      </c>
      <c r="I75" s="27">
        <f>'[1]SD 5. Operational data'!BU35</f>
        <v>1366</v>
      </c>
      <c r="J75" s="27">
        <f>'[1]SD 5. Operational data'!BV35</f>
        <v>1371</v>
      </c>
      <c r="K75" s="27">
        <f>'[1]SD 5. Operational data'!BW35</f>
        <v>1385.2661820000001</v>
      </c>
    </row>
    <row r="76" spans="2:11" x14ac:dyDescent="0.25">
      <c r="B76" s="1" t="s">
        <v>27</v>
      </c>
      <c r="C76" s="27">
        <f>'[1]SD 5. Operational data'!BO36</f>
        <v>1216</v>
      </c>
      <c r="D76" s="27">
        <f>'[1]SD 5. Operational data'!BP36</f>
        <v>1253</v>
      </c>
      <c r="E76" s="27">
        <f>'[1]SD 5. Operational data'!BQ36</f>
        <v>1276</v>
      </c>
      <c r="F76" s="27">
        <f>'[1]SD 5. Operational data'!BR36</f>
        <v>1139</v>
      </c>
      <c r="G76" s="27">
        <f>'[1]SD 5. Operational data'!BS36</f>
        <v>1126</v>
      </c>
      <c r="H76" s="27">
        <f>'[1]SD 5. Operational data'!BT36</f>
        <v>1098</v>
      </c>
      <c r="I76" s="27">
        <f>'[1]SD 5. Operational data'!BU36</f>
        <v>1058</v>
      </c>
      <c r="J76" s="27">
        <f>'[1]SD 5. Operational data'!BV36</f>
        <v>1011</v>
      </c>
      <c r="K76" s="27">
        <f>'[1]SD 5. Operational data'!BW36</f>
        <v>966.66837799999996</v>
      </c>
    </row>
    <row r="77" spans="2:11" x14ac:dyDescent="0.25">
      <c r="B77" s="1" t="s">
        <v>28</v>
      </c>
      <c r="C77" s="27">
        <f>'[1]SD 5. Operational data'!BO37</f>
        <v>81.78</v>
      </c>
      <c r="D77" s="27">
        <f>'[1]SD 5. Operational data'!BP37</f>
        <v>59.45</v>
      </c>
      <c r="E77" s="27">
        <f>'[1]SD 5. Operational data'!BQ37</f>
        <v>54.29</v>
      </c>
      <c r="F77" s="27">
        <f>'[1]SD 5. Operational data'!BR37</f>
        <v>54.74</v>
      </c>
      <c r="G77" s="27">
        <f>'[1]SD 5. Operational data'!BS37</f>
        <v>54.8</v>
      </c>
      <c r="H77" s="27">
        <f>'[1]SD 5. Operational data'!BT37</f>
        <v>56.07</v>
      </c>
      <c r="I77" s="27">
        <f>'[1]SD 5. Operational data'!BU37</f>
        <v>55.61</v>
      </c>
      <c r="J77" s="27">
        <f>'[1]SD 5. Operational data'!BV37</f>
        <v>53.81</v>
      </c>
      <c r="K77" s="27">
        <f>'[1]SD 5. Operational data'!BW37</f>
        <v>55.712792999999998</v>
      </c>
    </row>
    <row r="78" spans="2:11" x14ac:dyDescent="0.25">
      <c r="B78" s="1" t="s">
        <v>29</v>
      </c>
      <c r="C78" s="27">
        <f t="shared" ref="C78:J78" si="13">SUM(C73:C77)</f>
        <v>4277.78</v>
      </c>
      <c r="D78" s="27">
        <f t="shared" si="13"/>
        <v>4379.1499999999996</v>
      </c>
      <c r="E78" s="27">
        <f t="shared" si="13"/>
        <v>4489.29</v>
      </c>
      <c r="F78" s="27">
        <f t="shared" si="13"/>
        <v>4375.4399999999996</v>
      </c>
      <c r="G78" s="27">
        <f t="shared" si="13"/>
        <v>4450.7</v>
      </c>
      <c r="H78" s="27">
        <f t="shared" si="13"/>
        <v>4414.9699999999993</v>
      </c>
      <c r="I78" s="27">
        <f t="shared" si="13"/>
        <v>4364.5099999999993</v>
      </c>
      <c r="J78" s="27">
        <f t="shared" si="13"/>
        <v>4253.71</v>
      </c>
      <c r="K78" s="27">
        <f t="shared" ref="K78" si="14">SUM(K73:K77)</f>
        <v>4135.5218560000003</v>
      </c>
    </row>
    <row r="79" spans="2:11" x14ac:dyDescent="0.25">
      <c r="B79" s="2" t="s">
        <v>4</v>
      </c>
      <c r="K79" s="28"/>
    </row>
    <row r="80" spans="2:11" x14ac:dyDescent="0.25">
      <c r="B80" s="1" t="s">
        <v>24</v>
      </c>
      <c r="C80" s="27">
        <f>'[1]SD 5. Operational data'!BX33</f>
        <v>3432.9346306180369</v>
      </c>
      <c r="D80" s="27">
        <f>'[1]SD 5. Operational data'!BY33</f>
        <v>3400.5649609329457</v>
      </c>
      <c r="E80" s="27">
        <f>'[1]SD 5. Operational data'!BZ33</f>
        <v>3522.3459772457122</v>
      </c>
      <c r="F80" s="27">
        <f>'[1]SD 5. Operational data'!CA33</f>
        <v>3636.6449479610155</v>
      </c>
      <c r="G80" s="27">
        <f>'[1]SD 5. Operational data'!CB33</f>
        <v>3621.1770843334166</v>
      </c>
      <c r="H80" s="27">
        <f>'[1]SD 5. Operational data'!CC33</f>
        <v>3443.4026777473564</v>
      </c>
      <c r="I80" s="27">
        <f>'[1]SD 5. Operational data'!CD33</f>
        <v>3466.4300657269541</v>
      </c>
      <c r="J80" s="27">
        <f>'[1]SD 5. Operational data'!CE33</f>
        <v>3374.4469493823417</v>
      </c>
      <c r="K80" s="27">
        <f>'[1]SD 5. Operational data'!CF33</f>
        <v>3298.1288633581962</v>
      </c>
    </row>
    <row r="81" spans="2:11" x14ac:dyDescent="0.25">
      <c r="B81" s="1" t="s">
        <v>25</v>
      </c>
      <c r="C81" s="27">
        <f>'[1]SD 5. Operational data'!BX34</f>
        <v>2088.5631686664778</v>
      </c>
      <c r="D81" s="27">
        <f>'[1]SD 5. Operational data'!BY34</f>
        <v>2047.8606656247121</v>
      </c>
      <c r="E81" s="27">
        <f>'[1]SD 5. Operational data'!BZ34</f>
        <v>2084.0407890205811</v>
      </c>
      <c r="F81" s="27">
        <f>'[1]SD 5. Operational data'!CA34</f>
        <v>2132.0565061540842</v>
      </c>
      <c r="G81" s="27">
        <f>'[1]SD 5. Operational data'!CB34</f>
        <v>2072.8763675072187</v>
      </c>
      <c r="H81" s="27">
        <f>'[1]SD 5. Operational data'!CC34</f>
        <v>2047.0866632000441</v>
      </c>
      <c r="I81" s="27">
        <f>'[1]SD 5. Operational data'!CD34</f>
        <v>2113.3341170422268</v>
      </c>
      <c r="J81" s="27">
        <f>'[1]SD 5. Operational data'!CE34</f>
        <v>2090.1343447906452</v>
      </c>
      <c r="K81" s="27">
        <f>'[1]SD 5. Operational data'!CF34</f>
        <v>2089.6495616184861</v>
      </c>
    </row>
    <row r="82" spans="2:11" x14ac:dyDescent="0.25">
      <c r="B82" s="1" t="s">
        <v>26</v>
      </c>
      <c r="C82" s="27">
        <f>'[1]SD 5. Operational data'!BX35</f>
        <v>1791.8017438369534</v>
      </c>
      <c r="D82" s="27">
        <f>'[1]SD 5. Operational data'!BY35</f>
        <v>1900.4015443674041</v>
      </c>
      <c r="E82" s="27">
        <f>'[1]SD 5. Operational data'!BZ35</f>
        <v>2010.4489156937379</v>
      </c>
      <c r="F82" s="27">
        <f>'[1]SD 5. Operational data'!CA35</f>
        <v>2080.0549102746909</v>
      </c>
      <c r="G82" s="27">
        <f>'[1]SD 5. Operational data'!CB35</f>
        <v>2109.1663263055943</v>
      </c>
      <c r="H82" s="27">
        <f>'[1]SD 5. Operational data'!CC35</f>
        <v>2140.2467492601418</v>
      </c>
      <c r="I82" s="27">
        <f>'[1]SD 5. Operational data'!CD35</f>
        <v>2216.3001189084603</v>
      </c>
      <c r="J82" s="27">
        <f>'[1]SD 5. Operational data'!CE35</f>
        <v>2264.1557148378038</v>
      </c>
      <c r="K82" s="27">
        <f>'[1]SD 5. Operational data'!CF35</f>
        <v>2287.5857611483989</v>
      </c>
    </row>
    <row r="83" spans="2:11" x14ac:dyDescent="0.25">
      <c r="B83" s="1" t="s">
        <v>27</v>
      </c>
      <c r="C83" s="27">
        <f>'[1]SD 5. Operational data'!BX36</f>
        <v>2834.5000474300004</v>
      </c>
      <c r="D83" s="27">
        <f>'[1]SD 5. Operational data'!BY36</f>
        <v>2950.3740733248596</v>
      </c>
      <c r="E83" s="27">
        <f>'[1]SD 5. Operational data'!BZ36</f>
        <v>2893.4917351015338</v>
      </c>
      <c r="F83" s="27">
        <f>'[1]SD 5. Operational data'!CA36</f>
        <v>2641.9607632067396</v>
      </c>
      <c r="G83" s="27">
        <f>'[1]SD 5. Operational data'!CB36</f>
        <v>2874.886177289211</v>
      </c>
      <c r="H83" s="27">
        <f>'[1]SD 5. Operational data'!CC36</f>
        <v>2839.9404963795473</v>
      </c>
      <c r="I83" s="27">
        <f>'[1]SD 5. Operational data'!CD36</f>
        <v>2947.7418353460407</v>
      </c>
      <c r="J83" s="27">
        <f>'[1]SD 5. Operational data'!CE36</f>
        <v>2827.1443031981039</v>
      </c>
      <c r="K83" s="27">
        <f>'[1]SD 5. Operational data'!CF36</f>
        <v>2657.597728454411</v>
      </c>
    </row>
    <row r="84" spans="2:11" x14ac:dyDescent="0.25">
      <c r="B84" s="1" t="s">
        <v>28</v>
      </c>
      <c r="C84" s="27">
        <f>'[1]SD 5. Operational data'!BX37</f>
        <v>0</v>
      </c>
      <c r="D84" s="27">
        <f>'[1]SD 5. Operational data'!BY37</f>
        <v>0</v>
      </c>
      <c r="E84" s="27">
        <f>'[1]SD 5. Operational data'!BZ37</f>
        <v>0</v>
      </c>
      <c r="F84" s="27">
        <f>'[1]SD 5. Operational data'!CA37</f>
        <v>0</v>
      </c>
      <c r="G84" s="27">
        <f>'[1]SD 5. Operational data'!CB37</f>
        <v>0</v>
      </c>
      <c r="H84" s="27">
        <f>'[1]SD 5. Operational data'!CC37</f>
        <v>0</v>
      </c>
      <c r="I84" s="27">
        <f>'[1]SD 5. Operational data'!CD37</f>
        <v>0</v>
      </c>
      <c r="J84" s="27">
        <f>'[1]SD 5. Operational data'!CE37</f>
        <v>0</v>
      </c>
      <c r="K84" s="27">
        <f>'[1]SD 5. Operational data'!CF37</f>
        <v>0</v>
      </c>
    </row>
    <row r="85" spans="2:11" x14ac:dyDescent="0.25">
      <c r="B85" s="1" t="s">
        <v>29</v>
      </c>
      <c r="C85" s="27">
        <f t="shared" ref="C85:J85" si="15">SUM(C80:C84)</f>
        <v>10147.799590551469</v>
      </c>
      <c r="D85" s="27">
        <f t="shared" si="15"/>
        <v>10299.201244249922</v>
      </c>
      <c r="E85" s="27">
        <f t="shared" si="15"/>
        <v>10510.327417061566</v>
      </c>
      <c r="F85" s="27">
        <f t="shared" si="15"/>
        <v>10490.71712759653</v>
      </c>
      <c r="G85" s="27">
        <f t="shared" si="15"/>
        <v>10678.10595543544</v>
      </c>
      <c r="H85" s="27">
        <f t="shared" si="15"/>
        <v>10470.676586587089</v>
      </c>
      <c r="I85" s="27">
        <f t="shared" si="15"/>
        <v>10743.806137023683</v>
      </c>
      <c r="J85" s="27">
        <f t="shared" si="15"/>
        <v>10555.881312208894</v>
      </c>
      <c r="K85" s="27">
        <f t="shared" ref="K85" si="16">SUM(K80:K84)</f>
        <v>10332.961914579493</v>
      </c>
    </row>
    <row r="86" spans="2:11" x14ac:dyDescent="0.25">
      <c r="B86" s="2" t="s">
        <v>3</v>
      </c>
      <c r="K86" s="28"/>
    </row>
    <row r="87" spans="2:11" s="43" customFormat="1" x14ac:dyDescent="0.25">
      <c r="B87" s="41" t="s">
        <v>29</v>
      </c>
      <c r="C87" s="42" t="e">
        <f>SUM('[1]SD 5. Operational data'!CG33:'[1]SD 5. Operational data'!CG37)</f>
        <v>#REF!</v>
      </c>
      <c r="D87" s="42" t="e">
        <f>SUM('[1]SD 5. Operational data'!CH33:'[1]SD 5. Operational data'!CH37)</f>
        <v>#REF!</v>
      </c>
      <c r="E87" s="42" t="e">
        <f>SUM('[1]SD 5. Operational data'!CI33:'[1]SD 5. Operational data'!CI37)</f>
        <v>#REF!</v>
      </c>
      <c r="F87" s="42" t="e">
        <f>SUM('[1]SD 5. Operational data'!CJ33:'[1]SD 5. Operational data'!CJ37)</f>
        <v>#REF!</v>
      </c>
      <c r="G87" s="42" t="e">
        <f>SUM('[1]SD 5. Operational data'!CK33:'[1]SD 5. Operational data'!CK37)</f>
        <v>#REF!</v>
      </c>
      <c r="H87" s="42" t="e">
        <f>SUM('[1]SD 5. Operational data'!CL33:'[1]SD 5. Operational data'!CL37)</f>
        <v>#REF!</v>
      </c>
      <c r="I87" s="42" t="e">
        <f>SUM('[1]SD 5. Operational data'!CM33:'[1]SD 5. Operational data'!CM37)</f>
        <v>#REF!</v>
      </c>
      <c r="J87" s="42" t="e">
        <f>SUM('[1]SD 5. Operational data'!CN33:'[1]SD 5. Operational data'!CN37)</f>
        <v>#REF!</v>
      </c>
      <c r="K87" s="42" t="e">
        <f>SUM('[1]SD 5. Operational data'!CO33:'[1]SD 5. Operational data'!CO37)</f>
        <v>#REF!</v>
      </c>
    </row>
    <row r="88" spans="2:11" x14ac:dyDescent="0.25">
      <c r="B88" s="2" t="s">
        <v>2</v>
      </c>
      <c r="K88" s="28"/>
    </row>
    <row r="89" spans="2:11" x14ac:dyDescent="0.25">
      <c r="B89" s="1" t="s">
        <v>24</v>
      </c>
      <c r="C89" s="27">
        <f>'[1]SD 5. Operational data'!CP33</f>
        <v>3228.9859999999999</v>
      </c>
      <c r="D89" s="27">
        <f>'[1]SD 5. Operational data'!CQ33</f>
        <v>3230.5659999999998</v>
      </c>
      <c r="E89" s="27">
        <f>'[1]SD 5. Operational data'!CR33</f>
        <v>3354.8330000000001</v>
      </c>
      <c r="F89" s="27">
        <f>'[1]SD 5. Operational data'!CS33</f>
        <v>3377.7370000000001</v>
      </c>
      <c r="G89" s="27">
        <f>'[1]SD 5. Operational data'!CT33</f>
        <v>3398.3589999999999</v>
      </c>
      <c r="H89" s="27">
        <f>'[1]SD 5. Operational data'!CU33</f>
        <v>3259.4009999999998</v>
      </c>
      <c r="I89" s="27">
        <f>'[1]SD 5. Operational data'!CV33</f>
        <v>3247.48</v>
      </c>
      <c r="J89" s="27">
        <f>'[1]SD 5. Operational data'!CW33</f>
        <v>3129</v>
      </c>
      <c r="K89" s="27">
        <f>'[1]SD 5. Operational data'!CX33</f>
        <v>3125.0616385234921</v>
      </c>
    </row>
    <row r="90" spans="2:11" x14ac:dyDescent="0.25">
      <c r="B90" s="1" t="s">
        <v>25</v>
      </c>
      <c r="C90" s="27">
        <f>'[1]SD 5. Operational data'!CP34</f>
        <v>1855.9179999999999</v>
      </c>
      <c r="D90" s="27">
        <f>'[1]SD 5. Operational data'!CQ34</f>
        <v>1876.6869999999999</v>
      </c>
      <c r="E90" s="27">
        <f>'[1]SD 5. Operational data'!CR34</f>
        <v>1939.2929999999999</v>
      </c>
      <c r="F90" s="27">
        <f>'[1]SD 5. Operational data'!CS34</f>
        <v>1887.432</v>
      </c>
      <c r="G90" s="27">
        <f>'[1]SD 5. Operational data'!CT34</f>
        <v>1880.3119999999999</v>
      </c>
      <c r="H90" s="27">
        <f>'[1]SD 5. Operational data'!CU34</f>
        <v>1780.9290000000001</v>
      </c>
      <c r="I90" s="27">
        <f>'[1]SD 5. Operational data'!CV34</f>
        <v>1772.3610000000001</v>
      </c>
      <c r="J90" s="27">
        <f>'[1]SD 5. Operational data'!CW34</f>
        <v>1744</v>
      </c>
      <c r="K90" s="27">
        <f>'[1]SD 5. Operational data'!CX34</f>
        <v>1730.4734023360754</v>
      </c>
    </row>
    <row r="91" spans="2:11" x14ac:dyDescent="0.25">
      <c r="B91" s="1" t="s">
        <v>26</v>
      </c>
      <c r="C91" s="27">
        <f>'[1]SD 5. Operational data'!CP35</f>
        <v>1240.7249999999999</v>
      </c>
      <c r="D91" s="27">
        <f>'[1]SD 5. Operational data'!CQ35</f>
        <v>1333.1020000000001</v>
      </c>
      <c r="E91" s="27">
        <f>'[1]SD 5. Operational data'!CR35</f>
        <v>1443.9960000000001</v>
      </c>
      <c r="F91" s="27">
        <f>'[1]SD 5. Operational data'!CS35</f>
        <v>1445.838</v>
      </c>
      <c r="G91" s="27">
        <f>'[1]SD 5. Operational data'!CT35</f>
        <v>1503.9480000000001</v>
      </c>
      <c r="H91" s="27">
        <f>'[1]SD 5. Operational data'!CU35</f>
        <v>1535.7360000000001</v>
      </c>
      <c r="I91" s="27">
        <f>'[1]SD 5. Operational data'!CV35</f>
        <v>1521.797</v>
      </c>
      <c r="J91" s="27">
        <f>'[1]SD 5. Operational data'!CW35</f>
        <v>1593</v>
      </c>
      <c r="K91" s="27">
        <f>'[1]SD 5. Operational data'!CX35</f>
        <v>1617.6289593494948</v>
      </c>
    </row>
    <row r="92" spans="2:11" x14ac:dyDescent="0.25">
      <c r="B92" s="1" t="s">
        <v>27</v>
      </c>
      <c r="C92" s="27">
        <f>'[1]SD 5. Operational data'!CP36</f>
        <v>996.37300000000005</v>
      </c>
      <c r="D92" s="27">
        <f>'[1]SD 5. Operational data'!CQ36</f>
        <v>982.39800000000002</v>
      </c>
      <c r="E92" s="27">
        <f>'[1]SD 5. Operational data'!CR36</f>
        <v>1066.751</v>
      </c>
      <c r="F92" s="27">
        <f>'[1]SD 5. Operational data'!CS36</f>
        <v>956.29300000000001</v>
      </c>
      <c r="G92" s="27">
        <f>'[1]SD 5. Operational data'!CT36</f>
        <v>1040.972</v>
      </c>
      <c r="H92" s="27">
        <f>'[1]SD 5. Operational data'!CU36</f>
        <v>985.20299999999997</v>
      </c>
      <c r="I92" s="27">
        <f>'[1]SD 5. Operational data'!CV36</f>
        <v>982.89400000000001</v>
      </c>
      <c r="J92" s="27">
        <f>'[1]SD 5. Operational data'!CW36</f>
        <v>964</v>
      </c>
      <c r="K92" s="27">
        <f>'[1]SD 5. Operational data'!CX36</f>
        <v>904.27287943737463</v>
      </c>
    </row>
    <row r="93" spans="2:11" x14ac:dyDescent="0.25">
      <c r="B93" s="1" t="s">
        <v>28</v>
      </c>
      <c r="C93" s="27">
        <f>'[1]SD 5. Operational data'!CP37</f>
        <v>75.902000000000001</v>
      </c>
      <c r="D93" s="27">
        <f>'[1]SD 5. Operational data'!CQ37</f>
        <v>77.198999999999998</v>
      </c>
      <c r="E93" s="27">
        <f>'[1]SD 5. Operational data'!CR37</f>
        <v>80.941000000000003</v>
      </c>
      <c r="F93" s="27">
        <f>'[1]SD 5. Operational data'!CS37</f>
        <v>81.573999999999998</v>
      </c>
      <c r="G93" s="27">
        <f>'[1]SD 5. Operational data'!CT37</f>
        <v>85.576999999999998</v>
      </c>
      <c r="H93" s="27">
        <f>'[1]SD 5. Operational data'!CU37</f>
        <v>68.262</v>
      </c>
      <c r="I93" s="27">
        <f>'[1]SD 5. Operational data'!CV37</f>
        <v>70.210999999999999</v>
      </c>
      <c r="J93" s="27">
        <f>'[1]SD 5. Operational data'!CW37</f>
        <v>71</v>
      </c>
      <c r="K93" s="27">
        <f>'[1]SD 5. Operational data'!CX37</f>
        <v>70.212079286126666</v>
      </c>
    </row>
    <row r="94" spans="2:11" x14ac:dyDescent="0.25">
      <c r="B94" s="1" t="s">
        <v>29</v>
      </c>
      <c r="C94" s="27">
        <f t="shared" ref="C94:J94" si="17">SUM(C89:C93)</f>
        <v>7397.9039999999986</v>
      </c>
      <c r="D94" s="27">
        <f t="shared" si="17"/>
        <v>7499.9519999999993</v>
      </c>
      <c r="E94" s="27">
        <f t="shared" si="17"/>
        <v>7885.8140000000003</v>
      </c>
      <c r="F94" s="27">
        <f t="shared" si="17"/>
        <v>7748.8739999999989</v>
      </c>
      <c r="G94" s="27">
        <f t="shared" si="17"/>
        <v>7909.1680000000006</v>
      </c>
      <c r="H94" s="27">
        <f t="shared" si="17"/>
        <v>7629.5309999999999</v>
      </c>
      <c r="I94" s="27">
        <f t="shared" si="17"/>
        <v>7594.7430000000013</v>
      </c>
      <c r="J94" s="27">
        <f t="shared" si="17"/>
        <v>7501</v>
      </c>
      <c r="K94" s="27">
        <f t="shared" ref="K94" si="18">SUM(K89:K93)</f>
        <v>7447.6489589325638</v>
      </c>
    </row>
    <row r="95" spans="2:11" x14ac:dyDescent="0.25">
      <c r="B95" s="2" t="s">
        <v>1</v>
      </c>
      <c r="K95" s="28"/>
    </row>
    <row r="96" spans="2:11" s="43" customFormat="1" x14ac:dyDescent="0.25">
      <c r="B96" s="41" t="s">
        <v>29</v>
      </c>
      <c r="C96" s="44" t="e">
        <f>SUM('[1]SD 5. Operational data'!CY33:'[1]SD 5. Operational data'!CY37)</f>
        <v>#REF!</v>
      </c>
      <c r="D96" s="44" t="e">
        <f>SUM('[1]SD 5. Operational data'!CZ33:'[1]SD 5. Operational data'!CZ37)</f>
        <v>#REF!</v>
      </c>
      <c r="E96" s="44" t="e">
        <f>SUM('[1]SD 5. Operational data'!DA33:'[1]SD 5. Operational data'!DA37)</f>
        <v>#REF!</v>
      </c>
      <c r="F96" s="44" t="e">
        <f>SUM('[1]SD 5. Operational data'!DB33:'[1]SD 5. Operational data'!DB37)</f>
        <v>#REF!</v>
      </c>
      <c r="G96" s="44" t="e">
        <f>SUM('[1]SD 5. Operational data'!DC33:'[1]SD 5. Operational data'!DC37)</f>
        <v>#REF!</v>
      </c>
      <c r="H96" s="44" t="e">
        <f>SUM('[1]SD 5. Operational data'!DD33:'[1]SD 5. Operational data'!DD37)</f>
        <v>#REF!</v>
      </c>
      <c r="I96" s="44" t="e">
        <f>SUM('[1]SD 5. Operational data'!DE33:'[1]SD 5. Operational data'!DE37)</f>
        <v>#REF!</v>
      </c>
      <c r="J96" s="44" t="e">
        <f>SUM('[1]SD 5. Operational data'!DF33:'[1]SD 5. Operational data'!DF37)</f>
        <v>#REF!</v>
      </c>
      <c r="K96" s="44" t="e">
        <f>SUM('[1]SD 5. Operational data'!DG33:'[1]SD 5. Operational data'!DG37)</f>
        <v>#REF!</v>
      </c>
    </row>
    <row r="97" spans="2:11" x14ac:dyDescent="0.25">
      <c r="B97" s="2" t="s">
        <v>0</v>
      </c>
      <c r="K97" s="28"/>
    </row>
    <row r="98" spans="2:11" x14ac:dyDescent="0.25">
      <c r="B98" s="1" t="s">
        <v>24</v>
      </c>
      <c r="C98" s="27">
        <f>'[1]SD 5. Operational data'!DH33</f>
        <v>2952</v>
      </c>
      <c r="D98" s="27">
        <f>'[1]SD 5. Operational data'!DI33</f>
        <v>2915.9752792603804</v>
      </c>
      <c r="E98" s="27">
        <f>'[1]SD 5. Operational data'!DJ33</f>
        <v>2982.6950551058044</v>
      </c>
      <c r="F98" s="27">
        <f>'[1]SD 5. Operational data'!DK33</f>
        <v>2982.0768746892963</v>
      </c>
      <c r="G98" s="27">
        <f>'[1]SD 5. Operational data'!DL33</f>
        <v>2959.5836474916759</v>
      </c>
      <c r="H98" s="27">
        <f>'[1]SD 5. Operational data'!DM33</f>
        <v>2903.7945490698635</v>
      </c>
      <c r="I98" s="27">
        <f>'[1]SD 5. Operational data'!DN33</f>
        <v>2852.5204344766798</v>
      </c>
      <c r="J98" s="27">
        <f>'[1]SD 5. Operational data'!DO33</f>
        <v>2740.9785850127196</v>
      </c>
      <c r="K98" s="27">
        <f>'[1]SD 5. Operational data'!DP33</f>
        <v>2678.8287636957116</v>
      </c>
    </row>
    <row r="99" spans="2:11" x14ac:dyDescent="0.25">
      <c r="B99" s="1" t="s">
        <v>25</v>
      </c>
      <c r="C99" s="27">
        <f>'[1]SD 5. Operational data'!DH34</f>
        <v>1429</v>
      </c>
      <c r="D99" s="27">
        <f>'[1]SD 5. Operational data'!DI34</f>
        <v>1448.1822409856645</v>
      </c>
      <c r="E99" s="27">
        <f>'[1]SD 5. Operational data'!DJ34</f>
        <v>1447.7938300518535</v>
      </c>
      <c r="F99" s="27">
        <f>'[1]SD 5. Operational data'!DK34</f>
        <v>1396.1127862685287</v>
      </c>
      <c r="G99" s="27">
        <f>'[1]SD 5. Operational data'!DL34</f>
        <v>1395.8941554488056</v>
      </c>
      <c r="H99" s="27">
        <f>'[1]SD 5. Operational data'!DM34</f>
        <v>1359.8381161839861</v>
      </c>
      <c r="I99" s="27">
        <f>'[1]SD 5. Operational data'!DN34</f>
        <v>1355.644367039009</v>
      </c>
      <c r="J99" s="27">
        <f>'[1]SD 5. Operational data'!DO34</f>
        <v>1315.9212168652828</v>
      </c>
      <c r="K99" s="27">
        <f>'[1]SD 5. Operational data'!DP34</f>
        <v>1249.6529979323379</v>
      </c>
    </row>
    <row r="100" spans="2:11" x14ac:dyDescent="0.25">
      <c r="B100" s="1" t="s">
        <v>26</v>
      </c>
      <c r="C100" s="27">
        <f>'[1]SD 5. Operational data'!DH35</f>
        <v>2303</v>
      </c>
      <c r="D100" s="27">
        <f>'[1]SD 5. Operational data'!DI35</f>
        <v>2366.6513579549219</v>
      </c>
      <c r="E100" s="27">
        <f>'[1]SD 5. Operational data'!DJ35</f>
        <v>2431.9694780354416</v>
      </c>
      <c r="F100" s="27">
        <f>'[1]SD 5. Operational data'!DK35</f>
        <v>2429.4811473123164</v>
      </c>
      <c r="G100" s="27">
        <f>'[1]SD 5. Operational data'!DL35</f>
        <v>2673.6310465150023</v>
      </c>
      <c r="H100" s="27">
        <f>'[1]SD 5. Operational data'!DM35</f>
        <v>2618.5254671924868</v>
      </c>
      <c r="I100" s="27">
        <f>'[1]SD 5. Operational data'!DN35</f>
        <v>2763.2002094313052</v>
      </c>
      <c r="J100" s="27">
        <f>'[1]SD 5. Operational data'!DO35</f>
        <v>2632.9194053557708</v>
      </c>
      <c r="K100" s="27">
        <f>'[1]SD 5. Operational data'!DP35</f>
        <v>2604.573376270916</v>
      </c>
    </row>
    <row r="101" spans="2:11" x14ac:dyDescent="0.25">
      <c r="B101" s="1" t="s">
        <v>27</v>
      </c>
      <c r="C101" s="27">
        <f>'[1]SD 5. Operational data'!DH36</f>
        <v>1131</v>
      </c>
      <c r="D101" s="27">
        <f>'[1]SD 5. Operational data'!DI36</f>
        <v>1140.180221729936</v>
      </c>
      <c r="E101" s="27">
        <f>'[1]SD 5. Operational data'!DJ36</f>
        <v>920.43922375083719</v>
      </c>
      <c r="F101" s="27">
        <f>'[1]SD 5. Operational data'!DK36</f>
        <v>1102.4308130370866</v>
      </c>
      <c r="G101" s="27">
        <f>'[1]SD 5. Operational data'!DL36</f>
        <v>1034.4493921102696</v>
      </c>
      <c r="H101" s="27">
        <f>'[1]SD 5. Operational data'!DM36</f>
        <v>1039.2725364976509</v>
      </c>
      <c r="I101" s="27">
        <f>'[1]SD 5. Operational data'!DN36</f>
        <v>1047.4027692254053</v>
      </c>
      <c r="J101" s="27">
        <f>'[1]SD 5. Operational data'!DO36</f>
        <v>1066.9858638228134</v>
      </c>
      <c r="K101" s="27">
        <f>'[1]SD 5. Operational data'!DP36</f>
        <v>1064.3456335144015</v>
      </c>
    </row>
    <row r="102" spans="2:11" x14ac:dyDescent="0.25">
      <c r="B102" s="1" t="s">
        <v>28</v>
      </c>
      <c r="C102" s="27">
        <f>'[1]SD 5. Operational data'!DH37</f>
        <v>100</v>
      </c>
      <c r="D102" s="27">
        <f>'[1]SD 5. Operational data'!DI37</f>
        <v>101.7574785086024</v>
      </c>
      <c r="E102" s="27">
        <f>'[1]SD 5. Operational data'!DJ37</f>
        <v>112.9620877640096</v>
      </c>
      <c r="F102" s="27">
        <f>'[1]SD 5. Operational data'!DK37</f>
        <v>103.06073549513607</v>
      </c>
      <c r="G102" s="27">
        <f>'[1]SD 5. Operational data'!DL37</f>
        <v>99.725021807035361</v>
      </c>
      <c r="H102" s="27">
        <f>'[1]SD 5. Operational data'!DM37</f>
        <v>101.65154641382971</v>
      </c>
      <c r="I102" s="27">
        <f>'[1]SD 5. Operational data'!DN37</f>
        <v>101.85997677645634</v>
      </c>
      <c r="J102" s="27">
        <f>'[1]SD 5. Operational data'!DO37</f>
        <v>99.466142084466625</v>
      </c>
      <c r="K102" s="27">
        <f>'[1]SD 5. Operational data'!DP37</f>
        <v>98.908050298040223</v>
      </c>
    </row>
    <row r="103" spans="2:11" x14ac:dyDescent="0.25">
      <c r="B103" s="1" t="s">
        <v>29</v>
      </c>
      <c r="C103" s="27">
        <f t="shared" ref="C103:J103" si="19">SUM(C98:C102)</f>
        <v>7915</v>
      </c>
      <c r="D103" s="27">
        <f t="shared" si="19"/>
        <v>7972.7465784395054</v>
      </c>
      <c r="E103" s="27">
        <f t="shared" si="19"/>
        <v>7895.8596747079473</v>
      </c>
      <c r="F103" s="27">
        <f t="shared" si="19"/>
        <v>8013.1623568023642</v>
      </c>
      <c r="G103" s="27">
        <f t="shared" si="19"/>
        <v>8163.2832633727894</v>
      </c>
      <c r="H103" s="27">
        <f t="shared" si="19"/>
        <v>8023.0822153578174</v>
      </c>
      <c r="I103" s="27">
        <f t="shared" si="19"/>
        <v>8120.6277569488566</v>
      </c>
      <c r="J103" s="27">
        <f t="shared" si="19"/>
        <v>7856.2712131410535</v>
      </c>
      <c r="K103" s="27">
        <f t="shared" ref="K103" si="20">SUM(K98:K102)</f>
        <v>7696.3088217114082</v>
      </c>
    </row>
    <row r="104" spans="2:11" x14ac:dyDescent="0.25">
      <c r="C104" s="27"/>
      <c r="D104" s="27"/>
      <c r="E104" s="27"/>
      <c r="F104" s="27"/>
      <c r="G104" s="27"/>
      <c r="H104" s="27"/>
      <c r="I104" s="27"/>
      <c r="J104" s="27"/>
      <c r="K104" s="27"/>
    </row>
    <row r="105" spans="2:11" x14ac:dyDescent="0.25">
      <c r="B105" s="2" t="s">
        <v>30</v>
      </c>
      <c r="C105" s="27"/>
      <c r="D105" s="27"/>
      <c r="E105" s="27"/>
      <c r="F105" s="27"/>
      <c r="G105" s="27"/>
      <c r="H105" s="27"/>
      <c r="I105" s="27"/>
      <c r="J105" s="27"/>
      <c r="K105" s="27"/>
    </row>
    <row r="106" spans="2:11" x14ac:dyDescent="0.25">
      <c r="B106" s="2" t="s">
        <v>12</v>
      </c>
      <c r="C106" s="4">
        <v>2006</v>
      </c>
      <c r="D106" s="4">
        <v>2007</v>
      </c>
      <c r="E106" s="4">
        <v>2008</v>
      </c>
      <c r="F106" s="4">
        <v>2009</v>
      </c>
      <c r="G106" s="4">
        <v>2010</v>
      </c>
      <c r="H106" s="4">
        <v>2011</v>
      </c>
      <c r="I106" s="4">
        <v>2012</v>
      </c>
      <c r="J106" s="4">
        <v>2013</v>
      </c>
      <c r="K106" s="4">
        <v>2014</v>
      </c>
    </row>
    <row r="107" spans="2:11" x14ac:dyDescent="0.25">
      <c r="B107" s="1" t="s">
        <v>24</v>
      </c>
      <c r="C107" s="29">
        <f t="shared" ref="C107:J112" si="21">C24/C$29</f>
        <v>0.42501802451333814</v>
      </c>
      <c r="D107" s="29">
        <f t="shared" si="21"/>
        <v>0.40928571428571431</v>
      </c>
      <c r="E107" s="29">
        <f t="shared" si="21"/>
        <v>0.40409749205227835</v>
      </c>
      <c r="F107" s="29">
        <f t="shared" si="21"/>
        <v>0.40757470465601114</v>
      </c>
      <c r="G107" s="29">
        <f t="shared" si="21"/>
        <v>0.41099656357388314</v>
      </c>
      <c r="H107" s="29">
        <f t="shared" si="21"/>
        <v>0.38976109215017063</v>
      </c>
      <c r="I107" s="29">
        <f t="shared" si="21"/>
        <v>0.38923611111111112</v>
      </c>
      <c r="J107" s="29">
        <f t="shared" si="21"/>
        <v>0.38108484005563281</v>
      </c>
      <c r="K107" s="29">
        <f t="shared" ref="K107" si="22">K24/K$29</f>
        <v>0.40189280730399607</v>
      </c>
    </row>
    <row r="108" spans="2:11" x14ac:dyDescent="0.25">
      <c r="B108" s="1" t="s">
        <v>25</v>
      </c>
      <c r="C108" s="29">
        <f t="shared" si="21"/>
        <v>0.13446286950252342</v>
      </c>
      <c r="D108" s="29">
        <f t="shared" si="21"/>
        <v>0.14178571428571429</v>
      </c>
      <c r="E108" s="29">
        <f t="shared" si="21"/>
        <v>0.13917343694807488</v>
      </c>
      <c r="F108" s="29">
        <f t="shared" si="21"/>
        <v>0.13863794301598331</v>
      </c>
      <c r="G108" s="29">
        <f t="shared" si="21"/>
        <v>0.13470790378006872</v>
      </c>
      <c r="H108" s="29">
        <f t="shared" si="21"/>
        <v>0.15290102389078497</v>
      </c>
      <c r="I108" s="29">
        <f t="shared" si="21"/>
        <v>0.15208333333333332</v>
      </c>
      <c r="J108" s="29">
        <f t="shared" si="21"/>
        <v>0.15820584144645342</v>
      </c>
      <c r="K108" s="29">
        <f t="shared" ref="K108" si="23">K25/K$29</f>
        <v>0.14543231882666005</v>
      </c>
    </row>
    <row r="109" spans="2:11" x14ac:dyDescent="0.25">
      <c r="B109" s="1" t="s">
        <v>26</v>
      </c>
      <c r="C109" s="29">
        <f t="shared" si="21"/>
        <v>0.31182408074981977</v>
      </c>
      <c r="D109" s="29">
        <f t="shared" si="21"/>
        <v>0.31714285714285712</v>
      </c>
      <c r="E109" s="29">
        <f t="shared" si="21"/>
        <v>0.32779936418226774</v>
      </c>
      <c r="F109" s="29">
        <f t="shared" si="21"/>
        <v>0.32175121612230717</v>
      </c>
      <c r="G109" s="29">
        <f t="shared" si="21"/>
        <v>0.32130584192439865</v>
      </c>
      <c r="H109" s="29">
        <f t="shared" si="21"/>
        <v>0.32593856655290104</v>
      </c>
      <c r="I109" s="29">
        <f t="shared" si="21"/>
        <v>0.33194444444444443</v>
      </c>
      <c r="J109" s="29">
        <f t="shared" si="21"/>
        <v>0.33101529902642557</v>
      </c>
      <c r="K109" s="29">
        <f t="shared" ref="K109" si="24">K26/K$29</f>
        <v>0.32387541737523945</v>
      </c>
    </row>
    <row r="110" spans="2:11" x14ac:dyDescent="0.25">
      <c r="B110" s="1" t="s">
        <v>27</v>
      </c>
      <c r="C110" s="29">
        <f t="shared" si="21"/>
        <v>0.12869502523431867</v>
      </c>
      <c r="D110" s="29">
        <f t="shared" si="21"/>
        <v>0.13178571428571428</v>
      </c>
      <c r="E110" s="29">
        <f t="shared" si="21"/>
        <v>0.12892970681737903</v>
      </c>
      <c r="F110" s="29">
        <f t="shared" si="21"/>
        <v>0.1320361362056984</v>
      </c>
      <c r="G110" s="29">
        <f t="shared" si="21"/>
        <v>0.13298969072164948</v>
      </c>
      <c r="H110" s="29">
        <f t="shared" si="21"/>
        <v>0.13139931740614336</v>
      </c>
      <c r="I110" s="29">
        <f t="shared" si="21"/>
        <v>0.1267361111111111</v>
      </c>
      <c r="J110" s="29">
        <f t="shared" si="21"/>
        <v>0.12969401947148818</v>
      </c>
      <c r="K110" s="29">
        <f t="shared" ref="K110" si="25">K27/K$29</f>
        <v>0.12879945649410449</v>
      </c>
    </row>
    <row r="111" spans="2:11" x14ac:dyDescent="0.25">
      <c r="B111" s="1" t="s">
        <v>28</v>
      </c>
      <c r="C111" s="29">
        <f t="shared" si="21"/>
        <v>0</v>
      </c>
      <c r="D111" s="29">
        <f t="shared" si="21"/>
        <v>0</v>
      </c>
      <c r="E111" s="29">
        <f t="shared" si="21"/>
        <v>0</v>
      </c>
      <c r="F111" s="29">
        <f t="shared" si="21"/>
        <v>0</v>
      </c>
      <c r="G111" s="29">
        <f t="shared" si="21"/>
        <v>0</v>
      </c>
      <c r="H111" s="29">
        <f t="shared" si="21"/>
        <v>0</v>
      </c>
      <c r="I111" s="29">
        <f t="shared" si="21"/>
        <v>0</v>
      </c>
      <c r="J111" s="29">
        <f t="shared" si="21"/>
        <v>0</v>
      </c>
      <c r="K111" s="29">
        <f t="shared" ref="K111" si="26">K28/K$29</f>
        <v>0</v>
      </c>
    </row>
    <row r="112" spans="2:11" x14ac:dyDescent="0.25">
      <c r="B112" s="1" t="s">
        <v>29</v>
      </c>
      <c r="C112" s="29">
        <f t="shared" si="21"/>
        <v>1</v>
      </c>
      <c r="D112" s="29">
        <f t="shared" si="21"/>
        <v>1</v>
      </c>
      <c r="E112" s="29">
        <f t="shared" si="21"/>
        <v>1</v>
      </c>
      <c r="F112" s="29">
        <f t="shared" si="21"/>
        <v>1</v>
      </c>
      <c r="G112" s="29">
        <f t="shared" si="21"/>
        <v>1</v>
      </c>
      <c r="H112" s="29">
        <f t="shared" si="21"/>
        <v>1</v>
      </c>
      <c r="I112" s="29">
        <f t="shared" si="21"/>
        <v>1</v>
      </c>
      <c r="J112" s="29">
        <f t="shared" si="21"/>
        <v>1</v>
      </c>
      <c r="K112" s="29">
        <f t="shared" ref="K112" si="27">K29/K$29</f>
        <v>1</v>
      </c>
    </row>
    <row r="113" spans="2:11" x14ac:dyDescent="0.25">
      <c r="B113" s="2" t="s">
        <v>11</v>
      </c>
      <c r="K113" s="28"/>
    </row>
    <row r="114" spans="2:11" x14ac:dyDescent="0.25">
      <c r="B114" s="1" t="s">
        <v>24</v>
      </c>
      <c r="C114" s="29">
        <f t="shared" ref="C114:J119" si="28">C31/C$36</f>
        <v>0.3299591810425585</v>
      </c>
      <c r="D114" s="29">
        <f t="shared" si="28"/>
        <v>0.32148777270815021</v>
      </c>
      <c r="E114" s="29">
        <f t="shared" si="28"/>
        <v>0.31639540309509351</v>
      </c>
      <c r="F114" s="29">
        <f t="shared" si="28"/>
        <v>0.32086104843565982</v>
      </c>
      <c r="G114" s="29">
        <f t="shared" si="28"/>
        <v>0.31136704805198817</v>
      </c>
      <c r="H114" s="29">
        <f t="shared" si="28"/>
        <v>0.30675097461729139</v>
      </c>
      <c r="I114" s="29">
        <f t="shared" si="28"/>
        <v>0.30300269570934518</v>
      </c>
      <c r="J114" s="29">
        <f t="shared" si="28"/>
        <v>0.32573597905359147</v>
      </c>
      <c r="K114" s="29">
        <f t="shared" ref="K114" si="29">K31/K$36</f>
        <v>0.31801414233004782</v>
      </c>
    </row>
    <row r="115" spans="2:11" x14ac:dyDescent="0.25">
      <c r="B115" s="1" t="s">
        <v>25</v>
      </c>
      <c r="C115" s="29">
        <f t="shared" si="28"/>
        <v>0.23332319344979355</v>
      </c>
      <c r="D115" s="29">
        <f t="shared" si="28"/>
        <v>0.21884769118351574</v>
      </c>
      <c r="E115" s="29">
        <f t="shared" si="28"/>
        <v>0.21065649514950277</v>
      </c>
      <c r="F115" s="29">
        <f t="shared" si="28"/>
        <v>0.20383042892335765</v>
      </c>
      <c r="G115" s="29">
        <f t="shared" si="28"/>
        <v>0.18459747657744641</v>
      </c>
      <c r="H115" s="29">
        <f t="shared" si="28"/>
        <v>0.18468554129662521</v>
      </c>
      <c r="I115" s="29">
        <f t="shared" si="28"/>
        <v>0.17756138191315313</v>
      </c>
      <c r="J115" s="29">
        <f t="shared" si="28"/>
        <v>0.10650758698432011</v>
      </c>
      <c r="K115" s="29">
        <f t="shared" ref="K115" si="30">K32/K$36</f>
        <v>0.1084113523843498</v>
      </c>
    </row>
    <row r="116" spans="2:11" x14ac:dyDescent="0.25">
      <c r="B116" s="1" t="s">
        <v>26</v>
      </c>
      <c r="C116" s="29">
        <f t="shared" si="28"/>
        <v>0.31453390604980763</v>
      </c>
      <c r="D116" s="29">
        <f t="shared" si="28"/>
        <v>0.33513771660372754</v>
      </c>
      <c r="E116" s="29">
        <f t="shared" si="28"/>
        <v>0.34847910759246059</v>
      </c>
      <c r="F116" s="29">
        <f t="shared" si="28"/>
        <v>0.35111961994740365</v>
      </c>
      <c r="G116" s="29">
        <f t="shared" si="28"/>
        <v>0.35754797808354943</v>
      </c>
      <c r="H116" s="29">
        <f t="shared" si="28"/>
        <v>0.35450315607763266</v>
      </c>
      <c r="I116" s="29">
        <f t="shared" si="28"/>
        <v>0.35979954408630554</v>
      </c>
      <c r="J116" s="29">
        <f t="shared" si="28"/>
        <v>0.39285621967211376</v>
      </c>
      <c r="K116" s="29">
        <f t="shared" ref="K116" si="31">K33/K$36</f>
        <v>0.39297116929198184</v>
      </c>
    </row>
    <row r="117" spans="2:11" x14ac:dyDescent="0.25">
      <c r="B117" s="1" t="s">
        <v>27</v>
      </c>
      <c r="C117" s="29">
        <f t="shared" si="28"/>
        <v>0.11601434300894443</v>
      </c>
      <c r="D117" s="29">
        <f t="shared" si="28"/>
        <v>0.11848563844477536</v>
      </c>
      <c r="E117" s="29">
        <f t="shared" si="28"/>
        <v>0.11835492497497838</v>
      </c>
      <c r="F117" s="29">
        <f t="shared" si="28"/>
        <v>0.11811187481580609</v>
      </c>
      <c r="G117" s="29">
        <f t="shared" si="28"/>
        <v>0.13977317781273765</v>
      </c>
      <c r="H117" s="29">
        <f t="shared" si="28"/>
        <v>0.14738844369772133</v>
      </c>
      <c r="I117" s="29">
        <f t="shared" si="28"/>
        <v>0.15275000176189971</v>
      </c>
      <c r="J117" s="29">
        <f t="shared" si="28"/>
        <v>0.16736101768255951</v>
      </c>
      <c r="K117" s="29">
        <f t="shared" ref="K117" si="32">K34/K$36</f>
        <v>0.17305808189206803</v>
      </c>
    </row>
    <row r="118" spans="2:11" x14ac:dyDescent="0.25">
      <c r="B118" s="1" t="s">
        <v>28</v>
      </c>
      <c r="C118" s="29">
        <f t="shared" si="28"/>
        <v>6.169376448895935E-3</v>
      </c>
      <c r="D118" s="29">
        <f t="shared" si="28"/>
        <v>6.0411810598311796E-3</v>
      </c>
      <c r="E118" s="29">
        <f t="shared" si="28"/>
        <v>6.1140691879646974E-3</v>
      </c>
      <c r="F118" s="29">
        <f t="shared" si="28"/>
        <v>6.0770278777727733E-3</v>
      </c>
      <c r="G118" s="29">
        <f t="shared" si="28"/>
        <v>6.7143194742783118E-3</v>
      </c>
      <c r="H118" s="29">
        <f t="shared" si="28"/>
        <v>6.6718843107293722E-3</v>
      </c>
      <c r="I118" s="29">
        <f t="shared" si="28"/>
        <v>6.8863765292963954E-3</v>
      </c>
      <c r="J118" s="29">
        <f t="shared" si="28"/>
        <v>7.5391966074151813E-3</v>
      </c>
      <c r="K118" s="29">
        <f t="shared" ref="K118" si="33">K35/K$36</f>
        <v>7.5452541015524205E-3</v>
      </c>
    </row>
    <row r="119" spans="2:11" x14ac:dyDescent="0.25">
      <c r="B119" s="1" t="s">
        <v>29</v>
      </c>
      <c r="C119" s="29">
        <f t="shared" si="28"/>
        <v>1</v>
      </c>
      <c r="D119" s="29">
        <f t="shared" si="28"/>
        <v>1</v>
      </c>
      <c r="E119" s="29">
        <f t="shared" si="28"/>
        <v>1</v>
      </c>
      <c r="F119" s="29">
        <f t="shared" si="28"/>
        <v>1</v>
      </c>
      <c r="G119" s="29">
        <f t="shared" si="28"/>
        <v>1</v>
      </c>
      <c r="H119" s="29">
        <f t="shared" si="28"/>
        <v>1</v>
      </c>
      <c r="I119" s="29">
        <f t="shared" si="28"/>
        <v>1</v>
      </c>
      <c r="J119" s="29">
        <f t="shared" si="28"/>
        <v>1</v>
      </c>
      <c r="K119" s="29">
        <f t="shared" ref="K119" si="34">K36/K$36</f>
        <v>1</v>
      </c>
    </row>
    <row r="120" spans="2:11" x14ac:dyDescent="0.25">
      <c r="B120" s="2" t="s">
        <v>10</v>
      </c>
      <c r="K120" s="28"/>
    </row>
    <row r="121" spans="2:11" x14ac:dyDescent="0.25">
      <c r="B121" s="1" t="s">
        <v>24</v>
      </c>
      <c r="C121" s="29">
        <f t="shared" ref="C121:K126" si="35">C38/C$43</f>
        <v>0.21883551700467152</v>
      </c>
      <c r="D121" s="29">
        <f t="shared" si="35"/>
        <v>0.20712415256999159</v>
      </c>
      <c r="E121" s="29">
        <f t="shared" si="35"/>
        <v>0.21231039797451917</v>
      </c>
      <c r="F121" s="29">
        <f t="shared" si="35"/>
        <v>0.21670856543039613</v>
      </c>
      <c r="G121" s="29">
        <f t="shared" si="35"/>
        <v>0.22124861017057526</v>
      </c>
      <c r="H121" s="29">
        <f t="shared" si="35"/>
        <v>0.20698288154358291</v>
      </c>
      <c r="I121" s="29">
        <f t="shared" si="35"/>
        <v>0.21147197660472239</v>
      </c>
      <c r="J121" s="29">
        <f t="shared" si="35"/>
        <v>0.21225611410318471</v>
      </c>
      <c r="K121" s="29">
        <f t="shared" ref="K121" si="36">K38/K$43</f>
        <v>0.20284584851900642</v>
      </c>
    </row>
    <row r="122" spans="2:11" x14ac:dyDescent="0.25">
      <c r="B122" s="1" t="s">
        <v>25</v>
      </c>
      <c r="C122" s="29">
        <f t="shared" si="35"/>
        <v>0.33310597476344883</v>
      </c>
      <c r="D122" s="29">
        <f t="shared" si="35"/>
        <v>0.33982285402084322</v>
      </c>
      <c r="E122" s="29">
        <f t="shared" si="35"/>
        <v>0.33475872280383884</v>
      </c>
      <c r="F122" s="29">
        <f t="shared" si="35"/>
        <v>0.35315072014982807</v>
      </c>
      <c r="G122" s="29">
        <f t="shared" si="35"/>
        <v>0.35215693131792264</v>
      </c>
      <c r="H122" s="29">
        <f t="shared" si="35"/>
        <v>0.3486360536229719</v>
      </c>
      <c r="I122" s="29">
        <f t="shared" si="35"/>
        <v>0.34256594462672707</v>
      </c>
      <c r="J122" s="29">
        <f t="shared" si="35"/>
        <v>0.3267813286383367</v>
      </c>
      <c r="K122" s="29">
        <f t="shared" ref="K122" si="37">K39/K$43</f>
        <v>0.31793951891970235</v>
      </c>
    </row>
    <row r="123" spans="2:11" x14ac:dyDescent="0.25">
      <c r="B123" s="1" t="s">
        <v>26</v>
      </c>
      <c r="C123" s="29">
        <f t="shared" si="35"/>
        <v>0.32871803670236299</v>
      </c>
      <c r="D123" s="29">
        <f t="shared" si="35"/>
        <v>0.33774423942355208</v>
      </c>
      <c r="E123" s="29">
        <f t="shared" si="35"/>
        <v>0.33566748775098254</v>
      </c>
      <c r="F123" s="29">
        <f t="shared" si="35"/>
        <v>0.3346795291537894</v>
      </c>
      <c r="G123" s="29">
        <f t="shared" si="35"/>
        <v>0.32802736057930942</v>
      </c>
      <c r="H123" s="29">
        <f t="shared" si="35"/>
        <v>0.33708938564720387</v>
      </c>
      <c r="I123" s="29">
        <f t="shared" si="35"/>
        <v>0.33573403791252732</v>
      </c>
      <c r="J123" s="29">
        <f t="shared" si="35"/>
        <v>0.35087768138397968</v>
      </c>
      <c r="K123" s="29">
        <f t="shared" ref="K123" si="38">K40/K$43</f>
        <v>0.36351998714819139</v>
      </c>
    </row>
    <row r="124" spans="2:11" x14ac:dyDescent="0.25">
      <c r="B124" s="1" t="s">
        <v>27</v>
      </c>
      <c r="C124" s="29">
        <f t="shared" si="35"/>
        <v>0.11934047152951655</v>
      </c>
      <c r="D124" s="29">
        <f t="shared" si="35"/>
        <v>0.11530875398561317</v>
      </c>
      <c r="E124" s="29">
        <f t="shared" si="35"/>
        <v>0.11726339147065949</v>
      </c>
      <c r="F124" s="29">
        <f t="shared" si="35"/>
        <v>9.5461185265986209E-2</v>
      </c>
      <c r="G124" s="29">
        <f t="shared" si="35"/>
        <v>9.8567097932192704E-2</v>
      </c>
      <c r="H124" s="29">
        <f t="shared" si="35"/>
        <v>0.10729167918624134</v>
      </c>
      <c r="I124" s="29">
        <f t="shared" si="35"/>
        <v>0.11022804085602329</v>
      </c>
      <c r="J124" s="29">
        <f t="shared" si="35"/>
        <v>0.11008487587449907</v>
      </c>
      <c r="K124" s="29">
        <f t="shared" ref="K124" si="39">K41/K$43</f>
        <v>0.11569464541309986</v>
      </c>
    </row>
    <row r="125" spans="2:11" x14ac:dyDescent="0.25">
      <c r="B125" s="1" t="s">
        <v>28</v>
      </c>
      <c r="C125" s="29">
        <f t="shared" si="35"/>
        <v>0</v>
      </c>
      <c r="D125" s="29">
        <f t="shared" si="35"/>
        <v>0</v>
      </c>
      <c r="E125" s="29">
        <f t="shared" si="35"/>
        <v>0</v>
      </c>
      <c r="F125" s="29">
        <f t="shared" si="35"/>
        <v>0</v>
      </c>
      <c r="G125" s="29">
        <f t="shared" si="35"/>
        <v>0</v>
      </c>
      <c r="H125" s="29">
        <f t="shared" si="35"/>
        <v>0</v>
      </c>
      <c r="I125" s="29">
        <f t="shared" si="35"/>
        <v>0</v>
      </c>
      <c r="J125" s="29">
        <f t="shared" si="35"/>
        <v>0</v>
      </c>
      <c r="K125" s="29">
        <f t="shared" ref="K125" si="40">K42/K$43</f>
        <v>0</v>
      </c>
    </row>
    <row r="126" spans="2:11" x14ac:dyDescent="0.25">
      <c r="B126" s="1" t="s">
        <v>29</v>
      </c>
      <c r="C126" s="29">
        <f t="shared" si="35"/>
        <v>1</v>
      </c>
      <c r="D126" s="29">
        <f t="shared" si="35"/>
        <v>1</v>
      </c>
      <c r="E126" s="29">
        <f t="shared" si="35"/>
        <v>1</v>
      </c>
      <c r="F126" s="29">
        <f t="shared" si="35"/>
        <v>1</v>
      </c>
      <c r="G126" s="29">
        <f t="shared" si="35"/>
        <v>1</v>
      </c>
      <c r="H126" s="29">
        <f t="shared" si="35"/>
        <v>1</v>
      </c>
      <c r="I126" s="29">
        <f t="shared" si="35"/>
        <v>1</v>
      </c>
      <c r="J126" s="29">
        <f t="shared" si="35"/>
        <v>1</v>
      </c>
      <c r="K126" s="29">
        <f t="shared" si="35"/>
        <v>1</v>
      </c>
    </row>
    <row r="127" spans="2:11" x14ac:dyDescent="0.25">
      <c r="B127" s="2" t="s">
        <v>9</v>
      </c>
      <c r="K127" s="28"/>
    </row>
    <row r="128" spans="2:11" x14ac:dyDescent="0.25">
      <c r="B128" s="1" t="s">
        <v>24</v>
      </c>
      <c r="C128" s="29">
        <f t="shared" ref="C128:J133" si="41">C45/C$50</f>
        <v>0.34237678107257974</v>
      </c>
      <c r="D128" s="29">
        <f t="shared" si="41"/>
        <v>0.33326761740295413</v>
      </c>
      <c r="E128" s="29">
        <f t="shared" si="41"/>
        <v>0.34941773138768428</v>
      </c>
      <c r="F128" s="29">
        <f t="shared" si="41"/>
        <v>0.35483406296679459</v>
      </c>
      <c r="G128" s="29">
        <f t="shared" si="41"/>
        <v>0.33500109990987592</v>
      </c>
      <c r="H128" s="29">
        <f t="shared" si="41"/>
        <v>0.33463825594571284</v>
      </c>
      <c r="I128" s="29">
        <f t="shared" si="41"/>
        <v>0.33294721737175154</v>
      </c>
      <c r="J128" s="29">
        <f t="shared" si="41"/>
        <v>0.33539547297841737</v>
      </c>
      <c r="K128" s="29">
        <f t="shared" ref="K128" si="42">K45/K$50</f>
        <v>0.32915404589256819</v>
      </c>
    </row>
    <row r="129" spans="2:11" x14ac:dyDescent="0.25">
      <c r="B129" s="1" t="s">
        <v>25</v>
      </c>
      <c r="C129" s="29">
        <f t="shared" si="41"/>
        <v>0.13647055224502916</v>
      </c>
      <c r="D129" s="29">
        <f t="shared" si="41"/>
        <v>0.13250439448868012</v>
      </c>
      <c r="E129" s="29">
        <f t="shared" si="41"/>
        <v>0.13934656506865417</v>
      </c>
      <c r="F129" s="29">
        <f t="shared" si="41"/>
        <v>0.14155936937208818</v>
      </c>
      <c r="G129" s="29">
        <f t="shared" si="41"/>
        <v>0.14147365359494307</v>
      </c>
      <c r="H129" s="29">
        <f t="shared" si="41"/>
        <v>0.1309645318307445</v>
      </c>
      <c r="I129" s="29">
        <f t="shared" si="41"/>
        <v>0.13530122856000718</v>
      </c>
      <c r="J129" s="29">
        <f t="shared" si="41"/>
        <v>0.13752260259721094</v>
      </c>
      <c r="K129" s="29">
        <f t="shared" ref="K129" si="43">K46/K$50</f>
        <v>0.13872800775330765</v>
      </c>
    </row>
    <row r="130" spans="2:11" x14ac:dyDescent="0.25">
      <c r="B130" s="1" t="s">
        <v>26</v>
      </c>
      <c r="C130" s="29">
        <f t="shared" si="41"/>
        <v>0.1786969686231972</v>
      </c>
      <c r="D130" s="29">
        <f t="shared" si="41"/>
        <v>0.18298376646420356</v>
      </c>
      <c r="E130" s="29">
        <f t="shared" si="41"/>
        <v>0.17829011969218142</v>
      </c>
      <c r="F130" s="29">
        <f t="shared" si="41"/>
        <v>0.18371329706578035</v>
      </c>
      <c r="G130" s="29">
        <f t="shared" si="41"/>
        <v>0.19340457664992819</v>
      </c>
      <c r="H130" s="29">
        <f t="shared" si="41"/>
        <v>0.19662701450154049</v>
      </c>
      <c r="I130" s="29">
        <f t="shared" si="41"/>
        <v>0.20831972822668787</v>
      </c>
      <c r="J130" s="29">
        <f t="shared" si="41"/>
        <v>0.21748407854683521</v>
      </c>
      <c r="K130" s="29">
        <f t="shared" ref="K130" si="44">K47/K$50</f>
        <v>0.22100604540333899</v>
      </c>
    </row>
    <row r="131" spans="2:11" x14ac:dyDescent="0.25">
      <c r="B131" s="1" t="s">
        <v>27</v>
      </c>
      <c r="C131" s="29">
        <f t="shared" si="41"/>
        <v>0.34245569805919401</v>
      </c>
      <c r="D131" s="29">
        <f t="shared" si="41"/>
        <v>0.3512442216441623</v>
      </c>
      <c r="E131" s="29">
        <f t="shared" si="41"/>
        <v>0.33294558385148015</v>
      </c>
      <c r="F131" s="29">
        <f t="shared" si="41"/>
        <v>0.31989327059533684</v>
      </c>
      <c r="G131" s="29">
        <f t="shared" si="41"/>
        <v>0.33012066984525279</v>
      </c>
      <c r="H131" s="29">
        <f t="shared" si="41"/>
        <v>0.33777019772200201</v>
      </c>
      <c r="I131" s="29">
        <f t="shared" si="41"/>
        <v>0.32343182584155328</v>
      </c>
      <c r="J131" s="29">
        <f t="shared" si="41"/>
        <v>0.30959784587753647</v>
      </c>
      <c r="K131" s="29">
        <f t="shared" ref="K131" si="45">K48/K$50</f>
        <v>0.31111190095078528</v>
      </c>
    </row>
    <row r="132" spans="2:11" x14ac:dyDescent="0.25">
      <c r="B132" s="1" t="s">
        <v>28</v>
      </c>
      <c r="C132" s="29">
        <f t="shared" si="41"/>
        <v>0</v>
      </c>
      <c r="D132" s="29">
        <f t="shared" si="41"/>
        <v>0</v>
      </c>
      <c r="E132" s="29">
        <f t="shared" si="41"/>
        <v>0</v>
      </c>
      <c r="F132" s="29">
        <f t="shared" si="41"/>
        <v>0</v>
      </c>
      <c r="G132" s="29">
        <f t="shared" si="41"/>
        <v>0</v>
      </c>
      <c r="H132" s="29">
        <f t="shared" si="41"/>
        <v>0</v>
      </c>
      <c r="I132" s="29">
        <f t="shared" si="41"/>
        <v>0</v>
      </c>
      <c r="J132" s="29">
        <f t="shared" si="41"/>
        <v>0</v>
      </c>
      <c r="K132" s="29">
        <f t="shared" ref="K132" si="46">K49/K$50</f>
        <v>0</v>
      </c>
    </row>
    <row r="133" spans="2:11" x14ac:dyDescent="0.25">
      <c r="B133" s="1" t="s">
        <v>29</v>
      </c>
      <c r="C133" s="29">
        <f t="shared" si="41"/>
        <v>1</v>
      </c>
      <c r="D133" s="29">
        <f t="shared" si="41"/>
        <v>1</v>
      </c>
      <c r="E133" s="29">
        <f t="shared" si="41"/>
        <v>1</v>
      </c>
      <c r="F133" s="29">
        <f t="shared" si="41"/>
        <v>1</v>
      </c>
      <c r="G133" s="29">
        <f t="shared" si="41"/>
        <v>1</v>
      </c>
      <c r="H133" s="29">
        <f t="shared" si="41"/>
        <v>1</v>
      </c>
      <c r="I133" s="29">
        <f t="shared" si="41"/>
        <v>1</v>
      </c>
      <c r="J133" s="29">
        <f t="shared" si="41"/>
        <v>1</v>
      </c>
      <c r="K133" s="29">
        <f t="shared" ref="K133" si="47">K50/K$50</f>
        <v>1</v>
      </c>
    </row>
    <row r="134" spans="2:11" x14ac:dyDescent="0.25">
      <c r="B134" s="2" t="s">
        <v>8</v>
      </c>
      <c r="K134" s="28"/>
    </row>
    <row r="135" spans="2:11" x14ac:dyDescent="0.25">
      <c r="B135" s="1" t="s">
        <v>24</v>
      </c>
      <c r="C135" s="29">
        <f t="shared" ref="C135:J140" si="48">C52/C$57</f>
        <v>0.39735195693292596</v>
      </c>
      <c r="D135" s="29">
        <f t="shared" si="48"/>
        <v>0.38924035350364611</v>
      </c>
      <c r="E135" s="29">
        <f t="shared" si="48"/>
        <v>0.39588749704561571</v>
      </c>
      <c r="F135" s="29">
        <f t="shared" si="48"/>
        <v>0.38637810311903248</v>
      </c>
      <c r="G135" s="29">
        <f t="shared" si="48"/>
        <v>0.38985265624295951</v>
      </c>
      <c r="H135" s="29">
        <f t="shared" si="48"/>
        <v>0.38431061806656103</v>
      </c>
      <c r="I135" s="29">
        <f t="shared" si="48"/>
        <v>0.37291971147046343</v>
      </c>
      <c r="J135" s="29">
        <f t="shared" si="48"/>
        <v>0.36143433863690333</v>
      </c>
      <c r="K135" s="29">
        <f t="shared" ref="K135" si="49">K52/K$57</f>
        <v>0.35325384679816457</v>
      </c>
    </row>
    <row r="136" spans="2:11" x14ac:dyDescent="0.25">
      <c r="B136" s="1" t="s">
        <v>25</v>
      </c>
      <c r="C136" s="29">
        <f t="shared" si="48"/>
        <v>0.19695426548329212</v>
      </c>
      <c r="D136" s="29">
        <f t="shared" si="48"/>
        <v>0.18220891485970928</v>
      </c>
      <c r="E136" s="29">
        <f t="shared" si="48"/>
        <v>0.16596549279130229</v>
      </c>
      <c r="F136" s="29">
        <f t="shared" si="48"/>
        <v>0.16477221060289171</v>
      </c>
      <c r="G136" s="29">
        <f t="shared" si="48"/>
        <v>0.14008921732077681</v>
      </c>
      <c r="H136" s="29">
        <f t="shared" si="48"/>
        <v>0.12468537335694975</v>
      </c>
      <c r="I136" s="29">
        <f t="shared" si="48"/>
        <v>0.11338456461270095</v>
      </c>
      <c r="J136" s="29">
        <f t="shared" si="48"/>
        <v>0.10363334124910947</v>
      </c>
      <c r="K136" s="29">
        <f t="shared" ref="K136" si="50">K53/K$57</f>
        <v>0.1067114297651594</v>
      </c>
    </row>
    <row r="137" spans="2:11" x14ac:dyDescent="0.25">
      <c r="B137" s="1" t="s">
        <v>26</v>
      </c>
      <c r="C137" s="29">
        <f t="shared" si="48"/>
        <v>0.15723361947718123</v>
      </c>
      <c r="D137" s="29">
        <f t="shared" si="48"/>
        <v>0.17172936688076496</v>
      </c>
      <c r="E137" s="29">
        <f t="shared" si="48"/>
        <v>0.18170645237532498</v>
      </c>
      <c r="F137" s="29">
        <f t="shared" si="48"/>
        <v>0.1885968900609257</v>
      </c>
      <c r="G137" s="29">
        <f t="shared" si="48"/>
        <v>0.200784031000766</v>
      </c>
      <c r="H137" s="29">
        <f t="shared" si="48"/>
        <v>0.21720891209098536</v>
      </c>
      <c r="I137" s="29">
        <f t="shared" si="48"/>
        <v>0.2359624723021074</v>
      </c>
      <c r="J137" s="29">
        <f t="shared" si="48"/>
        <v>0.25176917596770365</v>
      </c>
      <c r="K137" s="29">
        <f t="shared" ref="K137" si="51">K54/K$57</f>
        <v>0.25831452828369567</v>
      </c>
    </row>
    <row r="138" spans="2:11" x14ac:dyDescent="0.25">
      <c r="B138" s="1" t="s">
        <v>27</v>
      </c>
      <c r="C138" s="29">
        <f t="shared" si="48"/>
        <v>0.23890586352393423</v>
      </c>
      <c r="D138" s="29">
        <f t="shared" si="48"/>
        <v>0.24716279519003237</v>
      </c>
      <c r="E138" s="29">
        <f t="shared" si="48"/>
        <v>0.2467029071141574</v>
      </c>
      <c r="F138" s="29">
        <f t="shared" si="48"/>
        <v>0.25025006820041829</v>
      </c>
      <c r="G138" s="29">
        <f t="shared" si="48"/>
        <v>0.25900058577028795</v>
      </c>
      <c r="H138" s="29">
        <f t="shared" si="48"/>
        <v>0.2628414281719027</v>
      </c>
      <c r="I138" s="29">
        <f t="shared" si="48"/>
        <v>0.26641836782801376</v>
      </c>
      <c r="J138" s="29">
        <f t="shared" si="48"/>
        <v>0.27143196390406077</v>
      </c>
      <c r="K138" s="29">
        <f t="shared" ref="K138" si="52">K55/K$57</f>
        <v>0.27331917098542097</v>
      </c>
    </row>
    <row r="139" spans="2:11" x14ac:dyDescent="0.25">
      <c r="B139" s="1" t="s">
        <v>28</v>
      </c>
      <c r="C139" s="29">
        <f t="shared" si="48"/>
        <v>9.554294582666472E-3</v>
      </c>
      <c r="D139" s="29">
        <f t="shared" si="48"/>
        <v>9.6585695658472984E-3</v>
      </c>
      <c r="E139" s="29">
        <f t="shared" si="48"/>
        <v>9.737650673599621E-3</v>
      </c>
      <c r="F139" s="29">
        <f t="shared" si="48"/>
        <v>1.0002728016731835E-2</v>
      </c>
      <c r="G139" s="29">
        <f t="shared" si="48"/>
        <v>1.027350966520975E-2</v>
      </c>
      <c r="H139" s="29">
        <f t="shared" si="48"/>
        <v>1.0953668313601193E-2</v>
      </c>
      <c r="I139" s="29">
        <f t="shared" si="48"/>
        <v>1.1314883786714441E-2</v>
      </c>
      <c r="J139" s="29">
        <f t="shared" si="48"/>
        <v>1.173118024222275E-2</v>
      </c>
      <c r="K139" s="29">
        <f t="shared" ref="K139" si="53">K56/K$57</f>
        <v>8.4010241675594351E-3</v>
      </c>
    </row>
    <row r="140" spans="2:11" x14ac:dyDescent="0.25">
      <c r="B140" s="1" t="s">
        <v>29</v>
      </c>
      <c r="C140" s="29">
        <f t="shared" si="48"/>
        <v>1</v>
      </c>
      <c r="D140" s="29">
        <f t="shared" si="48"/>
        <v>1</v>
      </c>
      <c r="E140" s="29">
        <f t="shared" si="48"/>
        <v>1</v>
      </c>
      <c r="F140" s="29">
        <f t="shared" si="48"/>
        <v>1</v>
      </c>
      <c r="G140" s="29">
        <f t="shared" si="48"/>
        <v>1</v>
      </c>
      <c r="H140" s="29">
        <f t="shared" si="48"/>
        <v>1</v>
      </c>
      <c r="I140" s="29">
        <f t="shared" si="48"/>
        <v>1</v>
      </c>
      <c r="J140" s="29">
        <f t="shared" si="48"/>
        <v>1</v>
      </c>
      <c r="K140" s="29">
        <f t="shared" ref="K140" si="54">K57/K$57</f>
        <v>1</v>
      </c>
    </row>
    <row r="141" spans="2:11" x14ac:dyDescent="0.25">
      <c r="B141" s="2" t="s">
        <v>7</v>
      </c>
      <c r="K141" s="28"/>
    </row>
    <row r="142" spans="2:11" x14ac:dyDescent="0.25">
      <c r="B142" s="1" t="s">
        <v>24</v>
      </c>
      <c r="C142" s="29">
        <f t="shared" ref="C142:J147" si="55">C59/C$64</f>
        <v>0.33090106153979282</v>
      </c>
      <c r="D142" s="29">
        <f t="shared" si="55"/>
        <v>0.32843582956977097</v>
      </c>
      <c r="E142" s="29">
        <f t="shared" si="55"/>
        <v>0.34224521500056071</v>
      </c>
      <c r="F142" s="29">
        <f t="shared" si="55"/>
        <v>0.32441965302647197</v>
      </c>
      <c r="G142" s="29">
        <f t="shared" si="55"/>
        <v>0.34139906720378327</v>
      </c>
      <c r="H142" s="29">
        <f t="shared" si="55"/>
        <v>0.34637823715252386</v>
      </c>
      <c r="I142" s="29">
        <f t="shared" si="55"/>
        <v>0.34352283455860944</v>
      </c>
      <c r="J142" s="29">
        <f t="shared" si="55"/>
        <v>0.33415361734205989</v>
      </c>
      <c r="K142" s="29">
        <f t="shared" ref="K142" si="56">K59/K$64</f>
        <v>0.31387841762228896</v>
      </c>
    </row>
    <row r="143" spans="2:11" x14ac:dyDescent="0.25">
      <c r="B143" s="1" t="s">
        <v>25</v>
      </c>
      <c r="C143" s="29">
        <f t="shared" si="55"/>
        <v>6.8358340994356906E-2</v>
      </c>
      <c r="D143" s="29">
        <f t="shared" si="55"/>
        <v>7.0919202752013313E-2</v>
      </c>
      <c r="E143" s="29">
        <f t="shared" si="55"/>
        <v>6.6708300660502234E-2</v>
      </c>
      <c r="F143" s="29">
        <f t="shared" si="55"/>
        <v>8.0062258192369881E-2</v>
      </c>
      <c r="G143" s="29">
        <f t="shared" si="55"/>
        <v>6.9204173588020057E-2</v>
      </c>
      <c r="H143" s="29">
        <f t="shared" si="55"/>
        <v>5.7781314364383093E-2</v>
      </c>
      <c r="I143" s="29">
        <f t="shared" si="55"/>
        <v>5.8904041766636855E-2</v>
      </c>
      <c r="J143" s="29">
        <f t="shared" si="55"/>
        <v>6.2011584776939362E-2</v>
      </c>
      <c r="K143" s="29">
        <f t="shared" ref="K143" si="57">K60/K$64</f>
        <v>7.2995779688529258E-2</v>
      </c>
    </row>
    <row r="144" spans="2:11" x14ac:dyDescent="0.25">
      <c r="B144" s="1" t="s">
        <v>26</v>
      </c>
      <c r="C144" s="29">
        <f t="shared" si="55"/>
        <v>0.1953580555863319</v>
      </c>
      <c r="D144" s="29">
        <f t="shared" si="55"/>
        <v>0.19319524900505858</v>
      </c>
      <c r="E144" s="29">
        <f t="shared" si="55"/>
        <v>0.18774606894792106</v>
      </c>
      <c r="F144" s="29">
        <f t="shared" si="55"/>
        <v>0.19936012516784818</v>
      </c>
      <c r="G144" s="29">
        <f t="shared" si="55"/>
        <v>0.19639726991807396</v>
      </c>
      <c r="H144" s="29">
        <f t="shared" si="55"/>
        <v>0.21346809070003303</v>
      </c>
      <c r="I144" s="29">
        <f t="shared" si="55"/>
        <v>0.21256652428902967</v>
      </c>
      <c r="J144" s="29">
        <f t="shared" si="55"/>
        <v>0.22599231328284397</v>
      </c>
      <c r="K144" s="29">
        <f t="shared" ref="K144" si="58">K61/K$64</f>
        <v>0.22527352276990303</v>
      </c>
    </row>
    <row r="145" spans="2:11" x14ac:dyDescent="0.25">
      <c r="B145" s="1" t="s">
        <v>27</v>
      </c>
      <c r="C145" s="29">
        <f t="shared" si="55"/>
        <v>0.39963307781404145</v>
      </c>
      <c r="D145" s="29">
        <f t="shared" si="55"/>
        <v>0.4015621406891911</v>
      </c>
      <c r="E145" s="29">
        <f t="shared" si="55"/>
        <v>0.39739701290524082</v>
      </c>
      <c r="F145" s="29">
        <f t="shared" si="55"/>
        <v>0.39063941592809204</v>
      </c>
      <c r="G145" s="29">
        <f t="shared" si="55"/>
        <v>0.38622029776128225</v>
      </c>
      <c r="H145" s="29">
        <f t="shared" si="55"/>
        <v>0.37546542587643278</v>
      </c>
      <c r="I145" s="29">
        <f t="shared" si="55"/>
        <v>0.37910773707031825</v>
      </c>
      <c r="J145" s="29">
        <f t="shared" si="55"/>
        <v>0.3715717111715332</v>
      </c>
      <c r="K145" s="29">
        <f t="shared" ref="K145" si="59">K62/K$64</f>
        <v>0.38171107009526278</v>
      </c>
    </row>
    <row r="146" spans="2:11" x14ac:dyDescent="0.25">
      <c r="B146" s="1" t="s">
        <v>28</v>
      </c>
      <c r="C146" s="29">
        <f t="shared" si="55"/>
        <v>5.7494640654769261E-3</v>
      </c>
      <c r="D146" s="29">
        <f t="shared" si="55"/>
        <v>5.8875779839659761E-3</v>
      </c>
      <c r="E146" s="29">
        <f t="shared" si="55"/>
        <v>5.9034024857750819E-3</v>
      </c>
      <c r="F146" s="29">
        <f t="shared" si="55"/>
        <v>5.5185476852179609E-3</v>
      </c>
      <c r="G146" s="29">
        <f t="shared" si="55"/>
        <v>6.7791915288404701E-3</v>
      </c>
      <c r="H146" s="29">
        <f t="shared" si="55"/>
        <v>6.9069319066272072E-3</v>
      </c>
      <c r="I146" s="29">
        <f t="shared" si="55"/>
        <v>5.8988623154056889E-3</v>
      </c>
      <c r="J146" s="29">
        <f t="shared" si="55"/>
        <v>6.2707734266235675E-3</v>
      </c>
      <c r="K146" s="29">
        <f t="shared" ref="K146" si="60">K63/K$64</f>
        <v>6.1412098240158754E-3</v>
      </c>
    </row>
    <row r="147" spans="2:11" x14ac:dyDescent="0.25">
      <c r="B147" s="1" t="s">
        <v>29</v>
      </c>
      <c r="C147" s="29">
        <f t="shared" si="55"/>
        <v>1</v>
      </c>
      <c r="D147" s="29">
        <f t="shared" si="55"/>
        <v>1</v>
      </c>
      <c r="E147" s="29">
        <f t="shared" si="55"/>
        <v>1</v>
      </c>
      <c r="F147" s="29">
        <f t="shared" si="55"/>
        <v>1</v>
      </c>
      <c r="G147" s="29">
        <f t="shared" si="55"/>
        <v>1</v>
      </c>
      <c r="H147" s="29">
        <f t="shared" si="55"/>
        <v>1</v>
      </c>
      <c r="I147" s="29">
        <f t="shared" si="55"/>
        <v>1</v>
      </c>
      <c r="J147" s="29">
        <f t="shared" si="55"/>
        <v>1</v>
      </c>
      <c r="K147" s="29">
        <f t="shared" ref="K147" si="61">K64/K$64</f>
        <v>1</v>
      </c>
    </row>
    <row r="148" spans="2:11" x14ac:dyDescent="0.25">
      <c r="B148" s="2" t="s">
        <v>6</v>
      </c>
      <c r="K148" s="28"/>
    </row>
    <row r="149" spans="2:11" x14ac:dyDescent="0.25">
      <c r="B149" s="1" t="s">
        <v>24</v>
      </c>
      <c r="C149" s="29">
        <f t="shared" ref="C149:J154" si="62">C66/C$71</f>
        <v>0.41246085210660643</v>
      </c>
      <c r="D149" s="29">
        <f t="shared" si="62"/>
        <v>0.40443004124972476</v>
      </c>
      <c r="E149" s="29">
        <f t="shared" si="62"/>
        <v>0.40395280335985578</v>
      </c>
      <c r="F149" s="29">
        <f t="shared" si="62"/>
        <v>0.41572825461884355</v>
      </c>
      <c r="G149" s="29">
        <f t="shared" si="62"/>
        <v>0.41286006843105566</v>
      </c>
      <c r="H149" s="29">
        <f t="shared" si="62"/>
        <v>0.4060325146506914</v>
      </c>
      <c r="I149" s="29">
        <f t="shared" si="62"/>
        <v>0.3881028306573297</v>
      </c>
      <c r="J149" s="29">
        <f t="shared" si="62"/>
        <v>0.36773330467247273</v>
      </c>
      <c r="K149" s="29">
        <f t="shared" ref="K149" si="63">K66/K$71</f>
        <v>0.36206538400163518</v>
      </c>
    </row>
    <row r="150" spans="2:11" x14ac:dyDescent="0.25">
      <c r="B150" s="1" t="s">
        <v>25</v>
      </c>
      <c r="C150" s="29">
        <f t="shared" si="62"/>
        <v>0.21205539472452067</v>
      </c>
      <c r="D150" s="29">
        <f t="shared" si="62"/>
        <v>0.21083826268907196</v>
      </c>
      <c r="E150" s="29">
        <f t="shared" si="62"/>
        <v>0.20710939797511524</v>
      </c>
      <c r="F150" s="29">
        <f t="shared" si="62"/>
        <v>0.19570815198135907</v>
      </c>
      <c r="G150" s="29">
        <f t="shared" si="62"/>
        <v>0.17964629292073475</v>
      </c>
      <c r="H150" s="29">
        <f t="shared" si="62"/>
        <v>0.16358317006875742</v>
      </c>
      <c r="I150" s="29">
        <f t="shared" si="62"/>
        <v>0.1606377350918631</v>
      </c>
      <c r="J150" s="29">
        <f t="shared" si="62"/>
        <v>0.16115434354681701</v>
      </c>
      <c r="K150" s="29">
        <f t="shared" ref="K150" si="64">K67/K$71</f>
        <v>0.16350601960024014</v>
      </c>
    </row>
    <row r="151" spans="2:11" x14ac:dyDescent="0.25">
      <c r="B151" s="1" t="s">
        <v>26</v>
      </c>
      <c r="C151" s="29">
        <f t="shared" si="62"/>
        <v>0.18605232739542021</v>
      </c>
      <c r="D151" s="29">
        <f t="shared" si="62"/>
        <v>0.17833214874166736</v>
      </c>
      <c r="E151" s="29">
        <f t="shared" si="62"/>
        <v>0.16878741039006467</v>
      </c>
      <c r="F151" s="29">
        <f t="shared" si="62"/>
        <v>0.172106890922232</v>
      </c>
      <c r="G151" s="29">
        <f t="shared" si="62"/>
        <v>0.19194692943909797</v>
      </c>
      <c r="H151" s="29">
        <f t="shared" si="62"/>
        <v>0.19695539580248092</v>
      </c>
      <c r="I151" s="29">
        <f t="shared" si="62"/>
        <v>0.19948313638060888</v>
      </c>
      <c r="J151" s="29">
        <f t="shared" si="62"/>
        <v>0.19982577337002991</v>
      </c>
      <c r="K151" s="29">
        <f t="shared" ref="K151" si="65">K68/K$71</f>
        <v>0.19783202540973407</v>
      </c>
    </row>
    <row r="152" spans="2:11" x14ac:dyDescent="0.25">
      <c r="B152" s="1" t="s">
        <v>27</v>
      </c>
      <c r="C152" s="29">
        <f t="shared" si="62"/>
        <v>0.18943142577345282</v>
      </c>
      <c r="D152" s="29">
        <f t="shared" si="62"/>
        <v>0.20639954731953591</v>
      </c>
      <c r="E152" s="29">
        <f t="shared" si="62"/>
        <v>0.22015038827496422</v>
      </c>
      <c r="F152" s="29">
        <f t="shared" si="62"/>
        <v>0.21645670247756543</v>
      </c>
      <c r="G152" s="29">
        <f t="shared" si="62"/>
        <v>0.2155467092091117</v>
      </c>
      <c r="H152" s="29">
        <f t="shared" si="62"/>
        <v>0.23342891947807023</v>
      </c>
      <c r="I152" s="29">
        <f t="shared" si="62"/>
        <v>0.2517762978701984</v>
      </c>
      <c r="J152" s="29">
        <f t="shared" si="62"/>
        <v>0.27128657841068043</v>
      </c>
      <c r="K152" s="29">
        <f t="shared" ref="K152" si="66">K69/K$71</f>
        <v>0.27659657098839058</v>
      </c>
    </row>
    <row r="153" spans="2:11" x14ac:dyDescent="0.25">
      <c r="B153" s="1" t="s">
        <v>28</v>
      </c>
      <c r="C153" s="29">
        <f t="shared" si="62"/>
        <v>0</v>
      </c>
      <c r="D153" s="29">
        <f t="shared" si="62"/>
        <v>0</v>
      </c>
      <c r="E153" s="29">
        <f t="shared" si="62"/>
        <v>0</v>
      </c>
      <c r="F153" s="29">
        <f t="shared" si="62"/>
        <v>0</v>
      </c>
      <c r="G153" s="29">
        <f t="shared" si="62"/>
        <v>0</v>
      </c>
      <c r="H153" s="29">
        <f t="shared" si="62"/>
        <v>0</v>
      </c>
      <c r="I153" s="29">
        <f t="shared" si="62"/>
        <v>0</v>
      </c>
      <c r="J153" s="29">
        <f t="shared" si="62"/>
        <v>0</v>
      </c>
      <c r="K153" s="29">
        <f t="shared" ref="K153" si="67">K70/K$71</f>
        <v>0</v>
      </c>
    </row>
    <row r="154" spans="2:11" x14ac:dyDescent="0.25">
      <c r="B154" s="1" t="s">
        <v>29</v>
      </c>
      <c r="C154" s="29">
        <f t="shared" si="62"/>
        <v>1</v>
      </c>
      <c r="D154" s="29">
        <f t="shared" si="62"/>
        <v>1</v>
      </c>
      <c r="E154" s="29">
        <f t="shared" si="62"/>
        <v>1</v>
      </c>
      <c r="F154" s="29">
        <f t="shared" si="62"/>
        <v>1</v>
      </c>
      <c r="G154" s="29">
        <f t="shared" si="62"/>
        <v>1</v>
      </c>
      <c r="H154" s="29">
        <f t="shared" si="62"/>
        <v>1</v>
      </c>
      <c r="I154" s="29">
        <f t="shared" si="62"/>
        <v>1</v>
      </c>
      <c r="J154" s="29">
        <f t="shared" si="62"/>
        <v>1</v>
      </c>
      <c r="K154" s="29">
        <f t="shared" ref="K154" si="68">K71/K$71</f>
        <v>1</v>
      </c>
    </row>
    <row r="155" spans="2:11" x14ac:dyDescent="0.25">
      <c r="B155" s="2" t="s">
        <v>5</v>
      </c>
      <c r="K155" s="28"/>
    </row>
    <row r="156" spans="2:11" x14ac:dyDescent="0.25">
      <c r="B156" s="1" t="s">
        <v>24</v>
      </c>
      <c r="C156" s="29">
        <f t="shared" ref="C156:J161" si="69">C73/C$78</f>
        <v>0.28122063313213863</v>
      </c>
      <c r="D156" s="29">
        <f t="shared" si="69"/>
        <v>0.27973465170181433</v>
      </c>
      <c r="E156" s="29">
        <f t="shared" si="69"/>
        <v>0.27910872320567393</v>
      </c>
      <c r="F156" s="29">
        <f t="shared" si="69"/>
        <v>0.29711297606640708</v>
      </c>
      <c r="G156" s="29">
        <f t="shared" si="69"/>
        <v>0.30152560271417983</v>
      </c>
      <c r="H156" s="29">
        <f t="shared" si="69"/>
        <v>0.3010212979929649</v>
      </c>
      <c r="I156" s="29">
        <f t="shared" si="69"/>
        <v>0.29762791241170261</v>
      </c>
      <c r="J156" s="29">
        <f t="shared" si="69"/>
        <v>0.29550674587595299</v>
      </c>
      <c r="K156" s="29">
        <f t="shared" ref="K156" si="70">K73/K$78</f>
        <v>0.29282625969998016</v>
      </c>
    </row>
    <row r="157" spans="2:11" x14ac:dyDescent="0.25">
      <c r="B157" s="1" t="s">
        <v>25</v>
      </c>
      <c r="C157" s="29">
        <f t="shared" si="69"/>
        <v>0.15218173912636929</v>
      </c>
      <c r="D157" s="29">
        <f t="shared" si="69"/>
        <v>0.15635454368998553</v>
      </c>
      <c r="E157" s="29">
        <f t="shared" si="69"/>
        <v>0.1550356515172778</v>
      </c>
      <c r="F157" s="29">
        <f t="shared" si="69"/>
        <v>0.16197228164481747</v>
      </c>
      <c r="G157" s="29">
        <f t="shared" si="69"/>
        <v>0.15433527310310738</v>
      </c>
      <c r="H157" s="29">
        <f t="shared" si="69"/>
        <v>0.14629770983721296</v>
      </c>
      <c r="I157" s="29">
        <f t="shared" si="69"/>
        <v>0.13424187365821136</v>
      </c>
      <c r="J157" s="29">
        <f t="shared" si="69"/>
        <v>0.13186136337456009</v>
      </c>
      <c r="K157" s="29">
        <f t="shared" ref="K157" si="71">K74/K$78</f>
        <v>0.12498667012243687</v>
      </c>
    </row>
    <row r="158" spans="2:11" x14ac:dyDescent="0.25">
      <c r="B158" s="1" t="s">
        <v>26</v>
      </c>
      <c r="C158" s="29">
        <f t="shared" si="69"/>
        <v>0.26322064248278315</v>
      </c>
      <c r="D158" s="29">
        <f t="shared" si="69"/>
        <v>0.26420652409714218</v>
      </c>
      <c r="E158" s="29">
        <f t="shared" si="69"/>
        <v>0.2695303711722789</v>
      </c>
      <c r="F158" s="29">
        <f t="shared" si="69"/>
        <v>0.2680873237891504</v>
      </c>
      <c r="G158" s="29">
        <f t="shared" si="69"/>
        <v>0.27883254319545242</v>
      </c>
      <c r="H158" s="29">
        <f t="shared" si="69"/>
        <v>0.29128170746347093</v>
      </c>
      <c r="I158" s="29">
        <f t="shared" si="69"/>
        <v>0.31297900566157488</v>
      </c>
      <c r="J158" s="29">
        <f t="shared" si="69"/>
        <v>0.32230688034680316</v>
      </c>
      <c r="K158" s="29">
        <f t="shared" ref="K158" si="72">K75/K$78</f>
        <v>0.33496768491023543</v>
      </c>
    </row>
    <row r="159" spans="2:11" x14ac:dyDescent="0.25">
      <c r="B159" s="1" t="s">
        <v>27</v>
      </c>
      <c r="C159" s="29">
        <f t="shared" si="69"/>
        <v>0.28425959259241945</v>
      </c>
      <c r="D159" s="29">
        <f t="shared" si="69"/>
        <v>0.28612858659785578</v>
      </c>
      <c r="E159" s="29">
        <f t="shared" si="69"/>
        <v>0.28423202778167594</v>
      </c>
      <c r="F159" s="29">
        <f t="shared" si="69"/>
        <v>0.26031667672279818</v>
      </c>
      <c r="G159" s="29">
        <f t="shared" si="69"/>
        <v>0.25299391107016878</v>
      </c>
      <c r="H159" s="29">
        <f t="shared" si="69"/>
        <v>0.24869931166010192</v>
      </c>
      <c r="I159" s="29">
        <f t="shared" si="69"/>
        <v>0.2424098008711173</v>
      </c>
      <c r="J159" s="29">
        <f t="shared" si="69"/>
        <v>0.23767487675464477</v>
      </c>
      <c r="K159" s="29">
        <f t="shared" ref="K159" si="73">K76/K$78</f>
        <v>0.23374761678444866</v>
      </c>
    </row>
    <row r="160" spans="2:11" x14ac:dyDescent="0.25">
      <c r="B160" s="1" t="s">
        <v>28</v>
      </c>
      <c r="C160" s="29">
        <f t="shared" si="69"/>
        <v>1.9117392666289524E-2</v>
      </c>
      <c r="D160" s="29">
        <f t="shared" si="69"/>
        <v>1.3575693913202335E-2</v>
      </c>
      <c r="E160" s="29">
        <f t="shared" si="69"/>
        <v>1.2093226323093407E-2</v>
      </c>
      <c r="F160" s="29">
        <f t="shared" si="69"/>
        <v>1.2510741776827018E-2</v>
      </c>
      <c r="G160" s="29">
        <f t="shared" si="69"/>
        <v>1.2312669917091693E-2</v>
      </c>
      <c r="H160" s="29">
        <f t="shared" si="69"/>
        <v>1.2699973046249468E-2</v>
      </c>
      <c r="I160" s="29">
        <f t="shared" si="69"/>
        <v>1.2741407397393982E-2</v>
      </c>
      <c r="J160" s="29">
        <f t="shared" si="69"/>
        <v>1.2650133648039007E-2</v>
      </c>
      <c r="K160" s="29">
        <f t="shared" ref="K160" si="74">K77/K$78</f>
        <v>1.3471768482898812E-2</v>
      </c>
    </row>
    <row r="161" spans="2:11" x14ac:dyDescent="0.25">
      <c r="B161" s="1" t="s">
        <v>29</v>
      </c>
      <c r="C161" s="29">
        <f t="shared" si="69"/>
        <v>1</v>
      </c>
      <c r="D161" s="29">
        <f t="shared" si="69"/>
        <v>1</v>
      </c>
      <c r="E161" s="29">
        <f t="shared" si="69"/>
        <v>1</v>
      </c>
      <c r="F161" s="29">
        <f t="shared" si="69"/>
        <v>1</v>
      </c>
      <c r="G161" s="29">
        <f t="shared" si="69"/>
        <v>1</v>
      </c>
      <c r="H161" s="29">
        <f t="shared" si="69"/>
        <v>1</v>
      </c>
      <c r="I161" s="29">
        <f t="shared" si="69"/>
        <v>1</v>
      </c>
      <c r="J161" s="29">
        <f t="shared" si="69"/>
        <v>1</v>
      </c>
      <c r="K161" s="29">
        <f t="shared" ref="K161" si="75">K78/K$78</f>
        <v>1</v>
      </c>
    </row>
    <row r="162" spans="2:11" x14ac:dyDescent="0.25">
      <c r="B162" s="2" t="s">
        <v>4</v>
      </c>
      <c r="K162" s="28"/>
    </row>
    <row r="163" spans="2:11" x14ac:dyDescent="0.25">
      <c r="B163" s="1" t="s">
        <v>24</v>
      </c>
      <c r="C163" s="29">
        <f t="shared" ref="C163:J168" si="76">C80/C$85</f>
        <v>0.33829349899799099</v>
      </c>
      <c r="D163" s="29">
        <f t="shared" si="76"/>
        <v>0.33017754292659274</v>
      </c>
      <c r="E163" s="29">
        <f t="shared" si="76"/>
        <v>0.33513189812981825</v>
      </c>
      <c r="F163" s="29">
        <f t="shared" si="76"/>
        <v>0.34665360849303417</v>
      </c>
      <c r="G163" s="29">
        <f t="shared" si="76"/>
        <v>0.33912166628110119</v>
      </c>
      <c r="H163" s="29">
        <f t="shared" si="76"/>
        <v>0.32886152573543781</v>
      </c>
      <c r="I163" s="29">
        <f t="shared" si="76"/>
        <v>0.32264450991734356</v>
      </c>
      <c r="J163" s="29">
        <f t="shared" si="76"/>
        <v>0.31967458230886592</v>
      </c>
      <c r="K163" s="29">
        <f t="shared" ref="K163" si="77">K80/K$85</f>
        <v>0.31918523368450991</v>
      </c>
    </row>
    <row r="164" spans="2:11" x14ac:dyDescent="0.25">
      <c r="B164" s="1" t="s">
        <v>25</v>
      </c>
      <c r="C164" s="29">
        <f t="shared" si="76"/>
        <v>0.20581438862974014</v>
      </c>
      <c r="D164" s="29">
        <f t="shared" si="76"/>
        <v>0.19883684346570463</v>
      </c>
      <c r="E164" s="29">
        <f t="shared" si="76"/>
        <v>0.19828504920194281</v>
      </c>
      <c r="F164" s="29">
        <f t="shared" si="76"/>
        <v>0.20323267515674096</v>
      </c>
      <c r="G164" s="29">
        <f t="shared" si="76"/>
        <v>0.19412397443500451</v>
      </c>
      <c r="H164" s="29">
        <f t="shared" si="76"/>
        <v>0.19550662712879099</v>
      </c>
      <c r="I164" s="29">
        <f t="shared" si="76"/>
        <v>0.19670255495020278</v>
      </c>
      <c r="J164" s="29">
        <f t="shared" si="76"/>
        <v>0.19800661668800723</v>
      </c>
      <c r="K164" s="29">
        <f t="shared" ref="K164" si="78">K81/K$85</f>
        <v>0.20223142008005029</v>
      </c>
    </row>
    <row r="165" spans="2:11" x14ac:dyDescent="0.25">
      <c r="B165" s="1" t="s">
        <v>26</v>
      </c>
      <c r="C165" s="29">
        <f t="shared" si="76"/>
        <v>0.17657047006577514</v>
      </c>
      <c r="D165" s="29">
        <f t="shared" si="76"/>
        <v>0.18451931361457807</v>
      </c>
      <c r="E165" s="29">
        <f t="shared" si="76"/>
        <v>0.19128318613844011</v>
      </c>
      <c r="F165" s="29">
        <f t="shared" si="76"/>
        <v>0.19827575989090088</v>
      </c>
      <c r="G165" s="29">
        <f t="shared" si="76"/>
        <v>0.1975225133659563</v>
      </c>
      <c r="H165" s="29">
        <f t="shared" si="76"/>
        <v>0.2044038636435197</v>
      </c>
      <c r="I165" s="29">
        <f t="shared" si="76"/>
        <v>0.20628630958548119</v>
      </c>
      <c r="J165" s="29">
        <f t="shared" si="76"/>
        <v>0.21449234297652528</v>
      </c>
      <c r="K165" s="29">
        <f t="shared" ref="K165" si="79">K82/K$85</f>
        <v>0.22138722469504948</v>
      </c>
    </row>
    <row r="166" spans="2:11" x14ac:dyDescent="0.25">
      <c r="B166" s="1" t="s">
        <v>27</v>
      </c>
      <c r="C166" s="29">
        <f t="shared" si="76"/>
        <v>0.2793216423064937</v>
      </c>
      <c r="D166" s="29">
        <f t="shared" si="76"/>
        <v>0.28646629999312456</v>
      </c>
      <c r="E166" s="29">
        <f t="shared" si="76"/>
        <v>0.27529986652979876</v>
      </c>
      <c r="F166" s="29">
        <f t="shared" si="76"/>
        <v>0.251837956459324</v>
      </c>
      <c r="G166" s="29">
        <f t="shared" si="76"/>
        <v>0.26923184591793803</v>
      </c>
      <c r="H166" s="29">
        <f t="shared" si="76"/>
        <v>0.27122798349225152</v>
      </c>
      <c r="I166" s="29">
        <f t="shared" si="76"/>
        <v>0.27436662554697239</v>
      </c>
      <c r="J166" s="29">
        <f t="shared" si="76"/>
        <v>0.26782645802660165</v>
      </c>
      <c r="K166" s="29">
        <f t="shared" ref="K166" si="80">K83/K$85</f>
        <v>0.25719612154039029</v>
      </c>
    </row>
    <row r="167" spans="2:11" x14ac:dyDescent="0.25">
      <c r="B167" s="1" t="s">
        <v>28</v>
      </c>
      <c r="C167" s="29">
        <f t="shared" si="76"/>
        <v>0</v>
      </c>
      <c r="D167" s="29">
        <f t="shared" si="76"/>
        <v>0</v>
      </c>
      <c r="E167" s="29">
        <f t="shared" si="76"/>
        <v>0</v>
      </c>
      <c r="F167" s="29">
        <f t="shared" si="76"/>
        <v>0</v>
      </c>
      <c r="G167" s="29">
        <f t="shared" si="76"/>
        <v>0</v>
      </c>
      <c r="H167" s="29">
        <f t="shared" si="76"/>
        <v>0</v>
      </c>
      <c r="I167" s="29">
        <f t="shared" si="76"/>
        <v>0</v>
      </c>
      <c r="J167" s="29">
        <f t="shared" si="76"/>
        <v>0</v>
      </c>
      <c r="K167" s="29">
        <f t="shared" ref="K167" si="81">K84/K$85</f>
        <v>0</v>
      </c>
    </row>
    <row r="168" spans="2:11" x14ac:dyDescent="0.25">
      <c r="B168" s="1" t="s">
        <v>29</v>
      </c>
      <c r="C168" s="29">
        <f t="shared" si="76"/>
        <v>1</v>
      </c>
      <c r="D168" s="29">
        <f t="shared" si="76"/>
        <v>1</v>
      </c>
      <c r="E168" s="29">
        <f t="shared" si="76"/>
        <v>1</v>
      </c>
      <c r="F168" s="29">
        <f t="shared" si="76"/>
        <v>1</v>
      </c>
      <c r="G168" s="29">
        <f t="shared" si="76"/>
        <v>1</v>
      </c>
      <c r="H168" s="29">
        <f t="shared" si="76"/>
        <v>1</v>
      </c>
      <c r="I168" s="29">
        <f t="shared" si="76"/>
        <v>1</v>
      </c>
      <c r="J168" s="29">
        <f t="shared" si="76"/>
        <v>1</v>
      </c>
      <c r="K168" s="29">
        <f t="shared" ref="K168" si="82">K85/K$85</f>
        <v>1</v>
      </c>
    </row>
    <row r="169" spans="2:11" x14ac:dyDescent="0.25">
      <c r="B169" s="2" t="s">
        <v>2</v>
      </c>
      <c r="K169" s="28"/>
    </row>
    <row r="170" spans="2:11" x14ac:dyDescent="0.25">
      <c r="B170" s="1" t="s">
        <v>24</v>
      </c>
      <c r="C170" s="29">
        <f t="shared" ref="C170:J175" si="83">C89/C$94</f>
        <v>0.43647308751235492</v>
      </c>
      <c r="D170" s="29">
        <f t="shared" si="83"/>
        <v>0.43074489010063</v>
      </c>
      <c r="E170" s="29">
        <f t="shared" si="83"/>
        <v>0.42542634152923209</v>
      </c>
      <c r="F170" s="29">
        <f t="shared" si="83"/>
        <v>0.43590036436261587</v>
      </c>
      <c r="G170" s="29">
        <f t="shared" si="83"/>
        <v>0.42967338663181764</v>
      </c>
      <c r="H170" s="29">
        <f t="shared" si="83"/>
        <v>0.42720856629326232</v>
      </c>
      <c r="I170" s="29">
        <f t="shared" si="83"/>
        <v>0.42759577249684411</v>
      </c>
      <c r="J170" s="29">
        <f t="shared" si="83"/>
        <v>0.41714438074923343</v>
      </c>
      <c r="K170" s="29">
        <f t="shared" ref="K170" si="84">K89/K$94</f>
        <v>0.4196037777499374</v>
      </c>
    </row>
    <row r="171" spans="2:11" x14ac:dyDescent="0.25">
      <c r="B171" s="1" t="s">
        <v>25</v>
      </c>
      <c r="C171" s="29">
        <f t="shared" si="83"/>
        <v>0.25087078718512706</v>
      </c>
      <c r="D171" s="29">
        <f t="shared" si="83"/>
        <v>0.25022653478315593</v>
      </c>
      <c r="E171" s="29">
        <f t="shared" si="83"/>
        <v>0.2459217272941005</v>
      </c>
      <c r="F171" s="29">
        <f t="shared" si="83"/>
        <v>0.24357500199383811</v>
      </c>
      <c r="G171" s="29">
        <f t="shared" si="83"/>
        <v>0.23773828043607112</v>
      </c>
      <c r="H171" s="29">
        <f t="shared" si="83"/>
        <v>0.23342575054744519</v>
      </c>
      <c r="I171" s="29">
        <f t="shared" si="83"/>
        <v>0.23336681702066808</v>
      </c>
      <c r="J171" s="29">
        <f t="shared" si="83"/>
        <v>0.2325023330222637</v>
      </c>
      <c r="K171" s="29">
        <f t="shared" ref="K171" si="85">K90/K$94</f>
        <v>0.23235163363340047</v>
      </c>
    </row>
    <row r="172" spans="2:11" x14ac:dyDescent="0.25">
      <c r="B172" s="1" t="s">
        <v>26</v>
      </c>
      <c r="C172" s="29">
        <f t="shared" si="83"/>
        <v>0.16771304412709331</v>
      </c>
      <c r="D172" s="29">
        <f t="shared" si="83"/>
        <v>0.17774807092098727</v>
      </c>
      <c r="E172" s="29">
        <f t="shared" si="83"/>
        <v>0.18311311933048383</v>
      </c>
      <c r="F172" s="29">
        <f t="shared" si="83"/>
        <v>0.18658685119928395</v>
      </c>
      <c r="G172" s="29">
        <f t="shared" si="83"/>
        <v>0.19015249138721038</v>
      </c>
      <c r="H172" s="29">
        <f t="shared" si="83"/>
        <v>0.201288388499896</v>
      </c>
      <c r="I172" s="29">
        <f t="shared" si="83"/>
        <v>0.20037504889895547</v>
      </c>
      <c r="J172" s="29">
        <f t="shared" si="83"/>
        <v>0.21237168377549659</v>
      </c>
      <c r="K172" s="29">
        <f t="shared" ref="K172" si="86">K91/K$94</f>
        <v>0.21719994702614742</v>
      </c>
    </row>
    <row r="173" spans="2:11" x14ac:dyDescent="0.25">
      <c r="B173" s="1" t="s">
        <v>27</v>
      </c>
      <c r="C173" s="29">
        <f t="shared" si="83"/>
        <v>0.13468314809167573</v>
      </c>
      <c r="D173" s="29">
        <f t="shared" si="83"/>
        <v>0.13098723831832526</v>
      </c>
      <c r="E173" s="29">
        <f t="shared" si="83"/>
        <v>0.13527468438895465</v>
      </c>
      <c r="F173" s="29">
        <f t="shared" si="83"/>
        <v>0.12341057552361803</v>
      </c>
      <c r="G173" s="29">
        <f t="shared" si="83"/>
        <v>0.13161586654879501</v>
      </c>
      <c r="H173" s="29">
        <f t="shared" si="83"/>
        <v>0.12913021783383538</v>
      </c>
      <c r="I173" s="29">
        <f t="shared" si="83"/>
        <v>0.12941767746453037</v>
      </c>
      <c r="J173" s="29">
        <f t="shared" si="83"/>
        <v>0.12851619784028795</v>
      </c>
      <c r="K173" s="29">
        <f t="shared" ref="K173" si="87">K92/K$94</f>
        <v>0.12141722635205671</v>
      </c>
    </row>
    <row r="174" spans="2:11" x14ac:dyDescent="0.25">
      <c r="B174" s="1" t="s">
        <v>28</v>
      </c>
      <c r="C174" s="29">
        <f t="shared" si="83"/>
        <v>1.0259933083749128E-2</v>
      </c>
      <c r="D174" s="29">
        <f t="shared" si="83"/>
        <v>1.0293265876901613E-2</v>
      </c>
      <c r="E174" s="29">
        <f t="shared" si="83"/>
        <v>1.0264127457228892E-2</v>
      </c>
      <c r="F174" s="29">
        <f t="shared" si="83"/>
        <v>1.0527206920644214E-2</v>
      </c>
      <c r="G174" s="29">
        <f t="shared" si="83"/>
        <v>1.0819974996105784E-2</v>
      </c>
      <c r="H174" s="29">
        <f t="shared" si="83"/>
        <v>8.9470768255610986E-3</v>
      </c>
      <c r="I174" s="29">
        <f t="shared" si="83"/>
        <v>9.2446841190017871E-3</v>
      </c>
      <c r="J174" s="29">
        <f t="shared" si="83"/>
        <v>9.4654046127183051E-3</v>
      </c>
      <c r="K174" s="29">
        <f t="shared" ref="K174" si="88">K93/K$94</f>
        <v>9.4274152384579944E-3</v>
      </c>
    </row>
    <row r="175" spans="2:11" x14ac:dyDescent="0.25">
      <c r="B175" s="1" t="s">
        <v>29</v>
      </c>
      <c r="C175" s="29">
        <f t="shared" si="83"/>
        <v>1</v>
      </c>
      <c r="D175" s="29">
        <f t="shared" si="83"/>
        <v>1</v>
      </c>
      <c r="E175" s="29">
        <f t="shared" si="83"/>
        <v>1</v>
      </c>
      <c r="F175" s="29">
        <f t="shared" si="83"/>
        <v>1</v>
      </c>
      <c r="G175" s="29">
        <f t="shared" si="83"/>
        <v>1</v>
      </c>
      <c r="H175" s="29">
        <f t="shared" si="83"/>
        <v>1</v>
      </c>
      <c r="I175" s="29">
        <f t="shared" si="83"/>
        <v>1</v>
      </c>
      <c r="J175" s="29">
        <f t="shared" si="83"/>
        <v>1</v>
      </c>
      <c r="K175" s="29">
        <f t="shared" ref="K175" si="89">K94/K$94</f>
        <v>1</v>
      </c>
    </row>
    <row r="176" spans="2:11" x14ac:dyDescent="0.25">
      <c r="B176" s="2" t="s">
        <v>0</v>
      </c>
      <c r="K176" s="28"/>
    </row>
    <row r="177" spans="2:11" x14ac:dyDescent="0.25">
      <c r="B177" s="1" t="s">
        <v>24</v>
      </c>
      <c r="C177" s="29">
        <f t="shared" ref="C177:J182" si="90">C98/C$103</f>
        <v>0.37296272899557803</v>
      </c>
      <c r="D177" s="29">
        <f t="shared" si="90"/>
        <v>0.3657428780121994</v>
      </c>
      <c r="E177" s="29">
        <f t="shared" si="90"/>
        <v>0.37775431403118603</v>
      </c>
      <c r="F177" s="29">
        <f t="shared" si="90"/>
        <v>0.37214731736438794</v>
      </c>
      <c r="G177" s="29">
        <f t="shared" si="90"/>
        <v>0.36254819929755533</v>
      </c>
      <c r="H177" s="29">
        <f t="shared" si="90"/>
        <v>0.36193005021329683</v>
      </c>
      <c r="I177" s="29">
        <f t="shared" si="90"/>
        <v>0.35126846345539797</v>
      </c>
      <c r="J177" s="29">
        <f t="shared" si="90"/>
        <v>0.34889052460764475</v>
      </c>
      <c r="K177" s="29">
        <f t="shared" ref="K177" si="91">K98/K$103</f>
        <v>0.34806669349580849</v>
      </c>
    </row>
    <row r="178" spans="2:11" x14ac:dyDescent="0.25">
      <c r="B178" s="1" t="s">
        <v>25</v>
      </c>
      <c r="C178" s="29">
        <f t="shared" si="90"/>
        <v>0.18054327226784586</v>
      </c>
      <c r="D178" s="29">
        <f t="shared" si="90"/>
        <v>0.18164157442329182</v>
      </c>
      <c r="E178" s="29">
        <f t="shared" si="90"/>
        <v>0.18336113985022215</v>
      </c>
      <c r="F178" s="29">
        <f t="shared" si="90"/>
        <v>0.17422744281268307</v>
      </c>
      <c r="G178" s="29">
        <f t="shared" si="90"/>
        <v>0.17099665789032903</v>
      </c>
      <c r="H178" s="29">
        <f t="shared" si="90"/>
        <v>0.16949073681196714</v>
      </c>
      <c r="I178" s="29">
        <f t="shared" si="90"/>
        <v>0.16693837072866419</v>
      </c>
      <c r="J178" s="29">
        <f t="shared" si="90"/>
        <v>0.16749946395233445</v>
      </c>
      <c r="K178" s="29">
        <f t="shared" ref="K178" si="92">K99/K$103</f>
        <v>0.16237043326627529</v>
      </c>
    </row>
    <row r="179" spans="2:11" x14ac:dyDescent="0.25">
      <c r="B179" s="1" t="s">
        <v>26</v>
      </c>
      <c r="C179" s="29">
        <f t="shared" si="90"/>
        <v>0.29096651926721417</v>
      </c>
      <c r="D179" s="29">
        <f t="shared" si="90"/>
        <v>0.29684266703710321</v>
      </c>
      <c r="E179" s="29">
        <f t="shared" si="90"/>
        <v>0.30800566097008247</v>
      </c>
      <c r="F179" s="29">
        <f t="shared" si="90"/>
        <v>0.30318631261101714</v>
      </c>
      <c r="G179" s="29">
        <f t="shared" si="90"/>
        <v>0.32751908273367319</v>
      </c>
      <c r="H179" s="29">
        <f t="shared" si="90"/>
        <v>0.32637400401806854</v>
      </c>
      <c r="I179" s="29">
        <f t="shared" si="90"/>
        <v>0.34026928608651258</v>
      </c>
      <c r="J179" s="29">
        <f t="shared" si="90"/>
        <v>0.33513601222826045</v>
      </c>
      <c r="K179" s="29">
        <f t="shared" ref="K179" si="93">K100/K$103</f>
        <v>0.33841851160173997</v>
      </c>
    </row>
    <row r="180" spans="2:11" x14ac:dyDescent="0.25">
      <c r="B180" s="1" t="s">
        <v>27</v>
      </c>
      <c r="C180" s="29">
        <f t="shared" si="90"/>
        <v>0.1428932406822489</v>
      </c>
      <c r="D180" s="29">
        <f t="shared" si="90"/>
        <v>0.14300971572497942</v>
      </c>
      <c r="E180" s="29">
        <f t="shared" si="90"/>
        <v>0.11657238877980471</v>
      </c>
      <c r="F180" s="29">
        <f t="shared" si="90"/>
        <v>0.13757749611815046</v>
      </c>
      <c r="G180" s="29">
        <f t="shared" si="90"/>
        <v>0.12671977178002158</v>
      </c>
      <c r="H180" s="29">
        <f t="shared" si="90"/>
        <v>0.12953532178796212</v>
      </c>
      <c r="I180" s="29">
        <f t="shared" si="90"/>
        <v>0.12898051734105634</v>
      </c>
      <c r="J180" s="29">
        <f t="shared" si="90"/>
        <v>0.13581326749999209</v>
      </c>
      <c r="K180" s="29">
        <f t="shared" ref="K180" si="94">K101/K$103</f>
        <v>0.13829299969251049</v>
      </c>
    </row>
    <row r="181" spans="2:11" x14ac:dyDescent="0.25">
      <c r="B181" s="1" t="s">
        <v>28</v>
      </c>
      <c r="C181" s="29">
        <f t="shared" si="90"/>
        <v>1.2634238787113077E-2</v>
      </c>
      <c r="D181" s="29">
        <f t="shared" si="90"/>
        <v>1.2763164802426124E-2</v>
      </c>
      <c r="E181" s="29">
        <f t="shared" si="90"/>
        <v>1.4306496368704506E-2</v>
      </c>
      <c r="F181" s="29">
        <f t="shared" si="90"/>
        <v>1.286143109376137E-2</v>
      </c>
      <c r="G181" s="29">
        <f t="shared" si="90"/>
        <v>1.2216288298420799E-2</v>
      </c>
      <c r="H181" s="29">
        <f t="shared" si="90"/>
        <v>1.2669887168705301E-2</v>
      </c>
      <c r="I181" s="29">
        <f t="shared" si="90"/>
        <v>1.2543362388368843E-2</v>
      </c>
      <c r="J181" s="29">
        <f t="shared" si="90"/>
        <v>1.2660731711768208E-2</v>
      </c>
      <c r="K181" s="29">
        <f t="shared" ref="K181" si="95">K102/K$103</f>
        <v>1.2851361943665651E-2</v>
      </c>
    </row>
    <row r="182" spans="2:11" x14ac:dyDescent="0.25">
      <c r="B182" s="1" t="s">
        <v>29</v>
      </c>
      <c r="C182" s="29">
        <f t="shared" si="90"/>
        <v>1</v>
      </c>
      <c r="D182" s="29">
        <f t="shared" si="90"/>
        <v>1</v>
      </c>
      <c r="E182" s="29">
        <f t="shared" si="90"/>
        <v>1</v>
      </c>
      <c r="F182" s="29">
        <f t="shared" si="90"/>
        <v>1</v>
      </c>
      <c r="G182" s="29">
        <f t="shared" si="90"/>
        <v>1</v>
      </c>
      <c r="H182" s="29">
        <f t="shared" si="90"/>
        <v>1</v>
      </c>
      <c r="I182" s="29">
        <f t="shared" si="90"/>
        <v>1</v>
      </c>
      <c r="J182" s="29">
        <f t="shared" si="90"/>
        <v>1</v>
      </c>
      <c r="K182" s="29">
        <f t="shared" ref="K182" si="96">K103/K$103</f>
        <v>1</v>
      </c>
    </row>
    <row r="183" spans="2:11" x14ac:dyDescent="0.25">
      <c r="C183" s="29"/>
      <c r="D183" s="29"/>
      <c r="E183" s="29"/>
      <c r="F183" s="29"/>
      <c r="G183" s="29"/>
      <c r="H183" s="29"/>
      <c r="I183" s="29"/>
      <c r="J183" s="29"/>
      <c r="K183" s="29"/>
    </row>
    <row r="184" spans="2:11" x14ac:dyDescent="0.25">
      <c r="B184" s="2" t="s">
        <v>93</v>
      </c>
      <c r="C184" s="29"/>
      <c r="D184" s="29"/>
      <c r="E184" s="29"/>
      <c r="F184" s="29"/>
      <c r="G184" s="29"/>
      <c r="H184" s="29"/>
      <c r="I184" s="29"/>
      <c r="J184" s="29"/>
      <c r="K184" s="29"/>
    </row>
    <row r="185" spans="2:11" x14ac:dyDescent="0.25">
      <c r="B185" s="2" t="s">
        <v>12</v>
      </c>
      <c r="C185" s="4">
        <v>2006</v>
      </c>
      <c r="D185" s="4">
        <v>2007</v>
      </c>
      <c r="E185" s="4">
        <v>2008</v>
      </c>
      <c r="F185" s="4">
        <v>2009</v>
      </c>
      <c r="G185" s="4">
        <v>2010</v>
      </c>
      <c r="H185" s="4">
        <v>2011</v>
      </c>
      <c r="I185" s="4">
        <v>2012</v>
      </c>
      <c r="J185" s="4">
        <v>2013</v>
      </c>
      <c r="K185" s="4">
        <v>2014</v>
      </c>
    </row>
    <row r="186" spans="2:11" x14ac:dyDescent="0.25">
      <c r="B186" s="1" t="s">
        <v>88</v>
      </c>
      <c r="C186" s="30">
        <f t="shared" ref="C186:J186" si="97">C107*C$14</f>
        <v>8.0640852715236253</v>
      </c>
      <c r="D186" s="30">
        <f t="shared" si="97"/>
        <v>8.2279568139950428</v>
      </c>
      <c r="E186" s="30">
        <f t="shared" si="97"/>
        <v>8.7210879653638216</v>
      </c>
      <c r="F186" s="30">
        <f t="shared" si="97"/>
        <v>9.0215647092575715</v>
      </c>
      <c r="G186" s="30">
        <f t="shared" si="97"/>
        <v>9.2229433274144572</v>
      </c>
      <c r="H186" s="30">
        <f t="shared" si="97"/>
        <v>9.3970478865220848</v>
      </c>
      <c r="I186" s="30">
        <f t="shared" si="97"/>
        <v>9.7633477355909228</v>
      </c>
      <c r="J186" s="30">
        <f t="shared" si="97"/>
        <v>9.623015639905713</v>
      </c>
      <c r="K186" s="30">
        <f t="shared" ref="K186" si="98">K107*K$14</f>
        <v>10.402162124658553</v>
      </c>
    </row>
    <row r="187" spans="2:11" x14ac:dyDescent="0.25">
      <c r="B187" s="1" t="s">
        <v>89</v>
      </c>
      <c r="C187" s="30">
        <f t="shared" ref="C187:J188" si="99">C108*C$15</f>
        <v>4.3801397033380285</v>
      </c>
      <c r="D187" s="30">
        <f t="shared" si="99"/>
        <v>4.8530487079707303</v>
      </c>
      <c r="E187" s="30">
        <f t="shared" si="99"/>
        <v>5.0204744911155208</v>
      </c>
      <c r="F187" s="30">
        <f t="shared" si="99"/>
        <v>5.1519899478911135</v>
      </c>
      <c r="G187" s="30">
        <f t="shared" si="99"/>
        <v>5.1591383226492438</v>
      </c>
      <c r="H187" s="30">
        <f t="shared" si="99"/>
        <v>6.1734434002887077</v>
      </c>
      <c r="I187" s="30">
        <f t="shared" si="99"/>
        <v>6.3685366962522032</v>
      </c>
      <c r="J187" s="30">
        <f t="shared" si="99"/>
        <v>6.7340537579872901</v>
      </c>
      <c r="K187" s="30">
        <f t="shared" ref="K187" si="100">K108*K$15</f>
        <v>6.3451056565153534</v>
      </c>
    </row>
    <row r="188" spans="2:11" x14ac:dyDescent="0.25">
      <c r="B188" s="1" t="s">
        <v>90</v>
      </c>
      <c r="C188" s="30">
        <f t="shared" si="99"/>
        <v>10.157696631065402</v>
      </c>
      <c r="D188" s="30">
        <f t="shared" si="99"/>
        <v>10.855181996670044</v>
      </c>
      <c r="E188" s="30">
        <f t="shared" si="99"/>
        <v>11.8248739283127</v>
      </c>
      <c r="F188" s="30">
        <f t="shared" si="99"/>
        <v>11.956748600870105</v>
      </c>
      <c r="G188" s="30">
        <f t="shared" si="99"/>
        <v>12.305597784890416</v>
      </c>
      <c r="H188" s="30">
        <f t="shared" si="99"/>
        <v>13.159907248383297</v>
      </c>
      <c r="I188" s="30">
        <f t="shared" si="99"/>
        <v>13.900276442048188</v>
      </c>
      <c r="J188" s="30">
        <f t="shared" si="99"/>
        <v>14.089712478250329</v>
      </c>
      <c r="K188" s="30">
        <f t="shared" ref="K188" si="101">K109*K$15</f>
        <v>14.130447478068982</v>
      </c>
    </row>
    <row r="189" spans="2:11" x14ac:dyDescent="0.25">
      <c r="B189" s="1" t="s">
        <v>91</v>
      </c>
      <c r="C189" s="30">
        <f t="shared" ref="C189:J189" si="102">C110*C$16</f>
        <v>4.1303803380989166</v>
      </c>
      <c r="D189" s="30">
        <f t="shared" si="102"/>
        <v>4.4441960342667972</v>
      </c>
      <c r="E189" s="30">
        <f t="shared" si="102"/>
        <v>4.5823061893672712</v>
      </c>
      <c r="F189" s="30">
        <f t="shared" si="102"/>
        <v>4.8342422076855458</v>
      </c>
      <c r="G189" s="30">
        <f t="shared" si="102"/>
        <v>5.0181630456812485</v>
      </c>
      <c r="H189" s="30">
        <f t="shared" si="102"/>
        <v>5.2270046231830101</v>
      </c>
      <c r="I189" s="30">
        <f t="shared" si="102"/>
        <v>5.2287888870913859</v>
      </c>
      <c r="J189" s="30">
        <f t="shared" si="102"/>
        <v>5.4389706107448132</v>
      </c>
      <c r="K189" s="30">
        <f t="shared" ref="K189" si="103">K110*K$16</f>
        <v>5.5364917591514571</v>
      </c>
    </row>
    <row r="190" spans="2:11" x14ac:dyDescent="0.25">
      <c r="B190" s="1" t="s">
        <v>92</v>
      </c>
      <c r="C190" s="30">
        <f t="shared" ref="C190:J190" si="104">C$14*C28</f>
        <v>0</v>
      </c>
      <c r="D190" s="30">
        <f t="shared" si="104"/>
        <v>0</v>
      </c>
      <c r="E190" s="30">
        <f t="shared" si="104"/>
        <v>0</v>
      </c>
      <c r="F190" s="30">
        <f t="shared" si="104"/>
        <v>0</v>
      </c>
      <c r="G190" s="30">
        <f t="shared" si="104"/>
        <v>0</v>
      </c>
      <c r="H190" s="30">
        <f t="shared" si="104"/>
        <v>0</v>
      </c>
      <c r="I190" s="30">
        <f t="shared" si="104"/>
        <v>0</v>
      </c>
      <c r="J190" s="30">
        <f t="shared" si="104"/>
        <v>0</v>
      </c>
      <c r="K190" s="30">
        <f t="shared" ref="K190" si="105">K$14*K28</f>
        <v>0</v>
      </c>
    </row>
    <row r="191" spans="2:11" x14ac:dyDescent="0.25">
      <c r="B191" s="1" t="s">
        <v>13</v>
      </c>
      <c r="C191" s="30">
        <f t="shared" ref="C191:J191" si="106">SUM(C186:C190)</f>
        <v>26.732301944025973</v>
      </c>
      <c r="D191" s="30">
        <f t="shared" si="106"/>
        <v>28.380383552902614</v>
      </c>
      <c r="E191" s="30">
        <f t="shared" si="106"/>
        <v>30.148742574159314</v>
      </c>
      <c r="F191" s="30">
        <f t="shared" si="106"/>
        <v>30.964545465704337</v>
      </c>
      <c r="G191" s="30">
        <f t="shared" si="106"/>
        <v>31.705842480635365</v>
      </c>
      <c r="H191" s="30">
        <f t="shared" si="106"/>
        <v>33.957403158377105</v>
      </c>
      <c r="I191" s="30">
        <f t="shared" si="106"/>
        <v>35.260949760982697</v>
      </c>
      <c r="J191" s="30">
        <f t="shared" si="106"/>
        <v>35.885752486888144</v>
      </c>
      <c r="K191" s="30">
        <f t="shared" ref="K191" si="107">SUM(K186:K190)</f>
        <v>36.41420701839435</v>
      </c>
    </row>
    <row r="192" spans="2:11" x14ac:dyDescent="0.25">
      <c r="B192" s="2" t="s">
        <v>11</v>
      </c>
      <c r="K192" s="28"/>
    </row>
    <row r="193" spans="2:11" x14ac:dyDescent="0.25">
      <c r="B193" s="1" t="s">
        <v>88</v>
      </c>
      <c r="C193" s="30">
        <f t="shared" ref="C193:J193" si="108">C114*C$14</f>
        <v>6.2604850114204744</v>
      </c>
      <c r="D193" s="30">
        <f t="shared" si="108"/>
        <v>6.4629363247786387</v>
      </c>
      <c r="E193" s="30">
        <f t="shared" si="108"/>
        <v>6.8283327575615873</v>
      </c>
      <c r="F193" s="30">
        <f t="shared" si="108"/>
        <v>7.1021794975858565</v>
      </c>
      <c r="G193" s="30">
        <f t="shared" si="108"/>
        <v>6.9872132585156859</v>
      </c>
      <c r="H193" s="30">
        <f t="shared" si="108"/>
        <v>7.3956935563116488</v>
      </c>
      <c r="I193" s="30">
        <f t="shared" si="108"/>
        <v>7.6003243239353511</v>
      </c>
      <c r="J193" s="30">
        <f t="shared" si="108"/>
        <v>8.2253663526870024</v>
      </c>
      <c r="K193" s="30">
        <f t="shared" ref="K193" si="109">K114*K$14</f>
        <v>8.2311367766011401</v>
      </c>
    </row>
    <row r="194" spans="2:11" x14ac:dyDescent="0.25">
      <c r="B194" s="1" t="s">
        <v>89</v>
      </c>
      <c r="C194" s="30">
        <f t="shared" ref="C194:J195" si="110">C115*C$15</f>
        <v>7.6005233795778899</v>
      </c>
      <c r="D194" s="30">
        <f t="shared" si="110"/>
        <v>7.4907300096561897</v>
      </c>
      <c r="E194" s="30">
        <f t="shared" si="110"/>
        <v>7.5991193684500606</v>
      </c>
      <c r="F194" s="30">
        <f t="shared" si="110"/>
        <v>7.5746386453988634</v>
      </c>
      <c r="G194" s="30">
        <f t="shared" si="110"/>
        <v>7.0698443740163146</v>
      </c>
      <c r="H194" s="30">
        <f t="shared" si="110"/>
        <v>7.456756711196312</v>
      </c>
      <c r="I194" s="30">
        <f t="shared" si="110"/>
        <v>7.4354378732131599</v>
      </c>
      <c r="J194" s="30">
        <f t="shared" si="110"/>
        <v>4.5335103295074797</v>
      </c>
      <c r="K194" s="30">
        <f t="shared" ref="K194" si="111">K115*K$15</f>
        <v>4.7299079791493881</v>
      </c>
    </row>
    <row r="195" spans="2:11" x14ac:dyDescent="0.25">
      <c r="B195" s="1" t="s">
        <v>90</v>
      </c>
      <c r="C195" s="30">
        <f t="shared" si="110"/>
        <v>10.245969426592527</v>
      </c>
      <c r="D195" s="30">
        <f t="shared" si="110"/>
        <v>11.471110970168125</v>
      </c>
      <c r="E195" s="30">
        <f t="shared" si="110"/>
        <v>12.570864877091404</v>
      </c>
      <c r="F195" s="30">
        <f t="shared" si="110"/>
        <v>13.048121698313279</v>
      </c>
      <c r="G195" s="30">
        <f t="shared" si="110"/>
        <v>13.693624680911434</v>
      </c>
      <c r="H195" s="30">
        <f t="shared" si="110"/>
        <v>14.313214611513636</v>
      </c>
      <c r="I195" s="30">
        <f t="shared" si="110"/>
        <v>15.066717368603504</v>
      </c>
      <c r="J195" s="30">
        <f t="shared" si="110"/>
        <v>16.721979910754957</v>
      </c>
      <c r="K195" s="30">
        <f t="shared" ref="K195" si="112">K116*K$15</f>
        <v>17.145044576329195</v>
      </c>
    </row>
    <row r="196" spans="2:11" x14ac:dyDescent="0.25">
      <c r="B196" s="1" t="s">
        <v>91</v>
      </c>
      <c r="C196" s="30">
        <f t="shared" ref="C196:J196" si="113">C117*C$16</f>
        <v>3.7234023648477859</v>
      </c>
      <c r="D196" s="30">
        <f t="shared" si="113"/>
        <v>3.9956789500887604</v>
      </c>
      <c r="E196" s="30">
        <f t="shared" si="113"/>
        <v>4.206466598292443</v>
      </c>
      <c r="F196" s="30">
        <f t="shared" si="113"/>
        <v>4.3244328929310107</v>
      </c>
      <c r="G196" s="30">
        <f t="shared" si="113"/>
        <v>5.2741275798991847</v>
      </c>
      <c r="H196" s="30">
        <f t="shared" si="113"/>
        <v>5.8630447388893314</v>
      </c>
      <c r="I196" s="30">
        <f t="shared" si="113"/>
        <v>6.3020515992918771</v>
      </c>
      <c r="J196" s="30">
        <f t="shared" si="113"/>
        <v>7.0186093411955479</v>
      </c>
      <c r="K196" s="30">
        <f t="shared" ref="K196" si="114">K117*K$16</f>
        <v>7.4389649640629436</v>
      </c>
    </row>
    <row r="197" spans="2:11" x14ac:dyDescent="0.25">
      <c r="B197" s="1" t="s">
        <v>92</v>
      </c>
      <c r="C197" s="30">
        <f t="shared" ref="C197:J197" si="115">C$14*C118</f>
        <v>0.11705474800272886</v>
      </c>
      <c r="D197" s="30">
        <f t="shared" si="115"/>
        <v>0.12144713370356379</v>
      </c>
      <c r="E197" s="30">
        <f t="shared" si="115"/>
        <v>0.13195166083253609</v>
      </c>
      <c r="F197" s="30">
        <f t="shared" si="115"/>
        <v>0.13451350050185384</v>
      </c>
      <c r="G197" s="30">
        <f t="shared" si="115"/>
        <v>0.15067227680674261</v>
      </c>
      <c r="H197" s="30">
        <f t="shared" si="115"/>
        <v>0.16085755511251293</v>
      </c>
      <c r="I197" s="30">
        <f t="shared" si="115"/>
        <v>0.17273343036391564</v>
      </c>
      <c r="J197" s="30">
        <f t="shared" si="115"/>
        <v>0.19037704794262916</v>
      </c>
      <c r="K197" s="30">
        <f t="shared" ref="K197" si="116">K$14*K118</f>
        <v>0.19529325981871776</v>
      </c>
    </row>
    <row r="198" spans="2:11" x14ac:dyDescent="0.25">
      <c r="B198" s="1" t="s">
        <v>13</v>
      </c>
      <c r="C198" s="30">
        <f t="shared" ref="C198:J198" si="117">SUM(C193:C197)</f>
        <v>27.947434930441407</v>
      </c>
      <c r="D198" s="30">
        <f t="shared" si="117"/>
        <v>29.54190338839528</v>
      </c>
      <c r="E198" s="30">
        <f t="shared" si="117"/>
        <v>31.336735262228032</v>
      </c>
      <c r="F198" s="30">
        <f t="shared" si="117"/>
        <v>32.183886234730863</v>
      </c>
      <c r="G198" s="30">
        <f t="shared" si="117"/>
        <v>33.175482170149365</v>
      </c>
      <c r="H198" s="30">
        <f t="shared" si="117"/>
        <v>35.189567173023441</v>
      </c>
      <c r="I198" s="30">
        <f t="shared" si="117"/>
        <v>36.577264595407804</v>
      </c>
      <c r="J198" s="30">
        <f t="shared" si="117"/>
        <v>36.689842982087612</v>
      </c>
      <c r="K198" s="30">
        <f t="shared" ref="K198" si="118">SUM(K193:K197)</f>
        <v>37.740347555961385</v>
      </c>
    </row>
    <row r="199" spans="2:11" x14ac:dyDescent="0.25">
      <c r="B199" s="2" t="s">
        <v>10</v>
      </c>
      <c r="K199" s="28"/>
    </row>
    <row r="200" spans="2:11" x14ac:dyDescent="0.25">
      <c r="B200" s="1" t="s">
        <v>88</v>
      </c>
      <c r="C200" s="30">
        <f t="shared" ref="C200:J200" si="119">C121*C$6</f>
        <v>3.8237589278059345</v>
      </c>
      <c r="D200" s="30">
        <f t="shared" si="119"/>
        <v>3.8339800322634168</v>
      </c>
      <c r="E200" s="30">
        <f t="shared" si="119"/>
        <v>4.2727662971956848</v>
      </c>
      <c r="F200" s="30">
        <f t="shared" si="119"/>
        <v>4.4873190313679565</v>
      </c>
      <c r="G200" s="30">
        <f t="shared" si="119"/>
        <v>4.6398456244031454</v>
      </c>
      <c r="H200" s="30">
        <f t="shared" si="119"/>
        <v>4.6718649448463552</v>
      </c>
      <c r="I200" s="30">
        <f t="shared" si="119"/>
        <v>4.9533203463266888</v>
      </c>
      <c r="J200" s="30">
        <f t="shared" si="119"/>
        <v>5.0022238050635135</v>
      </c>
      <c r="K200" s="30">
        <f t="shared" ref="K200" si="120">K121*K$6</f>
        <v>4.8999641066639992</v>
      </c>
    </row>
    <row r="201" spans="2:11" x14ac:dyDescent="0.25">
      <c r="B201" s="1" t="s">
        <v>89</v>
      </c>
      <c r="C201" s="30">
        <f t="shared" ref="C201:J202" si="121">C122*C$7</f>
        <v>11.230017290633315</v>
      </c>
      <c r="D201" s="30">
        <f t="shared" si="121"/>
        <v>12.096369955668095</v>
      </c>
      <c r="E201" s="30">
        <f t="shared" si="121"/>
        <v>12.684400209894205</v>
      </c>
      <c r="F201" s="30">
        <f t="shared" si="121"/>
        <v>13.42962621144509</v>
      </c>
      <c r="G201" s="30">
        <f t="shared" si="121"/>
        <v>13.773362371672853</v>
      </c>
      <c r="H201" s="30">
        <f t="shared" si="121"/>
        <v>14.21996253475962</v>
      </c>
      <c r="I201" s="30">
        <f t="shared" si="121"/>
        <v>14.434581624052907</v>
      </c>
      <c r="J201" s="30">
        <f t="shared" si="121"/>
        <v>13.909492936781836</v>
      </c>
      <c r="K201" s="30">
        <f t="shared" ref="K201" si="122">K122*K$7</f>
        <v>13.871468571794232</v>
      </c>
    </row>
    <row r="202" spans="2:11" x14ac:dyDescent="0.25">
      <c r="B202" s="1" t="s">
        <v>90</v>
      </c>
      <c r="C202" s="30">
        <f t="shared" si="121"/>
        <v>11.082086529765951</v>
      </c>
      <c r="D202" s="30">
        <f t="shared" si="121"/>
        <v>12.022379372437506</v>
      </c>
      <c r="E202" s="30">
        <f t="shared" si="121"/>
        <v>12.718834378449236</v>
      </c>
      <c r="F202" s="30">
        <f t="shared" si="121"/>
        <v>12.727203204487136</v>
      </c>
      <c r="G202" s="30">
        <f t="shared" si="121"/>
        <v>12.829620272342153</v>
      </c>
      <c r="H202" s="30">
        <f t="shared" si="121"/>
        <v>13.749003824923218</v>
      </c>
      <c r="I202" s="30">
        <f t="shared" si="121"/>
        <v>14.146707955753838</v>
      </c>
      <c r="J202" s="30">
        <f t="shared" si="121"/>
        <v>14.935157560015773</v>
      </c>
      <c r="K202" s="30">
        <f t="shared" ref="K202" si="123">K123*K$7</f>
        <v>15.860111049041091</v>
      </c>
    </row>
    <row r="203" spans="2:11" x14ac:dyDescent="0.25">
      <c r="B203" s="1" t="s">
        <v>91</v>
      </c>
      <c r="C203" s="30">
        <f t="shared" ref="C203:J203" si="124">C124*C$8</f>
        <v>3.9639525743388977</v>
      </c>
      <c r="D203" s="30">
        <f t="shared" si="124"/>
        <v>4.043965622085361</v>
      </c>
      <c r="E203" s="30">
        <f t="shared" si="124"/>
        <v>4.3776716352668377</v>
      </c>
      <c r="F203" s="30">
        <f t="shared" si="124"/>
        <v>3.5766245163855666</v>
      </c>
      <c r="G203" s="30">
        <f t="shared" si="124"/>
        <v>3.7982049977028192</v>
      </c>
      <c r="H203" s="30">
        <f t="shared" si="124"/>
        <v>4.3115645800879561</v>
      </c>
      <c r="I203" s="30">
        <f t="shared" si="124"/>
        <v>4.5760925645384525</v>
      </c>
      <c r="J203" s="30">
        <f t="shared" si="124"/>
        <v>4.6166230872389571</v>
      </c>
      <c r="K203" s="30">
        <f t="shared" ref="K203" si="125">K124*K$8</f>
        <v>4.9731766603913945</v>
      </c>
    </row>
    <row r="204" spans="2:11" x14ac:dyDescent="0.25">
      <c r="B204" s="1" t="s">
        <v>92</v>
      </c>
      <c r="C204" s="30">
        <f t="shared" ref="C204:J204" si="126">C125*C$6</f>
        <v>0</v>
      </c>
      <c r="D204" s="30">
        <f t="shared" si="126"/>
        <v>0</v>
      </c>
      <c r="E204" s="30">
        <f t="shared" si="126"/>
        <v>0</v>
      </c>
      <c r="F204" s="30">
        <f t="shared" si="126"/>
        <v>0</v>
      </c>
      <c r="G204" s="30">
        <f t="shared" si="126"/>
        <v>0</v>
      </c>
      <c r="H204" s="30">
        <f t="shared" si="126"/>
        <v>0</v>
      </c>
      <c r="I204" s="30">
        <f t="shared" si="126"/>
        <v>0</v>
      </c>
      <c r="J204" s="30">
        <f t="shared" si="126"/>
        <v>0</v>
      </c>
      <c r="K204" s="30">
        <f t="shared" ref="K204" si="127">K125*K$6</f>
        <v>0</v>
      </c>
    </row>
    <row r="205" spans="2:11" x14ac:dyDescent="0.25">
      <c r="B205" s="1" t="s">
        <v>13</v>
      </c>
      <c r="C205" s="30">
        <f t="shared" ref="C205:K205" si="128">SUM(C200:C204)</f>
        <v>30.099815322544096</v>
      </c>
      <c r="D205" s="30">
        <f t="shared" si="128"/>
        <v>31.996694982454379</v>
      </c>
      <c r="E205" s="30">
        <f t="shared" si="128"/>
        <v>34.053672520805961</v>
      </c>
      <c r="F205" s="30">
        <f t="shared" si="128"/>
        <v>34.220772963685747</v>
      </c>
      <c r="G205" s="30">
        <f t="shared" si="128"/>
        <v>35.041033266120969</v>
      </c>
      <c r="H205" s="30">
        <f t="shared" si="128"/>
        <v>36.952395884617147</v>
      </c>
      <c r="I205" s="30">
        <f t="shared" si="128"/>
        <v>38.110702490671883</v>
      </c>
      <c r="J205" s="30">
        <f t="shared" si="128"/>
        <v>38.463497389100077</v>
      </c>
      <c r="K205" s="30">
        <f t="shared" si="128"/>
        <v>39.604720387890715</v>
      </c>
    </row>
    <row r="206" spans="2:11" x14ac:dyDescent="0.25">
      <c r="B206" s="2" t="s">
        <v>9</v>
      </c>
      <c r="K206" s="28"/>
    </row>
    <row r="207" spans="2:11" x14ac:dyDescent="0.25">
      <c r="B207" s="1" t="s">
        <v>88</v>
      </c>
      <c r="C207" s="30">
        <f t="shared" ref="C207:J207" si="129">C128*C$14</f>
        <v>6.4960905145621961</v>
      </c>
      <c r="D207" s="30">
        <f t="shared" si="129"/>
        <v>6.6997490207545223</v>
      </c>
      <c r="E207" s="30">
        <f t="shared" si="129"/>
        <v>7.5410088704426563</v>
      </c>
      <c r="F207" s="30">
        <f t="shared" si="129"/>
        <v>7.8541637239373276</v>
      </c>
      <c r="G207" s="30">
        <f t="shared" si="129"/>
        <v>7.5175717583217025</v>
      </c>
      <c r="H207" s="30">
        <f t="shared" si="129"/>
        <v>8.0680493233339803</v>
      </c>
      <c r="I207" s="30">
        <f t="shared" si="129"/>
        <v>8.3514334050826342</v>
      </c>
      <c r="J207" s="30">
        <f t="shared" si="129"/>
        <v>8.4692843765543504</v>
      </c>
      <c r="K207" s="30">
        <f t="shared" ref="K207" si="130">K128*K$14</f>
        <v>8.5194700853949605</v>
      </c>
    </row>
    <row r="208" spans="2:11" x14ac:dyDescent="0.25">
      <c r="B208" s="1" t="s">
        <v>89</v>
      </c>
      <c r="C208" s="30">
        <f t="shared" ref="C208:J209" si="131">C129*C$15</f>
        <v>4.4455401438067703</v>
      </c>
      <c r="D208" s="30">
        <f t="shared" si="131"/>
        <v>4.535367217446983</v>
      </c>
      <c r="E208" s="30">
        <f t="shared" si="131"/>
        <v>5.0267198302558302</v>
      </c>
      <c r="F208" s="30">
        <f t="shared" si="131"/>
        <v>5.2605544497347481</v>
      </c>
      <c r="G208" s="30">
        <f t="shared" si="131"/>
        <v>5.4182577816556261</v>
      </c>
      <c r="H208" s="30">
        <f t="shared" si="131"/>
        <v>5.2877482709331733</v>
      </c>
      <c r="I208" s="30">
        <f t="shared" si="131"/>
        <v>5.6657808600487396</v>
      </c>
      <c r="J208" s="30">
        <f t="shared" si="131"/>
        <v>5.8536688048992485</v>
      </c>
      <c r="K208" s="30">
        <f t="shared" ref="K208" si="132">K129*K$15</f>
        <v>6.0526014699784563</v>
      </c>
    </row>
    <row r="209" spans="2:11" x14ac:dyDescent="0.25">
      <c r="B209" s="1" t="s">
        <v>90</v>
      </c>
      <c r="C209" s="30">
        <f t="shared" si="131"/>
        <v>5.8210693407664262</v>
      </c>
      <c r="D209" s="30">
        <f t="shared" si="131"/>
        <v>6.2631777530791393</v>
      </c>
      <c r="E209" s="30">
        <f t="shared" si="131"/>
        <v>6.4315505714390664</v>
      </c>
      <c r="F209" s="30">
        <f t="shared" si="131"/>
        <v>6.8270564261597233</v>
      </c>
      <c r="G209" s="30">
        <f t="shared" si="131"/>
        <v>7.4071449051680025</v>
      </c>
      <c r="H209" s="30">
        <f t="shared" si="131"/>
        <v>7.9388987339944448</v>
      </c>
      <c r="I209" s="30">
        <f t="shared" si="131"/>
        <v>8.7234531535229447</v>
      </c>
      <c r="J209" s="30">
        <f t="shared" si="131"/>
        <v>9.2572402071285858</v>
      </c>
      <c r="K209" s="30">
        <f t="shared" ref="K209" si="133">K130*K$15</f>
        <v>9.6423320492071394</v>
      </c>
    </row>
    <row r="210" spans="2:11" x14ac:dyDescent="0.25">
      <c r="B210" s="1" t="s">
        <v>91</v>
      </c>
      <c r="C210" s="30">
        <f t="shared" ref="C210:J210" si="134">C131*C$16</f>
        <v>10.990885462419893</v>
      </c>
      <c r="D210" s="30">
        <f t="shared" si="134"/>
        <v>11.844972615968345</v>
      </c>
      <c r="E210" s="30">
        <f t="shared" si="134"/>
        <v>11.833258969293542</v>
      </c>
      <c r="F210" s="30">
        <f t="shared" si="134"/>
        <v>11.712259954785088</v>
      </c>
      <c r="G210" s="30">
        <f t="shared" si="134"/>
        <v>12.456599733736418</v>
      </c>
      <c r="H210" s="30">
        <f t="shared" si="134"/>
        <v>13.436343657777629</v>
      </c>
      <c r="I210" s="30">
        <f t="shared" si="134"/>
        <v>13.343921648418991</v>
      </c>
      <c r="J210" s="30">
        <f t="shared" si="134"/>
        <v>12.983586997610239</v>
      </c>
      <c r="K210" s="30">
        <f t="shared" ref="K210" si="135">K131*K$16</f>
        <v>13.373258883796682</v>
      </c>
    </row>
    <row r="211" spans="2:11" x14ac:dyDescent="0.25">
      <c r="B211" s="1" t="s">
        <v>92</v>
      </c>
      <c r="C211" s="30">
        <f t="shared" ref="C211:J211" si="136">C$14*C49</f>
        <v>0</v>
      </c>
      <c r="D211" s="30">
        <f t="shared" si="136"/>
        <v>0</v>
      </c>
      <c r="E211" s="30">
        <f t="shared" si="136"/>
        <v>0</v>
      </c>
      <c r="F211" s="30">
        <f t="shared" si="136"/>
        <v>0</v>
      </c>
      <c r="G211" s="30">
        <f t="shared" si="136"/>
        <v>0</v>
      </c>
      <c r="H211" s="30">
        <f t="shared" si="136"/>
        <v>0</v>
      </c>
      <c r="I211" s="30">
        <f t="shared" si="136"/>
        <v>0</v>
      </c>
      <c r="J211" s="30">
        <f t="shared" si="136"/>
        <v>0</v>
      </c>
      <c r="K211" s="30">
        <f t="shared" ref="K211" si="137">K$14*K49</f>
        <v>0</v>
      </c>
    </row>
    <row r="212" spans="2:11" x14ac:dyDescent="0.25">
      <c r="B212" s="1" t="s">
        <v>13</v>
      </c>
      <c r="C212" s="30">
        <f t="shared" ref="C212:J212" si="138">SUM(C207:C211)</f>
        <v>27.753585461555286</v>
      </c>
      <c r="D212" s="30">
        <f t="shared" si="138"/>
        <v>29.343266607248992</v>
      </c>
      <c r="E212" s="30">
        <f t="shared" si="138"/>
        <v>30.832538241431095</v>
      </c>
      <c r="F212" s="30">
        <f t="shared" si="138"/>
        <v>31.654034554616885</v>
      </c>
      <c r="G212" s="30">
        <f t="shared" si="138"/>
        <v>32.799574178881748</v>
      </c>
      <c r="H212" s="30">
        <f t="shared" si="138"/>
        <v>34.731039986039228</v>
      </c>
      <c r="I212" s="30">
        <f t="shared" si="138"/>
        <v>36.08458906707331</v>
      </c>
      <c r="J212" s="30">
        <f t="shared" si="138"/>
        <v>36.56378038619242</v>
      </c>
      <c r="K212" s="30">
        <f t="shared" ref="K212" si="139">SUM(K207:K211)</f>
        <v>37.587662488377234</v>
      </c>
    </row>
    <row r="213" spans="2:11" x14ac:dyDescent="0.25">
      <c r="B213" s="2" t="s">
        <v>8</v>
      </c>
      <c r="K213" s="28"/>
    </row>
    <row r="214" spans="2:11" x14ac:dyDescent="0.25">
      <c r="B214" s="1" t="s">
        <v>88</v>
      </c>
      <c r="C214" s="30">
        <f t="shared" ref="C214:J214" si="140">C135*C$10</f>
        <v>7.0402394903529668</v>
      </c>
      <c r="D214" s="30">
        <f t="shared" si="140"/>
        <v>7.5830393682803354</v>
      </c>
      <c r="E214" s="30">
        <f t="shared" si="140"/>
        <v>8.3164566436163625</v>
      </c>
      <c r="F214" s="30">
        <f t="shared" si="140"/>
        <v>8.6159254909455854</v>
      </c>
      <c r="G214" s="30">
        <f t="shared" si="140"/>
        <v>8.7168422762519757</v>
      </c>
      <c r="H214" s="30">
        <f t="shared" si="140"/>
        <v>8.9457690977026356</v>
      </c>
      <c r="I214" s="30">
        <f t="shared" si="140"/>
        <v>8.9605261636883622</v>
      </c>
      <c r="J214" s="30">
        <f t="shared" si="140"/>
        <v>8.7449479006782482</v>
      </c>
      <c r="K214" s="30">
        <f t="shared" ref="K214" si="141">K135*K$10</f>
        <v>8.7606954005944822</v>
      </c>
    </row>
    <row r="215" spans="2:11" x14ac:dyDescent="0.25">
      <c r="B215" s="1" t="s">
        <v>89</v>
      </c>
      <c r="C215" s="30">
        <f t="shared" ref="C215:J216" si="142">C136*C$11</f>
        <v>6.4720661183169019</v>
      </c>
      <c r="D215" s="30">
        <f t="shared" si="142"/>
        <v>6.4982090684635416</v>
      </c>
      <c r="E215" s="30">
        <f t="shared" si="142"/>
        <v>6.2427601036069644</v>
      </c>
      <c r="F215" s="30">
        <f t="shared" si="142"/>
        <v>6.7447824299872057</v>
      </c>
      <c r="G215" s="30">
        <f t="shared" si="142"/>
        <v>5.4598205805031164</v>
      </c>
      <c r="H215" s="30">
        <f t="shared" si="142"/>
        <v>5.096357844709031</v>
      </c>
      <c r="I215" s="30">
        <f t="shared" si="142"/>
        <v>4.8303739135393267</v>
      </c>
      <c r="J215" s="30">
        <f t="shared" si="142"/>
        <v>4.4111676579751817</v>
      </c>
      <c r="K215" s="30">
        <f t="shared" ref="K215" si="143">K136*K$11</f>
        <v>4.6557415991199296</v>
      </c>
    </row>
    <row r="216" spans="2:11" x14ac:dyDescent="0.25">
      <c r="B216" s="1" t="s">
        <v>90</v>
      </c>
      <c r="C216" s="30">
        <f t="shared" si="142"/>
        <v>5.166815650229843</v>
      </c>
      <c r="D216" s="30">
        <f t="shared" si="142"/>
        <v>6.1244716266780692</v>
      </c>
      <c r="E216" s="30">
        <f t="shared" si="142"/>
        <v>6.8348532720778046</v>
      </c>
      <c r="F216" s="30">
        <f t="shared" si="142"/>
        <v>7.7200213906144937</v>
      </c>
      <c r="G216" s="30">
        <f t="shared" si="142"/>
        <v>7.8253330674563815</v>
      </c>
      <c r="H216" s="30">
        <f t="shared" si="142"/>
        <v>8.8781411425585368</v>
      </c>
      <c r="I216" s="30">
        <f t="shared" si="142"/>
        <v>10.052399766014275</v>
      </c>
      <c r="J216" s="30">
        <f t="shared" si="142"/>
        <v>10.716590171826967</v>
      </c>
      <c r="K216" s="30">
        <f t="shared" ref="K216" si="144">K137*K$11</f>
        <v>11.270073858387189</v>
      </c>
    </row>
    <row r="217" spans="2:11" x14ac:dyDescent="0.25">
      <c r="B217" s="1" t="s">
        <v>91</v>
      </c>
      <c r="C217" s="30">
        <f t="shared" ref="C217:J217" si="145">C138*C$12</f>
        <v>7.734763894715651</v>
      </c>
      <c r="D217" s="30">
        <f t="shared" si="145"/>
        <v>8.684600678072437</v>
      </c>
      <c r="E217" s="30">
        <f t="shared" si="145"/>
        <v>9.1427282530570455</v>
      </c>
      <c r="F217" s="30">
        <f t="shared" si="145"/>
        <v>10.092549290719521</v>
      </c>
      <c r="G217" s="30">
        <f t="shared" si="145"/>
        <v>9.9452821025259954</v>
      </c>
      <c r="H217" s="30">
        <f t="shared" si="145"/>
        <v>10.584757700759072</v>
      </c>
      <c r="I217" s="30">
        <f t="shared" si="145"/>
        <v>11.182365282684749</v>
      </c>
      <c r="J217" s="30">
        <f t="shared" si="145"/>
        <v>11.383026607603016</v>
      </c>
      <c r="K217" s="30">
        <f t="shared" ref="K217" si="146">K138*K$12</f>
        <v>11.748724559626973</v>
      </c>
    </row>
    <row r="218" spans="2:11" x14ac:dyDescent="0.25">
      <c r="B218" s="1" t="s">
        <v>92</v>
      </c>
      <c r="C218" s="30">
        <f t="shared" ref="C218:J218" si="147">C139*C$10</f>
        <v>0.16928196992548936</v>
      </c>
      <c r="D218" s="30">
        <f t="shared" si="147"/>
        <v>0.18816474859256416</v>
      </c>
      <c r="E218" s="30">
        <f t="shared" si="147"/>
        <v>0.20456000818925021</v>
      </c>
      <c r="F218" s="30">
        <f t="shared" si="147"/>
        <v>0.22305290750859363</v>
      </c>
      <c r="G218" s="30">
        <f t="shared" si="147"/>
        <v>0.22970874237002431</v>
      </c>
      <c r="H218" s="30">
        <f t="shared" si="147"/>
        <v>0.25497340666587254</v>
      </c>
      <c r="I218" s="30">
        <f t="shared" si="147"/>
        <v>0.27187437159105021</v>
      </c>
      <c r="J218" s="30">
        <f t="shared" si="147"/>
        <v>0.2838373365923163</v>
      </c>
      <c r="K218" s="30">
        <f t="shared" ref="K218" si="148">K139*K$10</f>
        <v>0.208345399355474</v>
      </c>
    </row>
    <row r="219" spans="2:11" x14ac:dyDescent="0.25">
      <c r="B219" s="1" t="s">
        <v>13</v>
      </c>
      <c r="C219" s="30">
        <f t="shared" ref="C219:I219" si="149">SUM(C214:C218)</f>
        <v>26.583167123540854</v>
      </c>
      <c r="D219" s="30">
        <f t="shared" si="149"/>
        <v>29.078485490086948</v>
      </c>
      <c r="E219" s="30">
        <f t="shared" si="149"/>
        <v>30.741358280547427</v>
      </c>
      <c r="F219" s="30">
        <f t="shared" si="149"/>
        <v>33.396331509775401</v>
      </c>
      <c r="G219" s="30">
        <f t="shared" si="149"/>
        <v>32.176986769107494</v>
      </c>
      <c r="H219" s="30">
        <f t="shared" si="149"/>
        <v>33.759999192395149</v>
      </c>
      <c r="I219" s="30">
        <f t="shared" si="149"/>
        <v>35.297539497517768</v>
      </c>
      <c r="J219" s="30">
        <f t="shared" ref="J219:K219" si="150">SUM(J214:J218)</f>
        <v>35.539569674675725</v>
      </c>
      <c r="K219" s="30">
        <f t="shared" si="150"/>
        <v>36.643580817084043</v>
      </c>
    </row>
    <row r="220" spans="2:11" x14ac:dyDescent="0.25">
      <c r="B220" s="2" t="s">
        <v>7</v>
      </c>
      <c r="K220" s="28"/>
    </row>
    <row r="221" spans="2:11" x14ac:dyDescent="0.25">
      <c r="B221" s="1" t="s">
        <v>88</v>
      </c>
      <c r="C221" s="30">
        <f t="shared" ref="C221:J221" si="151">C142*C$10</f>
        <v>5.8628696303247683</v>
      </c>
      <c r="D221" s="30">
        <f t="shared" si="151"/>
        <v>6.3984676901133639</v>
      </c>
      <c r="E221" s="30">
        <f t="shared" si="151"/>
        <v>7.1895867216775615</v>
      </c>
      <c r="F221" s="30">
        <f t="shared" si="151"/>
        <v>7.234301156588538</v>
      </c>
      <c r="G221" s="30">
        <f t="shared" si="151"/>
        <v>7.633452727381977</v>
      </c>
      <c r="H221" s="30">
        <f t="shared" si="151"/>
        <v>8.0628002047528504</v>
      </c>
      <c r="I221" s="30">
        <f t="shared" si="151"/>
        <v>8.2541771116075981</v>
      </c>
      <c r="J221" s="30">
        <f t="shared" si="151"/>
        <v>8.0848875220322789</v>
      </c>
      <c r="K221" s="30">
        <f t="shared" ref="K221" si="152">K142*K$10</f>
        <v>7.7841847570327669</v>
      </c>
    </row>
    <row r="222" spans="2:11" x14ac:dyDescent="0.25">
      <c r="B222" s="1" t="s">
        <v>89</v>
      </c>
      <c r="C222" s="30">
        <f t="shared" ref="C222:J223" si="153">C143*C$11</f>
        <v>2.2463067838023627</v>
      </c>
      <c r="D222" s="30">
        <f t="shared" si="153"/>
        <v>2.5292275452392912</v>
      </c>
      <c r="E222" s="30">
        <f t="shared" si="153"/>
        <v>2.5092199043235448</v>
      </c>
      <c r="F222" s="30">
        <f t="shared" si="153"/>
        <v>3.277266903109199</v>
      </c>
      <c r="G222" s="30">
        <f t="shared" si="153"/>
        <v>2.6971552731813562</v>
      </c>
      <c r="H222" s="30">
        <f t="shared" si="153"/>
        <v>2.3617385649197233</v>
      </c>
      <c r="I222" s="30">
        <f t="shared" si="153"/>
        <v>2.509411644552205</v>
      </c>
      <c r="J222" s="30">
        <f t="shared" si="153"/>
        <v>2.6395317751097949</v>
      </c>
      <c r="K222" s="30">
        <f t="shared" ref="K222" si="154">K143*K$11</f>
        <v>3.1847524562644178</v>
      </c>
    </row>
    <row r="223" spans="2:11" x14ac:dyDescent="0.25">
      <c r="B223" s="1" t="s">
        <v>90</v>
      </c>
      <c r="C223" s="30">
        <f t="shared" si="153"/>
        <v>6.4196134539052503</v>
      </c>
      <c r="D223" s="30">
        <f t="shared" si="153"/>
        <v>6.8900202826812817</v>
      </c>
      <c r="E223" s="30">
        <f t="shared" si="153"/>
        <v>7.062032288307992</v>
      </c>
      <c r="F223" s="30">
        <f t="shared" si="153"/>
        <v>8.160603444914603</v>
      </c>
      <c r="G223" s="30">
        <f t="shared" si="153"/>
        <v>7.6543639600611337</v>
      </c>
      <c r="H223" s="30">
        <f t="shared" si="153"/>
        <v>8.7252397722682371</v>
      </c>
      <c r="I223" s="30">
        <f t="shared" si="153"/>
        <v>9.055692874287729</v>
      </c>
      <c r="J223" s="30">
        <f t="shared" si="153"/>
        <v>9.6193944080987812</v>
      </c>
      <c r="K223" s="30">
        <f t="shared" ref="K223" si="155">K144*K$11</f>
        <v>9.8285189641659141</v>
      </c>
    </row>
    <row r="224" spans="2:11" x14ac:dyDescent="0.25">
      <c r="B224" s="1" t="s">
        <v>91</v>
      </c>
      <c r="C224" s="30">
        <f t="shared" ref="C224:J224" si="156">C145*C$12</f>
        <v>12.938432970275201</v>
      </c>
      <c r="D224" s="30">
        <f t="shared" si="156"/>
        <v>14.10975643254179</v>
      </c>
      <c r="E224" s="30">
        <f t="shared" si="156"/>
        <v>14.72740204025232</v>
      </c>
      <c r="F224" s="30">
        <f t="shared" si="156"/>
        <v>15.754431511262075</v>
      </c>
      <c r="G224" s="30">
        <f t="shared" si="156"/>
        <v>14.830351844702976</v>
      </c>
      <c r="H224" s="30">
        <f t="shared" si="156"/>
        <v>15.120183243393262</v>
      </c>
      <c r="I224" s="30">
        <f t="shared" si="156"/>
        <v>15.912270734084659</v>
      </c>
      <c r="J224" s="30">
        <f t="shared" si="156"/>
        <v>15.582581410320289</v>
      </c>
      <c r="K224" s="30">
        <f t="shared" ref="K224" si="157">K145*K$12</f>
        <v>16.407989998436367</v>
      </c>
    </row>
    <row r="225" spans="2:11" x14ac:dyDescent="0.25">
      <c r="B225" s="1" t="s">
        <v>92</v>
      </c>
      <c r="C225" s="30">
        <f t="shared" ref="C225:J225" si="158">C146*C$10</f>
        <v>0.10186838961250842</v>
      </c>
      <c r="D225" s="30">
        <f t="shared" si="158"/>
        <v>0.11469965853840064</v>
      </c>
      <c r="E225" s="30">
        <f t="shared" si="158"/>
        <v>0.12401349168425131</v>
      </c>
      <c r="F225" s="30">
        <f t="shared" si="158"/>
        <v>0.12305923987473001</v>
      </c>
      <c r="G225" s="30">
        <f t="shared" si="158"/>
        <v>0.1515781472079506</v>
      </c>
      <c r="H225" s="30">
        <f t="shared" si="158"/>
        <v>0.16077572438953694</v>
      </c>
      <c r="I225" s="30">
        <f t="shared" si="158"/>
        <v>0.14173804303550322</v>
      </c>
      <c r="J225" s="30">
        <f t="shared" si="158"/>
        <v>0.15172212778562391</v>
      </c>
      <c r="K225" s="30">
        <f t="shared" ref="K225" si="159">K146*K$10</f>
        <v>0.15230200363559371</v>
      </c>
    </row>
    <row r="226" spans="2:11" x14ac:dyDescent="0.25">
      <c r="B226" s="1" t="s">
        <v>13</v>
      </c>
      <c r="C226" s="30">
        <f t="shared" ref="C226:J226" si="160">SUM(C221:C225)</f>
        <v>27.56909122792009</v>
      </c>
      <c r="D226" s="30">
        <f t="shared" si="160"/>
        <v>30.042171609114128</v>
      </c>
      <c r="E226" s="30">
        <f t="shared" si="160"/>
        <v>31.612254446245672</v>
      </c>
      <c r="F226" s="30">
        <f t="shared" si="160"/>
        <v>34.549662255749141</v>
      </c>
      <c r="G226" s="30">
        <f t="shared" si="160"/>
        <v>32.966901952535395</v>
      </c>
      <c r="H226" s="30">
        <f t="shared" si="160"/>
        <v>34.430737509723613</v>
      </c>
      <c r="I226" s="30">
        <f t="shared" si="160"/>
        <v>35.873290407567694</v>
      </c>
      <c r="J226" s="30">
        <f t="shared" si="160"/>
        <v>36.078117243346767</v>
      </c>
      <c r="K226" s="30">
        <f t="shared" ref="K226" si="161">SUM(K221:K225)</f>
        <v>37.357748179535058</v>
      </c>
    </row>
    <row r="227" spans="2:11" x14ac:dyDescent="0.25">
      <c r="B227" s="2" t="s">
        <v>6</v>
      </c>
      <c r="K227" s="28"/>
    </row>
    <row r="228" spans="2:11" x14ac:dyDescent="0.25">
      <c r="B228" s="1" t="s">
        <v>88</v>
      </c>
      <c r="C228" s="30">
        <f t="shared" ref="C228:J228" si="162">C149*C$14</f>
        <v>7.8258315899931601</v>
      </c>
      <c r="D228" s="30">
        <f t="shared" si="162"/>
        <v>8.1303421974850902</v>
      </c>
      <c r="E228" s="30">
        <f t="shared" si="162"/>
        <v>8.7179653456024315</v>
      </c>
      <c r="F228" s="30">
        <f t="shared" si="162"/>
        <v>9.2020415096074348</v>
      </c>
      <c r="G228" s="30">
        <f t="shared" si="162"/>
        <v>9.2647611945484591</v>
      </c>
      <c r="H228" s="30">
        <f t="shared" si="162"/>
        <v>9.7893480403822721</v>
      </c>
      <c r="I228" s="30">
        <f t="shared" si="162"/>
        <v>9.7349212591249259</v>
      </c>
      <c r="J228" s="30">
        <f t="shared" si="162"/>
        <v>9.2858675292903765</v>
      </c>
      <c r="K228" s="30">
        <f t="shared" ref="K228" si="163">K149*K$14</f>
        <v>9.3713118415252499</v>
      </c>
    </row>
    <row r="229" spans="2:11" x14ac:dyDescent="0.25">
      <c r="B229" s="1" t="s">
        <v>89</v>
      </c>
      <c r="C229" s="30">
        <f t="shared" ref="C229:J230" si="164">C150*C$15</f>
        <v>6.9077229808966667</v>
      </c>
      <c r="D229" s="30">
        <f t="shared" si="164"/>
        <v>7.2165828799374889</v>
      </c>
      <c r="E229" s="30">
        <f t="shared" si="164"/>
        <v>7.4711631199587298</v>
      </c>
      <c r="F229" s="30">
        <f t="shared" si="164"/>
        <v>7.2728028834939131</v>
      </c>
      <c r="G229" s="30">
        <f t="shared" si="164"/>
        <v>6.8802204497399782</v>
      </c>
      <c r="H229" s="30">
        <f t="shared" si="164"/>
        <v>6.6047395626376746</v>
      </c>
      <c r="I229" s="30">
        <f t="shared" si="164"/>
        <v>6.7267549199038061</v>
      </c>
      <c r="J229" s="30">
        <f t="shared" si="164"/>
        <v>6.8595571620831954</v>
      </c>
      <c r="K229" s="30">
        <f t="shared" ref="K229" si="165">K150*K$15</f>
        <v>7.1336479966075492</v>
      </c>
    </row>
    <row r="230" spans="2:11" x14ac:dyDescent="0.25">
      <c r="B230" s="1" t="s">
        <v>90</v>
      </c>
      <c r="C230" s="30">
        <f t="shared" si="164"/>
        <v>6.0606707943848548</v>
      </c>
      <c r="D230" s="30">
        <f t="shared" si="164"/>
        <v>6.1039619428541556</v>
      </c>
      <c r="E230" s="30">
        <f t="shared" si="164"/>
        <v>6.0887544840968886</v>
      </c>
      <c r="F230" s="30">
        <f t="shared" si="164"/>
        <v>6.3957452967396264</v>
      </c>
      <c r="G230" s="30">
        <f t="shared" si="164"/>
        <v>7.3513189040554412</v>
      </c>
      <c r="H230" s="30">
        <f t="shared" si="164"/>
        <v>7.9521572676751413</v>
      </c>
      <c r="I230" s="30">
        <f t="shared" si="164"/>
        <v>8.3534181325373638</v>
      </c>
      <c r="J230" s="30">
        <f t="shared" si="164"/>
        <v>8.5056119786867228</v>
      </c>
      <c r="K230" s="30">
        <f t="shared" ref="K230" si="166">K151*K$15</f>
        <v>8.6312665134861533</v>
      </c>
    </row>
    <row r="231" spans="2:11" x14ac:dyDescent="0.25">
      <c r="B231" s="1" t="s">
        <v>91</v>
      </c>
      <c r="C231" s="30">
        <f t="shared" ref="C231:J231" si="167">C152*C$16</f>
        <v>6.0796742920569988</v>
      </c>
      <c r="D231" s="30">
        <f t="shared" si="167"/>
        <v>6.9603906208169164</v>
      </c>
      <c r="E231" s="30">
        <f t="shared" si="167"/>
        <v>7.8243913810559915</v>
      </c>
      <c r="F231" s="30">
        <f t="shared" si="167"/>
        <v>7.9251344164092457</v>
      </c>
      <c r="G231" s="30">
        <f t="shared" si="167"/>
        <v>8.1333261616141499</v>
      </c>
      <c r="H231" s="30">
        <f t="shared" si="167"/>
        <v>9.2856954311654771</v>
      </c>
      <c r="I231" s="30">
        <f t="shared" si="167"/>
        <v>10.387608526053992</v>
      </c>
      <c r="J231" s="30">
        <f t="shared" si="167"/>
        <v>11.376929584556413</v>
      </c>
      <c r="K231" s="30">
        <f t="shared" ref="K231" si="168">K152*K$16</f>
        <v>11.889604797803404</v>
      </c>
    </row>
    <row r="232" spans="2:11" x14ac:dyDescent="0.25">
      <c r="B232" s="1" t="s">
        <v>92</v>
      </c>
      <c r="C232" s="30">
        <f t="shared" ref="C232:J232" si="169">C$14*C153</f>
        <v>0</v>
      </c>
      <c r="D232" s="30">
        <f t="shared" si="169"/>
        <v>0</v>
      </c>
      <c r="E232" s="30">
        <f t="shared" si="169"/>
        <v>0</v>
      </c>
      <c r="F232" s="30">
        <f t="shared" si="169"/>
        <v>0</v>
      </c>
      <c r="G232" s="30">
        <f t="shared" si="169"/>
        <v>0</v>
      </c>
      <c r="H232" s="30">
        <f t="shared" si="169"/>
        <v>0</v>
      </c>
      <c r="I232" s="30">
        <f t="shared" si="169"/>
        <v>0</v>
      </c>
      <c r="J232" s="30">
        <f t="shared" si="169"/>
        <v>0</v>
      </c>
      <c r="K232" s="30">
        <f t="shared" ref="K232" si="170">K$14*K153</f>
        <v>0</v>
      </c>
    </row>
    <row r="233" spans="2:11" x14ac:dyDescent="0.25">
      <c r="B233" s="1" t="s">
        <v>13</v>
      </c>
      <c r="C233" s="30">
        <f t="shared" ref="C233:J233" si="171">SUM(C228:C232)</f>
        <v>26.87389965733168</v>
      </c>
      <c r="D233" s="30">
        <f t="shared" si="171"/>
        <v>28.411277641093651</v>
      </c>
      <c r="E233" s="30">
        <f t="shared" si="171"/>
        <v>30.102274330714042</v>
      </c>
      <c r="F233" s="30">
        <f t="shared" si="171"/>
        <v>30.795724106250223</v>
      </c>
      <c r="G233" s="30">
        <f t="shared" si="171"/>
        <v>31.629626709958025</v>
      </c>
      <c r="H233" s="30">
        <f t="shared" si="171"/>
        <v>33.631940301860567</v>
      </c>
      <c r="I233" s="30">
        <f t="shared" si="171"/>
        <v>35.202702837620087</v>
      </c>
      <c r="J233" s="30">
        <f t="shared" si="171"/>
        <v>36.027966254616707</v>
      </c>
      <c r="K233" s="30">
        <f t="shared" ref="K233" si="172">SUM(K228:K232)</f>
        <v>37.025831149422359</v>
      </c>
    </row>
    <row r="234" spans="2:11" x14ac:dyDescent="0.25">
      <c r="B234" s="2" t="s">
        <v>5</v>
      </c>
      <c r="K234" s="28"/>
    </row>
    <row r="235" spans="2:11" x14ac:dyDescent="0.25">
      <c r="B235" s="1" t="s">
        <v>88</v>
      </c>
      <c r="C235" s="30">
        <f t="shared" ref="C235:J235" si="173">C156*C$6</f>
        <v>4.9138271581358408</v>
      </c>
      <c r="D235" s="30">
        <f t="shared" si="173"/>
        <v>5.1780396233341186</v>
      </c>
      <c r="E235" s="30">
        <f t="shared" si="173"/>
        <v>5.6170887396181639</v>
      </c>
      <c r="F235" s="30">
        <f t="shared" si="173"/>
        <v>6.1522289592996255</v>
      </c>
      <c r="G235" s="30">
        <f t="shared" si="173"/>
        <v>6.3233493187609247</v>
      </c>
      <c r="H235" s="30">
        <f t="shared" si="173"/>
        <v>6.7944307242111721</v>
      </c>
      <c r="I235" s="30">
        <f t="shared" si="173"/>
        <v>6.9713558167531824</v>
      </c>
      <c r="J235" s="30">
        <f t="shared" si="173"/>
        <v>6.9641851544448272</v>
      </c>
      <c r="K235" s="30">
        <f t="shared" ref="K235" si="174">K156*K$6</f>
        <v>7.0735396977283012</v>
      </c>
    </row>
    <row r="236" spans="2:11" x14ac:dyDescent="0.25">
      <c r="B236" s="1" t="s">
        <v>89</v>
      </c>
      <c r="C236" s="30">
        <f t="shared" ref="C236:J237" si="175">C157*C$7</f>
        <v>5.1305100814280005</v>
      </c>
      <c r="D236" s="30">
        <f t="shared" si="175"/>
        <v>5.5656127371813851</v>
      </c>
      <c r="E236" s="30">
        <f t="shared" si="175"/>
        <v>5.8744824755445988</v>
      </c>
      <c r="F236" s="30">
        <f t="shared" si="175"/>
        <v>6.1594867998058822</v>
      </c>
      <c r="G236" s="30">
        <f t="shared" si="175"/>
        <v>6.0362737579091528</v>
      </c>
      <c r="H236" s="30">
        <f t="shared" si="175"/>
        <v>5.9671050403067856</v>
      </c>
      <c r="I236" s="30">
        <f t="shared" si="175"/>
        <v>5.6565029684917132</v>
      </c>
      <c r="J236" s="30">
        <f t="shared" si="175"/>
        <v>5.6126973659586694</v>
      </c>
      <c r="K236" s="30">
        <f t="shared" ref="K236" si="176">K157*K$7</f>
        <v>5.4530769637808554</v>
      </c>
    </row>
    <row r="237" spans="2:11" x14ac:dyDescent="0.25">
      <c r="B237" s="1" t="s">
        <v>90</v>
      </c>
      <c r="C237" s="30">
        <f t="shared" si="175"/>
        <v>8.8739698182610276</v>
      </c>
      <c r="D237" s="30">
        <f t="shared" si="175"/>
        <v>9.4047231443243202</v>
      </c>
      <c r="E237" s="30">
        <f t="shared" si="175"/>
        <v>10.212821545127822</v>
      </c>
      <c r="F237" s="30">
        <f t="shared" si="175"/>
        <v>10.194832815256525</v>
      </c>
      <c r="G237" s="30">
        <f t="shared" si="175"/>
        <v>10.905540447758421</v>
      </c>
      <c r="H237" s="30">
        <f t="shared" si="175"/>
        <v>11.880627158746751</v>
      </c>
      <c r="I237" s="30">
        <f t="shared" si="175"/>
        <v>13.187887105239257</v>
      </c>
      <c r="J237" s="30">
        <f t="shared" si="175"/>
        <v>13.719037419734954</v>
      </c>
      <c r="K237" s="30">
        <f t="shared" ref="K237" si="177">K158*K$7</f>
        <v>14.614394994327538</v>
      </c>
    </row>
    <row r="238" spans="2:11" x14ac:dyDescent="0.25">
      <c r="B238" s="1" t="s">
        <v>91</v>
      </c>
      <c r="C238" s="30">
        <f t="shared" ref="C238:J238" si="178">C159*C$8</f>
        <v>9.4418224546612191</v>
      </c>
      <c r="D238" s="30">
        <f t="shared" si="178"/>
        <v>10.034746952880706</v>
      </c>
      <c r="E238" s="30">
        <f t="shared" si="178"/>
        <v>10.610937226436514</v>
      </c>
      <c r="F238" s="30">
        <f t="shared" si="178"/>
        <v>9.753231173450768</v>
      </c>
      <c r="G238" s="30">
        <f t="shared" si="178"/>
        <v>9.7489198482453592</v>
      </c>
      <c r="H238" s="30">
        <f t="shared" si="178"/>
        <v>9.9940941495065765</v>
      </c>
      <c r="I238" s="30">
        <f t="shared" si="178"/>
        <v>10.063588890112719</v>
      </c>
      <c r="J238" s="30">
        <f t="shared" si="178"/>
        <v>9.9673575917283994</v>
      </c>
      <c r="K238" s="30">
        <f t="shared" ref="K238" si="179">K159*K$8</f>
        <v>10.0477268249003</v>
      </c>
    </row>
    <row r="239" spans="2:11" x14ac:dyDescent="0.25">
      <c r="B239" s="1" t="s">
        <v>92</v>
      </c>
      <c r="C239" s="30">
        <f t="shared" ref="C239:J239" si="180">C160*C$6</f>
        <v>0.33404221528873568</v>
      </c>
      <c r="D239" s="30">
        <f t="shared" si="180"/>
        <v>0.25129343314874558</v>
      </c>
      <c r="E239" s="30">
        <f t="shared" si="180"/>
        <v>0.24337729263676788</v>
      </c>
      <c r="F239" s="30">
        <f t="shared" si="180"/>
        <v>0.25905616402466269</v>
      </c>
      <c r="G239" s="30">
        <f t="shared" si="180"/>
        <v>0.2582112836573015</v>
      </c>
      <c r="H239" s="30">
        <f t="shared" si="180"/>
        <v>0.28665442491085058</v>
      </c>
      <c r="I239" s="30">
        <f t="shared" si="180"/>
        <v>0.29844272284037299</v>
      </c>
      <c r="J239" s="30">
        <f t="shared" si="180"/>
        <v>0.29812474396235178</v>
      </c>
      <c r="K239" s="30">
        <f t="shared" ref="K239" si="181">K160*K$6</f>
        <v>0.32542535379178006</v>
      </c>
    </row>
    <row r="240" spans="2:11" x14ac:dyDescent="0.25">
      <c r="B240" s="1" t="s">
        <v>13</v>
      </c>
      <c r="C240" s="30">
        <f t="shared" ref="C240:J240" si="182">SUM(C235:C239)</f>
        <v>28.694171727774826</v>
      </c>
      <c r="D240" s="30">
        <f t="shared" si="182"/>
        <v>30.434415890869278</v>
      </c>
      <c r="E240" s="30">
        <f t="shared" si="182"/>
        <v>32.558707279363865</v>
      </c>
      <c r="F240" s="30">
        <f t="shared" si="182"/>
        <v>32.518835911837463</v>
      </c>
      <c r="G240" s="30">
        <f t="shared" si="182"/>
        <v>33.272294656331162</v>
      </c>
      <c r="H240" s="30">
        <f t="shared" si="182"/>
        <v>34.922911497682136</v>
      </c>
      <c r="I240" s="30">
        <f t="shared" si="182"/>
        <v>36.177777503437241</v>
      </c>
      <c r="J240" s="30">
        <f t="shared" si="182"/>
        <v>36.561402275829209</v>
      </c>
      <c r="K240" s="30">
        <f t="shared" ref="K240" si="183">SUM(K235:K239)</f>
        <v>37.514163834528773</v>
      </c>
    </row>
    <row r="241" spans="2:11" x14ac:dyDescent="0.25">
      <c r="B241" s="2" t="s">
        <v>4</v>
      </c>
      <c r="K241" s="28"/>
    </row>
    <row r="242" spans="2:11" x14ac:dyDescent="0.25">
      <c r="B242" s="1" t="s">
        <v>88</v>
      </c>
      <c r="C242" s="30">
        <f t="shared" ref="C242:J242" si="184">C163*C$6</f>
        <v>5.9110733244670808</v>
      </c>
      <c r="D242" s="30">
        <f t="shared" si="184"/>
        <v>6.1117648085709444</v>
      </c>
      <c r="E242" s="30">
        <f t="shared" si="184"/>
        <v>6.7445602905240749</v>
      </c>
      <c r="F242" s="30">
        <f t="shared" si="184"/>
        <v>7.1780519223767794</v>
      </c>
      <c r="G242" s="30">
        <f t="shared" si="184"/>
        <v>7.1117833383069691</v>
      </c>
      <c r="H242" s="30">
        <f t="shared" si="184"/>
        <v>7.4228198116401787</v>
      </c>
      <c r="I242" s="30">
        <f t="shared" si="184"/>
        <v>7.5573210278892926</v>
      </c>
      <c r="J242" s="30">
        <f t="shared" si="184"/>
        <v>7.5337467297727745</v>
      </c>
      <c r="K242" s="30">
        <f t="shared" ref="K242" si="185">K163*K$6</f>
        <v>7.7102696449058197</v>
      </c>
    </row>
    <row r="243" spans="2:11" x14ac:dyDescent="0.25">
      <c r="B243" s="1" t="s">
        <v>89</v>
      </c>
      <c r="C243" s="30">
        <f t="shared" ref="C243:J244" si="186">C164*C$7</f>
        <v>6.938630099968778</v>
      </c>
      <c r="D243" s="30">
        <f t="shared" si="186"/>
        <v>7.0778171359566793</v>
      </c>
      <c r="E243" s="30">
        <f t="shared" si="186"/>
        <v>7.5132528247510804</v>
      </c>
      <c r="F243" s="30">
        <f t="shared" si="186"/>
        <v>7.7285382857186917</v>
      </c>
      <c r="G243" s="30">
        <f t="shared" si="186"/>
        <v>7.5924669008114929</v>
      </c>
      <c r="H243" s="30">
        <f t="shared" si="186"/>
        <v>7.9742094490179376</v>
      </c>
      <c r="I243" s="30">
        <f t="shared" si="186"/>
        <v>8.2883868919961809</v>
      </c>
      <c r="J243" s="30">
        <f t="shared" si="186"/>
        <v>8.4281793202024353</v>
      </c>
      <c r="K243" s="30">
        <f t="shared" ref="K243" si="187">K164*K$7</f>
        <v>8.8232088838827796</v>
      </c>
    </row>
    <row r="244" spans="2:11" x14ac:dyDescent="0.25">
      <c r="B244" s="1" t="s">
        <v>90</v>
      </c>
      <c r="C244" s="30">
        <f t="shared" si="186"/>
        <v>5.952728507082564</v>
      </c>
      <c r="D244" s="30">
        <f t="shared" si="186"/>
        <v>6.5681688416135167</v>
      </c>
      <c r="E244" s="30">
        <f t="shared" si="186"/>
        <v>7.2479440299018796</v>
      </c>
      <c r="F244" s="30">
        <f t="shared" si="186"/>
        <v>7.5400365628458195</v>
      </c>
      <c r="G244" s="30">
        <f t="shared" si="186"/>
        <v>7.7253886299254315</v>
      </c>
      <c r="H244" s="30">
        <f t="shared" si="186"/>
        <v>8.337104704937623</v>
      </c>
      <c r="I244" s="30">
        <f t="shared" si="186"/>
        <v>8.6922142155165005</v>
      </c>
      <c r="J244" s="30">
        <f t="shared" si="186"/>
        <v>9.1298965643404735</v>
      </c>
      <c r="K244" s="30">
        <f t="shared" ref="K244" si="188">K165*K$7</f>
        <v>9.6589626227927923</v>
      </c>
    </row>
    <row r="245" spans="2:11" x14ac:dyDescent="0.25">
      <c r="B245" s="1" t="s">
        <v>91</v>
      </c>
      <c r="C245" s="30">
        <f t="shared" ref="C245:J245" si="189">C166*C$8</f>
        <v>9.2778060024301627</v>
      </c>
      <c r="D245" s="30">
        <f t="shared" si="189"/>
        <v>10.046590818271492</v>
      </c>
      <c r="E245" s="30">
        <f t="shared" si="189"/>
        <v>10.277482185919832</v>
      </c>
      <c r="F245" s="30">
        <f t="shared" si="189"/>
        <v>9.4355607121274474</v>
      </c>
      <c r="G245" s="30">
        <f t="shared" si="189"/>
        <v>10.374635797938817</v>
      </c>
      <c r="H245" s="30">
        <f t="shared" si="189"/>
        <v>10.899419000833701</v>
      </c>
      <c r="I245" s="30">
        <f t="shared" si="189"/>
        <v>11.390269348640059</v>
      </c>
      <c r="J245" s="30">
        <f t="shared" si="189"/>
        <v>11.231822715671214</v>
      </c>
      <c r="K245" s="30">
        <f t="shared" ref="K245" si="190">K166*K$8</f>
        <v>11.055669380555702</v>
      </c>
    </row>
    <row r="246" spans="2:11" x14ac:dyDescent="0.25">
      <c r="B246" s="1" t="s">
        <v>92</v>
      </c>
      <c r="C246" s="30">
        <f t="shared" ref="C246:J246" si="191">C167*C$6</f>
        <v>0</v>
      </c>
      <c r="D246" s="30">
        <f t="shared" si="191"/>
        <v>0</v>
      </c>
      <c r="E246" s="30">
        <f t="shared" si="191"/>
        <v>0</v>
      </c>
      <c r="F246" s="30">
        <f t="shared" si="191"/>
        <v>0</v>
      </c>
      <c r="G246" s="30">
        <f t="shared" si="191"/>
        <v>0</v>
      </c>
      <c r="H246" s="30">
        <f t="shared" si="191"/>
        <v>0</v>
      </c>
      <c r="I246" s="30">
        <f t="shared" si="191"/>
        <v>0</v>
      </c>
      <c r="J246" s="30">
        <f t="shared" si="191"/>
        <v>0</v>
      </c>
      <c r="K246" s="30">
        <f t="shared" ref="K246" si="192">K167*K$6</f>
        <v>0</v>
      </c>
    </row>
    <row r="247" spans="2:11" x14ac:dyDescent="0.25">
      <c r="B247" s="1" t="s">
        <v>13</v>
      </c>
      <c r="C247" s="30">
        <f t="shared" ref="C247:J247" si="193">SUM(C242:C246)</f>
        <v>28.080237933948588</v>
      </c>
      <c r="D247" s="30">
        <f t="shared" si="193"/>
        <v>29.804341604412635</v>
      </c>
      <c r="E247" s="30">
        <f t="shared" si="193"/>
        <v>31.783239331096865</v>
      </c>
      <c r="F247" s="30">
        <f t="shared" si="193"/>
        <v>31.882187483068737</v>
      </c>
      <c r="G247" s="30">
        <f t="shared" si="193"/>
        <v>32.804274666982707</v>
      </c>
      <c r="H247" s="30">
        <f t="shared" si="193"/>
        <v>34.633552966429441</v>
      </c>
      <c r="I247" s="30">
        <f t="shared" si="193"/>
        <v>35.928191484042031</v>
      </c>
      <c r="J247" s="30">
        <f t="shared" si="193"/>
        <v>36.323645329986896</v>
      </c>
      <c r="K247" s="30">
        <f t="shared" ref="K247" si="194">SUM(K242:K246)</f>
        <v>37.24811053213709</v>
      </c>
    </row>
    <row r="248" spans="2:11" x14ac:dyDescent="0.25">
      <c r="B248" s="2" t="s">
        <v>2</v>
      </c>
      <c r="K248" s="28"/>
    </row>
    <row r="249" spans="2:11" x14ac:dyDescent="0.25">
      <c r="B249" s="1" t="s">
        <v>88</v>
      </c>
      <c r="C249" s="30">
        <f t="shared" ref="C249:J249" si="195">C170*C$6</f>
        <v>7.626585884990325</v>
      </c>
      <c r="D249" s="30">
        <f t="shared" si="195"/>
        <v>7.9733207699534221</v>
      </c>
      <c r="E249" s="30">
        <f t="shared" si="195"/>
        <v>8.5617442733234572</v>
      </c>
      <c r="F249" s="30">
        <f t="shared" si="195"/>
        <v>9.0260576313622511</v>
      </c>
      <c r="G249" s="30">
        <f t="shared" si="195"/>
        <v>9.0107602544897674</v>
      </c>
      <c r="H249" s="30">
        <f t="shared" si="195"/>
        <v>9.6426366766147691</v>
      </c>
      <c r="I249" s="30">
        <f t="shared" si="195"/>
        <v>10.015600525032395</v>
      </c>
      <c r="J249" s="30">
        <f t="shared" si="195"/>
        <v>9.8308101057475508</v>
      </c>
      <c r="K249" s="30">
        <f t="shared" ref="K249" si="196">K170*K$6</f>
        <v>10.135989792281414</v>
      </c>
    </row>
    <row r="250" spans="2:11" x14ac:dyDescent="0.25">
      <c r="B250" s="1" t="s">
        <v>89</v>
      </c>
      <c r="C250" s="30">
        <f t="shared" ref="C250:J251" si="197">C171*C$7</f>
        <v>8.4576185695991395</v>
      </c>
      <c r="D250" s="30">
        <f t="shared" si="197"/>
        <v>8.9070899783457538</v>
      </c>
      <c r="E250" s="30">
        <f t="shared" si="197"/>
        <v>9.3182623687291191</v>
      </c>
      <c r="F250" s="30">
        <f t="shared" si="197"/>
        <v>9.2626775044984448</v>
      </c>
      <c r="G250" s="30">
        <f t="shared" si="197"/>
        <v>9.2982849260128706</v>
      </c>
      <c r="H250" s="30">
        <f t="shared" si="197"/>
        <v>9.5208323778883663</v>
      </c>
      <c r="I250" s="30">
        <f t="shared" si="197"/>
        <v>9.8332961039100244</v>
      </c>
      <c r="J250" s="30">
        <f t="shared" si="197"/>
        <v>9.8964943083932262</v>
      </c>
      <c r="K250" s="30">
        <f t="shared" ref="K250" si="198">K171*K$7</f>
        <v>10.137331762034798</v>
      </c>
    </row>
    <row r="251" spans="2:11" x14ac:dyDescent="0.25">
      <c r="B251" s="1" t="s">
        <v>90</v>
      </c>
      <c r="C251" s="30">
        <f t="shared" si="197"/>
        <v>5.654117692573644</v>
      </c>
      <c r="D251" s="30">
        <f t="shared" si="197"/>
        <v>6.3271389764583468</v>
      </c>
      <c r="E251" s="30">
        <f t="shared" si="197"/>
        <v>6.9383706265094407</v>
      </c>
      <c r="F251" s="30">
        <f t="shared" si="197"/>
        <v>7.0955303914255046</v>
      </c>
      <c r="G251" s="30">
        <f t="shared" si="197"/>
        <v>7.437136506019856</v>
      </c>
      <c r="H251" s="30">
        <f t="shared" si="197"/>
        <v>8.2100325350919476</v>
      </c>
      <c r="I251" s="30">
        <f t="shared" si="197"/>
        <v>8.4431334875016777</v>
      </c>
      <c r="J251" s="30">
        <f t="shared" si="197"/>
        <v>9.0396304089853246</v>
      </c>
      <c r="K251" s="30">
        <f t="shared" ref="K251" si="199">K172*K$7</f>
        <v>9.4762747619603047</v>
      </c>
    </row>
    <row r="252" spans="2:11" x14ac:dyDescent="0.25">
      <c r="B252" s="1" t="s">
        <v>91</v>
      </c>
      <c r="C252" s="30">
        <f t="shared" ref="C252:J252" si="200">C173*C$8</f>
        <v>4.4735671374150785</v>
      </c>
      <c r="D252" s="30">
        <f t="shared" si="200"/>
        <v>4.5938219812634529</v>
      </c>
      <c r="E252" s="30">
        <f t="shared" si="200"/>
        <v>5.0500684091792802</v>
      </c>
      <c r="F252" s="30">
        <f t="shared" si="200"/>
        <v>4.623798549841573</v>
      </c>
      <c r="G252" s="30">
        <f t="shared" si="200"/>
        <v>5.0717131029516525</v>
      </c>
      <c r="H252" s="30">
        <f t="shared" si="200"/>
        <v>5.1891561177355738</v>
      </c>
      <c r="I252" s="30">
        <f t="shared" si="200"/>
        <v>5.3727460541444563</v>
      </c>
      <c r="J252" s="30">
        <f t="shared" si="200"/>
        <v>5.3895763729618915</v>
      </c>
      <c r="K252" s="30">
        <f t="shared" ref="K252" si="201">K173*K$8</f>
        <v>5.2191638956796274</v>
      </c>
    </row>
    <row r="253" spans="2:11" x14ac:dyDescent="0.25">
      <c r="B253" s="1" t="s">
        <v>92</v>
      </c>
      <c r="C253" s="30">
        <f t="shared" ref="C253:J253" si="202">C174*C$6</f>
        <v>0.17927396459524308</v>
      </c>
      <c r="D253" s="30">
        <f t="shared" si="202"/>
        <v>0.19053391576573092</v>
      </c>
      <c r="E253" s="30">
        <f t="shared" si="202"/>
        <v>0.20656650963761058</v>
      </c>
      <c r="F253" s="30">
        <f t="shared" si="202"/>
        <v>0.21798370483573598</v>
      </c>
      <c r="G253" s="30">
        <f t="shared" si="202"/>
        <v>0.22690770171676117</v>
      </c>
      <c r="H253" s="30">
        <f t="shared" si="202"/>
        <v>0.2019468193140633</v>
      </c>
      <c r="I253" s="30">
        <f t="shared" si="202"/>
        <v>0.21653877112808997</v>
      </c>
      <c r="J253" s="30">
        <f t="shared" si="202"/>
        <v>0.22307047539407995</v>
      </c>
      <c r="K253" s="30">
        <f t="shared" ref="K253" si="203">K174*K$6</f>
        <v>0.22772956224801946</v>
      </c>
    </row>
    <row r="254" spans="2:11" x14ac:dyDescent="0.25">
      <c r="B254" s="1" t="s">
        <v>13</v>
      </c>
      <c r="C254" s="30">
        <f t="shared" ref="C254:J254" si="204">SUM(C249:C253)</f>
        <v>26.391163249173431</v>
      </c>
      <c r="D254" s="30">
        <f t="shared" si="204"/>
        <v>27.991905621786707</v>
      </c>
      <c r="E254" s="30">
        <f t="shared" si="204"/>
        <v>30.07501218737891</v>
      </c>
      <c r="F254" s="30">
        <f t="shared" si="204"/>
        <v>30.226047781963512</v>
      </c>
      <c r="G254" s="30">
        <f t="shared" si="204"/>
        <v>31.044802491190904</v>
      </c>
      <c r="H254" s="30">
        <f t="shared" si="204"/>
        <v>32.764604526644725</v>
      </c>
      <c r="I254" s="30">
        <f t="shared" si="204"/>
        <v>33.881314941716646</v>
      </c>
      <c r="J254" s="30">
        <f t="shared" si="204"/>
        <v>34.379581671482072</v>
      </c>
      <c r="K254" s="30">
        <f t="shared" ref="K254" si="205">SUM(K249:K253)</f>
        <v>35.196489774204167</v>
      </c>
    </row>
    <row r="255" spans="2:11" x14ac:dyDescent="0.25">
      <c r="B255" s="2" t="s">
        <v>0</v>
      </c>
      <c r="K255" s="28"/>
    </row>
    <row r="256" spans="2:11" x14ac:dyDescent="0.25">
      <c r="B256" s="1" t="s">
        <v>88</v>
      </c>
      <c r="C256" s="30">
        <f t="shared" ref="C256:J256" si="206">C177*C$6</f>
        <v>6.5168560581747945</v>
      </c>
      <c r="D256" s="30">
        <f t="shared" si="206"/>
        <v>6.7700983870892477</v>
      </c>
      <c r="E256" s="30">
        <f t="shared" si="206"/>
        <v>7.6023403328858183</v>
      </c>
      <c r="F256" s="30">
        <f t="shared" si="206"/>
        <v>7.7059424779317842</v>
      </c>
      <c r="G256" s="30">
        <f t="shared" si="206"/>
        <v>7.6030655055826415</v>
      </c>
      <c r="H256" s="30">
        <f t="shared" si="206"/>
        <v>8.1692181569225291</v>
      </c>
      <c r="I256" s="30">
        <f t="shared" si="206"/>
        <v>8.2277815481376706</v>
      </c>
      <c r="J256" s="30">
        <f t="shared" si="206"/>
        <v>8.2222766346558327</v>
      </c>
      <c r="K256" s="30">
        <f t="shared" ref="K256" si="207">K177*K$6</f>
        <v>8.4079330058109445</v>
      </c>
    </row>
    <row r="257" spans="2:11" x14ac:dyDescent="0.25">
      <c r="B257" s="1" t="s">
        <v>89</v>
      </c>
      <c r="C257" s="30">
        <f t="shared" ref="C257:J258" si="208">C178*C$7</f>
        <v>6.0866637733389037</v>
      </c>
      <c r="D257" s="30">
        <f t="shared" si="208"/>
        <v>6.4657325355150794</v>
      </c>
      <c r="E257" s="30">
        <f t="shared" si="208"/>
        <v>6.947768414582824</v>
      </c>
      <c r="F257" s="30">
        <f t="shared" si="208"/>
        <v>6.6255264374303673</v>
      </c>
      <c r="G257" s="30">
        <f t="shared" si="208"/>
        <v>6.6879243996541726</v>
      </c>
      <c r="H257" s="30">
        <f t="shared" si="208"/>
        <v>6.9130885988670716</v>
      </c>
      <c r="I257" s="30">
        <f t="shared" si="208"/>
        <v>7.0342238516878641</v>
      </c>
      <c r="J257" s="30">
        <f t="shared" si="208"/>
        <v>7.1296380991775337</v>
      </c>
      <c r="K257" s="30">
        <f t="shared" ref="K257" si="209">K178*K$7</f>
        <v>7.0841031957734932</v>
      </c>
    </row>
    <row r="258" spans="2:11" x14ac:dyDescent="0.25">
      <c r="B258" s="1" t="s">
        <v>90</v>
      </c>
      <c r="C258" s="30">
        <f t="shared" si="208"/>
        <v>9.8093678586420552</v>
      </c>
      <c r="D258" s="30">
        <f t="shared" si="208"/>
        <v>10.566442711612812</v>
      </c>
      <c r="E258" s="30">
        <f t="shared" si="208"/>
        <v>11.670695353162925</v>
      </c>
      <c r="F258" s="30">
        <f t="shared" si="208"/>
        <v>11.529578218231713</v>
      </c>
      <c r="G258" s="30">
        <f t="shared" si="208"/>
        <v>12.809740797225075</v>
      </c>
      <c r="H258" s="30">
        <f t="shared" si="208"/>
        <v>13.31195113422033</v>
      </c>
      <c r="I258" s="30">
        <f t="shared" si="208"/>
        <v>14.337808124873275</v>
      </c>
      <c r="J258" s="30">
        <f t="shared" si="208"/>
        <v>14.265111211752821</v>
      </c>
      <c r="K258" s="30">
        <f t="shared" ref="K258" si="210">K179*K$7</f>
        <v>14.764952037882741</v>
      </c>
    </row>
    <row r="259" spans="2:11" x14ac:dyDescent="0.25">
      <c r="B259" s="1" t="s">
        <v>91</v>
      </c>
      <c r="C259" s="30">
        <f t="shared" ref="C259:J259" si="211">C180*C$8</f>
        <v>4.7462694088479012</v>
      </c>
      <c r="D259" s="30">
        <f t="shared" si="211"/>
        <v>5.0154593994500498</v>
      </c>
      <c r="E259" s="30">
        <f t="shared" si="211"/>
        <v>4.3518751540145884</v>
      </c>
      <c r="F259" s="30">
        <f t="shared" si="211"/>
        <v>5.1545876384005478</v>
      </c>
      <c r="G259" s="30">
        <f t="shared" si="211"/>
        <v>4.8830459715243393</v>
      </c>
      <c r="H259" s="30">
        <f t="shared" si="211"/>
        <v>5.2054354030735777</v>
      </c>
      <c r="I259" s="30">
        <f t="shared" si="211"/>
        <v>5.3545974489891206</v>
      </c>
      <c r="J259" s="30">
        <f t="shared" si="211"/>
        <v>5.6955931622126368</v>
      </c>
      <c r="K259" s="30">
        <f t="shared" ref="K259" si="212">K180*K$8</f>
        <v>5.9445751867824512</v>
      </c>
    </row>
    <row r="260" spans="2:11" x14ac:dyDescent="0.25">
      <c r="B260" s="1" t="s">
        <v>92</v>
      </c>
      <c r="C260" s="30">
        <f t="shared" ref="C260:J260" si="213">C181*C$6</f>
        <v>0.22076070657773691</v>
      </c>
      <c r="D260" s="30">
        <f t="shared" si="213"/>
        <v>0.23625308006729584</v>
      </c>
      <c r="E260" s="30">
        <f t="shared" si="213"/>
        <v>0.28791955598184832</v>
      </c>
      <c r="F260" s="30">
        <f t="shared" si="213"/>
        <v>0.26631778214691632</v>
      </c>
      <c r="G260" s="30">
        <f t="shared" si="213"/>
        <v>0.25619004686255614</v>
      </c>
      <c r="H260" s="30">
        <f t="shared" si="213"/>
        <v>0.28597534867234564</v>
      </c>
      <c r="I260" s="30">
        <f t="shared" si="213"/>
        <v>0.29380390313270882</v>
      </c>
      <c r="J260" s="30">
        <f t="shared" si="213"/>
        <v>0.2983745077295713</v>
      </c>
      <c r="K260" s="30">
        <f t="shared" ref="K260" si="214">K181*K$6</f>
        <v>0.31043875290259659</v>
      </c>
    </row>
    <row r="261" spans="2:11" x14ac:dyDescent="0.25">
      <c r="B261" s="1" t="s">
        <v>13</v>
      </c>
      <c r="C261" s="30">
        <f t="shared" ref="C261:J261" si="215">SUM(C256:C260)</f>
        <v>27.379917805581389</v>
      </c>
      <c r="D261" s="30">
        <f t="shared" si="215"/>
        <v>29.053986113734485</v>
      </c>
      <c r="E261" s="30">
        <f t="shared" si="215"/>
        <v>30.860598810628005</v>
      </c>
      <c r="F261" s="30">
        <f t="shared" si="215"/>
        <v>31.281952554141331</v>
      </c>
      <c r="G261" s="30">
        <f t="shared" si="215"/>
        <v>32.239966720848784</v>
      </c>
      <c r="H261" s="30">
        <f t="shared" si="215"/>
        <v>33.885668641755856</v>
      </c>
      <c r="I261" s="30">
        <f t="shared" si="215"/>
        <v>35.24821487682064</v>
      </c>
      <c r="J261" s="30">
        <f t="shared" si="215"/>
        <v>35.610993615528393</v>
      </c>
      <c r="K261" s="30">
        <f t="shared" ref="K261" si="216">SUM(K256:K260)</f>
        <v>36.512002179152226</v>
      </c>
    </row>
    <row r="262" spans="2:11" x14ac:dyDescent="0.25">
      <c r="K262" s="28"/>
    </row>
    <row r="263" spans="2:11" x14ac:dyDescent="0.25">
      <c r="B263" s="2" t="s">
        <v>13</v>
      </c>
      <c r="C263" s="4">
        <v>2006</v>
      </c>
      <c r="D263" s="4">
        <v>2007</v>
      </c>
      <c r="E263" s="4">
        <v>2008</v>
      </c>
      <c r="F263" s="4">
        <v>2009</v>
      </c>
      <c r="G263" s="4">
        <v>2010</v>
      </c>
      <c r="H263" s="4">
        <v>2011</v>
      </c>
      <c r="I263" s="4">
        <v>2012</v>
      </c>
      <c r="J263" s="4">
        <v>2013</v>
      </c>
      <c r="K263" s="4">
        <v>2014</v>
      </c>
    </row>
    <row r="264" spans="2:11" x14ac:dyDescent="0.25">
      <c r="B264" s="1" t="s">
        <v>12</v>
      </c>
      <c r="C264" s="31">
        <f t="shared" ref="C264:J264" si="217">C191</f>
        <v>26.732301944025973</v>
      </c>
      <c r="D264" s="31">
        <f t="shared" si="217"/>
        <v>28.380383552902614</v>
      </c>
      <c r="E264" s="31">
        <f t="shared" si="217"/>
        <v>30.148742574159314</v>
      </c>
      <c r="F264" s="31">
        <f t="shared" si="217"/>
        <v>30.964545465704337</v>
      </c>
      <c r="G264" s="31">
        <f t="shared" si="217"/>
        <v>31.705842480635365</v>
      </c>
      <c r="H264" s="31">
        <f t="shared" si="217"/>
        <v>33.957403158377105</v>
      </c>
      <c r="I264" s="31">
        <f t="shared" si="217"/>
        <v>35.260949760982697</v>
      </c>
      <c r="J264" s="31">
        <f t="shared" si="217"/>
        <v>35.885752486888144</v>
      </c>
      <c r="K264" s="31">
        <f t="shared" ref="K264" si="218">K191</f>
        <v>36.41420701839435</v>
      </c>
    </row>
    <row r="265" spans="2:11" x14ac:dyDescent="0.25">
      <c r="B265" s="1" t="s">
        <v>11</v>
      </c>
      <c r="C265" s="31">
        <f t="shared" ref="C265:J265" si="219">C198</f>
        <v>27.947434930441407</v>
      </c>
      <c r="D265" s="31">
        <f t="shared" si="219"/>
        <v>29.54190338839528</v>
      </c>
      <c r="E265" s="31">
        <f t="shared" si="219"/>
        <v>31.336735262228032</v>
      </c>
      <c r="F265" s="31">
        <f t="shared" si="219"/>
        <v>32.183886234730863</v>
      </c>
      <c r="G265" s="31">
        <f t="shared" si="219"/>
        <v>33.175482170149365</v>
      </c>
      <c r="H265" s="31">
        <f t="shared" si="219"/>
        <v>35.189567173023441</v>
      </c>
      <c r="I265" s="31">
        <f t="shared" si="219"/>
        <v>36.577264595407804</v>
      </c>
      <c r="J265" s="31">
        <f t="shared" si="219"/>
        <v>36.689842982087612</v>
      </c>
      <c r="K265" s="31">
        <f t="shared" ref="K265" si="220">K198</f>
        <v>37.740347555961385</v>
      </c>
    </row>
    <row r="266" spans="2:11" x14ac:dyDescent="0.25">
      <c r="B266" s="1" t="s">
        <v>10</v>
      </c>
      <c r="C266" s="31">
        <f t="shared" ref="C266:K266" si="221">C205</f>
        <v>30.099815322544096</v>
      </c>
      <c r="D266" s="31">
        <f t="shared" si="221"/>
        <v>31.996694982454379</v>
      </c>
      <c r="E266" s="31">
        <f t="shared" si="221"/>
        <v>34.053672520805961</v>
      </c>
      <c r="F266" s="31">
        <f t="shared" si="221"/>
        <v>34.220772963685747</v>
      </c>
      <c r="G266" s="31">
        <f t="shared" si="221"/>
        <v>35.041033266120969</v>
      </c>
      <c r="H266" s="31">
        <f t="shared" si="221"/>
        <v>36.952395884617147</v>
      </c>
      <c r="I266" s="31">
        <f t="shared" si="221"/>
        <v>38.110702490671883</v>
      </c>
      <c r="J266" s="31">
        <f t="shared" si="221"/>
        <v>38.463497389100077</v>
      </c>
      <c r="K266" s="31">
        <f t="shared" si="221"/>
        <v>39.604720387890715</v>
      </c>
    </row>
    <row r="267" spans="2:11" x14ac:dyDescent="0.25">
      <c r="B267" s="1" t="s">
        <v>9</v>
      </c>
      <c r="C267" s="31">
        <f t="shared" ref="C267:J267" si="222">C212</f>
        <v>27.753585461555286</v>
      </c>
      <c r="D267" s="31">
        <f t="shared" si="222"/>
        <v>29.343266607248992</v>
      </c>
      <c r="E267" s="31">
        <f t="shared" si="222"/>
        <v>30.832538241431095</v>
      </c>
      <c r="F267" s="31">
        <f t="shared" si="222"/>
        <v>31.654034554616885</v>
      </c>
      <c r="G267" s="31">
        <f t="shared" si="222"/>
        <v>32.799574178881748</v>
      </c>
      <c r="H267" s="31">
        <f t="shared" si="222"/>
        <v>34.731039986039228</v>
      </c>
      <c r="I267" s="31">
        <f t="shared" si="222"/>
        <v>36.08458906707331</v>
      </c>
      <c r="J267" s="31">
        <f t="shared" si="222"/>
        <v>36.56378038619242</v>
      </c>
      <c r="K267" s="31">
        <f t="shared" ref="K267" si="223">K212</f>
        <v>37.587662488377234</v>
      </c>
    </row>
    <row r="268" spans="2:11" x14ac:dyDescent="0.25">
      <c r="B268" s="1" t="s">
        <v>8</v>
      </c>
      <c r="C268" s="31">
        <f t="shared" ref="C268:J268" si="224">C219</f>
        <v>26.583167123540854</v>
      </c>
      <c r="D268" s="31">
        <f t="shared" si="224"/>
        <v>29.078485490086948</v>
      </c>
      <c r="E268" s="31">
        <f t="shared" si="224"/>
        <v>30.741358280547427</v>
      </c>
      <c r="F268" s="31">
        <f t="shared" si="224"/>
        <v>33.396331509775401</v>
      </c>
      <c r="G268" s="31">
        <f t="shared" si="224"/>
        <v>32.176986769107494</v>
      </c>
      <c r="H268" s="31">
        <f t="shared" si="224"/>
        <v>33.759999192395149</v>
      </c>
      <c r="I268" s="31">
        <f t="shared" si="224"/>
        <v>35.297539497517768</v>
      </c>
      <c r="J268" s="31">
        <f t="shared" si="224"/>
        <v>35.539569674675725</v>
      </c>
      <c r="K268" s="31">
        <f t="shared" ref="K268" si="225">K219</f>
        <v>36.643580817084043</v>
      </c>
    </row>
    <row r="269" spans="2:11" x14ac:dyDescent="0.25">
      <c r="B269" s="1" t="s">
        <v>7</v>
      </c>
      <c r="C269" s="31">
        <f t="shared" ref="C269:J269" si="226">C226</f>
        <v>27.56909122792009</v>
      </c>
      <c r="D269" s="31">
        <f t="shared" si="226"/>
        <v>30.042171609114128</v>
      </c>
      <c r="E269" s="31">
        <f t="shared" si="226"/>
        <v>31.612254446245672</v>
      </c>
      <c r="F269" s="31">
        <f t="shared" si="226"/>
        <v>34.549662255749141</v>
      </c>
      <c r="G269" s="31">
        <f t="shared" si="226"/>
        <v>32.966901952535395</v>
      </c>
      <c r="H269" s="31">
        <f t="shared" si="226"/>
        <v>34.430737509723613</v>
      </c>
      <c r="I269" s="31">
        <f t="shared" si="226"/>
        <v>35.873290407567694</v>
      </c>
      <c r="J269" s="31">
        <f t="shared" si="226"/>
        <v>36.078117243346767</v>
      </c>
      <c r="K269" s="31">
        <f t="shared" ref="K269" si="227">K226</f>
        <v>37.357748179535058</v>
      </c>
    </row>
    <row r="270" spans="2:11" x14ac:dyDescent="0.25">
      <c r="B270" s="1" t="s">
        <v>6</v>
      </c>
      <c r="C270" s="31">
        <f t="shared" ref="C270:J270" si="228">C233</f>
        <v>26.87389965733168</v>
      </c>
      <c r="D270" s="31">
        <f t="shared" si="228"/>
        <v>28.411277641093651</v>
      </c>
      <c r="E270" s="31">
        <f t="shared" si="228"/>
        <v>30.102274330714042</v>
      </c>
      <c r="F270" s="31">
        <f t="shared" si="228"/>
        <v>30.795724106250223</v>
      </c>
      <c r="G270" s="31">
        <f t="shared" si="228"/>
        <v>31.629626709958025</v>
      </c>
      <c r="H270" s="31">
        <f t="shared" si="228"/>
        <v>33.631940301860567</v>
      </c>
      <c r="I270" s="31">
        <f t="shared" si="228"/>
        <v>35.202702837620087</v>
      </c>
      <c r="J270" s="31">
        <f t="shared" si="228"/>
        <v>36.027966254616707</v>
      </c>
      <c r="K270" s="31">
        <f t="shared" ref="K270" si="229">K233</f>
        <v>37.025831149422359</v>
      </c>
    </row>
    <row r="271" spans="2:11" x14ac:dyDescent="0.25">
      <c r="B271" s="1" t="s">
        <v>5</v>
      </c>
      <c r="C271" s="31">
        <f t="shared" ref="C271:J271" si="230">C240</f>
        <v>28.694171727774826</v>
      </c>
      <c r="D271" s="31">
        <f t="shared" si="230"/>
        <v>30.434415890869278</v>
      </c>
      <c r="E271" s="31">
        <f t="shared" si="230"/>
        <v>32.558707279363865</v>
      </c>
      <c r="F271" s="31">
        <f t="shared" si="230"/>
        <v>32.518835911837463</v>
      </c>
      <c r="G271" s="31">
        <f t="shared" si="230"/>
        <v>33.272294656331162</v>
      </c>
      <c r="H271" s="31">
        <f t="shared" si="230"/>
        <v>34.922911497682136</v>
      </c>
      <c r="I271" s="31">
        <f t="shared" si="230"/>
        <v>36.177777503437241</v>
      </c>
      <c r="J271" s="31">
        <f t="shared" si="230"/>
        <v>36.561402275829209</v>
      </c>
      <c r="K271" s="31">
        <f t="shared" ref="K271" si="231">K240</f>
        <v>37.514163834528773</v>
      </c>
    </row>
    <row r="272" spans="2:11" x14ac:dyDescent="0.25">
      <c r="B272" s="1" t="s">
        <v>4</v>
      </c>
      <c r="C272" s="31">
        <f t="shared" ref="C272:J272" si="232">C247</f>
        <v>28.080237933948588</v>
      </c>
      <c r="D272" s="31">
        <f t="shared" si="232"/>
        <v>29.804341604412635</v>
      </c>
      <c r="E272" s="31">
        <f t="shared" si="232"/>
        <v>31.783239331096865</v>
      </c>
      <c r="F272" s="31">
        <f t="shared" si="232"/>
        <v>31.882187483068737</v>
      </c>
      <c r="G272" s="31">
        <f t="shared" si="232"/>
        <v>32.804274666982707</v>
      </c>
      <c r="H272" s="31">
        <f t="shared" si="232"/>
        <v>34.633552966429441</v>
      </c>
      <c r="I272" s="31">
        <f t="shared" si="232"/>
        <v>35.928191484042031</v>
      </c>
      <c r="J272" s="31">
        <f t="shared" si="232"/>
        <v>36.323645329986896</v>
      </c>
      <c r="K272" s="31">
        <f t="shared" ref="K272" si="233">K247</f>
        <v>37.24811053213709</v>
      </c>
    </row>
    <row r="273" spans="2:11" x14ac:dyDescent="0.25">
      <c r="B273" s="1" t="s">
        <v>3</v>
      </c>
      <c r="C273" s="31">
        <f>C18</f>
        <v>27.023537656194478</v>
      </c>
      <c r="D273" s="31">
        <f t="shared" ref="D273:J273" si="234">D18</f>
        <v>28.830471034748545</v>
      </c>
      <c r="E273" s="31">
        <f t="shared" si="234"/>
        <v>31.165799377437995</v>
      </c>
      <c r="F273" s="31">
        <f t="shared" si="234"/>
        <v>31.76515385714071</v>
      </c>
      <c r="G273" s="31">
        <f t="shared" si="234"/>
        <v>32.775693386872035</v>
      </c>
      <c r="H273" s="31">
        <f t="shared" si="234"/>
        <v>34.846824247493792</v>
      </c>
      <c r="I273" s="31">
        <f t="shared" si="234"/>
        <v>35.787037828761051</v>
      </c>
      <c r="J273" s="31">
        <f t="shared" si="234"/>
        <v>36.254610350981565</v>
      </c>
      <c r="K273" s="31">
        <f t="shared" ref="K273" si="235">K18</f>
        <v>37.1609756097561</v>
      </c>
    </row>
    <row r="274" spans="2:11" x14ac:dyDescent="0.25">
      <c r="B274" s="1" t="s">
        <v>2</v>
      </c>
      <c r="C274" s="31">
        <f t="shared" ref="C274:J274" si="236">C254</f>
        <v>26.391163249173431</v>
      </c>
      <c r="D274" s="31">
        <f t="shared" si="236"/>
        <v>27.991905621786707</v>
      </c>
      <c r="E274" s="31">
        <f t="shared" si="236"/>
        <v>30.07501218737891</v>
      </c>
      <c r="F274" s="31">
        <f t="shared" si="236"/>
        <v>30.226047781963512</v>
      </c>
      <c r="G274" s="31">
        <f t="shared" si="236"/>
        <v>31.044802491190904</v>
      </c>
      <c r="H274" s="31">
        <f t="shared" si="236"/>
        <v>32.764604526644725</v>
      </c>
      <c r="I274" s="31">
        <f t="shared" si="236"/>
        <v>33.881314941716646</v>
      </c>
      <c r="J274" s="31">
        <f t="shared" si="236"/>
        <v>34.379581671482072</v>
      </c>
      <c r="K274" s="31">
        <f t="shared" ref="K274" si="237">K254</f>
        <v>35.196489774204167</v>
      </c>
    </row>
    <row r="275" spans="2:11" x14ac:dyDescent="0.25">
      <c r="B275" s="1" t="s">
        <v>1</v>
      </c>
      <c r="C275" s="31">
        <f>C20</f>
        <v>29.843450917178618</v>
      </c>
      <c r="D275" s="31">
        <f t="shared" ref="D275:J275" si="238">D20</f>
        <v>33.146498682131337</v>
      </c>
      <c r="E275" s="31">
        <f t="shared" si="238"/>
        <v>34.613730652274022</v>
      </c>
      <c r="F275" s="31">
        <f t="shared" si="238"/>
        <v>34.545065143181816</v>
      </c>
      <c r="G275" s="31">
        <f t="shared" si="238"/>
        <v>36.516633438725883</v>
      </c>
      <c r="H275" s="31">
        <f t="shared" si="238"/>
        <v>37.485053894543569</v>
      </c>
      <c r="I275" s="31">
        <f t="shared" si="238"/>
        <v>37.526884606979046</v>
      </c>
      <c r="J275" s="31">
        <f t="shared" si="238"/>
        <v>37.530041641879833</v>
      </c>
      <c r="K275" s="31">
        <f t="shared" ref="K275" si="239">K20</f>
        <v>38.46829268292683</v>
      </c>
    </row>
    <row r="276" spans="2:11" x14ac:dyDescent="0.25">
      <c r="B276" s="1" t="s">
        <v>0</v>
      </c>
      <c r="C276" s="31">
        <f t="shared" ref="C276:I276" si="240">C261</f>
        <v>27.379917805581389</v>
      </c>
      <c r="D276" s="31">
        <f t="shared" si="240"/>
        <v>29.053986113734485</v>
      </c>
      <c r="E276" s="31">
        <f t="shared" si="240"/>
        <v>30.860598810628005</v>
      </c>
      <c r="F276" s="31">
        <f t="shared" si="240"/>
        <v>31.281952554141331</v>
      </c>
      <c r="G276" s="31">
        <f t="shared" si="240"/>
        <v>32.239966720848784</v>
      </c>
      <c r="H276" s="31">
        <f t="shared" si="240"/>
        <v>33.885668641755856</v>
      </c>
      <c r="I276" s="31">
        <f t="shared" si="240"/>
        <v>35.24821487682064</v>
      </c>
      <c r="J276" s="31">
        <f>J261</f>
        <v>35.610993615528393</v>
      </c>
      <c r="K276" s="31">
        <f>K261</f>
        <v>36.512002179152226</v>
      </c>
    </row>
    <row r="277" spans="2:11" x14ac:dyDescent="0.25">
      <c r="K277" s="28"/>
    </row>
    <row r="278" spans="2:11" x14ac:dyDescent="0.25">
      <c r="B278" s="2" t="s">
        <v>96</v>
      </c>
      <c r="K278" s="28"/>
    </row>
    <row r="279" spans="2:11" x14ac:dyDescent="0.25">
      <c r="B279"/>
      <c r="C279" s="4">
        <v>2006</v>
      </c>
      <c r="D279" s="4">
        <v>2007</v>
      </c>
      <c r="E279" s="4">
        <v>2008</v>
      </c>
      <c r="F279" s="4">
        <v>2009</v>
      </c>
      <c r="G279" s="4">
        <v>2010</v>
      </c>
      <c r="H279" s="4">
        <v>2011</v>
      </c>
      <c r="I279" s="4">
        <v>2012</v>
      </c>
      <c r="J279" s="4">
        <v>2013</v>
      </c>
      <c r="K279" s="4">
        <v>2014</v>
      </c>
    </row>
    <row r="280" spans="2:11" x14ac:dyDescent="0.25">
      <c r="B280" s="1" t="s">
        <v>12</v>
      </c>
      <c r="C280" s="28">
        <f>'[1]SD 5. Operational data'!D6/(365.25*24*60)*1000000</f>
        <v>5244.2390918952506</v>
      </c>
      <c r="D280" s="28">
        <f>'[1]SD 5. Operational data'!E6/(365.25*24*60)*1000000</f>
        <v>5363.2185435664187</v>
      </c>
      <c r="E280" s="28">
        <f>'[1]SD 5. Operational data'!F6/(365.25*24*60)*1000000</f>
        <v>5413.5345897762363</v>
      </c>
      <c r="F280" s="28">
        <f>'[1]SD 5. Operational data'!G6/(365.25*24*60)*1000000</f>
        <v>5462.2385181382624</v>
      </c>
      <c r="G280" s="28">
        <f>'[1]SD 5. Operational data'!H6/(365.25*24*60)*1000000</f>
        <v>5506.9644288539048</v>
      </c>
      <c r="H280" s="28">
        <f>'[1]SD 5. Operational data'!I6/(365.25*24*60)*1000000</f>
        <v>5532.5323940984108</v>
      </c>
      <c r="I280" s="28">
        <f>'[1]SD 5. Operational data'!J6/(365.25*24*60)*1000000</f>
        <v>5496.8811962886912</v>
      </c>
      <c r="J280" s="28">
        <f>'[1]SD 5. Operational data'!K6/(365.25*24*60)*1000000</f>
        <v>5521.1887824169144</v>
      </c>
      <c r="K280" s="28">
        <f>'[1]SD 5. Operational data'!L6/(365.25*24*60)*1000000</f>
        <v>5380.203817780819</v>
      </c>
    </row>
    <row r="281" spans="2:11" x14ac:dyDescent="0.25">
      <c r="B281" s="1" t="s">
        <v>11</v>
      </c>
      <c r="C281" s="28">
        <f>'[1]SD 5. Operational data'!M6/(365.25*24*60)*1000000</f>
        <v>57267.193952258451</v>
      </c>
      <c r="D281" s="28">
        <f>'[1]SD 5. Operational data'!N6/(365.25*24*60)*1000000</f>
        <v>57878.61678288992</v>
      </c>
      <c r="E281" s="28">
        <f>'[1]SD 5. Operational data'!O6/(365.25*24*60)*1000000</f>
        <v>58094.300816827155</v>
      </c>
      <c r="F281" s="28">
        <f>'[1]SD 5. Operational data'!P6/(365.25*24*60)*1000000</f>
        <v>58383.249229192777</v>
      </c>
      <c r="G281" s="28">
        <f>'[1]SD 5. Operational data'!Q6/(365.25*24*60)*1000000</f>
        <v>58052.73149135022</v>
      </c>
      <c r="H281" s="28">
        <f>'[1]SD 5. Operational data'!R6/(365.25*24*60)*1000000</f>
        <v>58121.585306018162</v>
      </c>
      <c r="I281" s="28">
        <f>'[1]SD 5. Operational data'!S6/(365.25*24*60)*1000000</f>
        <v>55792.710338069337</v>
      </c>
      <c r="J281" s="28">
        <f>'[1]SD 5. Operational data'!T6/(365.25*24*60)*1000000</f>
        <v>50076.21474803218</v>
      </c>
      <c r="K281" s="28">
        <f>'[1]SD 5. Operational data'!U6/(365.25*24*60)*1000000</f>
        <v>48527.352251251046</v>
      </c>
    </row>
    <row r="282" spans="2:11" x14ac:dyDescent="0.25">
      <c r="B282" s="1" t="s">
        <v>10</v>
      </c>
      <c r="C282" s="28">
        <f>'[1]SD 5. Operational data'!V6/(365.25*24*60)*1000000</f>
        <v>11360.165501045385</v>
      </c>
      <c r="D282" s="28">
        <f>'[1]SD 5. Operational data'!W6/(365.25*24*60)*1000000</f>
        <v>11558.480175157496</v>
      </c>
      <c r="E282" s="28">
        <f>'[1]SD 5. Operational data'!X6/(365.25*24*60)*1000000</f>
        <v>11597.073617680267</v>
      </c>
      <c r="F282" s="28">
        <f>'[1]SD 5. Operational data'!Y6/(365.25*24*60)*1000000</f>
        <v>11591.132327631958</v>
      </c>
      <c r="G282" s="28">
        <f>'[1]SD 5. Operational data'!Z6/(365.25*24*60)*1000000</f>
        <v>11806.432160342778</v>
      </c>
      <c r="H282" s="28">
        <f>'[1]SD 5. Operational data'!AA6/(365.25*24*60)*1000000</f>
        <v>11607.442722251024</v>
      </c>
      <c r="I282" s="28">
        <f>'[1]SD 5. Operational data'!AB6/(365.25*24*60)*1000000</f>
        <v>11569.568261875635</v>
      </c>
      <c r="J282" s="28">
        <f>'[1]SD 5. Operational data'!AC6/(365.25*24*60)*1000000</f>
        <v>11372.262052645885</v>
      </c>
      <c r="K282" s="28">
        <f>'[1]SD 5. Operational data'!AD6/(365.25*24*60)*1000000</f>
        <v>11254.471960156114</v>
      </c>
    </row>
    <row r="283" spans="2:11" x14ac:dyDescent="0.25">
      <c r="B283" s="1" t="s">
        <v>9</v>
      </c>
      <c r="C283" s="28">
        <f>'[1]SD 5. Operational data'!AE6/(365.25*24*60)*1000000</f>
        <v>32694.501483002507</v>
      </c>
      <c r="D283" s="28">
        <f>'[1]SD 5. Operational data'!AF6/(365.25*24*60)*1000000</f>
        <v>33239.332589811369</v>
      </c>
      <c r="E283" s="28">
        <f>'[1]SD 5. Operational data'!AG6/(365.25*24*60)*1000000</f>
        <v>34435.502699825076</v>
      </c>
      <c r="F283" s="28">
        <f>'[1]SD 5. Operational data'!AH6/(365.25*24*60)*1000000</f>
        <v>33131.724845995894</v>
      </c>
      <c r="G283" s="28">
        <f>'[1]SD 5. Operational data'!AI6/(365.25*24*60)*1000000</f>
        <v>33102.846224047462</v>
      </c>
      <c r="H283" s="28">
        <f>'[1]SD 5. Operational data'!AJ6/(365.25*24*60)*1000000</f>
        <v>33274.747658084292</v>
      </c>
      <c r="I283" s="28">
        <f>'[1]SD 5. Operational data'!AK6/(365.25*24*60)*1000000</f>
        <v>31382.234773732365</v>
      </c>
      <c r="J283" s="28">
        <f>'[1]SD 5. Operational data'!AL6/(365.25*24*60)*1000000</f>
        <v>30422.099452631974</v>
      </c>
      <c r="K283" s="28">
        <f>'[1]SD 5. Operational data'!AM6/(365.25*24*60)*1000000</f>
        <v>29730.304770045299</v>
      </c>
    </row>
    <row r="284" spans="2:11" x14ac:dyDescent="0.25">
      <c r="B284" s="1" t="s">
        <v>8</v>
      </c>
      <c r="C284" s="28">
        <f>'[1]SD 5. Operational data'!AN6/(365.25*24*60)*1000000</f>
        <v>39200.699672978932</v>
      </c>
      <c r="D284" s="28">
        <f>'[1]SD 5. Operational data'!AO6/(365.25*24*60)*1000000</f>
        <v>39369.914061905845</v>
      </c>
      <c r="E284" s="28">
        <f>'[1]SD 5. Operational data'!AP6/(365.25*24*60)*1000000</f>
        <v>40221.689862346946</v>
      </c>
      <c r="F284" s="28">
        <f>'[1]SD 5. Operational data'!AQ6/(365.25*24*60)*1000000</f>
        <v>41816.868202905163</v>
      </c>
      <c r="G284" s="28">
        <f>'[1]SD 5. Operational data'!AR6/(365.25*24*60)*1000000</f>
        <v>42195.223971404666</v>
      </c>
      <c r="H284" s="28">
        <f>'[1]SD 5. Operational data'!AS6/(365.25*24*60)*1000000</f>
        <v>40790.174157730624</v>
      </c>
      <c r="I284" s="28">
        <f>'[1]SD 5. Operational data'!AT6/(365.25*24*60)*1000000</f>
        <v>40326.260552133244</v>
      </c>
      <c r="J284" s="28">
        <f>'[1]SD 5. Operational data'!AU6/(365.25*24*60)*1000000</f>
        <v>40031.561335462779</v>
      </c>
      <c r="K284" s="28">
        <f>'[1]SD 5. Operational data'!AV6/(365.25*24*60)*1000000</f>
        <v>39619.110204507946</v>
      </c>
    </row>
    <row r="285" spans="2:11" x14ac:dyDescent="0.25">
      <c r="B285" s="1" t="s">
        <v>7</v>
      </c>
      <c r="C285" s="28">
        <f>'[1]SD 5. Operational data'!AW6/(365.25*24*60)*1000000</f>
        <v>25641.058255380638</v>
      </c>
      <c r="D285" s="28">
        <f>'[1]SD 5. Operational data'!AX6/(365.25*24*60)*1000000</f>
        <v>25812.685375313711</v>
      </c>
      <c r="E285" s="28">
        <f>'[1]SD 5. Operational data'!AY6/(365.25*24*60)*1000000</f>
        <v>26263.310898167165</v>
      </c>
      <c r="F285" s="28">
        <f>'[1]SD 5. Operational data'!AZ6/(365.25*24*60)*1000000</f>
        <v>26865.301543843641</v>
      </c>
      <c r="G285" s="28">
        <f>'[1]SD 5. Operational data'!BA6/(365.25*24*60)*1000000</f>
        <v>27105.726671229753</v>
      </c>
      <c r="H285" s="28">
        <f>'[1]SD 5. Operational data'!BB6/(365.25*24*60)*1000000</f>
        <v>25148.591147615789</v>
      </c>
      <c r="I285" s="28">
        <f>'[1]SD 5. Operational data'!BC6/(365.25*24*60)*1000000</f>
        <v>26031.8769488174</v>
      </c>
      <c r="J285" s="28">
        <f>'[1]SD 5. Operational data'!BD6/(365.25*24*60)*1000000</f>
        <v>25658.848581641192</v>
      </c>
      <c r="K285" s="28">
        <f>'[1]SD 5. Operational data'!BE6/(365.25*24*60)*1000000</f>
        <v>26078.494362756788</v>
      </c>
    </row>
    <row r="286" spans="2:11" x14ac:dyDescent="0.25">
      <c r="B286" s="1" t="s">
        <v>6</v>
      </c>
      <c r="C286" s="28">
        <f>'[1]SD 5. Operational data'!BF6/(365.25*24*60)*1000000</f>
        <v>22748.574036048372</v>
      </c>
      <c r="D286" s="28">
        <f>'[1]SD 5. Operational data'!BG6/(365.25*24*60)*1000000</f>
        <v>22766.217963343224</v>
      </c>
      <c r="E286" s="28">
        <f>'[1]SD 5. Operational data'!BH6/(365.25*24*60)*1000000</f>
        <v>22885.580652521105</v>
      </c>
      <c r="F286" s="28">
        <f>'[1]SD 5. Operational data'!BI6/(365.25*24*60)*1000000</f>
        <v>23046.296834360026</v>
      </c>
      <c r="G286" s="28">
        <f>'[1]SD 5. Operational data'!BJ6/(365.25*24*60)*1000000</f>
        <v>23012.244277131347</v>
      </c>
      <c r="H286" s="28">
        <f>'[1]SD 5. Operational data'!BK6/(365.25*24*60)*1000000</f>
        <v>22707.607042360632</v>
      </c>
      <c r="I286" s="28">
        <f>'[1]SD 5. Operational data'!BL6/(365.25*24*60)*1000000</f>
        <v>22536.513722473777</v>
      </c>
      <c r="J286" s="28">
        <f>'[1]SD 5. Operational data'!BM6/(365.25*24*60)*1000000</f>
        <v>23368.964518454184</v>
      </c>
      <c r="K286" s="28">
        <f>'[1]SD 5. Operational data'!BN6/(365.25*24*60)*1000000</f>
        <v>22872.087198032481</v>
      </c>
    </row>
    <row r="287" spans="2:11" x14ac:dyDescent="0.25">
      <c r="B287" s="1" t="s">
        <v>5</v>
      </c>
      <c r="C287" s="28">
        <f>'[1]SD 5. Operational data'!BO6/(365.25*24*60)*1000000</f>
        <v>8133.698380104951</v>
      </c>
      <c r="D287" s="28">
        <f>'[1]SD 5. Operational data'!BP6/(365.25*24*60)*1000000</f>
        <v>8325.7281922579659</v>
      </c>
      <c r="E287" s="28">
        <f>'[1]SD 5. Operational data'!BQ6/(365.25*24*60)*1000000</f>
        <v>8536.7708570994</v>
      </c>
      <c r="F287" s="28">
        <f>'[1]SD 5. Operational data'!BR6/(365.25*24*60)*1000000</f>
        <v>8320.0243364514427</v>
      </c>
      <c r="G287" s="28">
        <f>'[1]SD 5. Operational data'!BS6/(365.25*24*60)*1000000</f>
        <v>8460.719446345729</v>
      </c>
      <c r="H287" s="28">
        <f>'[1]SD 5. Operational data'!BT6/(365.25*24*60)*1000000</f>
        <v>8394.1744619362689</v>
      </c>
      <c r="I287" s="28">
        <f>'[1]SD 5. Operational data'!BU6/(365.25*24*60)*1000000</f>
        <v>8299.1101984941815</v>
      </c>
      <c r="J287" s="28">
        <f>'[1]SD 5. Operational data'!BV6/(365.25*24*60)*1000000</f>
        <v>8088.0675336527493</v>
      </c>
      <c r="K287" s="28">
        <f>'[1]SD 5. Operational data'!BW6/(365.25*24*60)*1000000</f>
        <v>7862.8067837858398</v>
      </c>
    </row>
    <row r="288" spans="2:11" x14ac:dyDescent="0.25">
      <c r="B288" s="1" t="s">
        <v>4</v>
      </c>
      <c r="C288" s="28">
        <f>'[1]SD 5. Operational data'!BX6/(365.25*24*60)*1000000</f>
        <v>19293.861872673715</v>
      </c>
      <c r="D288" s="28">
        <f>'[1]SD 5. Operational data'!BY6/(365.25*24*60)*1000000</f>
        <v>19581.719606528866</v>
      </c>
      <c r="E288" s="28">
        <f>'[1]SD 5. Operational data'!BZ6/(365.25*24*60)*1000000</f>
        <v>19983.13068876258</v>
      </c>
      <c r="F288" s="28">
        <f>'[1]SD 5. Operational data'!CA6/(365.25*24*60)*1000000</f>
        <v>19945.845934284978</v>
      </c>
      <c r="G288" s="28">
        <f>'[1]SD 5. Operational data'!CB6/(365.25*24*60)*1000000</f>
        <v>20302.125552200625</v>
      </c>
      <c r="H288" s="28">
        <f>'[1]SD 5. Operational data'!CC6/(365.25*24*60)*1000000</f>
        <v>19907.743148884114</v>
      </c>
      <c r="I288" s="28">
        <f>'[1]SD 5. Operational data'!CD6/(365.25*24*60)*1000000</f>
        <v>20427.040339614574</v>
      </c>
      <c r="J288" s="28">
        <f>'[1]SD 5. Operational data'!CE6/(365.25*24*60)*1000000</f>
        <v>20069.741638544554</v>
      </c>
      <c r="K288" s="28">
        <f>'[1]SD 5. Operational data'!CF6/(365.25*24*60)*1000000</f>
        <v>19645.908271692697</v>
      </c>
    </row>
    <row r="289" spans="2:11" x14ac:dyDescent="0.25">
      <c r="B289" s="1" t="s">
        <v>3</v>
      </c>
      <c r="C289" s="28">
        <f>'[1]SD 5. Operational data'!CG6/(365.25*24*60)*1000000</f>
        <v>20827.629477526807</v>
      </c>
      <c r="D289" s="28">
        <f>'[1]SD 5. Operational data'!CH6/(365.25*24*60)*1000000</f>
        <v>21405.810327781575</v>
      </c>
      <c r="E289" s="28">
        <f>'[1]SD 5. Operational data'!CI6/(365.25*24*60)*1000000</f>
        <v>21568.750475321311</v>
      </c>
      <c r="F289" s="28">
        <f>'[1]SD 5. Operational data'!CJ6/(365.25*24*60)*1000000</f>
        <v>21421.210738459202</v>
      </c>
      <c r="G289" s="28">
        <f>'[1]SD 5. Operational data'!CK6/(365.25*24*60)*1000000</f>
        <v>21871.435090120922</v>
      </c>
      <c r="H289" s="28">
        <f>'[1]SD 5. Operational data'!CL6/(365.25*24*60)*1000000</f>
        <v>21406.380713362232</v>
      </c>
      <c r="I289" s="28">
        <f>'[1]SD 5. Operational data'!CM6/(365.25*24*60)*1000000</f>
        <v>20949.501863259564</v>
      </c>
      <c r="J289" s="28">
        <f>'[1]SD 5. Operational data'!CN6/(365.25*24*60)*1000000</f>
        <v>20929.538367936726</v>
      </c>
      <c r="K289" s="28">
        <f>'[1]SD 5. Operational data'!CO6/(365.25*24*60)*1000000</f>
        <v>20159.793520419807</v>
      </c>
    </row>
    <row r="290" spans="2:11" x14ac:dyDescent="0.25">
      <c r="B290" s="1" t="s">
        <v>2</v>
      </c>
      <c r="C290" s="28">
        <f>'[1]SD 5. Operational data'!CP6/(365.25*24*60)*1000000</f>
        <v>14065.523994220093</v>
      </c>
      <c r="D290" s="28">
        <f>'[1]SD 5. Operational data'!CQ6/(365.25*24*60)*1000000</f>
        <v>14259.548254620124</v>
      </c>
      <c r="E290" s="28">
        <f>'[1]SD 5. Operational data'!CR6/(365.25*24*60)*1000000</f>
        <v>14993.181991025935</v>
      </c>
      <c r="F290" s="28">
        <f>'[1]SD 5. Operational data'!CS6/(365.25*24*60)*1000000</f>
        <v>14735.014069510989</v>
      </c>
      <c r="G290" s="28">
        <f>'[1]SD 5. Operational data'!CT6/(365.25*24*60)*1000000</f>
        <v>15037.447714655107</v>
      </c>
      <c r="H290" s="28">
        <f>'[1]SD 5. Operational data'!CU6/(365.25*24*60)*1000000</f>
        <v>14505.914898471367</v>
      </c>
      <c r="I290" s="28">
        <f>'[1]SD 5. Operational data'!CV6/(365.25*24*60)*1000000</f>
        <v>14439.772986538901</v>
      </c>
      <c r="J290" s="28">
        <f>'[1]SD 5. Operational data'!CW6/(365.25*24*60)*1000000</f>
        <v>14261.54080158187</v>
      </c>
      <c r="K290" s="28">
        <f>'[1]SD 5. Operational data'!CX6/(365.25*24*60)*1000000</f>
        <v>14160.105253122982</v>
      </c>
    </row>
    <row r="291" spans="2:11" x14ac:dyDescent="0.25">
      <c r="B291" s="1" t="s">
        <v>1</v>
      </c>
      <c r="C291" s="28">
        <f>'[1]SD 5. Operational data'!CY6/(365.25*24*60)*1000000</f>
        <v>8458.1946225174415</v>
      </c>
      <c r="D291" s="28">
        <f>'[1]SD 5. Operational data'!CZ6/(365.25*24*60)*1000000</f>
        <v>8398.1170455602569</v>
      </c>
      <c r="E291" s="28">
        <f>'[1]SD 5. Operational data'!DA6/(365.25*24*60)*1000000</f>
        <v>8443.7022264050502</v>
      </c>
      <c r="F291" s="28">
        <f>'[1]SD 5. Operational data'!DB6/(365.25*24*60)*1000000</f>
        <v>8719.3898966790111</v>
      </c>
      <c r="G291" s="28">
        <f>'[1]SD 5. Operational data'!DC6/(365.25*24*60)*1000000</f>
        <v>8641.7725714178268</v>
      </c>
      <c r="H291" s="28">
        <f>'[1]SD 5. Operational data'!DD6/(365.25*24*60)*1000000</f>
        <v>8450.8628002513742</v>
      </c>
      <c r="I291" s="28">
        <f>'[1]SD 5. Operational data'!DE6/(365.25*24*60)*1000000</f>
        <v>8209.7389891560179</v>
      </c>
      <c r="J291" s="28">
        <f>'[1]SD 5. Operational data'!DF6/(365.25*24*60)*1000000</f>
        <v>8076.0171997792604</v>
      </c>
      <c r="K291" s="28">
        <f>'[1]SD 5. Operational data'!DG6/(365.25*24*60)*1000000</f>
        <v>7817.6054686212456</v>
      </c>
    </row>
    <row r="292" spans="2:11" x14ac:dyDescent="0.25">
      <c r="B292" s="1" t="s">
        <v>0</v>
      </c>
      <c r="C292" s="28">
        <f>'[1]SD 5. Operational data'!DH6/(365.25*24*60)*1000000</f>
        <v>15049.319339873751</v>
      </c>
      <c r="D292" s="28">
        <f>'[1]SD 5. Operational data'!DI6/(365.25*24*60)*1000000</f>
        <v>15158.465621795396</v>
      </c>
      <c r="E292" s="28">
        <f>'[1]SD 5. Operational data'!DJ6/(365.25*24*60)*1000000</f>
        <v>15012.281684363728</v>
      </c>
      <c r="F292" s="28">
        <f>'[1]SD 5. Operational data'!DK6/(365.25*24*60)*1000000</f>
        <v>15235.785201100987</v>
      </c>
      <c r="G292" s="28">
        <f>'[1]SD 5. Operational data'!DL6/(365.25*24*60)*1000000</f>
        <v>15520.730214032983</v>
      </c>
      <c r="H292" s="28">
        <f>'[1]SD 5. Operational data'!DM6/(365.25*24*60)*1000000</f>
        <v>15253.112090561459</v>
      </c>
      <c r="I292" s="28">
        <f>'[1]SD 5. Operational data'!DN6/(365.25*24*60)*1000000</f>
        <v>15439.631942562071</v>
      </c>
      <c r="J292" s="28">
        <f>'[1]SD 5. Operational data'!DO6/(365.25*24*60)*1000000</f>
        <v>14937.012725570487</v>
      </c>
      <c r="K292" s="28">
        <f>'[1]SD 5. Operational data'!DP6/(365.25*24*60)*1000000</f>
        <v>14632.878587176609</v>
      </c>
    </row>
    <row r="293" spans="2:11" x14ac:dyDescent="0.25">
      <c r="K293" s="28"/>
    </row>
    <row r="294" spans="2:11" x14ac:dyDescent="0.25">
      <c r="B294" s="2" t="s">
        <v>95</v>
      </c>
      <c r="C294"/>
      <c r="D294"/>
      <c r="E294"/>
      <c r="F294"/>
      <c r="G294"/>
      <c r="H294"/>
      <c r="I294"/>
      <c r="J294"/>
    </row>
    <row r="295" spans="2:11" x14ac:dyDescent="0.25">
      <c r="B295"/>
      <c r="C295" s="4">
        <v>2006</v>
      </c>
      <c r="D295" s="4">
        <v>2007</v>
      </c>
      <c r="E295" s="4">
        <v>2008</v>
      </c>
      <c r="F295" s="4">
        <v>2009</v>
      </c>
      <c r="G295" s="4">
        <v>2010</v>
      </c>
      <c r="H295" s="4">
        <v>2011</v>
      </c>
      <c r="I295" s="4">
        <v>2012</v>
      </c>
      <c r="J295" s="4">
        <v>2013</v>
      </c>
      <c r="K295" s="4">
        <v>2014</v>
      </c>
    </row>
    <row r="296" spans="2:11" x14ac:dyDescent="0.25">
      <c r="B296" t="s">
        <v>12</v>
      </c>
      <c r="C296" s="32">
        <f>'[1]SD 5. Operational data'!D47</f>
        <v>154510</v>
      </c>
      <c r="D296" s="32">
        <f>'[1]SD 5. Operational data'!E47</f>
        <v>156360</v>
      </c>
      <c r="E296" s="32">
        <f>'[1]SD 5. Operational data'!F47</f>
        <v>158455</v>
      </c>
      <c r="F296" s="32">
        <f>'[1]SD 5. Operational data'!G47</f>
        <v>161092</v>
      </c>
      <c r="G296" s="32">
        <f>'[1]SD 5. Operational data'!H47</f>
        <v>164900</v>
      </c>
      <c r="H296" s="32">
        <f>'[1]SD 5. Operational data'!I47</f>
        <v>168937</v>
      </c>
      <c r="I296" s="32">
        <f>'[1]SD 5. Operational data'!J47</f>
        <v>173186</v>
      </c>
      <c r="J296" s="32">
        <f>'[1]SD 5. Operational data'!K47</f>
        <v>177255</v>
      </c>
      <c r="K296" s="32">
        <f>'[1]SD 5. Operational data'!L47</f>
        <v>178710</v>
      </c>
    </row>
    <row r="297" spans="2:11" x14ac:dyDescent="0.25">
      <c r="B297" t="s">
        <v>11</v>
      </c>
      <c r="C297" s="32">
        <f>'[1]SD 5. Operational data'!M47</f>
        <v>1546194.5</v>
      </c>
      <c r="D297" s="32">
        <f>'[1]SD 5. Operational data'!N47</f>
        <v>1561614</v>
      </c>
      <c r="E297" s="32">
        <f>'[1]SD 5. Operational data'!O47</f>
        <v>1574318</v>
      </c>
      <c r="F297" s="32">
        <f>'[1]SD 5. Operational data'!P47</f>
        <v>1586138</v>
      </c>
      <c r="G297" s="32">
        <f>'[1]SD 5. Operational data'!Q47</f>
        <v>1596897.5</v>
      </c>
      <c r="H297" s="32">
        <f>'[1]SD 5. Operational data'!R47</f>
        <v>1608734.5</v>
      </c>
      <c r="I297" s="32">
        <f>'[1]SD 5. Operational data'!S47</f>
        <v>1621658.5</v>
      </c>
      <c r="J297" s="32">
        <f>'[1]SD 5. Operational data'!T47</f>
        <v>1635052.5</v>
      </c>
      <c r="K297" s="32">
        <f>'[1]SD 5. Operational data'!U47</f>
        <v>1651159.5</v>
      </c>
    </row>
    <row r="298" spans="2:11" x14ac:dyDescent="0.25">
      <c r="B298" t="s">
        <v>10</v>
      </c>
      <c r="C298" s="32">
        <f>'[1]SD 5. Operational data'!V47</f>
        <v>294971.65817284817</v>
      </c>
      <c r="D298" s="32">
        <f>'[1]SD 5. Operational data'!W47</f>
        <v>299951.29418559512</v>
      </c>
      <c r="E298" s="32">
        <f>'[1]SD 5. Operational data'!X47</f>
        <v>303151.80398687738</v>
      </c>
      <c r="F298" s="32">
        <f>'[1]SD 5. Operational data'!Y47</f>
        <v>305984.98426974035</v>
      </c>
      <c r="G298" s="32">
        <f>'[1]SD 5. Operational data'!Z47</f>
        <v>310174.96273258881</v>
      </c>
      <c r="H298" s="32">
        <f>'[1]SD 5. Operational data'!AA47</f>
        <v>314439.61807555537</v>
      </c>
      <c r="I298" s="32">
        <f>'[1]SD 5. Operational data'!AB47</f>
        <v>318643.22002329014</v>
      </c>
      <c r="J298" s="32">
        <f>'[1]SD 5. Operational data'!AC47</f>
        <v>322735.81579787645</v>
      </c>
      <c r="K298" s="32">
        <f>'[1]SD 5. Operational data'!AD47</f>
        <v>325917.15180561459</v>
      </c>
    </row>
    <row r="299" spans="2:11" x14ac:dyDescent="0.25">
      <c r="B299" t="s">
        <v>9</v>
      </c>
      <c r="C299" s="32">
        <f>'[1]SD 5. Operational data'!AE47</f>
        <v>849548.29330195289</v>
      </c>
      <c r="D299" s="32">
        <f>'[1]SD 5. Operational data'!AF47</f>
        <v>859722.30529925239</v>
      </c>
      <c r="E299" s="32">
        <f>'[1]SD 5. Operational data'!AG47</f>
        <v>869654.53679641755</v>
      </c>
      <c r="F299" s="32">
        <f>'[1]SD 5. Operational data'!AH47</f>
        <v>878612.20779662021</v>
      </c>
      <c r="G299" s="32">
        <f>'[1]SD 5. Operational data'!AI47</f>
        <v>886064.29272155382</v>
      </c>
      <c r="H299" s="32">
        <f>'[1]SD 5. Operational data'!AJ47</f>
        <v>895088.26980019733</v>
      </c>
      <c r="I299" s="32">
        <f>'[1]SD 5. Operational data'!AK47</f>
        <v>903746.68839345104</v>
      </c>
      <c r="J299" s="32">
        <f>'[1]SD 5. Operational data'!AL47</f>
        <v>919384.82389900391</v>
      </c>
      <c r="K299" s="32">
        <f>'[1]SD 5. Operational data'!AM47</f>
        <v>940028.5</v>
      </c>
    </row>
    <row r="300" spans="2:11" x14ac:dyDescent="0.25">
      <c r="B300" t="s">
        <v>8</v>
      </c>
      <c r="C300" s="32">
        <f>'[1]SD 5. Operational data'!AN47</f>
        <v>1212063.5623809525</v>
      </c>
      <c r="D300" s="32">
        <f>'[1]SD 5. Operational data'!AO47</f>
        <v>1236100.9766666668</v>
      </c>
      <c r="E300" s="32">
        <f>'[1]SD 5. Operational data'!AP47</f>
        <v>1263762.9433333334</v>
      </c>
      <c r="F300" s="32">
        <f>'[1]SD 5. Operational data'!AQ47</f>
        <v>1287435.6833333333</v>
      </c>
      <c r="G300" s="32">
        <f>'[1]SD 5. Operational data'!AR47</f>
        <v>1307554.3333333333</v>
      </c>
      <c r="H300" s="32">
        <f>'[1]SD 5. Operational data'!AS47</f>
        <v>1326563.5</v>
      </c>
      <c r="I300" s="32">
        <f>'[1]SD 5. Operational data'!AT47</f>
        <v>1343864.5</v>
      </c>
      <c r="J300" s="32">
        <f>'[1]SD 5. Operational data'!AU47</f>
        <v>1359711.5</v>
      </c>
      <c r="K300" s="32">
        <f>'[1]SD 5. Operational data'!AV47</f>
        <v>1376483</v>
      </c>
    </row>
    <row r="301" spans="2:11" x14ac:dyDescent="0.25">
      <c r="B301" t="s">
        <v>7</v>
      </c>
      <c r="C301" s="32">
        <f>'[1]SD 5. Operational data'!AW47</f>
        <v>624130</v>
      </c>
      <c r="D301" s="32">
        <f>'[1]SD 5. Operational data'!AX47</f>
        <v>635123</v>
      </c>
      <c r="E301" s="32">
        <f>'[1]SD 5. Operational data'!AY47</f>
        <v>647729</v>
      </c>
      <c r="F301" s="32">
        <f>'[1]SD 5. Operational data'!AZ47</f>
        <v>663216</v>
      </c>
      <c r="G301" s="32">
        <f>'[1]SD 5. Operational data'!BA47</f>
        <v>676960</v>
      </c>
      <c r="H301" s="32">
        <f>'[1]SD 5. Operational data'!BB47</f>
        <v>688959</v>
      </c>
      <c r="I301" s="32">
        <f>'[1]SD 5. Operational data'!BC47</f>
        <v>699264</v>
      </c>
      <c r="J301" s="32">
        <f>'[1]SD 5. Operational data'!BD47</f>
        <v>710431</v>
      </c>
      <c r="K301" s="32">
        <f>'[1]SD 5. Operational data'!BE47</f>
        <v>721930</v>
      </c>
    </row>
    <row r="302" spans="2:11" x14ac:dyDescent="0.25">
      <c r="B302" t="s">
        <v>6</v>
      </c>
      <c r="C302" s="32">
        <f>'[1]SD 5. Operational data'!BF47</f>
        <v>799028</v>
      </c>
      <c r="D302" s="32">
        <f>'[1]SD 5. Operational data'!BG47</f>
        <v>805190</v>
      </c>
      <c r="E302" s="32">
        <f>'[1]SD 5. Operational data'!BH47</f>
        <v>814865</v>
      </c>
      <c r="F302" s="32">
        <f>'[1]SD 5. Operational data'!BI47</f>
        <v>821578</v>
      </c>
      <c r="G302" s="32">
        <f>'[1]SD 5. Operational data'!BJ47</f>
        <v>825215</v>
      </c>
      <c r="H302" s="32">
        <f>'[1]SD 5. Operational data'!BK47</f>
        <v>834416</v>
      </c>
      <c r="I302" s="32">
        <f>'[1]SD 5. Operational data'!BL47</f>
        <v>838385</v>
      </c>
      <c r="J302" s="32">
        <f>'[1]SD 5. Operational data'!BM47</f>
        <v>844244</v>
      </c>
      <c r="K302" s="32">
        <f>'[1]SD 5. Operational data'!BN47</f>
        <v>854231</v>
      </c>
    </row>
    <row r="303" spans="2:11" x14ac:dyDescent="0.25">
      <c r="B303" t="s">
        <v>5</v>
      </c>
      <c r="C303" s="32">
        <f>'[1]SD 5. Operational data'!BO47</f>
        <v>293175.49999999994</v>
      </c>
      <c r="D303" s="32">
        <f>'[1]SD 5. Operational data'!BP47</f>
        <v>299118.49999999994</v>
      </c>
      <c r="E303" s="32">
        <f>'[1]SD 5. Operational data'!BQ47</f>
        <v>302627.5</v>
      </c>
      <c r="F303" s="32">
        <f>'[1]SD 5. Operational data'!BR47</f>
        <v>305243</v>
      </c>
      <c r="G303" s="32">
        <f>'[1]SD 5. Operational data'!BS47</f>
        <v>309598</v>
      </c>
      <c r="H303" s="32">
        <f>'[1]SD 5. Operational data'!BT47</f>
        <v>313362.00000000006</v>
      </c>
      <c r="I303" s="32">
        <f>'[1]SD 5. Operational data'!BU47</f>
        <v>317050.00000000006</v>
      </c>
      <c r="J303" s="32">
        <f>'[1]SD 5. Operational data'!BV47</f>
        <v>318830</v>
      </c>
      <c r="K303" s="32">
        <f>'[1]SD 5. Operational data'!BW47</f>
        <v>318429</v>
      </c>
    </row>
    <row r="304" spans="2:11" x14ac:dyDescent="0.25">
      <c r="B304" t="s">
        <v>4</v>
      </c>
      <c r="C304" s="32">
        <f>'[1]SD 5. Operational data'!BX47</f>
        <v>663966.3573024238</v>
      </c>
      <c r="D304" s="32">
        <f>'[1]SD 5. Operational data'!BY47</f>
        <v>675821.59009513049</v>
      </c>
      <c r="E304" s="32">
        <f>'[1]SD 5. Operational data'!BZ47</f>
        <v>688356.4318822237</v>
      </c>
      <c r="F304" s="32">
        <f>'[1]SD 5. Operational data'!CA47</f>
        <v>701004.54183504835</v>
      </c>
      <c r="G304" s="32">
        <f>'[1]SD 5. Operational data'!CB47</f>
        <v>715219.69663430494</v>
      </c>
      <c r="H304" s="32">
        <f>'[1]SD 5. Operational data'!CC47</f>
        <v>731281.52706414193</v>
      </c>
      <c r="I304" s="32">
        <f>'[1]SD 5. Operational data'!CD47</f>
        <v>743561.51547834044</v>
      </c>
      <c r="J304" s="32">
        <f>'[1]SD 5. Operational data'!CE47</f>
        <v>753913.41676783864</v>
      </c>
      <c r="K304" s="32">
        <f>'[1]SD 5. Operational data'!CF47</f>
        <v>765240.73900240555</v>
      </c>
    </row>
    <row r="305" spans="2:11" x14ac:dyDescent="0.25">
      <c r="B305" t="s">
        <v>3</v>
      </c>
      <c r="C305" s="32">
        <f>'[1]SD 5. Operational data'!CG47</f>
        <v>778839</v>
      </c>
      <c r="D305" s="32">
        <f>'[1]SD 5. Operational data'!CH47</f>
        <v>779426</v>
      </c>
      <c r="E305" s="32">
        <f>'[1]SD 5. Operational data'!CI47</f>
        <v>781110</v>
      </c>
      <c r="F305" s="32">
        <f>'[1]SD 5. Operational data'!CJ47</f>
        <v>814467</v>
      </c>
      <c r="G305" s="32">
        <f>'[1]SD 5. Operational data'!CK47</f>
        <v>826964</v>
      </c>
      <c r="H305" s="32">
        <f>'[1]SD 5. Operational data'!CL47</f>
        <v>836055</v>
      </c>
      <c r="I305" s="32">
        <f>'[1]SD 5. Operational data'!CM47</f>
        <v>844153</v>
      </c>
      <c r="J305" s="32">
        <f>'[1]SD 5. Operational data'!CN47</f>
        <v>847766</v>
      </c>
      <c r="K305" s="32">
        <f>'[1]SD 5. Operational data'!CO47</f>
        <v>851766.5</v>
      </c>
    </row>
    <row r="306" spans="2:11" x14ac:dyDescent="0.25">
      <c r="B306" t="s">
        <v>2</v>
      </c>
      <c r="C306" s="32">
        <f>'[1]SD 5. Operational data'!CP47</f>
        <v>605408</v>
      </c>
      <c r="D306" s="32">
        <f>'[1]SD 5. Operational data'!CQ47</f>
        <v>616585.5</v>
      </c>
      <c r="E306" s="32">
        <f>'[1]SD 5. Operational data'!CR47</f>
        <v>627552.50000000012</v>
      </c>
      <c r="F306" s="32">
        <f>'[1]SD 5. Operational data'!CS47</f>
        <v>638613.50000000023</v>
      </c>
      <c r="G306" s="32">
        <f>'[1]SD 5. Operational data'!CT47</f>
        <v>645694.5</v>
      </c>
      <c r="H306" s="32">
        <f>'[1]SD 5. Operational data'!CU47</f>
        <v>654640.99999999988</v>
      </c>
      <c r="I306" s="32">
        <f>'[1]SD 5. Operational data'!CV47</f>
        <v>668703</v>
      </c>
      <c r="J306" s="32">
        <f>'[1]SD 5. Operational data'!CW47</f>
        <v>681299.00000000012</v>
      </c>
      <c r="K306" s="32">
        <f>'[1]SD 5. Operational data'!CX47</f>
        <v>685194.00000000012</v>
      </c>
    </row>
    <row r="307" spans="2:11" x14ac:dyDescent="0.25">
      <c r="B307" t="s">
        <v>1</v>
      </c>
      <c r="C307" s="32">
        <f>'[1]SD 5. Operational data'!CY47</f>
        <v>250642.52420131132</v>
      </c>
      <c r="D307" s="32">
        <f>'[1]SD 5. Operational data'!CZ47</f>
        <v>255484.38545676047</v>
      </c>
      <c r="E307" s="32">
        <f>'[1]SD 5. Operational data'!DA47</f>
        <v>260424.25945125124</v>
      </c>
      <c r="F307" s="32">
        <f>'[1]SD 5. Operational data'!DB47</f>
        <v>265464.13023523602</v>
      </c>
      <c r="G307" s="32">
        <f>'[1]SD 5. Operational data'!DC47</f>
        <v>270606.02202186675</v>
      </c>
      <c r="H307" s="32">
        <f>'[1]SD 5. Operational data'!DD47</f>
        <v>275852</v>
      </c>
      <c r="I307" s="32">
        <f>'[1]SD 5. Operational data'!DE47</f>
        <v>278392</v>
      </c>
      <c r="J307" s="32">
        <f>'[1]SD 5. Operational data'!DF47</f>
        <v>279868</v>
      </c>
      <c r="K307" s="32">
        <f>'[1]SD 5. Operational data'!DG47</f>
        <v>280750</v>
      </c>
    </row>
    <row r="308" spans="2:11" x14ac:dyDescent="0.25">
      <c r="B308" t="s">
        <v>0</v>
      </c>
      <c r="C308" s="32">
        <f>'[1]SD 5. Operational data'!DH47</f>
        <v>612728</v>
      </c>
      <c r="D308" s="32">
        <f>'[1]SD 5. Operational data'!DI47</f>
        <v>618250</v>
      </c>
      <c r="E308" s="32">
        <f>'[1]SD 5. Operational data'!DJ47</f>
        <v>624094</v>
      </c>
      <c r="F308" s="32">
        <f>'[1]SD 5. Operational data'!DK47</f>
        <v>628120</v>
      </c>
      <c r="G308" s="32">
        <f>'[1]SD 5. Operational data'!DL47</f>
        <v>633823</v>
      </c>
      <c r="H308" s="32">
        <f>'[1]SD 5. Operational data'!DM47</f>
        <v>641129.77419354848</v>
      </c>
      <c r="I308" s="32">
        <f>'[1]SD 5. Operational data'!DN47</f>
        <v>647892</v>
      </c>
      <c r="J308" s="32">
        <f>'[1]SD 5. Operational data'!DO47</f>
        <v>656516</v>
      </c>
      <c r="K308" s="32">
        <f>'[1]SD 5. Operational data'!DP47</f>
        <v>658453</v>
      </c>
    </row>
    <row r="309" spans="2:11" x14ac:dyDescent="0.25">
      <c r="B309"/>
      <c r="C309"/>
      <c r="D309"/>
      <c r="E309"/>
      <c r="F309"/>
      <c r="G309"/>
      <c r="H309"/>
      <c r="I309"/>
      <c r="J309"/>
    </row>
    <row r="310" spans="2:11" x14ac:dyDescent="0.25">
      <c r="B310" s="4" t="s">
        <v>97</v>
      </c>
      <c r="C310"/>
      <c r="D310"/>
      <c r="E310"/>
      <c r="F310"/>
      <c r="G310"/>
      <c r="H310"/>
      <c r="I310"/>
      <c r="J310"/>
    </row>
    <row r="311" spans="2:11" x14ac:dyDescent="0.25">
      <c r="B311"/>
      <c r="C311" s="4">
        <v>2006</v>
      </c>
      <c r="D311" s="4">
        <v>2007</v>
      </c>
      <c r="E311" s="4">
        <v>2008</v>
      </c>
      <c r="F311" s="4">
        <v>2009</v>
      </c>
      <c r="G311" s="4">
        <v>2010</v>
      </c>
      <c r="H311" s="4">
        <v>2011</v>
      </c>
      <c r="I311" s="4">
        <v>2012</v>
      </c>
      <c r="J311" s="4">
        <v>2013</v>
      </c>
      <c r="K311" s="4">
        <v>2014</v>
      </c>
    </row>
    <row r="312" spans="2:11" x14ac:dyDescent="0.25">
      <c r="B312" t="s">
        <v>12</v>
      </c>
      <c r="C312" s="36">
        <f t="shared" ref="C312:J324" si="241">C280/C296</f>
        <v>3.3941098258334412E-2</v>
      </c>
      <c r="D312" s="36">
        <f t="shared" si="241"/>
        <v>3.4300451161207592E-2</v>
      </c>
      <c r="E312" s="36">
        <f t="shared" si="241"/>
        <v>3.4164492062580772E-2</v>
      </c>
      <c r="F312" s="36">
        <f t="shared" si="241"/>
        <v>3.3907571562450417E-2</v>
      </c>
      <c r="G312" s="36">
        <f t="shared" si="241"/>
        <v>3.339578186084842E-2</v>
      </c>
      <c r="H312" s="36">
        <f t="shared" si="241"/>
        <v>3.274908631086388E-2</v>
      </c>
      <c r="I312" s="36">
        <f t="shared" si="241"/>
        <v>3.1739754924120261E-2</v>
      </c>
      <c r="J312" s="36">
        <f t="shared" si="241"/>
        <v>3.1148282318788831E-2</v>
      </c>
      <c r="K312" s="36">
        <f t="shared" ref="K312" si="242">K280/K296</f>
        <v>3.0105779294839791E-2</v>
      </c>
    </row>
    <row r="313" spans="2:11" x14ac:dyDescent="0.25">
      <c r="B313" t="s">
        <v>11</v>
      </c>
      <c r="C313" s="36">
        <f t="shared" si="241"/>
        <v>3.7037509803752665E-2</v>
      </c>
      <c r="D313" s="36">
        <f t="shared" si="241"/>
        <v>3.7063331132334829E-2</v>
      </c>
      <c r="E313" s="36">
        <f t="shared" si="241"/>
        <v>3.6901249186522135E-2</v>
      </c>
      <c r="F313" s="36">
        <f t="shared" si="241"/>
        <v>3.6808429801942058E-2</v>
      </c>
      <c r="G313" s="36">
        <f t="shared" si="241"/>
        <v>3.6353448791390942E-2</v>
      </c>
      <c r="H313" s="36">
        <f t="shared" si="241"/>
        <v>3.6128761648375265E-2</v>
      </c>
      <c r="I313" s="36">
        <f t="shared" si="241"/>
        <v>3.4404722287750066E-2</v>
      </c>
      <c r="J313" s="36">
        <f t="shared" si="241"/>
        <v>3.0626670854931069E-2</v>
      </c>
      <c r="K313" s="36">
        <f t="shared" ref="K313" si="243">K281/K297</f>
        <v>2.9389863457316538E-2</v>
      </c>
    </row>
    <row r="314" spans="2:11" x14ac:dyDescent="0.25">
      <c r="B314" t="s">
        <v>10</v>
      </c>
      <c r="C314" s="36">
        <f t="shared" si="241"/>
        <v>3.8512735668958846E-2</v>
      </c>
      <c r="D314" s="36">
        <f t="shared" si="241"/>
        <v>3.8534523435013672E-2</v>
      </c>
      <c r="E314" s="36">
        <f t="shared" si="241"/>
        <v>3.8255004473541819E-2</v>
      </c>
      <c r="F314" s="36">
        <f t="shared" si="241"/>
        <v>3.7881376288105111E-2</v>
      </c>
      <c r="G314" s="36">
        <f t="shared" si="241"/>
        <v>3.806378199042925E-2</v>
      </c>
      <c r="H314" s="36">
        <f t="shared" si="241"/>
        <v>3.691469539777243E-2</v>
      </c>
      <c r="I314" s="36">
        <f t="shared" si="241"/>
        <v>3.6308848062199459E-2</v>
      </c>
      <c r="J314" s="36">
        <f t="shared" si="241"/>
        <v>3.5237062315290488E-2</v>
      </c>
      <c r="K314" s="36">
        <f t="shared" ref="K314" si="244">K282/K298</f>
        <v>3.4531695855235543E-2</v>
      </c>
    </row>
    <row r="315" spans="2:11" x14ac:dyDescent="0.25">
      <c r="B315" t="s">
        <v>9</v>
      </c>
      <c r="C315" s="36">
        <f t="shared" si="241"/>
        <v>3.8484570848736882E-2</v>
      </c>
      <c r="D315" s="36">
        <f t="shared" si="241"/>
        <v>3.8662871004889666E-2</v>
      </c>
      <c r="E315" s="36">
        <f t="shared" si="241"/>
        <v>3.9596760831808644E-2</v>
      </c>
      <c r="F315" s="36">
        <f t="shared" si="241"/>
        <v>3.7709156044033902E-2</v>
      </c>
      <c r="G315" s="36">
        <f t="shared" si="241"/>
        <v>3.7359417929337606E-2</v>
      </c>
      <c r="H315" s="36">
        <f t="shared" si="241"/>
        <v>3.7174822618904299E-2</v>
      </c>
      <c r="I315" s="36">
        <f t="shared" si="241"/>
        <v>3.4724591721070779E-2</v>
      </c>
      <c r="J315" s="36">
        <f t="shared" si="241"/>
        <v>3.3089625434119516E-2</v>
      </c>
      <c r="K315" s="36">
        <f t="shared" ref="K315" si="245">K283/K299</f>
        <v>3.1627024893442379E-2</v>
      </c>
    </row>
    <row r="316" spans="2:11" x14ac:dyDescent="0.25">
      <c r="B316" t="s">
        <v>8</v>
      </c>
      <c r="C316" s="36">
        <f t="shared" si="241"/>
        <v>3.2342115454715832E-2</v>
      </c>
      <c r="D316" s="36">
        <f t="shared" si="241"/>
        <v>3.1850079245202743E-2</v>
      </c>
      <c r="E316" s="36">
        <f t="shared" si="241"/>
        <v>3.1826926145070523E-2</v>
      </c>
      <c r="F316" s="36">
        <f t="shared" si="241"/>
        <v>3.248074349985082E-2</v>
      </c>
      <c r="G316" s="36">
        <f t="shared" si="241"/>
        <v>3.2270340815464905E-2</v>
      </c>
      <c r="H316" s="36">
        <f t="shared" si="241"/>
        <v>3.0748753570960321E-2</v>
      </c>
      <c r="I316" s="36">
        <f t="shared" si="241"/>
        <v>3.0007683477116364E-2</v>
      </c>
      <c r="J316" s="36">
        <f t="shared" si="241"/>
        <v>2.9441217004829906E-2</v>
      </c>
      <c r="K316" s="36">
        <f t="shared" ref="K316" si="246">K284/K300</f>
        <v>2.878285471343122E-2</v>
      </c>
    </row>
    <row r="317" spans="2:11" x14ac:dyDescent="0.25">
      <c r="B317" t="s">
        <v>7</v>
      </c>
      <c r="C317" s="36">
        <f t="shared" si="241"/>
        <v>4.1082880578374115E-2</v>
      </c>
      <c r="D317" s="36">
        <f t="shared" si="241"/>
        <v>4.0642025836434378E-2</v>
      </c>
      <c r="E317" s="36">
        <f t="shared" si="241"/>
        <v>4.0546757823360022E-2</v>
      </c>
      <c r="F317" s="36">
        <f t="shared" si="241"/>
        <v>4.0507619755620554E-2</v>
      </c>
      <c r="G317" s="36">
        <f t="shared" si="241"/>
        <v>4.0040366744312446E-2</v>
      </c>
      <c r="H317" s="36">
        <f t="shared" si="241"/>
        <v>3.6502304415234853E-2</v>
      </c>
      <c r="I317" s="36">
        <f t="shared" si="241"/>
        <v>3.7227537737989369E-2</v>
      </c>
      <c r="J317" s="36">
        <f t="shared" si="241"/>
        <v>3.6117298628073932E-2</v>
      </c>
      <c r="K317" s="36">
        <f t="shared" ref="K317" si="247">K285/K301</f>
        <v>3.6123300545422392E-2</v>
      </c>
    </row>
    <row r="318" spans="2:11" x14ac:dyDescent="0.25">
      <c r="B318" t="s">
        <v>6</v>
      </c>
      <c r="C318" s="36">
        <f t="shared" si="241"/>
        <v>2.8470308970459574E-2</v>
      </c>
      <c r="D318" s="36">
        <f t="shared" si="241"/>
        <v>2.8274342656196952E-2</v>
      </c>
      <c r="E318" s="36">
        <f t="shared" si="241"/>
        <v>2.8085119194616415E-2</v>
      </c>
      <c r="F318" s="36">
        <f t="shared" si="241"/>
        <v>2.8051258473766369E-2</v>
      </c>
      <c r="G318" s="36">
        <f t="shared" si="241"/>
        <v>2.7886362071861692E-2</v>
      </c>
      <c r="H318" s="36">
        <f t="shared" si="241"/>
        <v>2.7213772317837424E-2</v>
      </c>
      <c r="I318" s="36">
        <f t="shared" si="241"/>
        <v>2.6880864665367078E-2</v>
      </c>
      <c r="J318" s="36">
        <f t="shared" si="241"/>
        <v>2.7680344211453305E-2</v>
      </c>
      <c r="K318" s="36">
        <f t="shared" ref="K318" si="248">K286/K302</f>
        <v>2.6775061076023326E-2</v>
      </c>
    </row>
    <row r="319" spans="2:11" x14ac:dyDescent="0.25">
      <c r="B319" t="s">
        <v>5</v>
      </c>
      <c r="C319" s="36">
        <f t="shared" si="241"/>
        <v>2.7743445069949409E-2</v>
      </c>
      <c r="D319" s="36">
        <f t="shared" si="241"/>
        <v>2.7834213504875048E-2</v>
      </c>
      <c r="E319" s="36">
        <f t="shared" si="241"/>
        <v>2.8208840429569025E-2</v>
      </c>
      <c r="F319" s="36">
        <f t="shared" si="241"/>
        <v>2.7257052041984395E-2</v>
      </c>
      <c r="G319" s="36">
        <f t="shared" si="241"/>
        <v>2.7328081726450845E-2</v>
      </c>
      <c r="H319" s="36">
        <f t="shared" si="241"/>
        <v>2.6787467727217299E-2</v>
      </c>
      <c r="I319" s="36">
        <f t="shared" si="241"/>
        <v>2.6176029643570981E-2</v>
      </c>
      <c r="J319" s="36">
        <f t="shared" si="241"/>
        <v>2.5367962656126303E-2</v>
      </c>
      <c r="K319" s="36">
        <f t="shared" ref="K319" si="249">K287/K303</f>
        <v>2.469249592149534E-2</v>
      </c>
    </row>
    <row r="320" spans="2:11" x14ac:dyDescent="0.25">
      <c r="B320" t="s">
        <v>4</v>
      </c>
      <c r="C320" s="36">
        <f t="shared" si="241"/>
        <v>2.9058493190921922E-2</v>
      </c>
      <c r="D320" s="36">
        <f t="shared" si="241"/>
        <v>2.8974687837025878E-2</v>
      </c>
      <c r="E320" s="36">
        <f t="shared" si="241"/>
        <v>2.9030208425773307E-2</v>
      </c>
      <c r="F320" s="36">
        <f t="shared" si="241"/>
        <v>2.8453233529802703E-2</v>
      </c>
      <c r="G320" s="36">
        <f t="shared" si="241"/>
        <v>2.8385859125159403E-2</v>
      </c>
      <c r="H320" s="36">
        <f t="shared" si="241"/>
        <v>2.7223090440705158E-2</v>
      </c>
      <c r="I320" s="36">
        <f t="shared" si="241"/>
        <v>2.7471890239603992E-2</v>
      </c>
      <c r="J320" s="36">
        <f t="shared" si="241"/>
        <v>2.6620751391568435E-2</v>
      </c>
      <c r="K320" s="36">
        <f t="shared" ref="K320" si="250">K288/K304</f>
        <v>2.5672846818510717E-2</v>
      </c>
    </row>
    <row r="321" spans="2:11" x14ac:dyDescent="0.25">
      <c r="B321" t="s">
        <v>3</v>
      </c>
      <c r="C321" s="36">
        <f t="shared" si="241"/>
        <v>2.6741893353474603E-2</v>
      </c>
      <c r="D321" s="36">
        <f t="shared" si="241"/>
        <v>2.7463556935208185E-2</v>
      </c>
      <c r="E321" s="36">
        <f t="shared" si="241"/>
        <v>2.7612948848844989E-2</v>
      </c>
      <c r="F321" s="36">
        <f t="shared" si="241"/>
        <v>2.6300894619989763E-2</v>
      </c>
      <c r="G321" s="36">
        <f t="shared" si="241"/>
        <v>2.6447868456330532E-2</v>
      </c>
      <c r="H321" s="36">
        <f t="shared" si="241"/>
        <v>2.5604034080727023E-2</v>
      </c>
      <c r="I321" s="36">
        <f t="shared" si="241"/>
        <v>2.4817185822072024E-2</v>
      </c>
      <c r="J321" s="36">
        <f t="shared" si="241"/>
        <v>2.4687871851356066E-2</v>
      </c>
      <c r="K321" s="36">
        <f t="shared" ref="K321" si="251">K289/K305</f>
        <v>2.3668216019789235E-2</v>
      </c>
    </row>
    <row r="322" spans="2:11" x14ac:dyDescent="0.25">
      <c r="B322" t="s">
        <v>2</v>
      </c>
      <c r="C322" s="36">
        <f t="shared" si="241"/>
        <v>2.3233132027029861E-2</v>
      </c>
      <c r="D322" s="36">
        <f t="shared" si="241"/>
        <v>2.3126635729546225E-2</v>
      </c>
      <c r="E322" s="36">
        <f t="shared" si="241"/>
        <v>2.3891518225209733E-2</v>
      </c>
      <c r="F322" s="36">
        <f t="shared" si="241"/>
        <v>2.3073445941106763E-2</v>
      </c>
      <c r="G322" s="36">
        <f t="shared" si="241"/>
        <v>2.3288796349752255E-2</v>
      </c>
      <c r="H322" s="36">
        <f t="shared" si="241"/>
        <v>2.2158579891072158E-2</v>
      </c>
      <c r="I322" s="36">
        <f t="shared" si="241"/>
        <v>2.1593701518520032E-2</v>
      </c>
      <c r="J322" s="36">
        <f t="shared" si="241"/>
        <v>2.0932866188827327E-2</v>
      </c>
      <c r="K322" s="36">
        <f t="shared" ref="K322" si="252">K290/K306</f>
        <v>2.0665833695454102E-2</v>
      </c>
    </row>
    <row r="323" spans="2:11" x14ac:dyDescent="0.25">
      <c r="B323" t="s">
        <v>1</v>
      </c>
      <c r="C323" s="36">
        <f t="shared" si="241"/>
        <v>3.3746047880223153E-2</v>
      </c>
      <c r="D323" s="36">
        <f t="shared" si="241"/>
        <v>3.2871351533072843E-2</v>
      </c>
      <c r="E323" s="36">
        <f t="shared" si="241"/>
        <v>3.2422871218668568E-2</v>
      </c>
      <c r="F323" s="36">
        <f t="shared" si="241"/>
        <v>3.2845830767992981E-2</v>
      </c>
      <c r="G323" s="36">
        <f t="shared" si="241"/>
        <v>3.193488639628099E-2</v>
      </c>
      <c r="H323" s="36">
        <f t="shared" si="241"/>
        <v>3.0635495846509628E-2</v>
      </c>
      <c r="I323" s="36">
        <f t="shared" si="241"/>
        <v>2.9489852399336252E-2</v>
      </c>
      <c r="J323" s="36">
        <f t="shared" si="241"/>
        <v>2.8856522359752671E-2</v>
      </c>
      <c r="K323" s="36">
        <f t="shared" ref="K323" si="253">K291/K307</f>
        <v>2.7845433548072111E-2</v>
      </c>
    </row>
    <row r="324" spans="2:11" x14ac:dyDescent="0.25">
      <c r="B324" t="s">
        <v>0</v>
      </c>
      <c r="C324" s="36">
        <f t="shared" si="241"/>
        <v>2.4561174517687703E-2</v>
      </c>
      <c r="D324" s="36">
        <f t="shared" si="241"/>
        <v>2.4518343100356485E-2</v>
      </c>
      <c r="E324" s="36">
        <f t="shared" si="241"/>
        <v>2.4054520127358585E-2</v>
      </c>
      <c r="F324" s="36">
        <f t="shared" si="241"/>
        <v>2.4256169523500265E-2</v>
      </c>
      <c r="G324" s="36">
        <f t="shared" si="241"/>
        <v>2.4487483436279503E-2</v>
      </c>
      <c r="H324" s="36">
        <f t="shared" si="241"/>
        <v>2.3790990068660808E-2</v>
      </c>
      <c r="I324" s="36">
        <f t="shared" si="241"/>
        <v>2.3830564264664591E-2</v>
      </c>
      <c r="J324" s="36">
        <f t="shared" si="241"/>
        <v>2.2751940128756171E-2</v>
      </c>
      <c r="K324" s="36">
        <f t="shared" ref="K324" si="254">K292/K308</f>
        <v>2.2223117803664968E-2</v>
      </c>
    </row>
    <row r="325" spans="2:11" x14ac:dyDescent="0.25">
      <c r="B325"/>
      <c r="C325"/>
      <c r="D325"/>
      <c r="E325"/>
      <c r="F325"/>
      <c r="G325"/>
      <c r="H325"/>
      <c r="I325"/>
      <c r="J325"/>
    </row>
    <row r="326" spans="2:11" x14ac:dyDescent="0.25">
      <c r="B326" s="2" t="s">
        <v>98</v>
      </c>
      <c r="C326" s="4">
        <v>2006</v>
      </c>
      <c r="D326" s="4">
        <v>2007</v>
      </c>
      <c r="E326" s="4">
        <v>2008</v>
      </c>
      <c r="F326" s="4">
        <v>2009</v>
      </c>
      <c r="G326" s="4">
        <v>2010</v>
      </c>
      <c r="H326" s="4">
        <v>2011</v>
      </c>
      <c r="I326" s="4">
        <v>2012</v>
      </c>
      <c r="J326" s="4">
        <v>2013</v>
      </c>
      <c r="K326" s="4">
        <v>2014</v>
      </c>
    </row>
    <row r="327" spans="2:11" x14ac:dyDescent="0.25">
      <c r="B327" s="1" t="s">
        <v>12</v>
      </c>
      <c r="C327" s="31">
        <f>C312*C264</f>
        <v>0.90732368695364962</v>
      </c>
      <c r="D327" s="31">
        <f t="shared" ref="D327:I327" si="255">D312*D264</f>
        <v>0.97345995999267532</v>
      </c>
      <c r="E327" s="31">
        <f t="shared" si="255"/>
        <v>1.0300164763716568</v>
      </c>
      <c r="F327" s="31">
        <f t="shared" si="255"/>
        <v>1.0499325412771194</v>
      </c>
      <c r="G327" s="31">
        <f t="shared" si="255"/>
        <v>1.0588413991977197</v>
      </c>
      <c r="H327" s="31">
        <f t="shared" si="255"/>
        <v>1.1120739269264934</v>
      </c>
      <c r="I327" s="31">
        <f t="shared" si="255"/>
        <v>1.1191739038053077</v>
      </c>
      <c r="J327" s="31">
        <f t="shared" ref="J327:K339" si="256">J312*J264</f>
        <v>1.1177795496837704</v>
      </c>
      <c r="K327" s="31">
        <f t="shared" si="256"/>
        <v>1.0962780796923863</v>
      </c>
    </row>
    <row r="328" spans="2:11" x14ac:dyDescent="0.25">
      <c r="B328" s="1" t="s">
        <v>11</v>
      </c>
      <c r="C328" s="31">
        <f t="shared" ref="C328:I339" si="257">C313*C265</f>
        <v>1.0351033952259632</v>
      </c>
      <c r="D328" s="31">
        <f t="shared" si="257"/>
        <v>1.0949213475635386</v>
      </c>
      <c r="E328" s="31">
        <f t="shared" si="257"/>
        <v>1.1563646766035516</v>
      </c>
      <c r="F328" s="31">
        <f t="shared" si="257"/>
        <v>1.1846383172247803</v>
      </c>
      <c r="G328" s="31">
        <f t="shared" si="257"/>
        <v>1.2060431922022281</v>
      </c>
      <c r="H328" s="31">
        <f t="shared" si="257"/>
        <v>1.2713554849036546</v>
      </c>
      <c r="I328" s="31">
        <f t="shared" si="257"/>
        <v>1.2584306304505584</v>
      </c>
      <c r="J328" s="31">
        <f t="shared" si="256"/>
        <v>1.1236877447314999</v>
      </c>
      <c r="K328" s="31">
        <f t="shared" si="256"/>
        <v>1.109183661501375</v>
      </c>
    </row>
    <row r="329" spans="2:11" x14ac:dyDescent="0.25">
      <c r="B329" s="1" t="s">
        <v>10</v>
      </c>
      <c r="C329" s="31">
        <f t="shared" si="257"/>
        <v>1.1592262312016179</v>
      </c>
      <c r="D329" s="31">
        <f t="shared" si="257"/>
        <v>1.2329773926443726</v>
      </c>
      <c r="E329" s="31">
        <f t="shared" si="257"/>
        <v>1.3027233946239603</v>
      </c>
      <c r="F329" s="31">
        <f t="shared" si="257"/>
        <v>1.2963299775071937</v>
      </c>
      <c r="G329" s="31">
        <f t="shared" si="257"/>
        <v>1.3337942509610077</v>
      </c>
      <c r="H329" s="31">
        <f t="shared" si="257"/>
        <v>1.3640864382985416</v>
      </c>
      <c r="I329" s="31">
        <f t="shared" si="257"/>
        <v>1.3837557062774919</v>
      </c>
      <c r="J329" s="31">
        <f t="shared" si="256"/>
        <v>1.3553406543637323</v>
      </c>
      <c r="K329" s="31">
        <f t="shared" si="256"/>
        <v>1.3676181588662883</v>
      </c>
    </row>
    <row r="330" spans="2:11" x14ac:dyDescent="0.25">
      <c r="B330" s="1" t="s">
        <v>9</v>
      </c>
      <c r="C330" s="31">
        <f t="shared" si="257"/>
        <v>1.0680848260016982</v>
      </c>
      <c r="D330" s="31">
        <f t="shared" si="257"/>
        <v>1.1344949316981543</v>
      </c>
      <c r="E330" s="31">
        <f t="shared" si="257"/>
        <v>1.2208686425835409</v>
      </c>
      <c r="F330" s="31">
        <f t="shared" si="257"/>
        <v>1.1936469284432893</v>
      </c>
      <c r="G330" s="31">
        <f t="shared" si="257"/>
        <v>1.2253729996531535</v>
      </c>
      <c r="H330" s="31">
        <f t="shared" si="257"/>
        <v>1.2911202508510808</v>
      </c>
      <c r="I330" s="31">
        <f t="shared" si="257"/>
        <v>1.2530226227767349</v>
      </c>
      <c r="J330" s="31">
        <f t="shared" si="256"/>
        <v>1.2098817974345131</v>
      </c>
      <c r="K330" s="31">
        <f t="shared" si="256"/>
        <v>1.1887859372062171</v>
      </c>
    </row>
    <row r="331" spans="2:11" x14ac:dyDescent="0.25">
      <c r="B331" s="1" t="s">
        <v>8</v>
      </c>
      <c r="C331" s="31">
        <f t="shared" si="257"/>
        <v>0.85975586026156448</v>
      </c>
      <c r="D331" s="31">
        <f t="shared" si="257"/>
        <v>0.92615206718974741</v>
      </c>
      <c r="E331" s="31">
        <f t="shared" si="257"/>
        <v>0.97840293959413516</v>
      </c>
      <c r="F331" s="31">
        <f t="shared" si="257"/>
        <v>1.0847376776050004</v>
      </c>
      <c r="G331" s="31">
        <f t="shared" si="257"/>
        <v>1.0383623294538038</v>
      </c>
      <c r="H331" s="31">
        <f t="shared" si="257"/>
        <v>1.0380778957227779</v>
      </c>
      <c r="I331" s="31">
        <f t="shared" si="257"/>
        <v>1.0591973927625262</v>
      </c>
      <c r="J331" s="31">
        <f t="shared" si="256"/>
        <v>1.0463281830504003</v>
      </c>
      <c r="K331" s="31">
        <f t="shared" si="256"/>
        <v>1.0547068628380054</v>
      </c>
    </row>
    <row r="332" spans="2:11" x14ac:dyDescent="0.25">
      <c r="B332" s="1" t="s">
        <v>7</v>
      </c>
      <c r="C332" s="31">
        <f t="shared" si="257"/>
        <v>1.1326176825709424</v>
      </c>
      <c r="D332" s="31">
        <f t="shared" si="257"/>
        <v>1.2209747147202117</v>
      </c>
      <c r="E332" s="31">
        <f t="shared" si="257"/>
        <v>1.2817744252823593</v>
      </c>
      <c r="F332" s="31">
        <f t="shared" si="257"/>
        <v>1.3995245813410018</v>
      </c>
      <c r="G332" s="31">
        <f t="shared" si="257"/>
        <v>1.3200068446033073</v>
      </c>
      <c r="H332" s="31">
        <f t="shared" si="257"/>
        <v>1.2568012618209765</v>
      </c>
      <c r="I332" s="31">
        <f t="shared" si="257"/>
        <v>1.3354742724335784</v>
      </c>
      <c r="J332" s="31">
        <f t="shared" si="256"/>
        <v>1.3030441344166186</v>
      </c>
      <c r="K332" s="31">
        <f t="shared" si="256"/>
        <v>1.3494851651895512</v>
      </c>
    </row>
    <row r="333" spans="2:11" x14ac:dyDescent="0.25">
      <c r="B333" s="1" t="s">
        <v>6</v>
      </c>
      <c r="C333" s="31">
        <f t="shared" si="257"/>
        <v>0.76510822648536059</v>
      </c>
      <c r="D333" s="31">
        <f t="shared" si="257"/>
        <v>0.80331019932462888</v>
      </c>
      <c r="E333" s="31">
        <f t="shared" si="257"/>
        <v>0.84542596260714598</v>
      </c>
      <c r="F333" s="31">
        <f t="shared" si="257"/>
        <v>0.86385881679122278</v>
      </c>
      <c r="G333" s="31">
        <f t="shared" si="257"/>
        <v>0.88203522263171696</v>
      </c>
      <c r="H333" s="31">
        <f t="shared" si="257"/>
        <v>0.91525196598193392</v>
      </c>
      <c r="I333" s="31">
        <f t="shared" si="257"/>
        <v>0.94627909083319917</v>
      </c>
      <c r="J333" s="31">
        <f t="shared" si="256"/>
        <v>0.99726650716641463</v>
      </c>
      <c r="K333" s="31">
        <f t="shared" si="256"/>
        <v>0.9913688904163106</v>
      </c>
    </row>
    <row r="334" spans="2:11" x14ac:dyDescent="0.25">
      <c r="B334" s="1" t="s">
        <v>5</v>
      </c>
      <c r="C334" s="31">
        <f t="shared" si="257"/>
        <v>0.79607517715721621</v>
      </c>
      <c r="D334" s="31">
        <f t="shared" si="257"/>
        <v>0.84711802980261741</v>
      </c>
      <c r="E334" s="31">
        <f t="shared" si="257"/>
        <v>0.9184433782366227</v>
      </c>
      <c r="F334" s="31">
        <f t="shared" si="257"/>
        <v>0.88636760279370486</v>
      </c>
      <c r="G334" s="31">
        <f t="shared" si="257"/>
        <v>0.90926798759477168</v>
      </c>
      <c r="H334" s="31">
        <f t="shared" si="257"/>
        <v>0.93549636468462616</v>
      </c>
      <c r="I334" s="31">
        <f t="shared" si="257"/>
        <v>0.9469905763684886</v>
      </c>
      <c r="J334" s="31">
        <f t="shared" si="256"/>
        <v>0.9274882875888466</v>
      </c>
      <c r="K334" s="31">
        <f t="shared" si="256"/>
        <v>0.92631833748240977</v>
      </c>
    </row>
    <row r="335" spans="2:11" x14ac:dyDescent="0.25">
      <c r="B335" s="1" t="s">
        <v>4</v>
      </c>
      <c r="C335" s="31">
        <f t="shared" si="257"/>
        <v>0.81596940280311248</v>
      </c>
      <c r="D335" s="31">
        <f t="shared" si="257"/>
        <v>0.86357149417593915</v>
      </c>
      <c r="E335" s="31">
        <f t="shared" si="257"/>
        <v>0.92267406222797776</v>
      </c>
      <c r="F335" s="31">
        <f t="shared" si="257"/>
        <v>0.90715132589670744</v>
      </c>
      <c r="G335" s="31">
        <f t="shared" si="257"/>
        <v>0.93117751940000648</v>
      </c>
      <c r="H335" s="31">
        <f t="shared" si="257"/>
        <v>0.9428323446880611</v>
      </c>
      <c r="I335" s="31">
        <f t="shared" si="257"/>
        <v>0.98701533295707755</v>
      </c>
      <c r="J335" s="31">
        <f t="shared" si="256"/>
        <v>0.96696273196508697</v>
      </c>
      <c r="K335" s="31">
        <f t="shared" si="256"/>
        <v>0.95626503597051127</v>
      </c>
    </row>
    <row r="336" spans="2:11" x14ac:dyDescent="0.25">
      <c r="B336" s="1" t="s">
        <v>3</v>
      </c>
      <c r="C336" s="31">
        <f t="shared" si="257"/>
        <v>0.72266056203555773</v>
      </c>
      <c r="D336" s="31">
        <f t="shared" si="257"/>
        <v>0.79178728273168708</v>
      </c>
      <c r="E336" s="31">
        <f t="shared" si="257"/>
        <v>0.86057962404256039</v>
      </c>
      <c r="F336" s="31">
        <f t="shared" si="257"/>
        <v>0.83545196418441914</v>
      </c>
      <c r="G336" s="31">
        <f t="shared" si="257"/>
        <v>0.86684722726101415</v>
      </c>
      <c r="H336" s="31">
        <f t="shared" si="257"/>
        <v>0.8922192756379359</v>
      </c>
      <c r="I336" s="31">
        <f t="shared" si="257"/>
        <v>0.88813356781788388</v>
      </c>
      <c r="J336" s="31">
        <f t="shared" si="256"/>
        <v>0.89504917436588005</v>
      </c>
      <c r="K336" s="31">
        <f t="shared" si="256"/>
        <v>0.87953399823782641</v>
      </c>
    </row>
    <row r="337" spans="2:11" x14ac:dyDescent="0.25">
      <c r="B337" s="1" t="s">
        <v>2</v>
      </c>
      <c r="C337" s="31">
        <f t="shared" si="257"/>
        <v>0.61314938011494469</v>
      </c>
      <c r="D337" s="31">
        <f t="shared" si="257"/>
        <v>0.64735860469089834</v>
      </c>
      <c r="E337" s="31">
        <f t="shared" si="257"/>
        <v>0.71853770179816812</v>
      </c>
      <c r="F337" s="31">
        <f t="shared" si="257"/>
        <v>0.69741907951044513</v>
      </c>
      <c r="G337" s="31">
        <f t="shared" si="257"/>
        <v>0.72299608293562645</v>
      </c>
      <c r="H337" s="31">
        <f t="shared" si="257"/>
        <v>0.72601710700304156</v>
      </c>
      <c r="I337" s="31">
        <f t="shared" si="257"/>
        <v>0.73162300190640217</v>
      </c>
      <c r="J337" s="31">
        <f t="shared" si="256"/>
        <v>0.7196631827569947</v>
      </c>
      <c r="K337" s="31">
        <f t="shared" si="256"/>
        <v>0.72736480433745421</v>
      </c>
    </row>
    <row r="338" spans="2:11" x14ac:dyDescent="0.25">
      <c r="B338" s="1" t="s">
        <v>1</v>
      </c>
      <c r="C338" s="31">
        <f t="shared" si="257"/>
        <v>1.0070985235621992</v>
      </c>
      <c r="D338" s="31">
        <f t="shared" si="257"/>
        <v>1.0895702102708749</v>
      </c>
      <c r="E338" s="31">
        <f t="shared" si="257"/>
        <v>1.1222765313363614</v>
      </c>
      <c r="F338" s="31">
        <f t="shared" si="257"/>
        <v>1.1346613635622431</v>
      </c>
      <c r="G338" s="31">
        <f t="shared" si="257"/>
        <v>1.1661545404403466</v>
      </c>
      <c r="H338" s="31">
        <f t="shared" si="257"/>
        <v>1.1483732128924791</v>
      </c>
      <c r="I338" s="31">
        <f t="shared" si="257"/>
        <v>1.1066622880667356</v>
      </c>
      <c r="J338" s="31">
        <f t="shared" si="256"/>
        <v>1.0829864858013543</v>
      </c>
      <c r="K338" s="31">
        <f t="shared" si="256"/>
        <v>1.0711662876102277</v>
      </c>
    </row>
    <row r="339" spans="2:11" x14ac:dyDescent="0.25">
      <c r="B339" s="1" t="s">
        <v>0</v>
      </c>
      <c r="C339" s="31">
        <f t="shared" si="257"/>
        <v>0.67248293950282945</v>
      </c>
      <c r="D339" s="31">
        <f t="shared" si="257"/>
        <v>0.71235559996953501</v>
      </c>
      <c r="E339" s="31">
        <f t="shared" si="257"/>
        <v>0.74233689523258972</v>
      </c>
      <c r="F339" s="31">
        <f t="shared" si="257"/>
        <v>0.75878034417934426</v>
      </c>
      <c r="G339" s="31">
        <f t="shared" si="257"/>
        <v>0.789475651062987</v>
      </c>
      <c r="H339" s="31">
        <f t="shared" si="257"/>
        <v>0.80617360612594458</v>
      </c>
      <c r="I339" s="31">
        <f t="shared" si="257"/>
        <v>0.83998484983678079</v>
      </c>
      <c r="J339" s="31">
        <f t="shared" si="256"/>
        <v>0.81021919466602021</v>
      </c>
      <c r="K339" s="31">
        <f t="shared" si="256"/>
        <v>0.81141052567497196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1"/>
  <sheetViews>
    <sheetView workbookViewId="0">
      <selection activeCell="P54" sqref="P54"/>
    </sheetView>
  </sheetViews>
  <sheetFormatPr defaultRowHeight="15" x14ac:dyDescent="0.25"/>
  <cols>
    <col min="2" max="2" width="18.5703125" customWidth="1"/>
  </cols>
  <sheetData>
    <row r="2" spans="2:12" x14ac:dyDescent="0.25">
      <c r="B2" s="4" t="s">
        <v>21</v>
      </c>
      <c r="C2" s="4">
        <v>2006</v>
      </c>
      <c r="D2" s="37">
        <v>2007</v>
      </c>
      <c r="E2" s="4">
        <v>2008</v>
      </c>
      <c r="F2" s="4">
        <v>2009</v>
      </c>
      <c r="G2" s="4">
        <v>2010</v>
      </c>
      <c r="H2" s="4">
        <v>2011</v>
      </c>
      <c r="I2" s="4">
        <v>2012</v>
      </c>
      <c r="J2" s="4">
        <v>2013</v>
      </c>
      <c r="K2" s="4">
        <v>2014</v>
      </c>
      <c r="L2" s="4">
        <v>2015</v>
      </c>
    </row>
    <row r="3" spans="2:12" x14ac:dyDescent="0.25">
      <c r="B3" t="s">
        <v>16</v>
      </c>
      <c r="C3">
        <f>'Price index calculations'!C20/'Price index calculations'!$L20</f>
        <v>0.70570314723860572</v>
      </c>
      <c r="D3">
        <f>'Price index calculations'!D20/'Price index calculations'!$L20</f>
        <v>0.74759856966547766</v>
      </c>
      <c r="E3">
        <f>'Price index calculations'!E20/'Price index calculations'!$L20</f>
        <v>0.81280662461402575</v>
      </c>
      <c r="F3">
        <f>'Price index calculations'!F20/'Price index calculations'!$L20</f>
        <v>0.83629640479924028</v>
      </c>
      <c r="G3">
        <f>'Price index calculations'!G20/'Price index calculations'!$L20</f>
        <v>0.84697840891061615</v>
      </c>
      <c r="H3">
        <f>'Price index calculations'!H20/'Price index calculations'!$L20</f>
        <v>0.91160187656948677</v>
      </c>
      <c r="I3">
        <f>'Price index calculations'!I20/'Price index calculations'!$L20</f>
        <v>0.94600395282867733</v>
      </c>
      <c r="J3">
        <f>'Price index calculations'!J20/'Price index calculations'!$L20</f>
        <v>0.95181439619274244</v>
      </c>
      <c r="K3">
        <f>'Price index calculations'!K20/'Price index calculations'!$L20</f>
        <v>0.97560975609756095</v>
      </c>
      <c r="L3">
        <f>'Price index calculations'!L20/'Price index calculations'!$L20</f>
        <v>1</v>
      </c>
    </row>
    <row r="4" spans="2:12" x14ac:dyDescent="0.25">
      <c r="B4" t="s">
        <v>15</v>
      </c>
      <c r="C4">
        <f>'Price index calculations'!C21/'Price index calculations'!$L21</f>
        <v>0.75386955997691296</v>
      </c>
      <c r="D4">
        <f>'Price index calculations'!D21/'Price index calculations'!$L21</f>
        <v>0.79597730075521955</v>
      </c>
      <c r="E4">
        <f>'Price index calculations'!E21/'Price index calculations'!$L21</f>
        <v>0.84729811267033217</v>
      </c>
      <c r="F4">
        <f>'Price index calculations'!F21/'Price index calculations'!$L21</f>
        <v>0.85035845456099302</v>
      </c>
      <c r="G4">
        <f>'Price index calculations'!G21/'Price index calculations'!$L21</f>
        <v>0.87458482596769005</v>
      </c>
      <c r="H4">
        <f>'Price index calculations'!H21/'Price index calculations'!$L21</f>
        <v>0.91206199707897584</v>
      </c>
      <c r="I4">
        <f>'Price index calculations'!I21/'Price index calculations'!$L21</f>
        <v>0.94223280221046424</v>
      </c>
      <c r="J4">
        <f>'Price index calculations'!J21/'Price index calculations'!$L21</f>
        <v>0.95181439619274244</v>
      </c>
      <c r="K4">
        <f>'Price index calculations'!K21/'Price index calculations'!$L21</f>
        <v>0.97560975609756095</v>
      </c>
      <c r="L4">
        <f>'Price index calculations'!L21/'Price index calculations'!$L21</f>
        <v>1</v>
      </c>
    </row>
    <row r="5" spans="2:12" x14ac:dyDescent="0.25">
      <c r="B5" t="s">
        <v>14</v>
      </c>
      <c r="C5">
        <f>'Price index calculations'!C22/'Price index calculations'!$L22</f>
        <v>0.75386955997691296</v>
      </c>
      <c r="D5">
        <f>'Price index calculations'!D22/'Price index calculations'!$L22</f>
        <v>0.79597730075521955</v>
      </c>
      <c r="E5">
        <f>'Price index calculations'!E22/'Price index calculations'!$L22</f>
        <v>0.84729811267033217</v>
      </c>
      <c r="F5">
        <f>'Price index calculations'!F22/'Price index calculations'!$L22</f>
        <v>0.85035845456099302</v>
      </c>
      <c r="G5">
        <f>'Price index calculations'!G22/'Price index calculations'!$L22</f>
        <v>0.87458482596769005</v>
      </c>
      <c r="H5">
        <f>'Price index calculations'!H22/'Price index calculations'!$L22</f>
        <v>0.91206199707897584</v>
      </c>
      <c r="I5">
        <f>'Price index calculations'!I22/'Price index calculations'!$L22</f>
        <v>0.94223280221046424</v>
      </c>
      <c r="J5">
        <f>'Price index calculations'!J22/'Price index calculations'!$L22</f>
        <v>0.95181439619274244</v>
      </c>
      <c r="K5">
        <f>'Price index calculations'!K22/'Price index calculations'!$L22</f>
        <v>0.97560975609756095</v>
      </c>
      <c r="L5">
        <f>'Price index calculations'!L22/'Price index calculations'!$L22</f>
        <v>1</v>
      </c>
    </row>
    <row r="6" spans="2:12" x14ac:dyDescent="0.25">
      <c r="B6" s="4" t="s">
        <v>20</v>
      </c>
      <c r="C6" s="3"/>
      <c r="D6" s="38"/>
      <c r="E6" s="3"/>
      <c r="F6" s="3"/>
      <c r="G6" s="3"/>
      <c r="H6" s="3"/>
      <c r="I6" s="3"/>
      <c r="J6" s="3"/>
    </row>
    <row r="7" spans="2:12" x14ac:dyDescent="0.25">
      <c r="B7" t="s">
        <v>16</v>
      </c>
      <c r="C7">
        <f>'Price index calculations'!C24/'Price index calculations'!$L24</f>
        <v>0.69700602225628028</v>
      </c>
      <c r="D7">
        <f>'Price index calculations'!D24/'Price index calculations'!$L24</f>
        <v>0.76639013554410418</v>
      </c>
      <c r="E7">
        <f>'Price index calculations'!E24/'Price index calculations'!$L24</f>
        <v>0.82640130721234495</v>
      </c>
      <c r="F7">
        <f>'Price index calculations'!F24/'Price index calculations'!$L24</f>
        <v>0.87723082178385103</v>
      </c>
      <c r="G7">
        <f>'Price index calculations'!G24/'Price index calculations'!$L24</f>
        <v>0.87959579406634325</v>
      </c>
      <c r="H7">
        <f>'Price index calculations'!H24/'Price index calculations'!$L24</f>
        <v>0.91571378988058139</v>
      </c>
      <c r="I7">
        <f>'Price index calculations'!I24/'Price index calculations'!$L24</f>
        <v>0.94524116440758021</v>
      </c>
      <c r="J7">
        <f>'Price index calculations'!J24/'Price index calculations'!$L24</f>
        <v>0.95181439619274244</v>
      </c>
      <c r="K7">
        <f>'Price index calculations'!K24/'Price index calculations'!$L24</f>
        <v>0.97560975609756095</v>
      </c>
      <c r="L7">
        <f>'Price index calculations'!L24/'Price index calculations'!$L24</f>
        <v>1</v>
      </c>
    </row>
    <row r="8" spans="2:12" x14ac:dyDescent="0.25">
      <c r="B8" t="s">
        <v>15</v>
      </c>
      <c r="C8">
        <f>'Price index calculations'!C25/'Price index calculations'!$L25</f>
        <v>0.73481118716395299</v>
      </c>
      <c r="D8">
        <f>'Price index calculations'!D25/'Price index calculations'!$L25</f>
        <v>0.79748452295612882</v>
      </c>
      <c r="E8">
        <f>'Price index calculations'!E25/'Price index calculations'!$L25</f>
        <v>0.84111824116159684</v>
      </c>
      <c r="F8">
        <f>'Price index calculations'!F25/'Price index calculations'!$L25</f>
        <v>0.91533945312122744</v>
      </c>
      <c r="G8">
        <f>'Price index calculations'!G25/'Price index calculations'!$L25</f>
        <v>0.8715089821108094</v>
      </c>
      <c r="H8">
        <f>'Price index calculations'!H25/'Price index calculations'!$L25</f>
        <v>0.91399245314887689</v>
      </c>
      <c r="I8">
        <f>'Price index calculations'!I25/'Price index calculations'!$L25</f>
        <v>0.95263167707484286</v>
      </c>
      <c r="J8">
        <f>'Price index calculations'!J25/'Price index calculations'!$L25</f>
        <v>0.95181439619274244</v>
      </c>
      <c r="K8">
        <f>'Price index calculations'!K25/'Price index calculations'!$L25</f>
        <v>0.97560975609756095</v>
      </c>
      <c r="L8">
        <f>'Price index calculations'!L25/'Price index calculations'!$L25</f>
        <v>1</v>
      </c>
    </row>
    <row r="9" spans="2:12" x14ac:dyDescent="0.25">
      <c r="B9" t="s">
        <v>14</v>
      </c>
      <c r="C9">
        <f>'Price index calculations'!C26/'Price index calculations'!$L26</f>
        <v>0.73481118716395299</v>
      </c>
      <c r="D9">
        <f>'Price index calculations'!D26/'Price index calculations'!$L26</f>
        <v>0.79748452295612882</v>
      </c>
      <c r="E9">
        <f>'Price index calculations'!E26/'Price index calculations'!$L26</f>
        <v>0.84111824116159684</v>
      </c>
      <c r="F9">
        <f>'Price index calculations'!F26/'Price index calculations'!$L26</f>
        <v>0.91533945312122744</v>
      </c>
      <c r="G9">
        <f>'Price index calculations'!G26/'Price index calculations'!$L26</f>
        <v>0.8715089821108094</v>
      </c>
      <c r="H9">
        <f>'Price index calculations'!H26/'Price index calculations'!$L26</f>
        <v>0.91399245314887689</v>
      </c>
      <c r="I9">
        <f>'Price index calculations'!I26/'Price index calculations'!$L26</f>
        <v>0.95263167707484286</v>
      </c>
      <c r="J9">
        <f>'Price index calculations'!J26/'Price index calculations'!$L26</f>
        <v>0.95181439619274244</v>
      </c>
      <c r="K9">
        <f>'Price index calculations'!K26/'Price index calculations'!$L26</f>
        <v>0.97560975609756095</v>
      </c>
      <c r="L9">
        <f>'Price index calculations'!L26/'Price index calculations'!$L26</f>
        <v>1</v>
      </c>
    </row>
    <row r="10" spans="2:12" x14ac:dyDescent="0.25">
      <c r="B10" s="4" t="s">
        <v>19</v>
      </c>
      <c r="C10" s="3"/>
      <c r="D10" s="38"/>
      <c r="E10" s="3"/>
      <c r="F10" s="3"/>
      <c r="G10" s="3"/>
      <c r="H10" s="3"/>
      <c r="I10" s="3"/>
      <c r="J10" s="3"/>
    </row>
    <row r="11" spans="2:12" x14ac:dyDescent="0.25">
      <c r="B11" t="s">
        <v>16</v>
      </c>
      <c r="C11">
        <f>'Price index calculations'!C28/'Price index calculations'!$L28</f>
        <v>0.71517201686654708</v>
      </c>
      <c r="D11">
        <f>'Price index calculations'!D28/'Price index calculations'!$L28</f>
        <v>0.75775387733818145</v>
      </c>
      <c r="E11">
        <f>'Price index calculations'!E28/'Price index calculations'!$L28</f>
        <v>0.81348071552276813</v>
      </c>
      <c r="F11">
        <f>'Price index calculations'!F28/'Price index calculations'!$L28</f>
        <v>0.83432910910241354</v>
      </c>
      <c r="G11">
        <f>'Price index calculations'!G28/'Price index calculations'!$L28</f>
        <v>0.84585145240940318</v>
      </c>
      <c r="H11">
        <f>'Price index calculations'!H28/'Price index calculations'!$L28</f>
        <v>0.90877360881841163</v>
      </c>
      <c r="I11">
        <f>'Price index calculations'!I28/'Price index calculations'!$L28</f>
        <v>0.94547137078761456</v>
      </c>
      <c r="J11">
        <f>'Price index calculations'!J28/'Price index calculations'!$L28</f>
        <v>0.95181439619274244</v>
      </c>
      <c r="K11">
        <f>'Price index calculations'!K28/'Price index calculations'!$L28</f>
        <v>0.97560975609756095</v>
      </c>
      <c r="L11">
        <f>'Price index calculations'!L28/'Price index calculations'!$L28</f>
        <v>1</v>
      </c>
    </row>
    <row r="12" spans="2:12" x14ac:dyDescent="0.25">
      <c r="B12" t="s">
        <v>15</v>
      </c>
      <c r="C12">
        <f>'Price index calculations'!C29/'Price index calculations'!$L29</f>
        <v>0.72842323861187475</v>
      </c>
      <c r="D12">
        <f>'Price index calculations'!D29/'Price index calculations'!$L29</f>
        <v>0.76538576343585629</v>
      </c>
      <c r="E12">
        <f>'Price index calculations'!E29/'Price index calculations'!$L29</f>
        <v>0.80665274762924422</v>
      </c>
      <c r="F12">
        <f>'Price index calculations'!F29/'Price index calculations'!$L29</f>
        <v>0.83098102310957556</v>
      </c>
      <c r="G12">
        <f>'Price index calculations'!G29/'Price index calculations'!$L29</f>
        <v>0.85641112266057395</v>
      </c>
      <c r="H12">
        <f>'Price index calculations'!H29/'Price index calculations'!$L29</f>
        <v>0.9028493344922931</v>
      </c>
      <c r="I12">
        <f>'Price index calculations'!I29/'Price index calculations'!$L29</f>
        <v>0.93638885920340198</v>
      </c>
      <c r="J12">
        <f>'Price index calculations'!J29/'Price index calculations'!$L29</f>
        <v>0.95181439619274244</v>
      </c>
      <c r="K12">
        <f>'Price index calculations'!K29/'Price index calculations'!$L29</f>
        <v>0.97560975609756095</v>
      </c>
      <c r="L12">
        <f>'Price index calculations'!L29/'Price index calculations'!$L29</f>
        <v>1</v>
      </c>
    </row>
    <row r="13" spans="2:12" x14ac:dyDescent="0.25">
      <c r="B13" t="s">
        <v>14</v>
      </c>
      <c r="C13">
        <f>'Price index calculations'!C30/'Price index calculations'!$L30</f>
        <v>0.72842323861187475</v>
      </c>
      <c r="D13">
        <f>'Price index calculations'!D30/'Price index calculations'!$L30</f>
        <v>0.76538576343585629</v>
      </c>
      <c r="E13">
        <f>'Price index calculations'!E30/'Price index calculations'!$L30</f>
        <v>0.80665274762924422</v>
      </c>
      <c r="F13">
        <f>'Price index calculations'!F30/'Price index calculations'!$L30</f>
        <v>0.83098102310957556</v>
      </c>
      <c r="G13">
        <f>'Price index calculations'!G30/'Price index calculations'!$L30</f>
        <v>0.85641112266057395</v>
      </c>
      <c r="H13">
        <f>'Price index calculations'!H30/'Price index calculations'!$L30</f>
        <v>0.9028493344922931</v>
      </c>
      <c r="I13">
        <f>'Price index calculations'!I30/'Price index calculations'!$L30</f>
        <v>0.93638885920340198</v>
      </c>
      <c r="J13">
        <f>'Price index calculations'!J30/'Price index calculations'!$L30</f>
        <v>0.95181439619274244</v>
      </c>
      <c r="K13">
        <f>'Price index calculations'!K30/'Price index calculations'!$L30</f>
        <v>0.97560975609756095</v>
      </c>
      <c r="L13">
        <f>'Price index calculations'!L30/'Price index calculations'!$L30</f>
        <v>1</v>
      </c>
    </row>
    <row r="14" spans="2:12" x14ac:dyDescent="0.25">
      <c r="B14" s="4" t="s">
        <v>18</v>
      </c>
      <c r="C14" s="3"/>
      <c r="D14" s="38"/>
      <c r="E14" s="3"/>
      <c r="F14" s="3"/>
      <c r="G14" s="3"/>
      <c r="H14" s="3"/>
      <c r="I14" s="3"/>
      <c r="J14" s="3"/>
    </row>
    <row r="15" spans="2:12" x14ac:dyDescent="0.25">
      <c r="B15" t="s">
        <v>29</v>
      </c>
      <c r="C15">
        <f>C32/$L$32</f>
        <v>0.70946541496966331</v>
      </c>
      <c r="D15">
        <f t="shared" ref="D15:L15" si="0">D32/$L$32</f>
        <v>0.75690393895375541</v>
      </c>
      <c r="E15">
        <f t="shared" si="0"/>
        <v>0.81821473818424761</v>
      </c>
      <c r="F15">
        <f t="shared" si="0"/>
        <v>0.83394995686901308</v>
      </c>
      <c r="G15">
        <f t="shared" si="0"/>
        <v>0.8604802674421641</v>
      </c>
      <c r="H15">
        <f t="shared" si="0"/>
        <v>0.9148549290494562</v>
      </c>
      <c r="I15">
        <f t="shared" si="0"/>
        <v>0.93953892960779861</v>
      </c>
      <c r="J15">
        <f t="shared" si="0"/>
        <v>0.95181439619274244</v>
      </c>
      <c r="K15">
        <f t="shared" si="0"/>
        <v>0.97560975609756095</v>
      </c>
      <c r="L15">
        <f t="shared" si="0"/>
        <v>1</v>
      </c>
    </row>
    <row r="16" spans="2:12" x14ac:dyDescent="0.25">
      <c r="B16" s="4" t="s">
        <v>17</v>
      </c>
      <c r="C16" s="3"/>
      <c r="D16" s="38"/>
      <c r="E16" s="3"/>
      <c r="F16" s="3"/>
      <c r="G16" s="3"/>
      <c r="H16" s="3"/>
      <c r="I16" s="3"/>
      <c r="J16" s="3"/>
    </row>
    <row r="17" spans="2:12" x14ac:dyDescent="0.25">
      <c r="B17" t="s">
        <v>29</v>
      </c>
      <c r="C17">
        <f t="shared" ref="C17:K17" si="1">C34/$L$34</f>
        <v>0.75687169457719039</v>
      </c>
      <c r="D17">
        <f t="shared" si="1"/>
        <v>0.84064160999572257</v>
      </c>
      <c r="E17">
        <f t="shared" si="1"/>
        <v>0.87785266680887708</v>
      </c>
      <c r="F17">
        <f t="shared" si="1"/>
        <v>0.87611121337006881</v>
      </c>
      <c r="G17">
        <f t="shared" si="1"/>
        <v>0.92611294544067668</v>
      </c>
      <c r="H17">
        <f t="shared" si="1"/>
        <v>0.9506734439397303</v>
      </c>
      <c r="I17">
        <f t="shared" si="1"/>
        <v>0.95173432936796964</v>
      </c>
      <c r="J17">
        <f t="shared" si="1"/>
        <v>0.95181439619274244</v>
      </c>
      <c r="K17">
        <f t="shared" si="1"/>
        <v>0.97560975609756095</v>
      </c>
      <c r="L17">
        <f>L34/$L$34</f>
        <v>1</v>
      </c>
    </row>
    <row r="19" spans="2:12" x14ac:dyDescent="0.25">
      <c r="B19" s="4" t="s">
        <v>21</v>
      </c>
      <c r="C19" s="4">
        <v>2006</v>
      </c>
      <c r="D19" s="37">
        <v>2007</v>
      </c>
      <c r="E19" s="4">
        <v>2008</v>
      </c>
      <c r="F19" s="4">
        <v>2009</v>
      </c>
      <c r="G19" s="4">
        <v>2010</v>
      </c>
      <c r="H19" s="4">
        <v>2011</v>
      </c>
      <c r="I19" s="4">
        <v>2012</v>
      </c>
      <c r="J19" s="4">
        <v>2013</v>
      </c>
      <c r="K19" s="4">
        <v>2014</v>
      </c>
      <c r="L19" s="4">
        <v>2015</v>
      </c>
    </row>
    <row r="20" spans="2:12" x14ac:dyDescent="0.25">
      <c r="B20" t="s">
        <v>16</v>
      </c>
      <c r="C20" s="26">
        <f>'VCR price indexes (transposed)'!AC3/'VCR price indexes (transposed)'!$AJ$3</f>
        <v>0.74142936906756007</v>
      </c>
      <c r="D20" s="26">
        <f>'VCR price indexes (transposed)'!AD3/'VCR price indexes (transposed)'!$AJ$3</f>
        <v>0.78544574725479244</v>
      </c>
      <c r="E20" s="26">
        <f>'VCR price indexes (transposed)'!AE3/'VCR price indexes (transposed)'!$AJ$3</f>
        <v>0.85395495998511073</v>
      </c>
      <c r="F20" s="26">
        <f>'VCR price indexes (transposed)'!AF3/'VCR price indexes (transposed)'!$AJ$3</f>
        <v>0.87863391029220173</v>
      </c>
      <c r="G20" s="26">
        <f>'VCR price indexes (transposed)'!AG3/'VCR price indexes (transposed)'!$AJ$3</f>
        <v>0.88985669086171604</v>
      </c>
      <c r="H20" s="26">
        <f>'VCR price indexes (transposed)'!AH3/'VCR price indexes (transposed)'!$AJ$3</f>
        <v>0.95775172157081701</v>
      </c>
      <c r="I20" s="26">
        <f>'VCR price indexes (transposed)'!AI3/'VCR price indexes (transposed)'!$AJ$3</f>
        <v>0.99389540294062906</v>
      </c>
      <c r="J20" s="26">
        <f>'VCR price indexes (transposed)'!AJ3/'VCR price indexes (transposed)'!$AJ$3</f>
        <v>1</v>
      </c>
      <c r="K20" s="40">
        <f>J20*(1+'Price index calculations'!$K$37)</f>
        <v>1.0249999999999999</v>
      </c>
      <c r="L20" s="40">
        <f>K20*(1+'Price index calculations'!$K$37)</f>
        <v>1.0506249999999999</v>
      </c>
    </row>
    <row r="21" spans="2:12" x14ac:dyDescent="0.25">
      <c r="B21" t="s">
        <v>15</v>
      </c>
      <c r="C21" s="26">
        <f>'VCR price indexes (transposed)'!AC4/'VCR price indexes (transposed)'!$AJ$4</f>
        <v>0.79203420645074407</v>
      </c>
      <c r="D21" s="26">
        <f>'VCR price indexes (transposed)'!AD4/'VCR price indexes (transposed)'!$AJ$4</f>
        <v>0.83627365160595246</v>
      </c>
      <c r="E21" s="26">
        <f>'VCR price indexes (transposed)'!AE4/'VCR price indexes (transposed)'!$AJ$4</f>
        <v>0.89019257962426768</v>
      </c>
      <c r="F21" s="26">
        <f>'VCR price indexes (transposed)'!AF4/'VCR price indexes (transposed)'!$AJ$4</f>
        <v>0.89340785132314326</v>
      </c>
      <c r="G21" s="26">
        <f>'VCR price indexes (transposed)'!AG4/'VCR price indexes (transposed)'!$AJ$4</f>
        <v>0.91886068278230426</v>
      </c>
      <c r="H21" s="26">
        <f>'VCR price indexes (transposed)'!AH4/'VCR price indexes (transposed)'!$AJ$4</f>
        <v>0.95823513568109897</v>
      </c>
      <c r="I21" s="26">
        <f>'VCR price indexes (transposed)'!AI4/'VCR price indexes (transposed)'!$AJ$4</f>
        <v>0.98993333782236892</v>
      </c>
      <c r="J21" s="26">
        <f>'VCR price indexes (transposed)'!AJ4/'VCR price indexes (transposed)'!$AJ$4</f>
        <v>1</v>
      </c>
      <c r="K21" s="40">
        <f>J21*(1+'Price index calculations'!$K$38)</f>
        <v>1.0249999999999999</v>
      </c>
      <c r="L21" s="40">
        <f>K21*(1+'Price index calculations'!$K$38)</f>
        <v>1.0506249999999999</v>
      </c>
    </row>
    <row r="22" spans="2:12" x14ac:dyDescent="0.25">
      <c r="B22" t="s">
        <v>14</v>
      </c>
      <c r="C22" s="26">
        <f>'VCR price indexes (transposed)'!AC4/'VCR price indexes (transposed)'!$AJ$4</f>
        <v>0.79203420645074407</v>
      </c>
      <c r="D22" s="26">
        <f>'VCR price indexes (transposed)'!AD4/'VCR price indexes (transposed)'!$AJ$4</f>
        <v>0.83627365160595246</v>
      </c>
      <c r="E22" s="26">
        <f>'VCR price indexes (transposed)'!AE4/'VCR price indexes (transposed)'!$AJ$4</f>
        <v>0.89019257962426768</v>
      </c>
      <c r="F22" s="26">
        <f>'VCR price indexes (transposed)'!AF4/'VCR price indexes (transposed)'!$AJ$4</f>
        <v>0.89340785132314326</v>
      </c>
      <c r="G22" s="26">
        <f>'VCR price indexes (transposed)'!AG4/'VCR price indexes (transposed)'!$AJ$4</f>
        <v>0.91886068278230426</v>
      </c>
      <c r="H22" s="26">
        <f>'VCR price indexes (transposed)'!AH4/'VCR price indexes (transposed)'!$AJ$4</f>
        <v>0.95823513568109897</v>
      </c>
      <c r="I22" s="26">
        <f>'VCR price indexes (transposed)'!AI4/'VCR price indexes (transposed)'!$AJ$4</f>
        <v>0.98993333782236892</v>
      </c>
      <c r="J22" s="26">
        <f>'VCR price indexes (transposed)'!AJ4/'VCR price indexes (transposed)'!$AJ$4</f>
        <v>1</v>
      </c>
      <c r="K22" s="40">
        <f>J22*(1+'Price index calculations'!$K$39)</f>
        <v>1.0249999999999999</v>
      </c>
      <c r="L22" s="40">
        <f>K22*(1+'Price index calculations'!$K$39)</f>
        <v>1.0506249999999999</v>
      </c>
    </row>
    <row r="23" spans="2:12" x14ac:dyDescent="0.25">
      <c r="B23" s="4" t="s">
        <v>20</v>
      </c>
      <c r="C23" s="3"/>
      <c r="D23" s="3"/>
      <c r="E23" s="3"/>
      <c r="F23" s="3"/>
      <c r="G23" s="3"/>
      <c r="H23" s="3"/>
      <c r="I23" s="3"/>
      <c r="J23" s="3"/>
      <c r="K23" s="40"/>
      <c r="L23" s="40"/>
    </row>
    <row r="24" spans="2:12" x14ac:dyDescent="0.25">
      <c r="B24" t="s">
        <v>16</v>
      </c>
      <c r="C24" s="26">
        <f>'VCR price indexes (transposed)'!AC9/'VCR price indexes (transposed)'!$AJ$9</f>
        <v>0.73229195213300446</v>
      </c>
      <c r="D24" s="26">
        <f>'VCR price indexes (transposed)'!AD9/'VCR price indexes (transposed)'!$AJ$9</f>
        <v>0.80518863615602443</v>
      </c>
      <c r="E24" s="26">
        <f>'VCR price indexes (transposed)'!AE9/'VCR price indexes (transposed)'!$AJ$9</f>
        <v>0.86823787338996983</v>
      </c>
      <c r="F24" s="26">
        <f>'VCR price indexes (transposed)'!AF9/'VCR price indexes (transposed)'!$AJ$9</f>
        <v>0.92164063213665848</v>
      </c>
      <c r="G24" s="26">
        <f>'VCR price indexes (transposed)'!AG9/'VCR price indexes (transposed)'!$AJ$9</f>
        <v>0.92412533114095186</v>
      </c>
      <c r="H24" s="26">
        <f>'VCR price indexes (transposed)'!AH9/'VCR price indexes (transposed)'!$AJ$9</f>
        <v>0.96207180049328578</v>
      </c>
      <c r="I24" s="26">
        <f>'VCR price indexes (transposed)'!AI9/'VCR price indexes (transposed)'!$AJ$9</f>
        <v>0.99309399835571388</v>
      </c>
      <c r="J24" s="26">
        <f>'VCR price indexes (transposed)'!AJ9/'VCR price indexes (transposed)'!$AJ$9</f>
        <v>1</v>
      </c>
      <c r="K24" s="40">
        <f>J24*(1+'Price index calculations'!$K$41)</f>
        <v>1.0249999999999999</v>
      </c>
      <c r="L24" s="40">
        <f>K24*(1+'Price index calculations'!$K$41)</f>
        <v>1.0506249999999999</v>
      </c>
    </row>
    <row r="25" spans="2:12" x14ac:dyDescent="0.25">
      <c r="B25" t="s">
        <v>15</v>
      </c>
      <c r="C25" s="26">
        <f>'VCR price indexes (transposed)'!AC10/'VCR price indexes (transposed)'!$AJ$10</f>
        <v>0.7720110035141281</v>
      </c>
      <c r="D25" s="26">
        <f>'VCR price indexes (transposed)'!AD10/'VCR price indexes (transposed)'!$AJ$10</f>
        <v>0.83785717693078277</v>
      </c>
      <c r="E25" s="26">
        <f>'VCR price indexes (transposed)'!AE10/'VCR price indexes (transposed)'!$AJ$10</f>
        <v>0.88369985212040258</v>
      </c>
      <c r="F25" s="26">
        <f>'VCR price indexes (transposed)'!AF10/'VCR price indexes (transposed)'!$AJ$10</f>
        <v>0.96167851293548956</v>
      </c>
      <c r="G25" s="26">
        <f>'VCR price indexes (transposed)'!AG10/'VCR price indexes (transposed)'!$AJ$10</f>
        <v>0.91562912433016908</v>
      </c>
      <c r="H25" s="26">
        <f>'VCR price indexes (transposed)'!AH10/'VCR price indexes (transposed)'!$AJ$10</f>
        <v>0.96026332108953871</v>
      </c>
      <c r="I25" s="26">
        <f>'VCR price indexes (transposed)'!AI10/'VCR price indexes (transposed)'!$AJ$10</f>
        <v>1.0008586557267567</v>
      </c>
      <c r="J25" s="26">
        <f>'VCR price indexes (transposed)'!AJ10/'VCR price indexes (transposed)'!$AJ$10</f>
        <v>1</v>
      </c>
      <c r="K25" s="40">
        <f>J25*(1+'Price index calculations'!$K$42)</f>
        <v>1.0249999999999999</v>
      </c>
      <c r="L25" s="40">
        <f>K25*(1+'Price index calculations'!$K$42)</f>
        <v>1.0506249999999999</v>
      </c>
    </row>
    <row r="26" spans="2:12" x14ac:dyDescent="0.25">
      <c r="B26" t="s">
        <v>14</v>
      </c>
      <c r="C26" s="26">
        <f>'VCR price indexes (transposed)'!AC10/'VCR price indexes (transposed)'!$AJ$10</f>
        <v>0.7720110035141281</v>
      </c>
      <c r="D26" s="26">
        <f>'VCR price indexes (transposed)'!AD10/'VCR price indexes (transposed)'!$AJ$10</f>
        <v>0.83785717693078277</v>
      </c>
      <c r="E26" s="26">
        <f>'VCR price indexes (transposed)'!AE10/'VCR price indexes (transposed)'!$AJ$10</f>
        <v>0.88369985212040258</v>
      </c>
      <c r="F26" s="26">
        <f>'VCR price indexes (transposed)'!AF10/'VCR price indexes (transposed)'!$AJ$10</f>
        <v>0.96167851293548956</v>
      </c>
      <c r="G26" s="26">
        <f>'VCR price indexes (transposed)'!AG10/'VCR price indexes (transposed)'!$AJ$10</f>
        <v>0.91562912433016908</v>
      </c>
      <c r="H26" s="26">
        <f>'VCR price indexes (transposed)'!AH10/'VCR price indexes (transposed)'!$AJ$10</f>
        <v>0.96026332108953871</v>
      </c>
      <c r="I26" s="26">
        <f>'VCR price indexes (transposed)'!AI10/'VCR price indexes (transposed)'!$AJ$10</f>
        <v>1.0008586557267567</v>
      </c>
      <c r="J26" s="26">
        <f>'VCR price indexes (transposed)'!AJ10/'VCR price indexes (transposed)'!$AJ$10</f>
        <v>1</v>
      </c>
      <c r="K26" s="40">
        <f>J26*(1+'Price index calculations'!$K$43)</f>
        <v>1.0249999999999999</v>
      </c>
      <c r="L26" s="40">
        <f>K26*(1+'Price index calculations'!$K$43)</f>
        <v>1.0506249999999999</v>
      </c>
    </row>
    <row r="27" spans="2:12" x14ac:dyDescent="0.25">
      <c r="B27" s="4" t="s">
        <v>19</v>
      </c>
      <c r="C27" s="3"/>
      <c r="D27" s="3"/>
      <c r="E27" s="3"/>
      <c r="F27" s="3"/>
      <c r="G27" s="3"/>
      <c r="H27" s="3"/>
      <c r="I27" s="3"/>
      <c r="J27" s="3"/>
      <c r="K27" s="40"/>
      <c r="L27" s="40"/>
    </row>
    <row r="28" spans="2:12" x14ac:dyDescent="0.25">
      <c r="B28" t="s">
        <v>16</v>
      </c>
      <c r="C28" s="26">
        <f>'VCR price indexes (transposed)'!AC6/'VCR price indexes (transposed)'!$AJ$6</f>
        <v>0.751377600220416</v>
      </c>
      <c r="D28" s="26">
        <f>'VCR price indexes (transposed)'!AD6/'VCR price indexes (transposed)'!$AJ$6</f>
        <v>0.7961151673784268</v>
      </c>
      <c r="E28" s="26">
        <f>'VCR price indexes (transposed)'!AE6/'VCR price indexes (transposed)'!$AJ$6</f>
        <v>0.85466317674610826</v>
      </c>
      <c r="F28" s="26">
        <f>'VCR price indexes (transposed)'!AF6/'VCR price indexes (transposed)'!$AJ$6</f>
        <v>0.87656702025072319</v>
      </c>
      <c r="G28" s="26">
        <f>'VCR price indexes (transposed)'!AG6/'VCR price indexes (transposed)'!$AJ$6</f>
        <v>0.88867268218762918</v>
      </c>
      <c r="H28" s="26">
        <f>'VCR price indexes (transposed)'!AH6/'VCR price indexes (transposed)'!$AJ$6</f>
        <v>0.95478027276484367</v>
      </c>
      <c r="I28" s="26">
        <f>'VCR price indexes (transposed)'!AI6/'VCR price indexes (transposed)'!$AJ$6</f>
        <v>0.99333585893373744</v>
      </c>
      <c r="J28" s="26">
        <f>'VCR price indexes (transposed)'!AJ6/'VCR price indexes (transposed)'!$AJ$6</f>
        <v>1</v>
      </c>
      <c r="K28" s="40">
        <f>J28*(1+'Price index calculations'!$K$45)</f>
        <v>1.0249999999999999</v>
      </c>
      <c r="L28" s="40">
        <f>K28*(1+'Price index calculations'!$K$45)</f>
        <v>1.0506249999999999</v>
      </c>
    </row>
    <row r="29" spans="2:12" x14ac:dyDescent="0.25">
      <c r="B29" t="s">
        <v>15</v>
      </c>
      <c r="C29" s="26">
        <f>'VCR price indexes (transposed)'!AC7/'VCR price indexes (transposed)'!$AJ$7</f>
        <v>0.76529966506660085</v>
      </c>
      <c r="D29" s="26">
        <f>'VCR price indexes (transposed)'!AD7/'VCR price indexes (transposed)'!$AJ$7</f>
        <v>0.80413341770979641</v>
      </c>
      <c r="E29" s="26">
        <f>'VCR price indexes (transposed)'!AE7/'VCR price indexes (transposed)'!$AJ$7</f>
        <v>0.84748954297797463</v>
      </c>
      <c r="F29" s="26">
        <f>'VCR price indexes (transposed)'!AF7/'VCR price indexes (transposed)'!$AJ$7</f>
        <v>0.8730494374044977</v>
      </c>
      <c r="G29" s="26">
        <f>'VCR price indexes (transposed)'!AG7/'VCR price indexes (transposed)'!$AJ$7</f>
        <v>0.89976693574526545</v>
      </c>
      <c r="H29" s="26">
        <f>'VCR price indexes (transposed)'!AH7/'VCR price indexes (transposed)'!$AJ$7</f>
        <v>0.94855608205096542</v>
      </c>
      <c r="I29" s="26">
        <f>'VCR price indexes (transposed)'!AI7/'VCR price indexes (transposed)'!$AJ$7</f>
        <v>0.98379354520057416</v>
      </c>
      <c r="J29" s="26">
        <f>'VCR price indexes (transposed)'!AJ7/'VCR price indexes (transposed)'!$AJ$7</f>
        <v>1</v>
      </c>
      <c r="K29" s="40">
        <f>J29*(1+'Price index calculations'!$K$46)</f>
        <v>1.0249999999999999</v>
      </c>
      <c r="L29" s="40">
        <f>K29*(1+'Price index calculations'!$K$46)</f>
        <v>1.0506249999999999</v>
      </c>
    </row>
    <row r="30" spans="2:12" x14ac:dyDescent="0.25">
      <c r="B30" t="s">
        <v>14</v>
      </c>
      <c r="C30" s="26">
        <f>'VCR price indexes (transposed)'!AC7/'VCR price indexes (transposed)'!$AJ$7</f>
        <v>0.76529966506660085</v>
      </c>
      <c r="D30" s="26">
        <f>'VCR price indexes (transposed)'!AD7/'VCR price indexes (transposed)'!$AJ$7</f>
        <v>0.80413341770979641</v>
      </c>
      <c r="E30" s="26">
        <f>'VCR price indexes (transposed)'!AE7/'VCR price indexes (transposed)'!$AJ$7</f>
        <v>0.84748954297797463</v>
      </c>
      <c r="F30" s="26">
        <f>'VCR price indexes (transposed)'!AF7/'VCR price indexes (transposed)'!$AJ$7</f>
        <v>0.8730494374044977</v>
      </c>
      <c r="G30" s="26">
        <f>'VCR price indexes (transposed)'!AG7/'VCR price indexes (transposed)'!$AJ$7</f>
        <v>0.89976693574526545</v>
      </c>
      <c r="H30" s="26">
        <f>'VCR price indexes (transposed)'!AH7/'VCR price indexes (transposed)'!$AJ$7</f>
        <v>0.94855608205096542</v>
      </c>
      <c r="I30" s="26">
        <f>'VCR price indexes (transposed)'!AI7/'VCR price indexes (transposed)'!$AJ$7</f>
        <v>0.98379354520057416</v>
      </c>
      <c r="J30" s="26">
        <f>'VCR price indexes (transposed)'!AJ7/'VCR price indexes (transposed)'!$AJ$7</f>
        <v>1</v>
      </c>
      <c r="K30" s="40">
        <f>J30*(1+'Price index calculations'!$K$47)</f>
        <v>1.0249999999999999</v>
      </c>
      <c r="L30" s="40">
        <f>K30*(1+'Price index calculations'!$K$47)</f>
        <v>1.0506249999999999</v>
      </c>
    </row>
    <row r="31" spans="2:12" x14ac:dyDescent="0.25">
      <c r="B31" s="4" t="s">
        <v>18</v>
      </c>
      <c r="C31" s="3"/>
      <c r="D31" s="3"/>
      <c r="E31" s="3"/>
      <c r="F31" s="3"/>
      <c r="G31" s="3"/>
      <c r="H31" s="3"/>
      <c r="I31" s="3"/>
      <c r="J31" s="3"/>
      <c r="K31" s="40"/>
      <c r="L31" s="40"/>
    </row>
    <row r="32" spans="2:12" x14ac:dyDescent="0.25">
      <c r="B32" t="s">
        <v>29</v>
      </c>
      <c r="C32" s="26">
        <f>'VCR price indexes (transposed)'!AC12/'VCR price indexes (transposed)'!$AJ$12</f>
        <v>0.74538210160250251</v>
      </c>
      <c r="D32" s="26">
        <f>'VCR price indexes (transposed)'!AD12/'VCR price indexes (transposed)'!$AJ$12</f>
        <v>0.79522220086328921</v>
      </c>
      <c r="E32" s="26">
        <f>'VCR price indexes (transposed)'!AE12/'VCR price indexes (transposed)'!$AJ$12</f>
        <v>0.85963685930482503</v>
      </c>
      <c r="F32" s="26">
        <f>'VCR price indexes (transposed)'!AF12/'VCR price indexes (transposed)'!$AJ$12</f>
        <v>0.87616867343550675</v>
      </c>
      <c r="G32" s="26">
        <f>'VCR price indexes (transposed)'!AG12/'VCR price indexes (transposed)'!$AJ$12</f>
        <v>0.90404208098142358</v>
      </c>
      <c r="H32" s="26">
        <f>'VCR price indexes (transposed)'!AH12/'VCR price indexes (transposed)'!$AJ$12</f>
        <v>0.96116945983258484</v>
      </c>
      <c r="I32" s="26">
        <f>'VCR price indexes (transposed)'!AI12/'VCR price indexes (transposed)'!$AJ$12</f>
        <v>0.98710308791919332</v>
      </c>
      <c r="J32" s="26">
        <f>'VCR price indexes (transposed)'!AJ12/'VCR price indexes (transposed)'!$AJ$12</f>
        <v>1</v>
      </c>
      <c r="K32" s="40">
        <f>J32*(1+'Price index calculations'!$K$49)</f>
        <v>1.0249999999999999</v>
      </c>
      <c r="L32" s="40">
        <f>K32*(1+'Price index calculations'!$K$49)</f>
        <v>1.0506249999999999</v>
      </c>
    </row>
    <row r="33" spans="2:12" x14ac:dyDescent="0.25">
      <c r="B33" s="4" t="s">
        <v>17</v>
      </c>
      <c r="C33" s="3"/>
      <c r="D33" s="3"/>
      <c r="E33" s="3"/>
      <c r="F33" s="3"/>
      <c r="G33" s="3"/>
      <c r="H33" s="3"/>
      <c r="I33" s="3"/>
      <c r="J33" s="3"/>
      <c r="K33" s="40"/>
      <c r="L33" s="40"/>
    </row>
    <row r="34" spans="2:12" x14ac:dyDescent="0.25">
      <c r="B34" t="s">
        <v>29</v>
      </c>
      <c r="C34" s="26">
        <f>'VCR price indexes (transposed)'!AC14/'VCR price indexes (transposed)'!$AJ$14</f>
        <v>0.79518832411516061</v>
      </c>
      <c r="D34" s="26">
        <f>'VCR price indexes (transposed)'!AD14/'VCR price indexes (transposed)'!$AJ$14</f>
        <v>0.88319909150175602</v>
      </c>
      <c r="E34" s="26">
        <f>'VCR price indexes (transposed)'!AE14/'VCR price indexes (transposed)'!$AJ$14</f>
        <v>0.92229395806607639</v>
      </c>
      <c r="F34" s="26">
        <f>'VCR price indexes (transposed)'!AF14/'VCR price indexes (transposed)'!$AJ$14</f>
        <v>0.92046434354692852</v>
      </c>
      <c r="G34" s="26">
        <f>'VCR price indexes (transposed)'!AG14/'VCR price indexes (transposed)'!$AJ$14</f>
        <v>0.97299741330361089</v>
      </c>
      <c r="H34" s="26">
        <f>'VCR price indexes (transposed)'!AH14/'VCR price indexes (transposed)'!$AJ$14</f>
        <v>0.99880128703917903</v>
      </c>
      <c r="I34" s="26">
        <f>'VCR price indexes (transposed)'!AI14/'VCR price indexes (transposed)'!$AJ$14</f>
        <v>0.99991587979222307</v>
      </c>
      <c r="J34" s="26">
        <f>'VCR price indexes (transposed)'!AJ14/'VCR price indexes (transposed)'!$AJ$14</f>
        <v>1</v>
      </c>
      <c r="K34" s="40">
        <f>J34*(1+'Price index calculations'!$K$51)</f>
        <v>1.0249999999999999</v>
      </c>
      <c r="L34" s="40">
        <f>K34*(1+'Price index calculations'!$K$51)</f>
        <v>1.0506249999999999</v>
      </c>
    </row>
    <row r="36" spans="2:12" x14ac:dyDescent="0.25">
      <c r="B36" s="4" t="s">
        <v>21</v>
      </c>
      <c r="C36" s="4">
        <v>2006</v>
      </c>
      <c r="D36" s="37">
        <v>2007</v>
      </c>
      <c r="E36" s="4">
        <v>2008</v>
      </c>
      <c r="F36" s="4">
        <v>2009</v>
      </c>
      <c r="G36" s="4">
        <v>2010</v>
      </c>
      <c r="H36" s="4">
        <v>2011</v>
      </c>
      <c r="I36" s="4">
        <v>2012</v>
      </c>
      <c r="J36" s="4">
        <v>2013</v>
      </c>
      <c r="K36" s="4">
        <v>2014</v>
      </c>
      <c r="L36" s="4">
        <v>2015</v>
      </c>
    </row>
    <row r="37" spans="2:12" x14ac:dyDescent="0.25">
      <c r="B37" t="s">
        <v>16</v>
      </c>
      <c r="C37" s="39">
        <f t="shared" ref="C37:I39" si="2">D20/C20-1</f>
        <v>5.9366920199814155E-2</v>
      </c>
      <c r="D37" s="39">
        <f t="shared" si="2"/>
        <v>8.7223354343396009E-2</v>
      </c>
      <c r="E37" s="39">
        <f t="shared" si="2"/>
        <v>2.8899592441645083E-2</v>
      </c>
      <c r="F37" s="39">
        <f t="shared" si="2"/>
        <v>1.2772988201402269E-2</v>
      </c>
      <c r="G37" s="39">
        <f t="shared" si="2"/>
        <v>7.62988371120219E-2</v>
      </c>
      <c r="H37" s="39">
        <f t="shared" si="2"/>
        <v>3.7738048970073823E-2</v>
      </c>
      <c r="I37" s="39">
        <f t="shared" si="2"/>
        <v>6.1420920564771997E-3</v>
      </c>
      <c r="J37" s="39">
        <f>'Price index calculations'!J20/'Price index calculations'!$J20-1</f>
        <v>0</v>
      </c>
      <c r="K37" s="45">
        <v>2.5000000000000001E-2</v>
      </c>
      <c r="L37" s="39">
        <v>0.03</v>
      </c>
    </row>
    <row r="38" spans="2:12" x14ac:dyDescent="0.25">
      <c r="B38" t="s">
        <v>15</v>
      </c>
      <c r="C38" s="39">
        <f t="shared" si="2"/>
        <v>5.5855472901168879E-2</v>
      </c>
      <c r="D38" s="39">
        <f t="shared" si="2"/>
        <v>6.44752204195016E-2</v>
      </c>
      <c r="E38" s="39">
        <f t="shared" si="2"/>
        <v>3.611883285111972E-3</v>
      </c>
      <c r="F38" s="39">
        <f t="shared" si="2"/>
        <v>2.8489599035272928E-2</v>
      </c>
      <c r="G38" s="39">
        <f t="shared" si="2"/>
        <v>4.2851385021251742E-2</v>
      </c>
      <c r="H38" s="39">
        <f t="shared" si="2"/>
        <v>3.3079774432127618E-2</v>
      </c>
      <c r="I38" s="39">
        <f t="shared" si="2"/>
        <v>1.0169030371050436E-2</v>
      </c>
      <c r="J38" s="39">
        <f>'Price index calculations'!J21/'Price index calculations'!$J21-1</f>
        <v>0</v>
      </c>
      <c r="K38" s="45">
        <v>2.5000000000000001E-2</v>
      </c>
      <c r="L38" s="39">
        <v>0.03</v>
      </c>
    </row>
    <row r="39" spans="2:12" x14ac:dyDescent="0.25">
      <c r="B39" t="s">
        <v>14</v>
      </c>
      <c r="C39" s="39">
        <f t="shared" si="2"/>
        <v>5.5855472901168879E-2</v>
      </c>
      <c r="D39" s="39">
        <f t="shared" si="2"/>
        <v>6.44752204195016E-2</v>
      </c>
      <c r="E39" s="39">
        <f t="shared" si="2"/>
        <v>3.611883285111972E-3</v>
      </c>
      <c r="F39" s="39">
        <f t="shared" si="2"/>
        <v>2.8489599035272928E-2</v>
      </c>
      <c r="G39" s="39">
        <f t="shared" si="2"/>
        <v>4.2851385021251742E-2</v>
      </c>
      <c r="H39" s="39">
        <f t="shared" si="2"/>
        <v>3.3079774432127618E-2</v>
      </c>
      <c r="I39" s="39">
        <f t="shared" si="2"/>
        <v>1.0169030371050436E-2</v>
      </c>
      <c r="J39" s="39">
        <f>'Price index calculations'!J22/'Price index calculations'!$J22-1</f>
        <v>0</v>
      </c>
      <c r="K39" s="45">
        <v>2.5000000000000001E-2</v>
      </c>
      <c r="L39" s="39">
        <v>0.03</v>
      </c>
    </row>
    <row r="40" spans="2:12" x14ac:dyDescent="0.25">
      <c r="B40" s="4" t="s">
        <v>20</v>
      </c>
      <c r="K40" s="46"/>
      <c r="L40" s="39"/>
    </row>
    <row r="41" spans="2:12" x14ac:dyDescent="0.25">
      <c r="B41" t="s">
        <v>16</v>
      </c>
      <c r="C41" s="39">
        <f t="shared" ref="C41:I43" si="3">D24/C24-1</f>
        <v>9.9545930841774322E-2</v>
      </c>
      <c r="D41" s="39">
        <f t="shared" si="3"/>
        <v>7.8303684879288404E-2</v>
      </c>
      <c r="E41" s="39">
        <f t="shared" si="3"/>
        <v>6.1507059739494663E-2</v>
      </c>
      <c r="F41" s="39">
        <f t="shared" si="3"/>
        <v>2.6959521072036363E-3</v>
      </c>
      <c r="G41" s="39">
        <f t="shared" si="3"/>
        <v>4.1062037879087354E-2</v>
      </c>
      <c r="H41" s="39">
        <f t="shared" si="3"/>
        <v>3.2245200250669459E-2</v>
      </c>
      <c r="I41" s="39">
        <f t="shared" si="3"/>
        <v>6.954026160384208E-3</v>
      </c>
      <c r="J41" s="39">
        <f>'Price index calculations'!J24/'Price index calculations'!$J24-1</f>
        <v>0</v>
      </c>
      <c r="K41" s="45">
        <v>2.5000000000000001E-2</v>
      </c>
      <c r="L41" s="39">
        <v>0.03</v>
      </c>
    </row>
    <row r="42" spans="2:12" x14ac:dyDescent="0.25">
      <c r="B42" t="s">
        <v>15</v>
      </c>
      <c r="C42" s="39">
        <f t="shared" si="3"/>
        <v>8.5291755061687624E-2</v>
      </c>
      <c r="D42" s="39">
        <f t="shared" si="3"/>
        <v>5.4714188112047424E-2</v>
      </c>
      <c r="E42" s="39">
        <f t="shared" si="3"/>
        <v>8.8241115609536847E-2</v>
      </c>
      <c r="F42" s="39">
        <f t="shared" si="3"/>
        <v>-4.7884389622844248E-2</v>
      </c>
      <c r="G42" s="39">
        <f t="shared" si="3"/>
        <v>4.8747026031988661E-2</v>
      </c>
      <c r="H42" s="39">
        <f t="shared" si="3"/>
        <v>4.2275211127670076E-2</v>
      </c>
      <c r="I42" s="39">
        <f t="shared" si="3"/>
        <v>-8.5791906963450515E-4</v>
      </c>
      <c r="J42" s="39">
        <f>'Price index calculations'!J25/'Price index calculations'!$J25-1</f>
        <v>0</v>
      </c>
      <c r="K42" s="45">
        <v>2.5000000000000001E-2</v>
      </c>
      <c r="L42" s="39">
        <v>0.03</v>
      </c>
    </row>
    <row r="43" spans="2:12" x14ac:dyDescent="0.25">
      <c r="B43" t="s">
        <v>14</v>
      </c>
      <c r="C43" s="39">
        <f t="shared" si="3"/>
        <v>8.5291755061687624E-2</v>
      </c>
      <c r="D43" s="39">
        <f t="shared" si="3"/>
        <v>5.4714188112047424E-2</v>
      </c>
      <c r="E43" s="39">
        <f t="shared" si="3"/>
        <v>8.8241115609536847E-2</v>
      </c>
      <c r="F43" s="39">
        <f t="shared" si="3"/>
        <v>-4.7884389622844248E-2</v>
      </c>
      <c r="G43" s="39">
        <f t="shared" si="3"/>
        <v>4.8747026031988661E-2</v>
      </c>
      <c r="H43" s="39">
        <f t="shared" si="3"/>
        <v>4.2275211127670076E-2</v>
      </c>
      <c r="I43" s="39">
        <f t="shared" si="3"/>
        <v>-8.5791906963450515E-4</v>
      </c>
      <c r="J43" s="39">
        <f>'Price index calculations'!J26/'Price index calculations'!$J26-1</f>
        <v>0</v>
      </c>
      <c r="K43" s="45">
        <v>2.5000000000000001E-2</v>
      </c>
      <c r="L43" s="39">
        <v>0.03</v>
      </c>
    </row>
    <row r="44" spans="2:12" x14ac:dyDescent="0.25">
      <c r="B44" s="4" t="s">
        <v>19</v>
      </c>
      <c r="K44" s="46"/>
      <c r="L44" s="39"/>
    </row>
    <row r="45" spans="2:12" x14ac:dyDescent="0.25">
      <c r="B45" t="s">
        <v>16</v>
      </c>
      <c r="C45" s="39">
        <f t="shared" ref="C45:I47" si="4">D28/C28-1</f>
        <v>5.9540725122610993E-2</v>
      </c>
      <c r="D45" s="39">
        <f t="shared" si="4"/>
        <v>7.3542135317528956E-2</v>
      </c>
      <c r="E45" s="39">
        <f t="shared" si="4"/>
        <v>2.5628626692456358E-2</v>
      </c>
      <c r="F45" s="39">
        <f t="shared" si="4"/>
        <v>1.3810309602388937E-2</v>
      </c>
      <c r="G45" s="39">
        <f t="shared" si="4"/>
        <v>7.4389133257116269E-2</v>
      </c>
      <c r="H45" s="39">
        <f t="shared" si="4"/>
        <v>4.0381632579446602E-2</v>
      </c>
      <c r="I45" s="39">
        <f t="shared" si="4"/>
        <v>6.7088497876397479E-3</v>
      </c>
      <c r="J45" s="39">
        <f>'Price index calculations'!J28/'Price index calculations'!$J28-1</f>
        <v>0</v>
      </c>
      <c r="K45" s="45">
        <v>2.5000000000000001E-2</v>
      </c>
      <c r="L45" s="39">
        <v>0.03</v>
      </c>
    </row>
    <row r="46" spans="2:12" x14ac:dyDescent="0.25">
      <c r="B46" t="s">
        <v>15</v>
      </c>
      <c r="C46" s="39">
        <f t="shared" si="4"/>
        <v>5.0743198273601742E-2</v>
      </c>
      <c r="D46" s="39">
        <f t="shared" si="4"/>
        <v>5.3916581892166748E-2</v>
      </c>
      <c r="E46" s="39">
        <f t="shared" si="4"/>
        <v>3.0159539593501927E-2</v>
      </c>
      <c r="F46" s="39">
        <f t="shared" si="4"/>
        <v>3.0602503359026922E-2</v>
      </c>
      <c r="G46" s="39">
        <f t="shared" si="4"/>
        <v>5.4224204477227866E-2</v>
      </c>
      <c r="H46" s="39">
        <f t="shared" si="4"/>
        <v>3.7148529028898647E-2</v>
      </c>
      <c r="I46" s="39">
        <f t="shared" si="4"/>
        <v>1.6473430709612602E-2</v>
      </c>
      <c r="J46" s="39">
        <f>'Price index calculations'!J29/'Price index calculations'!$J29-1</f>
        <v>0</v>
      </c>
      <c r="K46" s="45">
        <v>2.5000000000000001E-2</v>
      </c>
      <c r="L46" s="39">
        <v>0.03</v>
      </c>
    </row>
    <row r="47" spans="2:12" x14ac:dyDescent="0.25">
      <c r="B47" t="s">
        <v>14</v>
      </c>
      <c r="C47" s="39">
        <f t="shared" si="4"/>
        <v>5.0743198273601742E-2</v>
      </c>
      <c r="D47" s="39">
        <f t="shared" si="4"/>
        <v>5.3916581892166748E-2</v>
      </c>
      <c r="E47" s="39">
        <f t="shared" si="4"/>
        <v>3.0159539593501927E-2</v>
      </c>
      <c r="F47" s="39">
        <f t="shared" si="4"/>
        <v>3.0602503359026922E-2</v>
      </c>
      <c r="G47" s="39">
        <f t="shared" si="4"/>
        <v>5.4224204477227866E-2</v>
      </c>
      <c r="H47" s="39">
        <f t="shared" si="4"/>
        <v>3.7148529028898647E-2</v>
      </c>
      <c r="I47" s="39">
        <f t="shared" si="4"/>
        <v>1.6473430709612602E-2</v>
      </c>
      <c r="J47" s="39">
        <f>'Price index calculations'!J30/'Price index calculations'!$J30-1</f>
        <v>0</v>
      </c>
      <c r="K47" s="45">
        <v>2.5000000000000001E-2</v>
      </c>
      <c r="L47" s="39">
        <v>0.03</v>
      </c>
    </row>
    <row r="48" spans="2:12" x14ac:dyDescent="0.25">
      <c r="B48" s="4" t="s">
        <v>18</v>
      </c>
      <c r="K48" s="46"/>
      <c r="L48" s="39"/>
    </row>
    <row r="49" spans="2:12" x14ac:dyDescent="0.25">
      <c r="B49" t="s">
        <v>15</v>
      </c>
      <c r="C49" s="39">
        <f t="shared" ref="C49:I49" si="5">D32/C32-1</f>
        <v>6.6865167749044607E-2</v>
      </c>
      <c r="D49" s="39">
        <f t="shared" si="5"/>
        <v>8.1002087682672252E-2</v>
      </c>
      <c r="E49" s="39">
        <f t="shared" si="5"/>
        <v>1.9231160171576001E-2</v>
      </c>
      <c r="F49" s="39">
        <f t="shared" si="5"/>
        <v>3.181283283802383E-2</v>
      </c>
      <c r="G49" s="39">
        <f t="shared" si="5"/>
        <v>6.3191061625299527E-2</v>
      </c>
      <c r="H49" s="39">
        <f t="shared" si="5"/>
        <v>2.698132761222527E-2</v>
      </c>
      <c r="I49" s="39">
        <f t="shared" si="5"/>
        <v>1.3065415597061092E-2</v>
      </c>
      <c r="J49" s="39">
        <f>'Price index calculations'!J32/'Price index calculations'!$J32-1</f>
        <v>0</v>
      </c>
      <c r="K49" s="45">
        <v>2.5000000000000001E-2</v>
      </c>
      <c r="L49" s="39">
        <v>0.03</v>
      </c>
    </row>
    <row r="50" spans="2:12" x14ac:dyDescent="0.25">
      <c r="B50" s="4" t="s">
        <v>17</v>
      </c>
      <c r="K50" s="46"/>
      <c r="L50" s="39"/>
    </row>
    <row r="51" spans="2:12" x14ac:dyDescent="0.25">
      <c r="B51" t="s">
        <v>15</v>
      </c>
      <c r="C51" s="39">
        <f t="shared" ref="C51:I51" si="6">D34/C34-1</f>
        <v>0.1106791494763566</v>
      </c>
      <c r="D51" s="39">
        <f t="shared" si="6"/>
        <v>4.4265066552372723E-2</v>
      </c>
      <c r="E51" s="39">
        <f t="shared" si="6"/>
        <v>-1.9837650492521286E-3</v>
      </c>
      <c r="F51" s="39">
        <f t="shared" si="6"/>
        <v>5.7072357147753161E-2</v>
      </c>
      <c r="G51" s="39">
        <f t="shared" si="6"/>
        <v>2.6519981844511209E-2</v>
      </c>
      <c r="H51" s="39">
        <f t="shared" si="6"/>
        <v>1.1159304333179243E-3</v>
      </c>
      <c r="I51" s="39">
        <f t="shared" si="6"/>
        <v>8.4127284581514417E-5</v>
      </c>
      <c r="J51" s="39">
        <f>'Price index calculations'!J34/'Price index calculations'!$J34-1</f>
        <v>0</v>
      </c>
      <c r="K51" s="45">
        <v>2.5000000000000001E-2</v>
      </c>
      <c r="L51" s="39">
        <v>0.03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4"/>
  <sheetViews>
    <sheetView workbookViewId="0">
      <selection activeCell="I12" sqref="I12"/>
    </sheetView>
  </sheetViews>
  <sheetFormatPr defaultRowHeight="15" x14ac:dyDescent="0.25"/>
  <cols>
    <col min="29" max="29" width="9.140625" style="22"/>
  </cols>
  <sheetData>
    <row r="2" spans="1:36" x14ac:dyDescent="0.25">
      <c r="D2" s="13" t="s">
        <v>69</v>
      </c>
      <c r="E2" s="13" t="s">
        <v>66</v>
      </c>
      <c r="F2" s="13" t="s">
        <v>64</v>
      </c>
      <c r="G2" s="13" t="s">
        <v>62</v>
      </c>
      <c r="H2" s="13" t="s">
        <v>60</v>
      </c>
      <c r="I2" s="18" t="s">
        <v>59</v>
      </c>
      <c r="J2" s="18" t="s">
        <v>58</v>
      </c>
      <c r="K2" s="13" t="s">
        <v>57</v>
      </c>
      <c r="L2" s="13" t="s">
        <v>56</v>
      </c>
      <c r="M2" s="10">
        <v>33025</v>
      </c>
      <c r="N2" s="10">
        <v>33390</v>
      </c>
      <c r="O2" s="10">
        <v>33756</v>
      </c>
      <c r="P2" s="10">
        <v>34121</v>
      </c>
      <c r="Q2" s="10">
        <v>34486</v>
      </c>
      <c r="R2" s="10">
        <v>34851</v>
      </c>
      <c r="S2" s="10">
        <v>35217</v>
      </c>
      <c r="T2" s="10">
        <v>35582</v>
      </c>
      <c r="U2" s="10">
        <v>35947</v>
      </c>
      <c r="V2" s="10">
        <v>36312</v>
      </c>
      <c r="W2" s="10">
        <v>36678</v>
      </c>
      <c r="X2" s="10">
        <v>37043</v>
      </c>
      <c r="Y2" s="10">
        <v>37408</v>
      </c>
      <c r="Z2" s="10">
        <v>37773</v>
      </c>
      <c r="AA2" s="10">
        <v>38139</v>
      </c>
      <c r="AB2" s="10">
        <v>38504</v>
      </c>
      <c r="AC2" s="25">
        <v>38869</v>
      </c>
      <c r="AD2" s="10">
        <v>39234</v>
      </c>
      <c r="AE2" s="10">
        <v>39600</v>
      </c>
      <c r="AF2" s="10">
        <v>39965</v>
      </c>
      <c r="AG2" s="10">
        <v>40330</v>
      </c>
      <c r="AH2" s="10">
        <v>40695</v>
      </c>
      <c r="AI2" s="10">
        <v>41061</v>
      </c>
      <c r="AJ2" s="10">
        <v>41426</v>
      </c>
    </row>
    <row r="3" spans="1:36" ht="35.25" thickBot="1" x14ac:dyDescent="0.3">
      <c r="A3" s="21" t="s">
        <v>21</v>
      </c>
      <c r="C3" s="20" t="s">
        <v>73</v>
      </c>
      <c r="D3" s="12" t="s">
        <v>67</v>
      </c>
      <c r="E3" s="12" t="s">
        <v>65</v>
      </c>
      <c r="F3" s="12" t="s">
        <v>63</v>
      </c>
      <c r="G3" s="12" t="s">
        <v>61</v>
      </c>
      <c r="H3" s="15">
        <v>6</v>
      </c>
      <c r="I3" s="17">
        <v>33025</v>
      </c>
      <c r="J3" s="17">
        <v>41426</v>
      </c>
      <c r="K3" s="15">
        <v>24</v>
      </c>
      <c r="L3" s="12" t="s">
        <v>54</v>
      </c>
      <c r="M3" s="9">
        <v>21278</v>
      </c>
      <c r="N3" s="9">
        <v>21487</v>
      </c>
      <c r="O3" s="9">
        <v>20857</v>
      </c>
      <c r="P3" s="9">
        <v>21304</v>
      </c>
      <c r="Q3" s="9">
        <v>21868</v>
      </c>
      <c r="R3" s="9">
        <v>23148</v>
      </c>
      <c r="S3" s="9">
        <v>24569</v>
      </c>
      <c r="T3" s="9">
        <v>25443</v>
      </c>
      <c r="U3" s="9">
        <v>26332</v>
      </c>
      <c r="V3" s="9">
        <v>27636</v>
      </c>
      <c r="W3" s="9">
        <v>28933</v>
      </c>
      <c r="X3" s="9">
        <v>30530</v>
      </c>
      <c r="Y3" s="9">
        <v>32522</v>
      </c>
      <c r="Z3" s="9">
        <v>34110</v>
      </c>
      <c r="AA3" s="9">
        <v>35991</v>
      </c>
      <c r="AB3" s="9">
        <v>38144</v>
      </c>
      <c r="AC3" s="24">
        <v>39837</v>
      </c>
      <c r="AD3" s="9">
        <v>42202</v>
      </c>
      <c r="AE3" s="9">
        <v>45883</v>
      </c>
      <c r="AF3" s="9">
        <v>47209</v>
      </c>
      <c r="AG3" s="9">
        <v>47812</v>
      </c>
      <c r="AH3" s="9">
        <v>51460</v>
      </c>
      <c r="AI3" s="9">
        <v>53402</v>
      </c>
      <c r="AJ3" s="9">
        <v>53730</v>
      </c>
    </row>
    <row r="4" spans="1:36" ht="69" thickBot="1" x14ac:dyDescent="0.3">
      <c r="A4" s="21"/>
      <c r="C4" s="19" t="s">
        <v>84</v>
      </c>
      <c r="D4" s="11" t="s">
        <v>67</v>
      </c>
      <c r="E4" s="11" t="s">
        <v>65</v>
      </c>
      <c r="F4" s="11" t="s">
        <v>63</v>
      </c>
      <c r="G4" s="11" t="s">
        <v>61</v>
      </c>
      <c r="H4" s="14">
        <v>6</v>
      </c>
      <c r="I4" s="16">
        <v>33025</v>
      </c>
      <c r="J4" s="16">
        <v>41426</v>
      </c>
      <c r="K4" s="14">
        <v>24</v>
      </c>
      <c r="L4" s="11" t="s">
        <v>51</v>
      </c>
      <c r="M4" s="7">
        <v>24350</v>
      </c>
      <c r="N4" s="7">
        <v>24193</v>
      </c>
      <c r="O4" s="7">
        <v>23725</v>
      </c>
      <c r="P4" s="7">
        <v>25012</v>
      </c>
      <c r="Q4" s="7">
        <v>26098</v>
      </c>
      <c r="R4" s="7">
        <v>27296</v>
      </c>
      <c r="S4" s="7">
        <v>28801</v>
      </c>
      <c r="T4" s="7">
        <v>29775</v>
      </c>
      <c r="U4" s="7">
        <v>31317</v>
      </c>
      <c r="V4" s="7">
        <v>33383</v>
      </c>
      <c r="W4" s="7">
        <v>35180</v>
      </c>
      <c r="X4" s="7">
        <v>36966</v>
      </c>
      <c r="Y4" s="7">
        <v>39211</v>
      </c>
      <c r="Z4" s="7">
        <v>41429</v>
      </c>
      <c r="AA4" s="7">
        <v>43425</v>
      </c>
      <c r="AB4" s="7">
        <v>45636</v>
      </c>
      <c r="AC4" s="23">
        <v>47050</v>
      </c>
      <c r="AD4" s="7">
        <v>49678</v>
      </c>
      <c r="AE4" s="7">
        <v>52881</v>
      </c>
      <c r="AF4" s="7">
        <v>53072</v>
      </c>
      <c r="AG4" s="7">
        <v>54584</v>
      </c>
      <c r="AH4" s="7">
        <v>56923</v>
      </c>
      <c r="AI4" s="7">
        <v>58806</v>
      </c>
      <c r="AJ4" s="7">
        <v>59404</v>
      </c>
    </row>
    <row r="6" spans="1:36" ht="35.25" thickBot="1" x14ac:dyDescent="0.3">
      <c r="A6" s="21" t="s">
        <v>87</v>
      </c>
      <c r="C6" s="19" t="s">
        <v>73</v>
      </c>
      <c r="D6" s="11" t="s">
        <v>67</v>
      </c>
      <c r="E6" s="11" t="s">
        <v>65</v>
      </c>
      <c r="F6" s="11" t="s">
        <v>63</v>
      </c>
      <c r="G6" s="11" t="s">
        <v>61</v>
      </c>
      <c r="H6" s="14">
        <v>6</v>
      </c>
      <c r="I6" s="16">
        <v>33025</v>
      </c>
      <c r="J6" s="16">
        <v>41426</v>
      </c>
      <c r="K6" s="14">
        <v>24</v>
      </c>
      <c r="L6" s="11" t="s">
        <v>49</v>
      </c>
      <c r="M6" s="7">
        <v>22810</v>
      </c>
      <c r="N6" s="7">
        <v>23558</v>
      </c>
      <c r="O6" s="7">
        <v>23278</v>
      </c>
      <c r="P6" s="7">
        <v>23360</v>
      </c>
      <c r="Q6" s="7">
        <v>24209</v>
      </c>
      <c r="R6" s="7">
        <v>25660</v>
      </c>
      <c r="S6" s="7">
        <v>27291</v>
      </c>
      <c r="T6" s="7">
        <v>28680</v>
      </c>
      <c r="U6" s="7">
        <v>29444</v>
      </c>
      <c r="V6" s="7">
        <v>30568</v>
      </c>
      <c r="W6" s="7">
        <v>32465</v>
      </c>
      <c r="X6" s="7">
        <v>34351</v>
      </c>
      <c r="Y6" s="7">
        <v>35106</v>
      </c>
      <c r="Z6" s="7">
        <v>36567</v>
      </c>
      <c r="AA6" s="7">
        <v>39157</v>
      </c>
      <c r="AB6" s="7">
        <v>42042</v>
      </c>
      <c r="AC6" s="23">
        <v>43634</v>
      </c>
      <c r="AD6" s="7">
        <v>46232</v>
      </c>
      <c r="AE6" s="7">
        <v>49632</v>
      </c>
      <c r="AF6" s="7">
        <v>50904</v>
      </c>
      <c r="AG6" s="7">
        <v>51607</v>
      </c>
      <c r="AH6" s="7">
        <v>55446</v>
      </c>
      <c r="AI6" s="7">
        <v>57685</v>
      </c>
      <c r="AJ6" s="7">
        <v>58072</v>
      </c>
    </row>
    <row r="7" spans="1:36" ht="80.25" thickBot="1" x14ac:dyDescent="0.3">
      <c r="A7" s="21"/>
      <c r="C7" s="19" t="s">
        <v>81</v>
      </c>
      <c r="D7" s="11" t="s">
        <v>67</v>
      </c>
      <c r="E7" s="11" t="s">
        <v>65</v>
      </c>
      <c r="F7" s="11" t="s">
        <v>63</v>
      </c>
      <c r="G7" s="11" t="s">
        <v>61</v>
      </c>
      <c r="H7" s="14">
        <v>6</v>
      </c>
      <c r="I7" s="16">
        <v>33025</v>
      </c>
      <c r="J7" s="16">
        <v>41426</v>
      </c>
      <c r="K7" s="14">
        <v>24</v>
      </c>
      <c r="L7" s="11" t="s">
        <v>46</v>
      </c>
      <c r="M7" s="7">
        <v>25445</v>
      </c>
      <c r="N7" s="7">
        <v>26091</v>
      </c>
      <c r="O7" s="7">
        <v>26370</v>
      </c>
      <c r="P7" s="7">
        <v>26901</v>
      </c>
      <c r="Q7" s="7">
        <v>28084</v>
      </c>
      <c r="R7" s="7">
        <v>29547</v>
      </c>
      <c r="S7" s="7">
        <v>31264</v>
      </c>
      <c r="T7" s="7">
        <v>32760</v>
      </c>
      <c r="U7" s="7">
        <v>34195</v>
      </c>
      <c r="V7" s="7">
        <v>35688</v>
      </c>
      <c r="W7" s="7">
        <v>37702</v>
      </c>
      <c r="X7" s="7">
        <v>39307</v>
      </c>
      <c r="Y7" s="7">
        <v>40543</v>
      </c>
      <c r="Z7" s="7">
        <v>42548</v>
      </c>
      <c r="AA7" s="7">
        <v>45264</v>
      </c>
      <c r="AB7" s="7">
        <v>47384</v>
      </c>
      <c r="AC7" s="23">
        <v>49583</v>
      </c>
      <c r="AD7" s="7">
        <v>52099</v>
      </c>
      <c r="AE7" s="7">
        <v>54908</v>
      </c>
      <c r="AF7" s="7">
        <v>56564</v>
      </c>
      <c r="AG7" s="7">
        <v>58295</v>
      </c>
      <c r="AH7" s="7">
        <v>61456</v>
      </c>
      <c r="AI7" s="7">
        <v>63739</v>
      </c>
      <c r="AJ7" s="7">
        <v>64789</v>
      </c>
    </row>
    <row r="9" spans="1:36" ht="35.25" thickBot="1" x14ac:dyDescent="0.3">
      <c r="A9" s="21" t="s">
        <v>20</v>
      </c>
      <c r="C9" s="20" t="s">
        <v>73</v>
      </c>
      <c r="D9" s="12" t="s">
        <v>67</v>
      </c>
      <c r="E9" s="12" t="s">
        <v>65</v>
      </c>
      <c r="F9" s="12" t="s">
        <v>63</v>
      </c>
      <c r="G9" s="12" t="s">
        <v>61</v>
      </c>
      <c r="H9" s="15">
        <v>6</v>
      </c>
      <c r="I9" s="17">
        <v>33025</v>
      </c>
      <c r="J9" s="17">
        <v>41426</v>
      </c>
      <c r="K9" s="15">
        <v>24</v>
      </c>
      <c r="L9" s="12" t="s">
        <v>44</v>
      </c>
      <c r="M9" s="9">
        <v>19034</v>
      </c>
      <c r="N9" s="9">
        <v>19191</v>
      </c>
      <c r="O9" s="9">
        <v>19639</v>
      </c>
      <c r="P9" s="9">
        <v>20317</v>
      </c>
      <c r="Q9" s="9">
        <v>20779</v>
      </c>
      <c r="R9" s="9">
        <v>22102</v>
      </c>
      <c r="S9" s="9">
        <v>23234</v>
      </c>
      <c r="T9" s="9">
        <v>24635</v>
      </c>
      <c r="U9" s="9">
        <v>24986</v>
      </c>
      <c r="V9" s="9">
        <v>25875</v>
      </c>
      <c r="W9" s="9">
        <v>27033</v>
      </c>
      <c r="X9" s="9">
        <v>28609</v>
      </c>
      <c r="Y9" s="9">
        <v>30748</v>
      </c>
      <c r="Z9" s="9">
        <v>31081</v>
      </c>
      <c r="AA9" s="9">
        <v>34016</v>
      </c>
      <c r="AB9" s="9">
        <v>37286</v>
      </c>
      <c r="AC9" s="24">
        <v>40082</v>
      </c>
      <c r="AD9" s="9">
        <v>44072</v>
      </c>
      <c r="AE9" s="9">
        <v>47523</v>
      </c>
      <c r="AF9" s="9">
        <v>50446</v>
      </c>
      <c r="AG9" s="9">
        <v>50582</v>
      </c>
      <c r="AH9" s="9">
        <v>52659</v>
      </c>
      <c r="AI9" s="9">
        <v>54357</v>
      </c>
      <c r="AJ9" s="9">
        <v>54735</v>
      </c>
    </row>
    <row r="10" spans="1:36" ht="80.25" thickBot="1" x14ac:dyDescent="0.3">
      <c r="A10" s="21"/>
      <c r="C10" s="19" t="s">
        <v>78</v>
      </c>
      <c r="D10" s="11" t="s">
        <v>67</v>
      </c>
      <c r="E10" s="11" t="s">
        <v>65</v>
      </c>
      <c r="F10" s="11" t="s">
        <v>63</v>
      </c>
      <c r="G10" s="11" t="s">
        <v>61</v>
      </c>
      <c r="H10" s="14">
        <v>6</v>
      </c>
      <c r="I10" s="16">
        <v>33025</v>
      </c>
      <c r="J10" s="16">
        <v>41426</v>
      </c>
      <c r="K10" s="14">
        <v>24</v>
      </c>
      <c r="L10" s="11" t="s">
        <v>41</v>
      </c>
      <c r="M10" s="7">
        <v>21122</v>
      </c>
      <c r="N10" s="7">
        <v>21035</v>
      </c>
      <c r="O10" s="7">
        <v>21891</v>
      </c>
      <c r="P10" s="7">
        <v>23240</v>
      </c>
      <c r="Q10" s="7">
        <v>23934</v>
      </c>
      <c r="R10" s="7">
        <v>25249</v>
      </c>
      <c r="S10" s="7">
        <v>26347</v>
      </c>
      <c r="T10" s="7">
        <v>27691</v>
      </c>
      <c r="U10" s="7">
        <v>28860</v>
      </c>
      <c r="V10" s="7">
        <v>29919</v>
      </c>
      <c r="W10" s="7">
        <v>31143</v>
      </c>
      <c r="X10" s="7">
        <v>32876</v>
      </c>
      <c r="Y10" s="7">
        <v>35880</v>
      </c>
      <c r="Z10" s="7">
        <v>36950</v>
      </c>
      <c r="AA10" s="7">
        <v>40050</v>
      </c>
      <c r="AB10" s="7">
        <v>43718</v>
      </c>
      <c r="AC10" s="23">
        <v>48551</v>
      </c>
      <c r="AD10" s="7">
        <v>52692</v>
      </c>
      <c r="AE10" s="7">
        <v>55575</v>
      </c>
      <c r="AF10" s="7">
        <v>60479</v>
      </c>
      <c r="AG10" s="7">
        <v>57583</v>
      </c>
      <c r="AH10" s="7">
        <v>60390</v>
      </c>
      <c r="AI10" s="7">
        <v>62943</v>
      </c>
      <c r="AJ10" s="7">
        <v>62889</v>
      </c>
    </row>
    <row r="12" spans="1:36" ht="80.25" thickBot="1" x14ac:dyDescent="0.3">
      <c r="A12" s="21"/>
      <c r="C12" s="19" t="s">
        <v>75</v>
      </c>
      <c r="D12" s="11" t="s">
        <v>67</v>
      </c>
      <c r="E12" s="11" t="s">
        <v>65</v>
      </c>
      <c r="F12" s="11" t="s">
        <v>63</v>
      </c>
      <c r="G12" s="11" t="s">
        <v>61</v>
      </c>
      <c r="H12" s="14">
        <v>6</v>
      </c>
      <c r="I12" s="16">
        <v>33025</v>
      </c>
      <c r="J12" s="16">
        <v>41426</v>
      </c>
      <c r="K12" s="14">
        <v>24</v>
      </c>
      <c r="L12" s="11" t="s">
        <v>36</v>
      </c>
      <c r="M12" s="7">
        <v>21709</v>
      </c>
      <c r="N12" s="7">
        <v>21961</v>
      </c>
      <c r="O12" s="7">
        <v>21977</v>
      </c>
      <c r="P12" s="7">
        <v>22908</v>
      </c>
      <c r="Q12" s="7">
        <v>23865</v>
      </c>
      <c r="R12" s="7">
        <v>24949</v>
      </c>
      <c r="S12" s="7">
        <v>26500</v>
      </c>
      <c r="T12" s="7">
        <v>27340</v>
      </c>
      <c r="U12" s="7">
        <v>29108</v>
      </c>
      <c r="V12" s="7">
        <v>29238</v>
      </c>
      <c r="W12" s="7">
        <v>30368</v>
      </c>
      <c r="X12" s="7">
        <v>32348</v>
      </c>
      <c r="Y12" s="7">
        <v>34747</v>
      </c>
      <c r="Z12" s="7">
        <v>36618</v>
      </c>
      <c r="AA12" s="7">
        <v>38951</v>
      </c>
      <c r="AB12" s="7">
        <v>40508</v>
      </c>
      <c r="AC12" s="23">
        <v>42653</v>
      </c>
      <c r="AD12" s="7">
        <v>45505</v>
      </c>
      <c r="AE12" s="7">
        <v>49191</v>
      </c>
      <c r="AF12" s="7">
        <v>50137</v>
      </c>
      <c r="AG12" s="7">
        <v>51732</v>
      </c>
      <c r="AH12" s="7">
        <v>55001</v>
      </c>
      <c r="AI12" s="7">
        <v>56485</v>
      </c>
      <c r="AJ12" s="7">
        <v>57223</v>
      </c>
    </row>
    <row r="14" spans="1:36" ht="69" thickBot="1" x14ac:dyDescent="0.3">
      <c r="A14" s="21"/>
      <c r="C14" s="19" t="s">
        <v>70</v>
      </c>
      <c r="D14" s="11" t="s">
        <v>67</v>
      </c>
      <c r="E14" s="11" t="s">
        <v>65</v>
      </c>
      <c r="F14" s="11" t="s">
        <v>63</v>
      </c>
      <c r="G14" s="11" t="s">
        <v>61</v>
      </c>
      <c r="H14" s="14">
        <v>6</v>
      </c>
      <c r="I14" s="16">
        <v>33025</v>
      </c>
      <c r="J14" s="16">
        <v>41426</v>
      </c>
      <c r="K14" s="14">
        <v>24</v>
      </c>
      <c r="L14" s="11" t="s">
        <v>31</v>
      </c>
      <c r="M14" s="7">
        <v>18547</v>
      </c>
      <c r="N14" s="7">
        <v>18602</v>
      </c>
      <c r="O14" s="7">
        <v>19311</v>
      </c>
      <c r="P14" s="7">
        <v>20063</v>
      </c>
      <c r="Q14" s="7">
        <v>20494</v>
      </c>
      <c r="R14" s="7">
        <v>21671</v>
      </c>
      <c r="S14" s="7">
        <v>22863</v>
      </c>
      <c r="T14" s="7">
        <v>23935</v>
      </c>
      <c r="U14" s="7">
        <v>24246</v>
      </c>
      <c r="V14" s="7">
        <v>24940</v>
      </c>
      <c r="W14" s="7">
        <v>25843</v>
      </c>
      <c r="X14" s="7">
        <v>26741</v>
      </c>
      <c r="Y14" s="7">
        <v>28810</v>
      </c>
      <c r="Z14" s="7">
        <v>30726</v>
      </c>
      <c r="AA14" s="7">
        <v>34065</v>
      </c>
      <c r="AB14" s="7">
        <v>35462</v>
      </c>
      <c r="AC14" s="23">
        <v>37812</v>
      </c>
      <c r="AD14" s="7">
        <v>41997</v>
      </c>
      <c r="AE14" s="7">
        <v>43856</v>
      </c>
      <c r="AF14" s="7">
        <v>43769</v>
      </c>
      <c r="AG14" s="7">
        <v>46267</v>
      </c>
      <c r="AH14" s="7">
        <v>47494</v>
      </c>
      <c r="AI14" s="7">
        <v>47547</v>
      </c>
      <c r="AJ14" s="7">
        <v>47551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37"/>
  <sheetViews>
    <sheetView workbookViewId="0">
      <selection activeCell="D24" sqref="D24"/>
    </sheetView>
  </sheetViews>
  <sheetFormatPr defaultRowHeight="15" x14ac:dyDescent="0.25"/>
  <cols>
    <col min="1" max="1" width="17.28515625" customWidth="1"/>
  </cols>
  <sheetData>
    <row r="2" spans="1:36" ht="15.75" thickBot="1" x14ac:dyDescent="0.3">
      <c r="B2" s="21" t="s">
        <v>21</v>
      </c>
      <c r="C2" s="21"/>
      <c r="D2" s="21"/>
      <c r="E2" s="21"/>
      <c r="F2" s="21"/>
      <c r="H2" s="21" t="s">
        <v>87</v>
      </c>
      <c r="I2" s="21"/>
      <c r="J2" s="21"/>
      <c r="K2" s="21"/>
      <c r="L2" s="21"/>
      <c r="N2" s="21" t="s">
        <v>20</v>
      </c>
      <c r="O2" s="21"/>
      <c r="P2" s="21"/>
      <c r="Q2" s="21"/>
      <c r="R2" s="21"/>
      <c r="T2" s="21" t="s">
        <v>18</v>
      </c>
      <c r="U2" s="21"/>
      <c r="V2" s="21"/>
      <c r="W2" s="21"/>
      <c r="X2" s="21"/>
      <c r="Z2" s="21" t="s">
        <v>17</v>
      </c>
      <c r="AA2" s="21"/>
      <c r="AB2" s="21"/>
      <c r="AC2" s="21"/>
      <c r="AD2" s="21"/>
    </row>
    <row r="4" spans="1:36" ht="90.75" x14ac:dyDescent="0.25">
      <c r="B4" s="19" t="s">
        <v>74</v>
      </c>
      <c r="C4" s="20" t="s">
        <v>73</v>
      </c>
      <c r="D4" s="20" t="s">
        <v>86</v>
      </c>
      <c r="E4" s="19" t="s">
        <v>85</v>
      </c>
      <c r="F4" s="19" t="s">
        <v>84</v>
      </c>
      <c r="H4" s="19" t="s">
        <v>74</v>
      </c>
      <c r="I4" s="19" t="s">
        <v>73</v>
      </c>
      <c r="J4" s="20" t="s">
        <v>83</v>
      </c>
      <c r="K4" s="19" t="s">
        <v>82</v>
      </c>
      <c r="L4" s="19" t="s">
        <v>81</v>
      </c>
      <c r="N4" s="20" t="s">
        <v>74</v>
      </c>
      <c r="O4" s="20" t="s">
        <v>73</v>
      </c>
      <c r="P4" s="20" t="s">
        <v>80</v>
      </c>
      <c r="Q4" s="19" t="s">
        <v>79</v>
      </c>
      <c r="R4" s="19" t="s">
        <v>78</v>
      </c>
      <c r="T4" s="19" t="s">
        <v>74</v>
      </c>
      <c r="U4" s="19" t="s">
        <v>73</v>
      </c>
      <c r="V4" s="20" t="s">
        <v>77</v>
      </c>
      <c r="W4" s="19" t="s">
        <v>76</v>
      </c>
      <c r="X4" s="19" t="s">
        <v>75</v>
      </c>
      <c r="Z4" s="19" t="s">
        <v>74</v>
      </c>
      <c r="AA4" s="19" t="s">
        <v>73</v>
      </c>
      <c r="AB4" s="20" t="s">
        <v>72</v>
      </c>
      <c r="AC4" s="19" t="s">
        <v>71</v>
      </c>
      <c r="AD4" s="19" t="s">
        <v>70</v>
      </c>
      <c r="AG4" s="19"/>
      <c r="AI4" s="19"/>
      <c r="AJ4" s="19"/>
    </row>
    <row r="5" spans="1:36" x14ac:dyDescent="0.25">
      <c r="A5" s="13" t="s">
        <v>69</v>
      </c>
      <c r="B5" s="11" t="s">
        <v>68</v>
      </c>
      <c r="C5" s="12" t="s">
        <v>67</v>
      </c>
      <c r="D5" s="12" t="s">
        <v>68</v>
      </c>
      <c r="E5" s="11" t="s">
        <v>68</v>
      </c>
      <c r="F5" s="11" t="s">
        <v>67</v>
      </c>
      <c r="H5" s="11" t="s">
        <v>68</v>
      </c>
      <c r="I5" s="11" t="s">
        <v>67</v>
      </c>
      <c r="J5" s="12" t="s">
        <v>68</v>
      </c>
      <c r="K5" s="11" t="s">
        <v>68</v>
      </c>
      <c r="L5" s="11" t="s">
        <v>67</v>
      </c>
      <c r="N5" s="12" t="s">
        <v>68</v>
      </c>
      <c r="O5" s="12" t="s">
        <v>67</v>
      </c>
      <c r="P5" s="12" t="s">
        <v>68</v>
      </c>
      <c r="Q5" s="11" t="s">
        <v>68</v>
      </c>
      <c r="R5" s="11" t="s">
        <v>67</v>
      </c>
      <c r="T5" s="11" t="s">
        <v>68</v>
      </c>
      <c r="U5" s="11" t="s">
        <v>67</v>
      </c>
      <c r="V5" s="12" t="s">
        <v>68</v>
      </c>
      <c r="W5" s="11" t="s">
        <v>68</v>
      </c>
      <c r="X5" s="11" t="s">
        <v>67</v>
      </c>
      <c r="Z5" s="11" t="s">
        <v>68</v>
      </c>
      <c r="AA5" s="11" t="s">
        <v>67</v>
      </c>
      <c r="AB5" s="12" t="s">
        <v>68</v>
      </c>
      <c r="AC5" s="11" t="s">
        <v>68</v>
      </c>
      <c r="AD5" s="11" t="s">
        <v>67</v>
      </c>
      <c r="AG5" s="11"/>
      <c r="AI5" s="11"/>
      <c r="AJ5" s="11"/>
    </row>
    <row r="6" spans="1:36" x14ac:dyDescent="0.25">
      <c r="A6" s="13" t="s">
        <v>66</v>
      </c>
      <c r="B6" s="11" t="s">
        <v>65</v>
      </c>
      <c r="C6" s="12" t="s">
        <v>65</v>
      </c>
      <c r="D6" s="12" t="s">
        <v>65</v>
      </c>
      <c r="E6" s="11" t="s">
        <v>65</v>
      </c>
      <c r="F6" s="11" t="s">
        <v>65</v>
      </c>
      <c r="H6" s="11" t="s">
        <v>65</v>
      </c>
      <c r="I6" s="11" t="s">
        <v>65</v>
      </c>
      <c r="J6" s="12" t="s">
        <v>65</v>
      </c>
      <c r="K6" s="11" t="s">
        <v>65</v>
      </c>
      <c r="L6" s="11" t="s">
        <v>65</v>
      </c>
      <c r="N6" s="12" t="s">
        <v>65</v>
      </c>
      <c r="O6" s="12" t="s">
        <v>65</v>
      </c>
      <c r="P6" s="12" t="s">
        <v>65</v>
      </c>
      <c r="Q6" s="11" t="s">
        <v>65</v>
      </c>
      <c r="R6" s="11" t="s">
        <v>65</v>
      </c>
      <c r="T6" s="11" t="s">
        <v>65</v>
      </c>
      <c r="U6" s="11" t="s">
        <v>65</v>
      </c>
      <c r="V6" s="12" t="s">
        <v>65</v>
      </c>
      <c r="W6" s="11" t="s">
        <v>65</v>
      </c>
      <c r="X6" s="11" t="s">
        <v>65</v>
      </c>
      <c r="Z6" s="11" t="s">
        <v>65</v>
      </c>
      <c r="AA6" s="11" t="s">
        <v>65</v>
      </c>
      <c r="AB6" s="12" t="s">
        <v>65</v>
      </c>
      <c r="AC6" s="11" t="s">
        <v>65</v>
      </c>
      <c r="AD6" s="11" t="s">
        <v>65</v>
      </c>
      <c r="AG6" s="11"/>
      <c r="AI6" s="11"/>
      <c r="AJ6" s="11"/>
    </row>
    <row r="7" spans="1:36" x14ac:dyDescent="0.25">
      <c r="A7" s="13" t="s">
        <v>64</v>
      </c>
      <c r="B7" s="11" t="s">
        <v>63</v>
      </c>
      <c r="C7" s="12" t="s">
        <v>63</v>
      </c>
      <c r="D7" s="12" t="s">
        <v>63</v>
      </c>
      <c r="E7" s="11" t="s">
        <v>63</v>
      </c>
      <c r="F7" s="11" t="s">
        <v>63</v>
      </c>
      <c r="H7" s="11" t="s">
        <v>63</v>
      </c>
      <c r="I7" s="11" t="s">
        <v>63</v>
      </c>
      <c r="J7" s="12" t="s">
        <v>63</v>
      </c>
      <c r="K7" s="11" t="s">
        <v>63</v>
      </c>
      <c r="L7" s="11" t="s">
        <v>63</v>
      </c>
      <c r="N7" s="12" t="s">
        <v>63</v>
      </c>
      <c r="O7" s="12" t="s">
        <v>63</v>
      </c>
      <c r="P7" s="12" t="s">
        <v>63</v>
      </c>
      <c r="Q7" s="11" t="s">
        <v>63</v>
      </c>
      <c r="R7" s="11" t="s">
        <v>63</v>
      </c>
      <c r="T7" s="11" t="s">
        <v>63</v>
      </c>
      <c r="U7" s="11" t="s">
        <v>63</v>
      </c>
      <c r="V7" s="12" t="s">
        <v>63</v>
      </c>
      <c r="W7" s="11" t="s">
        <v>63</v>
      </c>
      <c r="X7" s="11" t="s">
        <v>63</v>
      </c>
      <c r="Z7" s="11" t="s">
        <v>63</v>
      </c>
      <c r="AA7" s="11" t="s">
        <v>63</v>
      </c>
      <c r="AB7" s="12" t="s">
        <v>63</v>
      </c>
      <c r="AC7" s="11" t="s">
        <v>63</v>
      </c>
      <c r="AD7" s="11" t="s">
        <v>63</v>
      </c>
      <c r="AG7" s="11"/>
      <c r="AI7" s="11"/>
      <c r="AJ7" s="11"/>
    </row>
    <row r="8" spans="1:36" x14ac:dyDescent="0.25">
      <c r="A8" s="13" t="s">
        <v>62</v>
      </c>
      <c r="B8" s="11" t="s">
        <v>61</v>
      </c>
      <c r="C8" s="12" t="s">
        <v>61</v>
      </c>
      <c r="D8" s="12" t="s">
        <v>61</v>
      </c>
      <c r="E8" s="11" t="s">
        <v>61</v>
      </c>
      <c r="F8" s="11" t="s">
        <v>61</v>
      </c>
      <c r="H8" s="11" t="s">
        <v>61</v>
      </c>
      <c r="I8" s="11" t="s">
        <v>61</v>
      </c>
      <c r="J8" s="12" t="s">
        <v>61</v>
      </c>
      <c r="K8" s="11" t="s">
        <v>61</v>
      </c>
      <c r="L8" s="11" t="s">
        <v>61</v>
      </c>
      <c r="N8" s="12" t="s">
        <v>61</v>
      </c>
      <c r="O8" s="12" t="s">
        <v>61</v>
      </c>
      <c r="P8" s="12" t="s">
        <v>61</v>
      </c>
      <c r="Q8" s="11" t="s">
        <v>61</v>
      </c>
      <c r="R8" s="11" t="s">
        <v>61</v>
      </c>
      <c r="T8" s="11" t="s">
        <v>61</v>
      </c>
      <c r="U8" s="11" t="s">
        <v>61</v>
      </c>
      <c r="V8" s="12" t="s">
        <v>61</v>
      </c>
      <c r="W8" s="11" t="s">
        <v>61</v>
      </c>
      <c r="X8" s="11" t="s">
        <v>61</v>
      </c>
      <c r="Z8" s="11" t="s">
        <v>61</v>
      </c>
      <c r="AA8" s="11" t="s">
        <v>61</v>
      </c>
      <c r="AB8" s="12" t="s">
        <v>61</v>
      </c>
      <c r="AC8" s="11" t="s">
        <v>61</v>
      </c>
      <c r="AD8" s="11" t="s">
        <v>61</v>
      </c>
      <c r="AG8" s="11"/>
      <c r="AI8" s="11"/>
      <c r="AJ8" s="11"/>
    </row>
    <row r="9" spans="1:36" x14ac:dyDescent="0.25">
      <c r="A9" s="13" t="s">
        <v>60</v>
      </c>
      <c r="B9" s="14">
        <v>6</v>
      </c>
      <c r="C9" s="15">
        <v>6</v>
      </c>
      <c r="D9" s="15">
        <v>6</v>
      </c>
      <c r="E9" s="14">
        <v>6</v>
      </c>
      <c r="F9" s="14">
        <v>6</v>
      </c>
      <c r="H9" s="14">
        <v>6</v>
      </c>
      <c r="I9" s="14">
        <v>6</v>
      </c>
      <c r="J9" s="15">
        <v>6</v>
      </c>
      <c r="K9" s="14">
        <v>6</v>
      </c>
      <c r="L9" s="14">
        <v>6</v>
      </c>
      <c r="N9" s="15">
        <v>6</v>
      </c>
      <c r="O9" s="15">
        <v>6</v>
      </c>
      <c r="P9" s="15">
        <v>6</v>
      </c>
      <c r="Q9" s="14">
        <v>6</v>
      </c>
      <c r="R9" s="14">
        <v>6</v>
      </c>
      <c r="T9" s="14">
        <v>6</v>
      </c>
      <c r="U9" s="14">
        <v>6</v>
      </c>
      <c r="V9" s="15">
        <v>6</v>
      </c>
      <c r="W9" s="14">
        <v>6</v>
      </c>
      <c r="X9" s="14">
        <v>6</v>
      </c>
      <c r="Z9" s="14">
        <v>6</v>
      </c>
      <c r="AA9" s="14">
        <v>6</v>
      </c>
      <c r="AB9" s="15">
        <v>6</v>
      </c>
      <c r="AC9" s="14">
        <v>6</v>
      </c>
      <c r="AD9" s="14">
        <v>6</v>
      </c>
      <c r="AG9" s="14"/>
      <c r="AI9" s="14"/>
      <c r="AJ9" s="14"/>
    </row>
    <row r="10" spans="1:36" x14ac:dyDescent="0.25">
      <c r="A10" s="18" t="s">
        <v>59</v>
      </c>
      <c r="B10" s="16">
        <v>33025</v>
      </c>
      <c r="C10" s="17">
        <v>33025</v>
      </c>
      <c r="D10" s="17">
        <v>33025</v>
      </c>
      <c r="E10" s="16">
        <v>33025</v>
      </c>
      <c r="F10" s="16">
        <v>33025</v>
      </c>
      <c r="H10" s="16">
        <v>33025</v>
      </c>
      <c r="I10" s="16">
        <v>33025</v>
      </c>
      <c r="J10" s="17">
        <v>33025</v>
      </c>
      <c r="K10" s="16">
        <v>33025</v>
      </c>
      <c r="L10" s="16">
        <v>33025</v>
      </c>
      <c r="N10" s="17">
        <v>33025</v>
      </c>
      <c r="O10" s="17">
        <v>33025</v>
      </c>
      <c r="P10" s="17">
        <v>33025</v>
      </c>
      <c r="Q10" s="16">
        <v>33025</v>
      </c>
      <c r="R10" s="16">
        <v>33025</v>
      </c>
      <c r="T10" s="16">
        <v>33025</v>
      </c>
      <c r="U10" s="16">
        <v>33025</v>
      </c>
      <c r="V10" s="17">
        <v>33025</v>
      </c>
      <c r="W10" s="16">
        <v>33025</v>
      </c>
      <c r="X10" s="16">
        <v>33025</v>
      </c>
      <c r="Z10" s="16">
        <v>33025</v>
      </c>
      <c r="AA10" s="16">
        <v>33025</v>
      </c>
      <c r="AB10" s="17">
        <v>33025</v>
      </c>
      <c r="AC10" s="16">
        <v>33025</v>
      </c>
      <c r="AD10" s="16">
        <v>33025</v>
      </c>
      <c r="AG10" s="16"/>
      <c r="AI10" s="16"/>
      <c r="AJ10" s="16"/>
    </row>
    <row r="11" spans="1:36" x14ac:dyDescent="0.25">
      <c r="A11" s="18" t="s">
        <v>58</v>
      </c>
      <c r="B11" s="16">
        <v>41426</v>
      </c>
      <c r="C11" s="17">
        <v>41426</v>
      </c>
      <c r="D11" s="17">
        <v>41426</v>
      </c>
      <c r="E11" s="16">
        <v>41426</v>
      </c>
      <c r="F11" s="16">
        <v>41426</v>
      </c>
      <c r="H11" s="16">
        <v>41426</v>
      </c>
      <c r="I11" s="16">
        <v>41426</v>
      </c>
      <c r="J11" s="17">
        <v>41426</v>
      </c>
      <c r="K11" s="16">
        <v>41426</v>
      </c>
      <c r="L11" s="16">
        <v>41426</v>
      </c>
      <c r="N11" s="17">
        <v>41426</v>
      </c>
      <c r="O11" s="17">
        <v>41426</v>
      </c>
      <c r="P11" s="17">
        <v>41426</v>
      </c>
      <c r="Q11" s="16">
        <v>41426</v>
      </c>
      <c r="R11" s="16">
        <v>41426</v>
      </c>
      <c r="T11" s="16">
        <v>41426</v>
      </c>
      <c r="U11" s="16">
        <v>41426</v>
      </c>
      <c r="V11" s="17">
        <v>41426</v>
      </c>
      <c r="W11" s="16">
        <v>41426</v>
      </c>
      <c r="X11" s="16">
        <v>41426</v>
      </c>
      <c r="Z11" s="16">
        <v>41426</v>
      </c>
      <c r="AA11" s="16">
        <v>41426</v>
      </c>
      <c r="AB11" s="17">
        <v>41426</v>
      </c>
      <c r="AC11" s="16">
        <v>41426</v>
      </c>
      <c r="AD11" s="16">
        <v>41426</v>
      </c>
      <c r="AG11" s="16"/>
      <c r="AI11" s="16"/>
      <c r="AJ11" s="16"/>
    </row>
    <row r="12" spans="1:36" x14ac:dyDescent="0.25">
      <c r="A12" s="13" t="s">
        <v>57</v>
      </c>
      <c r="B12" s="14">
        <v>24</v>
      </c>
      <c r="C12" s="15">
        <v>24</v>
      </c>
      <c r="D12" s="15">
        <v>24</v>
      </c>
      <c r="E12" s="14">
        <v>24</v>
      </c>
      <c r="F12" s="14">
        <v>24</v>
      </c>
      <c r="H12" s="14">
        <v>24</v>
      </c>
      <c r="I12" s="14">
        <v>24</v>
      </c>
      <c r="J12" s="15">
        <v>24</v>
      </c>
      <c r="K12" s="14">
        <v>24</v>
      </c>
      <c r="L12" s="14">
        <v>24</v>
      </c>
      <c r="N12" s="15">
        <v>24</v>
      </c>
      <c r="O12" s="15">
        <v>24</v>
      </c>
      <c r="P12" s="15">
        <v>24</v>
      </c>
      <c r="Q12" s="14">
        <v>24</v>
      </c>
      <c r="R12" s="14">
        <v>24</v>
      </c>
      <c r="T12" s="14">
        <v>24</v>
      </c>
      <c r="U12" s="14">
        <v>24</v>
      </c>
      <c r="V12" s="15">
        <v>24</v>
      </c>
      <c r="W12" s="14">
        <v>24</v>
      </c>
      <c r="X12" s="14">
        <v>24</v>
      </c>
      <c r="Z12" s="14">
        <v>24</v>
      </c>
      <c r="AA12" s="14">
        <v>24</v>
      </c>
      <c r="AB12" s="15">
        <v>24</v>
      </c>
      <c r="AC12" s="14">
        <v>24</v>
      </c>
      <c r="AD12" s="14">
        <v>24</v>
      </c>
      <c r="AG12" s="14"/>
      <c r="AI12" s="14"/>
      <c r="AJ12" s="14"/>
    </row>
    <row r="13" spans="1:36" x14ac:dyDescent="0.25">
      <c r="A13" s="13" t="s">
        <v>56</v>
      </c>
      <c r="B13" s="11" t="s">
        <v>55</v>
      </c>
      <c r="C13" s="12" t="s">
        <v>54</v>
      </c>
      <c r="D13" s="12" t="s">
        <v>53</v>
      </c>
      <c r="E13" s="11" t="s">
        <v>52</v>
      </c>
      <c r="F13" s="11" t="s">
        <v>51</v>
      </c>
      <c r="H13" s="11" t="s">
        <v>50</v>
      </c>
      <c r="I13" s="11" t="s">
        <v>49</v>
      </c>
      <c r="J13" s="12" t="s">
        <v>48</v>
      </c>
      <c r="K13" s="11" t="s">
        <v>47</v>
      </c>
      <c r="L13" s="11" t="s">
        <v>46</v>
      </c>
      <c r="N13" s="12" t="s">
        <v>45</v>
      </c>
      <c r="O13" s="12" t="s">
        <v>44</v>
      </c>
      <c r="P13" s="12" t="s">
        <v>43</v>
      </c>
      <c r="Q13" s="11" t="s">
        <v>42</v>
      </c>
      <c r="R13" s="11" t="s">
        <v>41</v>
      </c>
      <c r="T13" s="11" t="s">
        <v>40</v>
      </c>
      <c r="U13" s="11" t="s">
        <v>39</v>
      </c>
      <c r="V13" s="12" t="s">
        <v>38</v>
      </c>
      <c r="W13" s="11" t="s">
        <v>37</v>
      </c>
      <c r="X13" s="11" t="s">
        <v>36</v>
      </c>
      <c r="Z13" s="11" t="s">
        <v>35</v>
      </c>
      <c r="AA13" s="11" t="s">
        <v>34</v>
      </c>
      <c r="AB13" s="12" t="s">
        <v>33</v>
      </c>
      <c r="AC13" s="11" t="s">
        <v>32</v>
      </c>
      <c r="AD13" s="11" t="s">
        <v>31</v>
      </c>
      <c r="AG13" s="11"/>
      <c r="AI13" s="11"/>
      <c r="AJ13" s="11"/>
    </row>
    <row r="14" spans="1:36" x14ac:dyDescent="0.25">
      <c r="A14" s="10">
        <v>33025</v>
      </c>
      <c r="B14" s="7">
        <v>92520</v>
      </c>
      <c r="C14" s="9">
        <v>21278</v>
      </c>
      <c r="D14" s="8">
        <v>4068</v>
      </c>
      <c r="E14" s="7">
        <v>105880</v>
      </c>
      <c r="F14" s="7">
        <v>24350</v>
      </c>
      <c r="H14" s="7">
        <v>132369</v>
      </c>
      <c r="I14" s="7">
        <v>22810</v>
      </c>
      <c r="J14" s="8">
        <v>5207</v>
      </c>
      <c r="K14" s="7">
        <v>147660</v>
      </c>
      <c r="L14" s="7">
        <v>25445</v>
      </c>
      <c r="N14" s="9">
        <v>54514</v>
      </c>
      <c r="O14" s="9">
        <v>19034</v>
      </c>
      <c r="P14" s="8">
        <v>3838</v>
      </c>
      <c r="Q14" s="7">
        <v>60494</v>
      </c>
      <c r="R14" s="7">
        <v>21122</v>
      </c>
      <c r="T14" s="7">
        <v>27878</v>
      </c>
      <c r="U14" s="7">
        <v>19557</v>
      </c>
      <c r="V14" s="8">
        <v>1810</v>
      </c>
      <c r="W14" s="7">
        <v>30945</v>
      </c>
      <c r="X14" s="7">
        <v>21709</v>
      </c>
      <c r="Z14" s="7">
        <v>7964</v>
      </c>
      <c r="AA14" s="7">
        <v>17374</v>
      </c>
      <c r="AB14" s="8">
        <v>511</v>
      </c>
      <c r="AC14" s="7">
        <v>8502</v>
      </c>
      <c r="AD14" s="7">
        <v>18547</v>
      </c>
      <c r="AG14" s="7"/>
      <c r="AI14" s="7"/>
      <c r="AJ14" s="7"/>
    </row>
    <row r="15" spans="1:36" x14ac:dyDescent="0.25">
      <c r="A15" s="10">
        <v>33390</v>
      </c>
      <c r="B15" s="7">
        <v>94558</v>
      </c>
      <c r="C15" s="9">
        <v>21487</v>
      </c>
      <c r="D15" s="8">
        <v>3201</v>
      </c>
      <c r="E15" s="7">
        <v>106467</v>
      </c>
      <c r="F15" s="7">
        <v>24193</v>
      </c>
      <c r="H15" s="7">
        <v>138110</v>
      </c>
      <c r="I15" s="7">
        <v>23558</v>
      </c>
      <c r="J15" s="8">
        <v>4023</v>
      </c>
      <c r="K15" s="7">
        <v>152956</v>
      </c>
      <c r="L15" s="7">
        <v>26091</v>
      </c>
      <c r="N15" s="9">
        <v>56205</v>
      </c>
      <c r="O15" s="9">
        <v>19191</v>
      </c>
      <c r="P15" s="8">
        <v>3174</v>
      </c>
      <c r="Q15" s="7">
        <v>61606</v>
      </c>
      <c r="R15" s="7">
        <v>21035</v>
      </c>
      <c r="T15" s="7">
        <v>28801</v>
      </c>
      <c r="U15" s="7">
        <v>20016</v>
      </c>
      <c r="V15" s="8">
        <v>1075</v>
      </c>
      <c r="W15" s="7">
        <v>31599</v>
      </c>
      <c r="X15" s="7">
        <v>21961</v>
      </c>
      <c r="Z15" s="7">
        <v>8371</v>
      </c>
      <c r="AA15" s="7">
        <v>18021</v>
      </c>
      <c r="AB15" s="8">
        <v>390</v>
      </c>
      <c r="AC15" s="7">
        <v>8641</v>
      </c>
      <c r="AD15" s="7">
        <v>18602</v>
      </c>
      <c r="AG15" s="7"/>
      <c r="AI15" s="7"/>
      <c r="AJ15" s="7"/>
    </row>
    <row r="16" spans="1:36" x14ac:dyDescent="0.25">
      <c r="A16" s="10">
        <v>33756</v>
      </c>
      <c r="B16" s="7">
        <v>92502</v>
      </c>
      <c r="C16" s="9">
        <v>20857</v>
      </c>
      <c r="D16" s="8">
        <v>3026</v>
      </c>
      <c r="E16" s="7">
        <v>105221</v>
      </c>
      <c r="F16" s="7">
        <v>23725</v>
      </c>
      <c r="H16" s="7">
        <v>137992</v>
      </c>
      <c r="I16" s="7">
        <v>23278</v>
      </c>
      <c r="J16" s="8">
        <v>3276</v>
      </c>
      <c r="K16" s="7">
        <v>156326</v>
      </c>
      <c r="L16" s="7">
        <v>26370</v>
      </c>
      <c r="N16" s="9">
        <v>58729</v>
      </c>
      <c r="O16" s="9">
        <v>19639</v>
      </c>
      <c r="P16" s="8">
        <v>2649</v>
      </c>
      <c r="Q16" s="7">
        <v>65464</v>
      </c>
      <c r="R16" s="7">
        <v>21891</v>
      </c>
      <c r="T16" s="7">
        <v>28825</v>
      </c>
      <c r="U16" s="7">
        <v>19868</v>
      </c>
      <c r="V16" s="8">
        <v>1150</v>
      </c>
      <c r="W16" s="7">
        <v>31885</v>
      </c>
      <c r="X16" s="7">
        <v>21977</v>
      </c>
      <c r="Z16" s="7">
        <v>8359</v>
      </c>
      <c r="AA16" s="7">
        <v>17841</v>
      </c>
      <c r="AB16" s="8">
        <v>373</v>
      </c>
      <c r="AC16" s="7">
        <v>9048</v>
      </c>
      <c r="AD16" s="7">
        <v>19311</v>
      </c>
      <c r="AG16" s="7"/>
      <c r="AI16" s="7"/>
      <c r="AJ16" s="7"/>
    </row>
    <row r="17" spans="1:36" x14ac:dyDescent="0.25">
      <c r="A17" s="10">
        <v>34121</v>
      </c>
      <c r="B17" s="7">
        <v>94977</v>
      </c>
      <c r="C17" s="9">
        <v>21304</v>
      </c>
      <c r="D17" s="8">
        <v>3476</v>
      </c>
      <c r="E17" s="7">
        <v>111508</v>
      </c>
      <c r="F17" s="7">
        <v>25012</v>
      </c>
      <c r="H17" s="7">
        <v>139643</v>
      </c>
      <c r="I17" s="7">
        <v>23360</v>
      </c>
      <c r="J17" s="8">
        <v>3328</v>
      </c>
      <c r="K17" s="7">
        <v>160807</v>
      </c>
      <c r="L17" s="7">
        <v>26901</v>
      </c>
      <c r="N17" s="9">
        <v>62111</v>
      </c>
      <c r="O17" s="9">
        <v>20317</v>
      </c>
      <c r="P17" s="8">
        <v>2937</v>
      </c>
      <c r="Q17" s="7">
        <v>71049</v>
      </c>
      <c r="R17" s="7">
        <v>23240</v>
      </c>
      <c r="T17" s="7">
        <v>29495</v>
      </c>
      <c r="U17" s="7">
        <v>20241</v>
      </c>
      <c r="V17" s="8">
        <v>1310</v>
      </c>
      <c r="W17" s="7">
        <v>33383</v>
      </c>
      <c r="X17" s="7">
        <v>22908</v>
      </c>
      <c r="Z17" s="7">
        <v>8605</v>
      </c>
      <c r="AA17" s="7">
        <v>18260</v>
      </c>
      <c r="AB17" s="8">
        <v>402</v>
      </c>
      <c r="AC17" s="7">
        <v>9455</v>
      </c>
      <c r="AD17" s="7">
        <v>20063</v>
      </c>
      <c r="AG17" s="7"/>
      <c r="AI17" s="7"/>
      <c r="AJ17" s="7"/>
    </row>
    <row r="18" spans="1:36" x14ac:dyDescent="0.25">
      <c r="A18" s="10">
        <v>34486</v>
      </c>
      <c r="B18" s="7">
        <v>97677</v>
      </c>
      <c r="C18" s="9">
        <v>21868</v>
      </c>
      <c r="D18" s="8">
        <v>3566</v>
      </c>
      <c r="E18" s="7">
        <v>116573</v>
      </c>
      <c r="F18" s="7">
        <v>26098</v>
      </c>
      <c r="H18" s="7">
        <v>145740</v>
      </c>
      <c r="I18" s="7">
        <v>24209</v>
      </c>
      <c r="J18" s="8">
        <v>3572</v>
      </c>
      <c r="K18" s="7">
        <v>169073</v>
      </c>
      <c r="L18" s="7">
        <v>28084</v>
      </c>
      <c r="N18" s="9">
        <v>65058</v>
      </c>
      <c r="O18" s="9">
        <v>20779</v>
      </c>
      <c r="P18" s="8">
        <v>3420</v>
      </c>
      <c r="Q18" s="7">
        <v>74936</v>
      </c>
      <c r="R18" s="7">
        <v>23934</v>
      </c>
      <c r="T18" s="7">
        <v>30969</v>
      </c>
      <c r="U18" s="7">
        <v>21196</v>
      </c>
      <c r="V18" s="8">
        <v>1364</v>
      </c>
      <c r="W18" s="7">
        <v>34870</v>
      </c>
      <c r="X18" s="7">
        <v>23865</v>
      </c>
      <c r="Z18" s="7">
        <v>8756</v>
      </c>
      <c r="AA18" s="7">
        <v>18513</v>
      </c>
      <c r="AB18" s="8">
        <v>427</v>
      </c>
      <c r="AC18" s="7">
        <v>9693</v>
      </c>
      <c r="AD18" s="7">
        <v>20494</v>
      </c>
      <c r="AG18" s="7"/>
      <c r="AI18" s="7"/>
      <c r="AJ18" s="7"/>
    </row>
    <row r="19" spans="1:36" x14ac:dyDescent="0.25">
      <c r="A19" s="10">
        <v>34851</v>
      </c>
      <c r="B19" s="7">
        <v>103779</v>
      </c>
      <c r="C19" s="9">
        <v>23148</v>
      </c>
      <c r="D19" s="8">
        <v>3022</v>
      </c>
      <c r="E19" s="7">
        <v>122375</v>
      </c>
      <c r="F19" s="7">
        <v>27296</v>
      </c>
      <c r="H19" s="7">
        <v>155803</v>
      </c>
      <c r="I19" s="7">
        <v>25660</v>
      </c>
      <c r="J19" s="8">
        <v>3057</v>
      </c>
      <c r="K19" s="7">
        <v>179406</v>
      </c>
      <c r="L19" s="7">
        <v>29547</v>
      </c>
      <c r="N19" s="9">
        <v>70701</v>
      </c>
      <c r="O19" s="9">
        <v>22102</v>
      </c>
      <c r="P19" s="8">
        <v>2948</v>
      </c>
      <c r="Q19" s="7">
        <v>80770</v>
      </c>
      <c r="R19" s="7">
        <v>25249</v>
      </c>
      <c r="T19" s="7">
        <v>32386</v>
      </c>
      <c r="U19" s="7">
        <v>22122</v>
      </c>
      <c r="V19" s="8">
        <v>1274</v>
      </c>
      <c r="W19" s="7">
        <v>36525</v>
      </c>
      <c r="X19" s="7">
        <v>24949</v>
      </c>
      <c r="Z19" s="7">
        <v>9298</v>
      </c>
      <c r="AA19" s="7">
        <v>19612</v>
      </c>
      <c r="AB19" s="8">
        <v>379</v>
      </c>
      <c r="AC19" s="7">
        <v>10274</v>
      </c>
      <c r="AD19" s="7">
        <v>21671</v>
      </c>
      <c r="AG19" s="7"/>
      <c r="AI19" s="7"/>
      <c r="AJ19" s="7"/>
    </row>
    <row r="20" spans="1:36" x14ac:dyDescent="0.25">
      <c r="A20" s="10">
        <v>35217</v>
      </c>
      <c r="B20" s="7">
        <v>110987</v>
      </c>
      <c r="C20" s="9">
        <v>24569</v>
      </c>
      <c r="D20" s="8">
        <v>3941</v>
      </c>
      <c r="E20" s="7">
        <v>130103</v>
      </c>
      <c r="F20" s="7">
        <v>28801</v>
      </c>
      <c r="H20" s="7">
        <v>167677</v>
      </c>
      <c r="I20" s="7">
        <v>27291</v>
      </c>
      <c r="J20" s="8">
        <v>3733</v>
      </c>
      <c r="K20" s="7">
        <v>192086</v>
      </c>
      <c r="L20" s="7">
        <v>31264</v>
      </c>
      <c r="N20" s="9">
        <v>76015</v>
      </c>
      <c r="O20" s="9">
        <v>23234</v>
      </c>
      <c r="P20" s="8">
        <v>3091</v>
      </c>
      <c r="Q20" s="7">
        <v>86199</v>
      </c>
      <c r="R20" s="7">
        <v>26347</v>
      </c>
      <c r="T20" s="7">
        <v>34662</v>
      </c>
      <c r="U20" s="7">
        <v>23634</v>
      </c>
      <c r="V20" s="8">
        <v>1773</v>
      </c>
      <c r="W20" s="7">
        <v>38865</v>
      </c>
      <c r="X20" s="7">
        <v>26500</v>
      </c>
      <c r="Z20" s="7">
        <v>9859</v>
      </c>
      <c r="AA20" s="7">
        <v>20748</v>
      </c>
      <c r="AB20" s="8">
        <v>401</v>
      </c>
      <c r="AC20" s="7">
        <v>10863</v>
      </c>
      <c r="AD20" s="7">
        <v>22863</v>
      </c>
      <c r="AG20" s="7"/>
      <c r="AI20" s="7"/>
      <c r="AJ20" s="7"/>
    </row>
    <row r="21" spans="1:36" x14ac:dyDescent="0.25">
      <c r="A21" s="10">
        <v>35582</v>
      </c>
      <c r="B21" s="7">
        <v>115839</v>
      </c>
      <c r="C21" s="9">
        <v>25443</v>
      </c>
      <c r="D21" s="8">
        <v>3469</v>
      </c>
      <c r="E21" s="7">
        <v>135563</v>
      </c>
      <c r="F21" s="7">
        <v>29775</v>
      </c>
      <c r="H21" s="7">
        <v>178235</v>
      </c>
      <c r="I21" s="7">
        <v>28680</v>
      </c>
      <c r="J21" s="8">
        <v>4116</v>
      </c>
      <c r="K21" s="7">
        <v>203589</v>
      </c>
      <c r="L21" s="7">
        <v>32760</v>
      </c>
      <c r="N21" s="9">
        <v>82049</v>
      </c>
      <c r="O21" s="9">
        <v>24635</v>
      </c>
      <c r="P21" s="8">
        <v>3414</v>
      </c>
      <c r="Q21" s="7">
        <v>92226</v>
      </c>
      <c r="R21" s="7">
        <v>27691</v>
      </c>
      <c r="T21" s="7">
        <v>35787</v>
      </c>
      <c r="U21" s="7">
        <v>24312</v>
      </c>
      <c r="V21" s="8">
        <v>1549</v>
      </c>
      <c r="W21" s="7">
        <v>40245</v>
      </c>
      <c r="X21" s="7">
        <v>27340</v>
      </c>
      <c r="Z21" s="7">
        <v>10115</v>
      </c>
      <c r="AA21" s="7">
        <v>21271</v>
      </c>
      <c r="AB21" s="8">
        <v>433</v>
      </c>
      <c r="AC21" s="7">
        <v>11382</v>
      </c>
      <c r="AD21" s="7">
        <v>23935</v>
      </c>
      <c r="AG21" s="7"/>
      <c r="AI21" s="7"/>
      <c r="AJ21" s="7"/>
    </row>
    <row r="22" spans="1:36" x14ac:dyDescent="0.25">
      <c r="A22" s="10">
        <v>35947</v>
      </c>
      <c r="B22" s="7">
        <v>120762</v>
      </c>
      <c r="C22" s="9">
        <v>26332</v>
      </c>
      <c r="D22" s="8">
        <v>3333</v>
      </c>
      <c r="E22" s="7">
        <v>143627</v>
      </c>
      <c r="F22" s="7">
        <v>31317</v>
      </c>
      <c r="H22" s="7">
        <v>184758</v>
      </c>
      <c r="I22" s="7">
        <v>29444</v>
      </c>
      <c r="J22" s="8">
        <v>4018</v>
      </c>
      <c r="K22" s="7">
        <v>214571</v>
      </c>
      <c r="L22" s="7">
        <v>34195</v>
      </c>
      <c r="N22" s="9">
        <v>84462</v>
      </c>
      <c r="O22" s="9">
        <v>24986</v>
      </c>
      <c r="P22" s="8">
        <v>3370</v>
      </c>
      <c r="Q22" s="7">
        <v>97558</v>
      </c>
      <c r="R22" s="7">
        <v>28860</v>
      </c>
      <c r="T22" s="7">
        <v>36977</v>
      </c>
      <c r="U22" s="7">
        <v>25001</v>
      </c>
      <c r="V22" s="8">
        <v>1617</v>
      </c>
      <c r="W22" s="7">
        <v>43051</v>
      </c>
      <c r="X22" s="7">
        <v>29108</v>
      </c>
      <c r="Z22" s="7">
        <v>10178</v>
      </c>
      <c r="AA22" s="7">
        <v>21462</v>
      </c>
      <c r="AB22" s="8">
        <v>434</v>
      </c>
      <c r="AC22" s="7">
        <v>11498</v>
      </c>
      <c r="AD22" s="7">
        <v>24246</v>
      </c>
      <c r="AG22" s="7"/>
      <c r="AI22" s="7"/>
      <c r="AJ22" s="7"/>
    </row>
    <row r="23" spans="1:36" x14ac:dyDescent="0.25">
      <c r="A23" s="10">
        <v>36312</v>
      </c>
      <c r="B23" s="7">
        <v>127935</v>
      </c>
      <c r="C23" s="9">
        <v>27636</v>
      </c>
      <c r="D23" s="8">
        <v>3568</v>
      </c>
      <c r="E23" s="7">
        <v>154542</v>
      </c>
      <c r="F23" s="7">
        <v>33383</v>
      </c>
      <c r="H23" s="7">
        <v>193765</v>
      </c>
      <c r="I23" s="7">
        <v>30568</v>
      </c>
      <c r="J23" s="8">
        <v>4015</v>
      </c>
      <c r="K23" s="7">
        <v>226221</v>
      </c>
      <c r="L23" s="7">
        <v>35688</v>
      </c>
      <c r="N23" s="9">
        <v>88687</v>
      </c>
      <c r="O23" s="9">
        <v>25875</v>
      </c>
      <c r="P23" s="8">
        <v>3754</v>
      </c>
      <c r="Q23" s="7">
        <v>102546</v>
      </c>
      <c r="R23" s="7">
        <v>29919</v>
      </c>
      <c r="T23" s="7">
        <v>37441</v>
      </c>
      <c r="U23" s="7">
        <v>25178</v>
      </c>
      <c r="V23" s="8">
        <v>1662</v>
      </c>
      <c r="W23" s="7">
        <v>43478</v>
      </c>
      <c r="X23" s="7">
        <v>29238</v>
      </c>
      <c r="Z23" s="7">
        <v>10388</v>
      </c>
      <c r="AA23" s="7">
        <v>21940</v>
      </c>
      <c r="AB23" s="8">
        <v>456</v>
      </c>
      <c r="AC23" s="7">
        <v>11808</v>
      </c>
      <c r="AD23" s="7">
        <v>24940</v>
      </c>
      <c r="AG23" s="7"/>
      <c r="AI23" s="7"/>
      <c r="AJ23" s="7"/>
    </row>
    <row r="24" spans="1:36" x14ac:dyDescent="0.25">
      <c r="A24" s="10">
        <v>36678</v>
      </c>
      <c r="B24" s="7">
        <v>135334</v>
      </c>
      <c r="C24" s="9">
        <v>28933</v>
      </c>
      <c r="D24" s="8">
        <v>3824</v>
      </c>
      <c r="E24" s="7">
        <v>164558</v>
      </c>
      <c r="F24" s="7">
        <v>35180</v>
      </c>
      <c r="H24" s="7">
        <v>208100</v>
      </c>
      <c r="I24" s="7">
        <v>32465</v>
      </c>
      <c r="J24" s="8">
        <v>4261</v>
      </c>
      <c r="K24" s="7">
        <v>241669</v>
      </c>
      <c r="L24" s="7">
        <v>37702</v>
      </c>
      <c r="N24" s="9">
        <v>94103</v>
      </c>
      <c r="O24" s="9">
        <v>27033</v>
      </c>
      <c r="P24" s="8">
        <v>4055</v>
      </c>
      <c r="Q24" s="7">
        <v>108411</v>
      </c>
      <c r="R24" s="7">
        <v>31143</v>
      </c>
      <c r="T24" s="7">
        <v>40012</v>
      </c>
      <c r="U24" s="7">
        <v>26760</v>
      </c>
      <c r="V24" s="8">
        <v>1573</v>
      </c>
      <c r="W24" s="7">
        <v>45407</v>
      </c>
      <c r="X24" s="7">
        <v>30368</v>
      </c>
      <c r="Z24" s="7">
        <v>11012</v>
      </c>
      <c r="AA24" s="7">
        <v>23266</v>
      </c>
      <c r="AB24" s="8">
        <v>436</v>
      </c>
      <c r="AC24" s="7">
        <v>12231</v>
      </c>
      <c r="AD24" s="7">
        <v>25843</v>
      </c>
      <c r="AG24" s="7"/>
      <c r="AI24" s="7"/>
      <c r="AJ24" s="7"/>
    </row>
    <row r="25" spans="1:36" x14ac:dyDescent="0.25">
      <c r="A25" s="10">
        <v>37043</v>
      </c>
      <c r="B25" s="7">
        <v>144431</v>
      </c>
      <c r="C25" s="9">
        <v>30530</v>
      </c>
      <c r="D25" s="8">
        <v>5025</v>
      </c>
      <c r="E25" s="7">
        <v>174881</v>
      </c>
      <c r="F25" s="7">
        <v>36966</v>
      </c>
      <c r="H25" s="7">
        <v>222767</v>
      </c>
      <c r="I25" s="7">
        <v>34351</v>
      </c>
      <c r="J25" s="8">
        <v>5279</v>
      </c>
      <c r="K25" s="7">
        <v>254910</v>
      </c>
      <c r="L25" s="7">
        <v>39307</v>
      </c>
      <c r="N25" s="9">
        <v>101210</v>
      </c>
      <c r="O25" s="9">
        <v>28609</v>
      </c>
      <c r="P25" s="8">
        <v>4442</v>
      </c>
      <c r="Q25" s="7">
        <v>116303</v>
      </c>
      <c r="R25" s="7">
        <v>32876</v>
      </c>
      <c r="T25" s="7">
        <v>42607</v>
      </c>
      <c r="U25" s="7">
        <v>28402</v>
      </c>
      <c r="V25" s="8">
        <v>2532</v>
      </c>
      <c r="W25" s="7">
        <v>48527</v>
      </c>
      <c r="X25" s="7">
        <v>32348</v>
      </c>
      <c r="Z25" s="7">
        <v>11261</v>
      </c>
      <c r="AA25" s="7">
        <v>23797</v>
      </c>
      <c r="AB25" s="8">
        <v>523</v>
      </c>
      <c r="AC25" s="7">
        <v>12654</v>
      </c>
      <c r="AD25" s="7">
        <v>26741</v>
      </c>
      <c r="AG25" s="7"/>
      <c r="AI25" s="7"/>
      <c r="AJ25" s="7"/>
    </row>
    <row r="26" spans="1:36" x14ac:dyDescent="0.25">
      <c r="A26" s="10">
        <v>37408</v>
      </c>
      <c r="B26" s="7">
        <v>155789</v>
      </c>
      <c r="C26" s="9">
        <v>32522</v>
      </c>
      <c r="D26" s="8">
        <v>6032</v>
      </c>
      <c r="E26" s="7">
        <v>187829</v>
      </c>
      <c r="F26" s="7">
        <v>39211</v>
      </c>
      <c r="H26" s="7">
        <v>230241</v>
      </c>
      <c r="I26" s="7">
        <v>35106</v>
      </c>
      <c r="J26" s="8">
        <v>6558</v>
      </c>
      <c r="K26" s="7">
        <v>265898</v>
      </c>
      <c r="L26" s="7">
        <v>40543</v>
      </c>
      <c r="N26" s="9">
        <v>111038</v>
      </c>
      <c r="O26" s="9">
        <v>30748</v>
      </c>
      <c r="P26" s="8">
        <v>5418</v>
      </c>
      <c r="Q26" s="7">
        <v>129570</v>
      </c>
      <c r="R26" s="7">
        <v>35880</v>
      </c>
      <c r="T26" s="7">
        <v>46376</v>
      </c>
      <c r="U26" s="7">
        <v>30757</v>
      </c>
      <c r="V26" s="8">
        <v>3211</v>
      </c>
      <c r="W26" s="7">
        <v>52392</v>
      </c>
      <c r="X26" s="7">
        <v>34747</v>
      </c>
      <c r="Z26" s="7">
        <v>12315</v>
      </c>
      <c r="AA26" s="7">
        <v>25988</v>
      </c>
      <c r="AB26" s="8">
        <v>656</v>
      </c>
      <c r="AC26" s="7">
        <v>13653</v>
      </c>
      <c r="AD26" s="7">
        <v>28810</v>
      </c>
      <c r="AG26" s="7"/>
      <c r="AI26" s="7"/>
      <c r="AJ26" s="7"/>
    </row>
    <row r="27" spans="1:36" x14ac:dyDescent="0.25">
      <c r="A27" s="10">
        <v>37773</v>
      </c>
      <c r="B27" s="7">
        <v>165263</v>
      </c>
      <c r="C27" s="9">
        <v>34110</v>
      </c>
      <c r="D27" s="8">
        <v>4568</v>
      </c>
      <c r="E27" s="7">
        <v>200724</v>
      </c>
      <c r="F27" s="7">
        <v>41429</v>
      </c>
      <c r="H27" s="7">
        <v>241321</v>
      </c>
      <c r="I27" s="7">
        <v>36567</v>
      </c>
      <c r="J27" s="8">
        <v>4858</v>
      </c>
      <c r="K27" s="7">
        <v>280795</v>
      </c>
      <c r="L27" s="7">
        <v>42548</v>
      </c>
      <c r="N27" s="9">
        <v>115024</v>
      </c>
      <c r="O27" s="9">
        <v>31081</v>
      </c>
      <c r="P27" s="8">
        <v>4286</v>
      </c>
      <c r="Q27" s="7">
        <v>136744</v>
      </c>
      <c r="R27" s="7">
        <v>36950</v>
      </c>
      <c r="T27" s="7">
        <v>48240</v>
      </c>
      <c r="U27" s="7">
        <v>31826</v>
      </c>
      <c r="V27" s="8">
        <v>2475</v>
      </c>
      <c r="W27" s="7">
        <v>55503</v>
      </c>
      <c r="X27" s="7">
        <v>36618</v>
      </c>
      <c r="Z27" s="7">
        <v>12945</v>
      </c>
      <c r="AA27" s="7">
        <v>27195</v>
      </c>
      <c r="AB27" s="8">
        <v>584</v>
      </c>
      <c r="AC27" s="7">
        <v>14625</v>
      </c>
      <c r="AD27" s="7">
        <v>30726</v>
      </c>
      <c r="AG27" s="7"/>
      <c r="AI27" s="7"/>
      <c r="AJ27" s="7"/>
    </row>
    <row r="28" spans="1:36" x14ac:dyDescent="0.25">
      <c r="A28" s="10">
        <v>38139</v>
      </c>
      <c r="B28" s="7">
        <v>176364</v>
      </c>
      <c r="C28" s="9">
        <v>35991</v>
      </c>
      <c r="D28" s="8">
        <v>5507</v>
      </c>
      <c r="E28" s="7">
        <v>212789</v>
      </c>
      <c r="F28" s="7">
        <v>43425</v>
      </c>
      <c r="H28" s="7">
        <v>259790</v>
      </c>
      <c r="I28" s="7">
        <v>39157</v>
      </c>
      <c r="J28" s="8">
        <v>5268</v>
      </c>
      <c r="K28" s="7">
        <v>300305</v>
      </c>
      <c r="L28" s="7">
        <v>45264</v>
      </c>
      <c r="N28" s="9">
        <v>128873</v>
      </c>
      <c r="O28" s="9">
        <v>34016</v>
      </c>
      <c r="P28" s="8">
        <v>4809</v>
      </c>
      <c r="Q28" s="7">
        <v>151734</v>
      </c>
      <c r="R28" s="7">
        <v>40050</v>
      </c>
      <c r="T28" s="7">
        <v>52490</v>
      </c>
      <c r="U28" s="7">
        <v>34426</v>
      </c>
      <c r="V28" s="8">
        <v>2944</v>
      </c>
      <c r="W28" s="7">
        <v>59389</v>
      </c>
      <c r="X28" s="7">
        <v>38951</v>
      </c>
      <c r="Z28" s="7">
        <v>14361</v>
      </c>
      <c r="AA28" s="7">
        <v>29832</v>
      </c>
      <c r="AB28" s="8">
        <v>620</v>
      </c>
      <c r="AC28" s="7">
        <v>16399</v>
      </c>
      <c r="AD28" s="7">
        <v>34065</v>
      </c>
      <c r="AG28" s="7"/>
      <c r="AI28" s="7"/>
      <c r="AJ28" s="7"/>
    </row>
    <row r="29" spans="1:36" x14ac:dyDescent="0.25">
      <c r="A29" s="10">
        <v>38504</v>
      </c>
      <c r="B29" s="7">
        <v>189085</v>
      </c>
      <c r="C29" s="9">
        <v>38144</v>
      </c>
      <c r="D29" s="8">
        <v>5596</v>
      </c>
      <c r="E29" s="7">
        <v>226222</v>
      </c>
      <c r="F29" s="7">
        <v>45636</v>
      </c>
      <c r="H29" s="7">
        <v>280388</v>
      </c>
      <c r="I29" s="7">
        <v>42042</v>
      </c>
      <c r="J29" s="8">
        <v>5416</v>
      </c>
      <c r="K29" s="7">
        <v>316012</v>
      </c>
      <c r="L29" s="7">
        <v>47384</v>
      </c>
      <c r="N29" s="9">
        <v>144384</v>
      </c>
      <c r="O29" s="9">
        <v>37286</v>
      </c>
      <c r="P29" s="8">
        <v>5599</v>
      </c>
      <c r="Q29" s="7">
        <v>169290</v>
      </c>
      <c r="R29" s="7">
        <v>43718</v>
      </c>
      <c r="T29" s="7">
        <v>55520</v>
      </c>
      <c r="U29" s="7">
        <v>36227</v>
      </c>
      <c r="V29" s="8">
        <v>2595</v>
      </c>
      <c r="W29" s="7">
        <v>62081</v>
      </c>
      <c r="X29" s="7">
        <v>40508</v>
      </c>
      <c r="Z29" s="7">
        <v>15697</v>
      </c>
      <c r="AA29" s="7">
        <v>32379</v>
      </c>
      <c r="AB29" s="8">
        <v>665</v>
      </c>
      <c r="AC29" s="7">
        <v>17191</v>
      </c>
      <c r="AD29" s="7">
        <v>35462</v>
      </c>
      <c r="AG29" s="7"/>
      <c r="AI29" s="7"/>
      <c r="AJ29" s="7"/>
    </row>
    <row r="30" spans="1:36" x14ac:dyDescent="0.25">
      <c r="A30" s="10">
        <v>38869</v>
      </c>
      <c r="B30" s="7">
        <v>200111</v>
      </c>
      <c r="C30" s="9">
        <v>39837</v>
      </c>
      <c r="D30" s="8">
        <v>5746</v>
      </c>
      <c r="E30" s="7">
        <v>236340</v>
      </c>
      <c r="F30" s="7">
        <v>47050</v>
      </c>
      <c r="H30" s="7">
        <v>293133</v>
      </c>
      <c r="I30" s="7">
        <v>43634</v>
      </c>
      <c r="J30" s="8">
        <v>5084</v>
      </c>
      <c r="K30" s="7">
        <v>333098</v>
      </c>
      <c r="L30" s="7">
        <v>49583</v>
      </c>
      <c r="N30" s="9">
        <v>158894</v>
      </c>
      <c r="O30" s="9">
        <v>40082</v>
      </c>
      <c r="P30" s="8">
        <v>5466</v>
      </c>
      <c r="Q30" s="7">
        <v>192464</v>
      </c>
      <c r="R30" s="7">
        <v>48551</v>
      </c>
      <c r="T30" s="7">
        <v>58239</v>
      </c>
      <c r="U30" s="7">
        <v>37699</v>
      </c>
      <c r="V30" s="8">
        <v>2810</v>
      </c>
      <c r="W30" s="7">
        <v>65892</v>
      </c>
      <c r="X30" s="7">
        <v>42653</v>
      </c>
      <c r="Z30" s="7">
        <v>17189</v>
      </c>
      <c r="AA30" s="7">
        <v>35217</v>
      </c>
      <c r="AB30" s="8">
        <v>685</v>
      </c>
      <c r="AC30" s="7">
        <v>18456</v>
      </c>
      <c r="AD30" s="7">
        <v>37812</v>
      </c>
      <c r="AG30" s="7"/>
      <c r="AI30" s="7"/>
      <c r="AJ30" s="7"/>
    </row>
    <row r="31" spans="1:36" x14ac:dyDescent="0.25">
      <c r="A31" s="10">
        <v>39234</v>
      </c>
      <c r="B31" s="7">
        <v>215396</v>
      </c>
      <c r="C31" s="9">
        <v>42202</v>
      </c>
      <c r="D31" s="8">
        <v>5216</v>
      </c>
      <c r="E31" s="7">
        <v>253553</v>
      </c>
      <c r="F31" s="7">
        <v>49678</v>
      </c>
      <c r="H31" s="7">
        <v>313735</v>
      </c>
      <c r="I31" s="7">
        <v>46232</v>
      </c>
      <c r="J31" s="8">
        <v>4178</v>
      </c>
      <c r="K31" s="7">
        <v>353550</v>
      </c>
      <c r="L31" s="7">
        <v>52099</v>
      </c>
      <c r="N31" s="9">
        <v>178749</v>
      </c>
      <c r="O31" s="9">
        <v>44072</v>
      </c>
      <c r="P31" s="8">
        <v>5241</v>
      </c>
      <c r="Q31" s="7">
        <v>213710</v>
      </c>
      <c r="R31" s="7">
        <v>52692</v>
      </c>
      <c r="T31" s="7">
        <v>63262</v>
      </c>
      <c r="U31" s="7">
        <v>40519</v>
      </c>
      <c r="V31" s="8">
        <v>2191</v>
      </c>
      <c r="W31" s="7">
        <v>71047</v>
      </c>
      <c r="X31" s="7">
        <v>45505</v>
      </c>
      <c r="Z31" s="7">
        <v>18679</v>
      </c>
      <c r="AA31" s="7">
        <v>38002</v>
      </c>
      <c r="AB31" s="8">
        <v>668</v>
      </c>
      <c r="AC31" s="7">
        <v>20642</v>
      </c>
      <c r="AD31" s="7">
        <v>41997</v>
      </c>
      <c r="AG31" s="7"/>
      <c r="AI31" s="7"/>
      <c r="AJ31" s="7"/>
    </row>
    <row r="32" spans="1:36" x14ac:dyDescent="0.25">
      <c r="A32" s="10">
        <v>39600</v>
      </c>
      <c r="B32" s="7">
        <v>238570</v>
      </c>
      <c r="C32" s="9">
        <v>45883</v>
      </c>
      <c r="D32" s="8">
        <v>7279</v>
      </c>
      <c r="E32" s="7">
        <v>274957</v>
      </c>
      <c r="F32" s="7">
        <v>52881</v>
      </c>
      <c r="H32" s="7">
        <v>341657</v>
      </c>
      <c r="I32" s="7">
        <v>49632</v>
      </c>
      <c r="J32" s="8">
        <v>4303</v>
      </c>
      <c r="K32" s="7">
        <v>377977</v>
      </c>
      <c r="L32" s="7">
        <v>54908</v>
      </c>
      <c r="N32" s="9">
        <v>197697</v>
      </c>
      <c r="O32" s="9">
        <v>47523</v>
      </c>
      <c r="P32" s="8">
        <v>4212</v>
      </c>
      <c r="Q32" s="7">
        <v>231192</v>
      </c>
      <c r="R32" s="7">
        <v>55575</v>
      </c>
      <c r="T32" s="7">
        <v>70508</v>
      </c>
      <c r="U32" s="7">
        <v>44668</v>
      </c>
      <c r="V32" s="8">
        <v>3038</v>
      </c>
      <c r="W32" s="7">
        <v>77648</v>
      </c>
      <c r="X32" s="7">
        <v>49191</v>
      </c>
      <c r="Z32" s="7">
        <v>20683</v>
      </c>
      <c r="AA32" s="7">
        <v>41712</v>
      </c>
      <c r="AB32" s="8">
        <v>798</v>
      </c>
      <c r="AC32" s="7">
        <v>21747</v>
      </c>
      <c r="AD32" s="7">
        <v>43856</v>
      </c>
      <c r="AG32" s="7"/>
      <c r="AI32" s="7"/>
      <c r="AJ32" s="7"/>
    </row>
    <row r="33" spans="1:36" x14ac:dyDescent="0.25">
      <c r="A33" s="10">
        <v>39965</v>
      </c>
      <c r="B33" s="7">
        <v>250835</v>
      </c>
      <c r="C33" s="9">
        <v>47209</v>
      </c>
      <c r="D33" s="8">
        <v>6548</v>
      </c>
      <c r="E33" s="7">
        <v>281985</v>
      </c>
      <c r="F33" s="7">
        <v>53072</v>
      </c>
      <c r="H33" s="7">
        <v>356420</v>
      </c>
      <c r="I33" s="7">
        <v>50904</v>
      </c>
      <c r="J33" s="8">
        <v>4978</v>
      </c>
      <c r="K33" s="7">
        <v>396049</v>
      </c>
      <c r="L33" s="7">
        <v>56564</v>
      </c>
      <c r="N33" s="9">
        <v>215683</v>
      </c>
      <c r="O33" s="9">
        <v>50446</v>
      </c>
      <c r="P33" s="8">
        <v>5834</v>
      </c>
      <c r="Q33" s="7">
        <v>258581</v>
      </c>
      <c r="R33" s="7">
        <v>60479</v>
      </c>
      <c r="T33" s="7">
        <v>75495</v>
      </c>
      <c r="U33" s="7">
        <v>47247</v>
      </c>
      <c r="V33" s="8">
        <v>2815</v>
      </c>
      <c r="W33" s="7">
        <v>80113</v>
      </c>
      <c r="X33" s="7">
        <v>50137</v>
      </c>
      <c r="Z33" s="7">
        <v>22077</v>
      </c>
      <c r="AA33" s="7">
        <v>43997</v>
      </c>
      <c r="AB33" s="8">
        <v>896</v>
      </c>
      <c r="AC33" s="7">
        <v>21962</v>
      </c>
      <c r="AD33" s="7">
        <v>43769</v>
      </c>
      <c r="AG33" s="7"/>
      <c r="AI33" s="7"/>
      <c r="AJ33" s="7"/>
    </row>
    <row r="34" spans="1:36" x14ac:dyDescent="0.25">
      <c r="A34" s="10">
        <v>40330</v>
      </c>
      <c r="B34" s="7">
        <v>259107</v>
      </c>
      <c r="C34" s="9">
        <v>47812</v>
      </c>
      <c r="D34" s="8">
        <v>7039</v>
      </c>
      <c r="E34" s="7">
        <v>295803</v>
      </c>
      <c r="F34" s="7">
        <v>54584</v>
      </c>
      <c r="H34" s="7">
        <v>366485</v>
      </c>
      <c r="I34" s="7">
        <v>51607</v>
      </c>
      <c r="J34" s="8">
        <v>4729</v>
      </c>
      <c r="K34" s="7">
        <v>413984</v>
      </c>
      <c r="L34" s="7">
        <v>58295</v>
      </c>
      <c r="N34" s="9">
        <v>220914</v>
      </c>
      <c r="O34" s="9">
        <v>50582</v>
      </c>
      <c r="P34" s="8">
        <v>6183</v>
      </c>
      <c r="Q34" s="7">
        <v>251491</v>
      </c>
      <c r="R34" s="7">
        <v>57583</v>
      </c>
      <c r="T34" s="7">
        <v>77326</v>
      </c>
      <c r="U34" s="7">
        <v>47774</v>
      </c>
      <c r="V34" s="8">
        <v>2848</v>
      </c>
      <c r="W34" s="7">
        <v>83732</v>
      </c>
      <c r="X34" s="7">
        <v>51732</v>
      </c>
      <c r="Z34" s="7">
        <v>22593</v>
      </c>
      <c r="AA34" s="7">
        <v>44610</v>
      </c>
      <c r="AB34" s="8">
        <v>785</v>
      </c>
      <c r="AC34" s="7">
        <v>23432</v>
      </c>
      <c r="AD34" s="7">
        <v>46267</v>
      </c>
      <c r="AG34" s="7"/>
      <c r="AI34" s="7"/>
      <c r="AJ34" s="7"/>
    </row>
    <row r="35" spans="1:36" x14ac:dyDescent="0.25">
      <c r="A35" s="10">
        <v>40695</v>
      </c>
      <c r="B35" s="7">
        <v>282808</v>
      </c>
      <c r="C35" s="9">
        <v>51460</v>
      </c>
      <c r="D35" s="8">
        <v>7910</v>
      </c>
      <c r="E35" s="7">
        <v>312834</v>
      </c>
      <c r="F35" s="7">
        <v>56923</v>
      </c>
      <c r="H35" s="7">
        <v>398097</v>
      </c>
      <c r="I35" s="7">
        <v>55446</v>
      </c>
      <c r="J35" s="8">
        <v>6873</v>
      </c>
      <c r="K35" s="7">
        <v>441249</v>
      </c>
      <c r="L35" s="7">
        <v>61456</v>
      </c>
      <c r="N35" s="9">
        <v>233642</v>
      </c>
      <c r="O35" s="9">
        <v>52659</v>
      </c>
      <c r="P35" s="8">
        <v>6346</v>
      </c>
      <c r="Q35" s="7">
        <v>267942</v>
      </c>
      <c r="R35" s="7">
        <v>60390</v>
      </c>
      <c r="T35" s="7">
        <v>81881</v>
      </c>
      <c r="U35" s="7">
        <v>50158</v>
      </c>
      <c r="V35" s="8">
        <v>4318</v>
      </c>
      <c r="W35" s="7">
        <v>89789</v>
      </c>
      <c r="X35" s="7">
        <v>55001</v>
      </c>
      <c r="Z35" s="7">
        <v>23562</v>
      </c>
      <c r="AA35" s="7">
        <v>46180</v>
      </c>
      <c r="AB35" s="8">
        <v>862</v>
      </c>
      <c r="AC35" s="7">
        <v>24232</v>
      </c>
      <c r="AD35" s="7">
        <v>47494</v>
      </c>
      <c r="AG35" s="7"/>
      <c r="AI35" s="7"/>
      <c r="AJ35" s="7"/>
    </row>
    <row r="36" spans="1:36" x14ac:dyDescent="0.25">
      <c r="A36" s="10">
        <v>41061</v>
      </c>
      <c r="B36" s="7">
        <v>298119</v>
      </c>
      <c r="C36" s="9">
        <v>53402</v>
      </c>
      <c r="D36" s="8">
        <v>7859</v>
      </c>
      <c r="E36" s="7">
        <v>328285</v>
      </c>
      <c r="F36" s="7">
        <v>58806</v>
      </c>
      <c r="H36" s="7">
        <v>418872</v>
      </c>
      <c r="I36" s="7">
        <v>57685</v>
      </c>
      <c r="J36" s="8">
        <v>6240</v>
      </c>
      <c r="K36" s="7">
        <v>462831</v>
      </c>
      <c r="L36" s="7">
        <v>63739</v>
      </c>
      <c r="N36" s="9">
        <v>245641</v>
      </c>
      <c r="O36" s="9">
        <v>54357</v>
      </c>
      <c r="P36" s="8">
        <v>7295</v>
      </c>
      <c r="Q36" s="7">
        <v>284441</v>
      </c>
      <c r="R36" s="7">
        <v>62943</v>
      </c>
      <c r="T36" s="7">
        <v>84927</v>
      </c>
      <c r="U36" s="7">
        <v>51564</v>
      </c>
      <c r="V36" s="8">
        <v>3478</v>
      </c>
      <c r="W36" s="7">
        <v>93031</v>
      </c>
      <c r="X36" s="7">
        <v>56485</v>
      </c>
      <c r="Z36" s="7">
        <v>24047</v>
      </c>
      <c r="AA36" s="7">
        <v>46971</v>
      </c>
      <c r="AB36" s="8">
        <v>847</v>
      </c>
      <c r="AC36" s="7">
        <v>24342</v>
      </c>
      <c r="AD36" s="7">
        <v>47547</v>
      </c>
      <c r="AG36" s="7"/>
      <c r="AI36" s="7"/>
      <c r="AJ36" s="7"/>
    </row>
    <row r="37" spans="1:36" x14ac:dyDescent="0.25">
      <c r="A37" s="10">
        <v>41426</v>
      </c>
      <c r="B37" s="7">
        <v>305258</v>
      </c>
      <c r="C37" s="9">
        <v>53730</v>
      </c>
      <c r="D37" s="8">
        <v>7865</v>
      </c>
      <c r="E37" s="7">
        <v>337493</v>
      </c>
      <c r="F37" s="7">
        <v>59404</v>
      </c>
      <c r="H37" s="7">
        <v>427042</v>
      </c>
      <c r="I37" s="7">
        <v>58072</v>
      </c>
      <c r="J37" s="8">
        <v>7009</v>
      </c>
      <c r="K37" s="7">
        <v>476434</v>
      </c>
      <c r="L37" s="7">
        <v>64789</v>
      </c>
      <c r="N37" s="9">
        <v>252538</v>
      </c>
      <c r="O37" s="9">
        <v>54735</v>
      </c>
      <c r="P37" s="8">
        <v>7408</v>
      </c>
      <c r="Q37" s="7">
        <v>290158</v>
      </c>
      <c r="R37" s="7">
        <v>62889</v>
      </c>
      <c r="T37" s="7">
        <v>87445</v>
      </c>
      <c r="U37" s="7">
        <v>52604</v>
      </c>
      <c r="V37" s="8">
        <v>4207</v>
      </c>
      <c r="W37" s="7">
        <v>95123</v>
      </c>
      <c r="X37" s="7">
        <v>57223</v>
      </c>
      <c r="Z37" s="7">
        <v>24532</v>
      </c>
      <c r="AA37" s="7">
        <v>47887</v>
      </c>
      <c r="AB37" s="8">
        <v>815</v>
      </c>
      <c r="AC37" s="7">
        <v>24360</v>
      </c>
      <c r="AD37" s="7">
        <v>47551</v>
      </c>
      <c r="AG37" s="7"/>
      <c r="AI37" s="7"/>
      <c r="AJ37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Output series</vt:lpstr>
      <vt:lpstr>Output price calculations</vt:lpstr>
      <vt:lpstr>Price index calculations</vt:lpstr>
      <vt:lpstr>VCR price indexes (transposed)</vt:lpstr>
      <vt:lpstr>VCR price indexes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2015-09-16T05:18:59Z</dcterms:created>
  <dcterms:modified xsi:type="dcterms:W3CDTF">2015-09-16T05:19:08Z</dcterms:modified>
</cp:coreProperties>
</file>