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19320" windowHeight="10995"/>
  </bookViews>
  <sheets>
    <sheet name="EBSS Model - May 2011" sheetId="1" r:id="rId1"/>
  </sheets>
  <calcPr calcId="125725" iterate="1"/>
</workbook>
</file>

<file path=xl/calcChain.xml><?xml version="1.0" encoding="utf-8"?>
<calcChain xmlns="http://schemas.openxmlformats.org/spreadsheetml/2006/main">
  <c r="G7" i="1"/>
  <c r="E4"/>
  <c r="F4"/>
  <c r="G4"/>
  <c r="H4"/>
  <c r="G5"/>
  <c r="G18"/>
  <c r="F5"/>
  <c r="F7"/>
  <c r="G20"/>
  <c r="G21"/>
  <c r="G22"/>
  <c r="G23"/>
  <c r="G24"/>
  <c r="F23"/>
  <c r="F22"/>
  <c r="F21"/>
  <c r="F20"/>
  <c r="E7"/>
  <c r="F18"/>
  <c r="E5"/>
  <c r="F24"/>
  <c r="D7"/>
  <c r="E18"/>
  <c r="E23"/>
  <c r="E22"/>
  <c r="E21"/>
  <c r="E20"/>
  <c r="D5"/>
  <c r="C5"/>
  <c r="D9"/>
  <c r="C7"/>
  <c r="D18"/>
  <c r="D23"/>
  <c r="D22"/>
  <c r="D21"/>
  <c r="D20"/>
  <c r="E24"/>
  <c r="D11"/>
  <c r="D12"/>
  <c r="D14"/>
  <c r="C18"/>
  <c r="C24"/>
  <c r="B7"/>
  <c r="B18"/>
  <c r="B24"/>
  <c r="D13"/>
  <c r="H11"/>
  <c r="H12"/>
  <c r="B5"/>
  <c r="B9"/>
  <c r="B15"/>
  <c r="H13"/>
  <c r="C9"/>
  <c r="C15"/>
  <c r="H14"/>
  <c r="H9"/>
  <c r="G9"/>
  <c r="G13"/>
  <c r="G11"/>
  <c r="G12"/>
  <c r="G14"/>
  <c r="F12"/>
  <c r="F13"/>
  <c r="F11"/>
  <c r="F9"/>
  <c r="F14"/>
  <c r="E12"/>
  <c r="E11"/>
  <c r="E9"/>
  <c r="E14"/>
  <c r="E13"/>
  <c r="D24"/>
  <c r="D15"/>
  <c r="D26"/>
  <c r="E15"/>
  <c r="F15"/>
  <c r="G15"/>
  <c r="H15"/>
  <c r="E26"/>
  <c r="G30"/>
  <c r="F26"/>
  <c r="K31"/>
  <c r="H18"/>
  <c r="H24"/>
  <c r="H26"/>
  <c r="G26"/>
  <c r="G29"/>
  <c r="H29"/>
  <c r="I29"/>
  <c r="E29"/>
  <c r="F29"/>
  <c r="J30"/>
  <c r="I30"/>
  <c r="H30"/>
  <c r="F30"/>
  <c r="H31"/>
  <c r="G31"/>
  <c r="I31"/>
  <c r="J31"/>
  <c r="K33"/>
  <c r="L33"/>
  <c r="M33"/>
  <c r="M34"/>
  <c r="I33"/>
  <c r="J33"/>
  <c r="K32"/>
  <c r="L32"/>
  <c r="H32"/>
  <c r="I32"/>
  <c r="J32"/>
  <c r="I34"/>
  <c r="J34"/>
  <c r="K34"/>
  <c r="L34"/>
  <c r="O34"/>
</calcChain>
</file>

<file path=xl/comments1.xml><?xml version="1.0" encoding="utf-8"?>
<comments xmlns="http://schemas.openxmlformats.org/spreadsheetml/2006/main">
  <authors>
    <author>ACCCESS</author>
    <author>Toby Holder</author>
  </authors>
  <commentList>
    <comment ref="A8" authorId="0">
      <text>
        <r>
          <rPr>
            <sz val="8"/>
            <color indexed="81"/>
            <rFont val="Tahoma"/>
            <family val="2"/>
          </rPr>
          <t>Available from PTRM used in decision.</t>
        </r>
      </text>
    </comment>
    <comment ref="H18" authorId="1">
      <text>
        <r>
          <rPr>
            <sz val="8"/>
            <color indexed="81"/>
            <rFont val="Tahoma"/>
            <family val="2"/>
          </rPr>
          <t>This value is assumed. Do not adjust.</t>
        </r>
      </text>
    </comment>
    <comment ref="H26" authorId="1">
      <text>
        <r>
          <rPr>
            <sz val="8"/>
            <color indexed="81"/>
            <rFont val="Tahoma"/>
            <family val="2"/>
          </rPr>
          <t>This value should equal zero.</t>
        </r>
      </text>
    </comment>
  </commentList>
</comments>
</file>

<file path=xl/sharedStrings.xml><?xml version="1.0" encoding="utf-8"?>
<sst xmlns="http://schemas.openxmlformats.org/spreadsheetml/2006/main" count="63" uniqueCount="55">
  <si>
    <t>Enter actual/target data in blue cells only</t>
  </si>
  <si>
    <t>Year</t>
  </si>
  <si>
    <t>2005-06</t>
  </si>
  <si>
    <t>2006-07</t>
  </si>
  <si>
    <t>2007-08</t>
  </si>
  <si>
    <t>2008-09</t>
  </si>
  <si>
    <t>2009-10</t>
  </si>
  <si>
    <t>2010-11</t>
  </si>
  <si>
    <t>2011-12</t>
  </si>
  <si>
    <t>2013-14</t>
  </si>
  <si>
    <t>2014-15</t>
  </si>
  <si>
    <t>2015-16</t>
  </si>
  <si>
    <t>2016-17</t>
  </si>
  <si>
    <t>Forecast Inflation Rate</t>
  </si>
  <si>
    <t>Forecast Inflation Cumulative Index</t>
  </si>
  <si>
    <t>Actual CPI Inflation Rate</t>
  </si>
  <si>
    <t>Actual CPI</t>
  </si>
  <si>
    <r>
      <t>Adjustments to Target</t>
    </r>
    <r>
      <rPr>
        <sz val="16"/>
        <rFont val="Arial (W1)"/>
      </rPr>
      <t>*</t>
    </r>
  </si>
  <si>
    <t>Forecasts nominal (Jun $m)</t>
  </si>
  <si>
    <t>Capex efficiencies (real)</t>
  </si>
  <si>
    <t>Network support costs (real)</t>
  </si>
  <si>
    <t>Actual (nominal $Dec)</t>
  </si>
  <si>
    <r>
      <t>Adjustments to Actual</t>
    </r>
    <r>
      <rPr>
        <sz val="16"/>
        <rFont val="Arial (W1)"/>
      </rPr>
      <t>*</t>
    </r>
  </si>
  <si>
    <r>
      <t>Carryover</t>
    </r>
    <r>
      <rPr>
        <b/>
        <sz val="10"/>
        <rFont val="Arial"/>
        <family val="2"/>
      </rPr>
      <t>^</t>
    </r>
  </si>
  <si>
    <t>Year -4</t>
  </si>
  <si>
    <t>Year -3</t>
  </si>
  <si>
    <t>Year -2</t>
  </si>
  <si>
    <t>Year -1</t>
  </si>
  <si>
    <t>Year 0</t>
  </si>
  <si>
    <r>
      <t>*</t>
    </r>
    <r>
      <rPr>
        <sz val="10"/>
        <rFont val="Arial (W1)"/>
        <family val="2"/>
      </rPr>
      <t xml:space="preserve"> Additional rows may be added as necessary but are subject to approval by the AER. Adjustments must relate to cost categories approved by the AER to be excluded from the scheme in a relevant revenue determination. See clause 2.3 of the Efficiency Benefit Sharing Scheme guideline.</t>
    </r>
  </si>
  <si>
    <t>^ Raw efficiency gains are calculated as per the formulae below.  For the purposes of calculating the carry-over amount, the adjusted target and actual amounts are to be used.</t>
  </si>
  <si>
    <t xml:space="preserve">For the first application of the scheme, the efficiency carry forward amount for the first year of the regulatory period is expressed mathematically as: </t>
  </si>
  <si>
    <t>E-4 = F-4 – A-4</t>
  </si>
  <si>
    <r>
      <t>where A</t>
    </r>
    <r>
      <rPr>
        <vertAlign val="subscript"/>
        <sz val="10"/>
        <rFont val="Arial"/>
        <family val="2"/>
      </rPr>
      <t>-4</t>
    </r>
    <r>
      <rPr>
        <sz val="10"/>
        <rFont val="Arial"/>
        <family val="2"/>
      </rPr>
      <t xml:space="preserve"> is the actual operating cost for year -4 and F</t>
    </r>
    <r>
      <rPr>
        <vertAlign val="subscript"/>
        <sz val="10"/>
        <rFont val="Arial"/>
        <family val="2"/>
      </rPr>
      <t>-4</t>
    </r>
    <r>
      <rPr>
        <sz val="10"/>
        <rFont val="Arial"/>
        <family val="2"/>
      </rPr>
      <t xml:space="preserve"> is the regulatory target operating cost for that year.</t>
    </r>
  </si>
  <si>
    <t xml:space="preserve">For subsequent applications of the scheme, the efficiency carry forward amount for the first year of the regulatory period is expressed mathematically as: </t>
  </si>
  <si>
    <t>E-4 = (F-4 – A-4) – (F-5 – A-5) + (F-6 – A-6)</t>
  </si>
  <si>
    <t>For savings that arose in the second to fifth year of the regulatory period, the efficiency carry forward amount is calculated as:</t>
  </si>
  <si>
    <t>Et = (Ft – At) – (Ft-1 – At-1)</t>
  </si>
  <si>
    <t xml:space="preserve">where: </t>
  </si>
  <si>
    <r>
      <t>E</t>
    </r>
    <r>
      <rPr>
        <vertAlign val="subscript"/>
        <sz val="10"/>
        <rFont val="Arial (W1)"/>
        <family val="2"/>
      </rPr>
      <t>t</t>
    </r>
    <r>
      <rPr>
        <sz val="10"/>
        <rFont val="Arial"/>
        <family val="2"/>
      </rPr>
      <t xml:space="preserve"> is the efficiency benefit/loss in year t; </t>
    </r>
  </si>
  <si>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</si>
  <si>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</si>
  <si>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2017-18</t>
  </si>
  <si>
    <r>
      <t>Debt raising costs</t>
    </r>
    <r>
      <rPr>
        <vertAlign val="superscript"/>
        <sz val="10"/>
        <rFont val="Arial (W1)"/>
      </rPr>
      <t xml:space="preserve"> </t>
    </r>
    <r>
      <rPr>
        <sz val="10"/>
        <rFont val="Arial (W1)"/>
      </rPr>
      <t>(real)</t>
    </r>
  </si>
  <si>
    <t>Debt management costs (real)</t>
  </si>
  <si>
    <t>Insurances (real)</t>
  </si>
  <si>
    <t>Adjustments nominal (Dec $m)</t>
  </si>
  <si>
    <t>Powerlink's Efficiency Benefit Sharing Scheme Parameters - NON-CONFIDENTIAL</t>
  </si>
  <si>
    <t>Target ($11/12m ($Jun-12))</t>
  </si>
  <si>
    <t>Target (Decision - nominal $m Jun)</t>
  </si>
  <si>
    <t>Adjusted Target ($11/12m ($Jun-12))</t>
  </si>
  <si>
    <t>Actual ($11/12m ($Jun-12))</t>
  </si>
  <si>
    <t>Adjusted Actual ($11/12m ($Jun-12))</t>
  </si>
  <si>
    <t>Incremental Gain ($11/12m ($Jun-12))</t>
  </si>
  <si>
    <t>Total Carryover Amount ($11/12m ($Jun-12))</t>
  </si>
</sst>
</file>

<file path=xl/styles.xml><?xml version="1.0" encoding="utf-8"?>
<styleSheet xmlns="http://schemas.openxmlformats.org/spreadsheetml/2006/main">
  <numFmts count="11">
    <numFmt numFmtId="43" formatCode="_-* #,##0.00_-;\-* #,##0.00_-;_-* &quot;-&quot;??_-;_-@_-"/>
    <numFmt numFmtId="164" formatCode="_-* #,##0.000_-;\-* #,##0.000_-;_-* &quot;-&quot;??_-;_-@_-"/>
    <numFmt numFmtId="165" formatCode="_-* #,##0.0_-;\-* #,##0.0_-;_-* &quot;-&quot;??_-;_-@_-"/>
    <numFmt numFmtId="166" formatCode="0.0000"/>
    <numFmt numFmtId="167" formatCode="d\-mmm\-yyyy"/>
    <numFmt numFmtId="168" formatCode="&quot;$&quot;#,##0\ ;\(&quot;$&quot;#,##0\)"/>
    <numFmt numFmtId="169" formatCode="#,##0;\(#,##0\)"/>
    <numFmt numFmtId="170" formatCode="0.00%;\(0.00%\)"/>
    <numFmt numFmtId="171" formatCode="&quot;$&quot;#,##0.00;\(&quot;$&quot;#,##0.00\)"/>
    <numFmt numFmtId="172" formatCode="_-* #,##0.00\ _D_M_-;\-* #,##0.00\ _D_M_-;_-* &quot;-&quot;??\ _D_M_-;_-@_-"/>
    <numFmt numFmtId="173" formatCode="_-* #,##0.00\ &quot;DM&quot;_-;\-* #,##0.00\ &quot;DM&quot;_-;_-* &quot;-&quot;??\ &quot;DM&quot;_-;_-@_-"/>
  </numFmts>
  <fonts count="60">
    <font>
      <sz val="11"/>
      <color theme="1"/>
      <name val="Calibri"/>
      <family val="2"/>
      <scheme val="minor"/>
    </font>
    <font>
      <sz val="11"/>
      <color indexed="8"/>
      <name val="Calibri"/>
      <family val="2"/>
    </font>
    <font>
      <b/>
      <sz val="20"/>
      <name val="Arial"/>
      <family val="2"/>
    </font>
    <font>
      <sz val="10"/>
      <name val="Arial (W1)"/>
      <family val="2"/>
    </font>
    <font>
      <sz val="10"/>
      <name val="Arial"/>
      <family val="2"/>
    </font>
    <font>
      <b/>
      <sz val="10"/>
      <name val="Arial (W1)"/>
    </font>
    <font>
      <b/>
      <sz val="10"/>
      <name val="Arial"/>
      <family val="2"/>
    </font>
    <font>
      <sz val="16"/>
      <name val="Arial (W1)"/>
    </font>
    <font>
      <vertAlign val="superscript"/>
      <sz val="10"/>
      <name val="Arial (W1)"/>
    </font>
    <font>
      <sz val="5"/>
      <name val="Arial (W1)"/>
      <family val="2"/>
    </font>
    <font>
      <b/>
      <sz val="5"/>
      <name val="Arial (W1)"/>
      <family val="2"/>
    </font>
    <font>
      <sz val="5"/>
      <name val="Arial"/>
      <family val="2"/>
    </font>
    <font>
      <sz val="10"/>
      <color indexed="22"/>
      <name val="Arial (W1)"/>
      <family val="2"/>
    </font>
    <font>
      <b/>
      <sz val="10"/>
      <color indexed="22"/>
      <name val="Arial (W1)"/>
    </font>
    <font>
      <vertAlign val="superscript"/>
      <sz val="5"/>
      <name val="Arial"/>
      <family val="2"/>
    </font>
    <font>
      <vertAlign val="subscript"/>
      <sz val="10"/>
      <name val="Arial"/>
      <family val="2"/>
    </font>
    <font>
      <vertAlign val="subscript"/>
      <sz val="10"/>
      <name val="Arial (W1)"/>
      <family val="2"/>
    </font>
    <font>
      <sz val="8"/>
      <color indexed="81"/>
      <name val="Tahoma"/>
      <family val="2"/>
    </font>
    <font>
      <b/>
      <sz val="10"/>
      <name val="Arial (W1)"/>
      <family val="2"/>
    </font>
    <font>
      <sz val="10"/>
      <name val="Arial (W1)"/>
    </font>
    <font>
      <b/>
      <sz val="5"/>
      <name val="Arial (W1)"/>
    </font>
    <font>
      <u/>
      <sz val="10"/>
      <name val="Arial"/>
      <family val="2"/>
    </font>
    <font>
      <sz val="10"/>
      <color indexed="10"/>
      <name val="Arial"/>
      <family val="2"/>
    </font>
    <font>
      <sz val="10"/>
      <color indexed="24"/>
      <name val="Arial"/>
      <family val="2"/>
    </font>
    <font>
      <sz val="10"/>
      <color indexed="12"/>
      <name val="Arial"/>
      <family val="2"/>
    </font>
    <font>
      <b/>
      <sz val="10"/>
      <color indexed="8"/>
      <name val="Arial"/>
      <family val="2"/>
    </font>
    <font>
      <b/>
      <i/>
      <sz val="12"/>
      <color indexed="24"/>
      <name val="Arial"/>
      <family val="2"/>
    </font>
    <font>
      <sz val="10"/>
      <color indexed="8"/>
      <name val="Arial"/>
      <family val="2"/>
    </font>
    <font>
      <b/>
      <sz val="12"/>
      <color indexed="8"/>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sz val="11"/>
      <color indexed="10"/>
      <name val="Calibri"/>
      <family val="2"/>
    </font>
    <font>
      <sz val="11"/>
      <color indexed="36"/>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23"/>
      <name val="Calibri"/>
      <family val="2"/>
    </font>
    <font>
      <sz val="11"/>
      <color indexed="52"/>
      <name val="Calibri"/>
      <family val="2"/>
    </font>
    <font>
      <b/>
      <sz val="18"/>
      <color indexed="56"/>
      <name val="Cambria"/>
      <family val="2"/>
    </font>
    <font>
      <sz val="10"/>
      <name val="Arial"/>
      <family val="2"/>
    </font>
    <font>
      <sz val="11"/>
      <color indexed="10"/>
      <name val="Calibri"/>
      <family val="2"/>
    </font>
    <font>
      <sz val="11"/>
      <color theme="1"/>
      <name val="Calibri"/>
      <family val="2"/>
      <scheme val="minor"/>
    </font>
  </fonts>
  <fills count="56">
    <fill>
      <patternFill patternType="none"/>
    </fill>
    <fill>
      <patternFill patternType="gray125"/>
    </fill>
    <fill>
      <patternFill patternType="solid">
        <fgColor indexed="15"/>
      </patternFill>
    </fill>
    <fill>
      <patternFill patternType="solid">
        <fgColor indexed="45"/>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2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61"/>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1"/>
        <bgColor indexed="64"/>
      </patternFill>
    </fill>
    <fill>
      <patternFill patternType="solid">
        <fgColor indexed="55"/>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indexed="13"/>
        <bgColor indexed="64"/>
      </patternFill>
    </fill>
    <fill>
      <patternFill patternType="solid">
        <fgColor indexed="22"/>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49"/>
      </bottom>
      <diagonal/>
    </border>
    <border>
      <left/>
      <right/>
      <top/>
      <bottom style="medium">
        <color indexed="21"/>
      </bottom>
      <diagonal/>
    </border>
    <border>
      <left/>
      <right/>
      <top/>
      <bottom style="medium">
        <color indexed="2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56"/>
      </top>
      <bottom style="double">
        <color indexed="56"/>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s>
  <cellStyleXfs count="315">
    <xf numFmtId="0" fontId="0" fillId="0" borderId="0"/>
    <xf numFmtId="0" fontId="30" fillId="2"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2"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8" borderId="0" applyNumberFormat="0" applyBorder="0" applyAlignment="0" applyProtection="0"/>
    <xf numFmtId="0" fontId="30" fillId="4"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4"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9" fillId="2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29" fillId="1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20"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20"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30" fillId="34" borderId="0" applyNumberFormat="0" applyBorder="0" applyAlignment="0" applyProtection="0"/>
    <xf numFmtId="0" fontId="30" fillId="23"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8" fillId="37" borderId="0" applyNumberFormat="0" applyBorder="0" applyAlignment="0" applyProtection="0"/>
    <xf numFmtId="0" fontId="31" fillId="23" borderId="0" applyNumberFormat="0" applyBorder="0" applyAlignment="0" applyProtection="0"/>
    <xf numFmtId="0" fontId="49" fillId="6" borderId="1" applyNumberFormat="0" applyAlignment="0" applyProtection="0"/>
    <xf numFmtId="0" fontId="32" fillId="38" borderId="1" applyNumberFormat="0" applyAlignment="0" applyProtection="0"/>
    <xf numFmtId="0" fontId="33" fillId="39" borderId="2" applyNumberFormat="0" applyAlignment="0" applyProtection="0"/>
    <xf numFmtId="0" fontId="33" fillId="24"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3" fontId="23" fillId="0" borderId="0" applyFont="0" applyFill="0" applyBorder="0" applyAlignment="0" applyProtection="0"/>
    <xf numFmtId="169" fontId="24" fillId="0" borderId="0" applyFill="0" applyBorder="0">
      <protection locked="0"/>
    </xf>
    <xf numFmtId="171" fontId="4" fillId="0" borderId="0" applyFill="0" applyBorder="0"/>
    <xf numFmtId="171" fontId="24" fillId="0" borderId="0" applyFill="0" applyBorder="0">
      <protection locked="0"/>
    </xf>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8" fontId="23" fillId="0" borderId="0" applyFont="0" applyFill="0" applyBorder="0" applyAlignment="0" applyProtection="0"/>
    <xf numFmtId="167" fontId="4" fillId="0" borderId="0" applyFill="0" applyBorder="0"/>
    <xf numFmtId="15" fontId="24" fillId="0" borderId="0" applyFill="0" applyBorder="0">
      <protection locked="0"/>
    </xf>
    <xf numFmtId="167" fontId="4" fillId="0" borderId="0" applyFill="0" applyBorder="0"/>
    <xf numFmtId="1" fontId="4" fillId="0" borderId="0" applyFill="0" applyBorder="0">
      <alignment horizontal="right"/>
    </xf>
    <xf numFmtId="2" fontId="4" fillId="0" borderId="0" applyFill="0" applyBorder="0">
      <alignment horizontal="right"/>
    </xf>
    <xf numFmtId="2" fontId="24" fillId="0" borderId="0" applyFill="0" applyBorder="0">
      <protection locked="0"/>
    </xf>
    <xf numFmtId="166" fontId="4" fillId="0" borderId="0" applyFill="0" applyBorder="0">
      <alignment horizontal="right"/>
    </xf>
    <xf numFmtId="166" fontId="24" fillId="0" borderId="0" applyFill="0" applyBorder="0">
      <protection locked="0"/>
    </xf>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50" fillId="0" borderId="0" applyNumberFormat="0" applyFill="0" applyBorder="0" applyAlignment="0" applyProtection="0"/>
    <xf numFmtId="2" fontId="23" fillId="0" borderId="0" applyFont="0" applyFill="0" applyBorder="0" applyAlignment="0" applyProtection="0"/>
    <xf numFmtId="0" fontId="35" fillId="8" borderId="0" applyNumberFormat="0" applyBorder="0" applyAlignment="0" applyProtection="0"/>
    <xf numFmtId="0" fontId="35" fillId="43" borderId="0" applyNumberFormat="0" applyBorder="0" applyAlignment="0" applyProtection="0"/>
    <xf numFmtId="0" fontId="51" fillId="0" borderId="3" applyNumberFormat="0" applyFill="0" applyAlignment="0" applyProtection="0"/>
    <xf numFmtId="0" fontId="36" fillId="0" borderId="4" applyNumberFormat="0" applyFill="0" applyAlignment="0" applyProtection="0"/>
    <xf numFmtId="0" fontId="52" fillId="0" borderId="6" applyNumberFormat="0" applyFill="0" applyAlignment="0" applyProtection="0"/>
    <xf numFmtId="0" fontId="37" fillId="0" borderId="5" applyNumberFormat="0" applyFill="0" applyAlignment="0" applyProtection="0"/>
    <xf numFmtId="0" fontId="53" fillId="0" borderId="7" applyNumberFormat="0" applyFill="0" applyAlignment="0" applyProtection="0"/>
    <xf numFmtId="0" fontId="38" fillId="0" borderId="8" applyNumberFormat="0" applyFill="0" applyAlignment="0" applyProtection="0"/>
    <xf numFmtId="0" fontId="53" fillId="0" borderId="0" applyNumberFormat="0" applyFill="0" applyBorder="0" applyAlignment="0" applyProtection="0"/>
    <xf numFmtId="0" fontId="38" fillId="0" borderId="0" applyNumberFormat="0" applyFill="0" applyBorder="0" applyAlignment="0" applyProtection="0"/>
    <xf numFmtId="0" fontId="26" fillId="0" borderId="0" applyNumberFormat="0" applyBorder="0" applyAlignment="0" applyProtection="0"/>
    <xf numFmtId="0" fontId="54" fillId="4" borderId="1" applyNumberFormat="0" applyAlignment="0" applyProtection="0"/>
    <xf numFmtId="0" fontId="39" fillId="35" borderId="1" applyNumberFormat="0" applyAlignment="0" applyProtection="0"/>
    <xf numFmtId="0" fontId="55" fillId="0" borderId="9" applyNumberFormat="0" applyFill="0" applyAlignment="0" applyProtection="0"/>
    <xf numFmtId="0" fontId="40" fillId="0" borderId="10" applyNumberFormat="0" applyFill="0" applyAlignment="0" applyProtection="0"/>
    <xf numFmtId="0" fontId="41" fillId="11" borderId="0" applyNumberFormat="0" applyBorder="0" applyAlignment="0" applyProtection="0"/>
    <xf numFmtId="0" fontId="41" fillId="35" borderId="0" applyNumberFormat="0" applyBorder="0" applyAlignment="0" applyProtection="0"/>
    <xf numFmtId="0" fontId="59" fillId="0" borderId="0"/>
    <xf numFmtId="0" fontId="4" fillId="0" borderId="0"/>
    <xf numFmtId="0" fontId="57" fillId="0" borderId="0"/>
    <xf numFmtId="0" fontId="24" fillId="0" borderId="0" applyFill="0" applyBorder="0">
      <protection locked="0"/>
    </xf>
    <xf numFmtId="0" fontId="4" fillId="5" borderId="11" applyNumberFormat="0" applyFont="0" applyAlignment="0" applyProtection="0"/>
    <xf numFmtId="0" fontId="4" fillId="34" borderId="11" applyNumberFormat="0" applyFont="0" applyAlignment="0" applyProtection="0"/>
    <xf numFmtId="0" fontId="42" fillId="6" borderId="12" applyNumberFormat="0" applyAlignment="0" applyProtection="0"/>
    <xf numFmtId="0" fontId="42" fillId="38" borderId="12" applyNumberFormat="0" applyAlignment="0" applyProtection="0"/>
    <xf numFmtId="9" fontId="1" fillId="0" borderId="0" applyFont="0" applyFill="0" applyBorder="0" applyAlignment="0" applyProtection="0"/>
    <xf numFmtId="170" fontId="4" fillId="0" borderId="0" applyFill="0" applyBorder="0"/>
    <xf numFmtId="170" fontId="24" fillId="0" borderId="0" applyFill="0" applyBorder="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25" fillId="11" borderId="13" applyNumberFormat="0" applyProtection="0">
      <alignment vertical="center"/>
    </xf>
    <xf numFmtId="4" fontId="43" fillId="11" borderId="13" applyNumberFormat="0" applyProtection="0">
      <alignment vertical="center"/>
    </xf>
    <xf numFmtId="4" fontId="25" fillId="11" borderId="13" applyNumberFormat="0" applyProtection="0">
      <alignment horizontal="left" vertical="center" indent="1"/>
    </xf>
    <xf numFmtId="0" fontId="25" fillId="11" borderId="13" applyNumberFormat="0" applyProtection="0">
      <alignment horizontal="left" vertical="top" indent="1"/>
    </xf>
    <xf numFmtId="4" fontId="25" fillId="44" borderId="0" applyNumberFormat="0" applyProtection="0">
      <alignment horizontal="left" vertical="center" indent="1"/>
    </xf>
    <xf numFmtId="4" fontId="27" fillId="3" borderId="13" applyNumberFormat="0" applyProtection="0">
      <alignment horizontal="right" vertical="center"/>
    </xf>
    <xf numFmtId="4" fontId="27" fillId="9" borderId="13" applyNumberFormat="0" applyProtection="0">
      <alignment horizontal="right" vertical="center"/>
    </xf>
    <xf numFmtId="4" fontId="27" fillId="21" borderId="13" applyNumberFormat="0" applyProtection="0">
      <alignment horizontal="right" vertical="center"/>
    </xf>
    <xf numFmtId="4" fontId="27" fillId="13" borderId="13" applyNumberFormat="0" applyProtection="0">
      <alignment horizontal="right" vertical="center"/>
    </xf>
    <xf numFmtId="4" fontId="27" fillId="15" borderId="13" applyNumberFormat="0" applyProtection="0">
      <alignment horizontal="right" vertical="center"/>
    </xf>
    <xf numFmtId="4" fontId="27" fillId="33" borderId="13" applyNumberFormat="0" applyProtection="0">
      <alignment horizontal="right" vertical="center"/>
    </xf>
    <xf numFmtId="4" fontId="27" fillId="26" borderId="13" applyNumberFormat="0" applyProtection="0">
      <alignment horizontal="right" vertical="center"/>
    </xf>
    <xf numFmtId="4" fontId="27" fillId="45" borderId="13" applyNumberFormat="0" applyProtection="0">
      <alignment horizontal="right" vertical="center"/>
    </xf>
    <xf numFmtId="4" fontId="27" fillId="10" borderId="13" applyNumberFormat="0" applyProtection="0">
      <alignment horizontal="right" vertical="center"/>
    </xf>
    <xf numFmtId="4" fontId="25" fillId="46" borderId="14" applyNumberFormat="0" applyProtection="0">
      <alignment horizontal="left" vertical="center" indent="1"/>
    </xf>
    <xf numFmtId="4" fontId="27" fillId="47" borderId="0" applyNumberFormat="0" applyProtection="0">
      <alignment horizontal="left" vertical="center" indent="1"/>
    </xf>
    <xf numFmtId="4" fontId="28" fillId="48" borderId="0" applyNumberFormat="0" applyProtection="0">
      <alignment horizontal="left" vertical="center" indent="1"/>
    </xf>
    <xf numFmtId="4" fontId="27" fillId="44" borderId="13" applyNumberFormat="0" applyProtection="0">
      <alignment horizontal="right" vertical="center"/>
    </xf>
    <xf numFmtId="4" fontId="27" fillId="47" borderId="0" applyNumberFormat="0" applyProtection="0">
      <alignment horizontal="left" vertical="center" indent="1"/>
    </xf>
    <xf numFmtId="4" fontId="27" fillId="44" borderId="0" applyNumberFormat="0" applyProtection="0">
      <alignment horizontal="left" vertical="center" indent="1"/>
    </xf>
    <xf numFmtId="0" fontId="4" fillId="48" borderId="13" applyNumberFormat="0" applyProtection="0">
      <alignment horizontal="left" vertical="center" indent="1"/>
    </xf>
    <xf numFmtId="0" fontId="4" fillId="48" borderId="13" applyNumberFormat="0" applyProtection="0">
      <alignment horizontal="left" vertical="top" indent="1"/>
    </xf>
    <xf numFmtId="0" fontId="4" fillId="44" borderId="13" applyNumberFormat="0" applyProtection="0">
      <alignment horizontal="left" vertical="center" indent="1"/>
    </xf>
    <xf numFmtId="0" fontId="4" fillId="44" borderId="13" applyNumberFormat="0" applyProtection="0">
      <alignment horizontal="left" vertical="top" indent="1"/>
    </xf>
    <xf numFmtId="0" fontId="4" fillId="7" borderId="13" applyNumberFormat="0" applyProtection="0">
      <alignment horizontal="left" vertical="center" indent="1"/>
    </xf>
    <xf numFmtId="0" fontId="4" fillId="7" borderId="13" applyNumberFormat="0" applyProtection="0">
      <alignment horizontal="left" vertical="top" indent="1"/>
    </xf>
    <xf numFmtId="0" fontId="4" fillId="47" borderId="13" applyNumberFormat="0" applyProtection="0">
      <alignment horizontal="left" vertical="center" indent="1"/>
    </xf>
    <xf numFmtId="0" fontId="4" fillId="47" borderId="13" applyNumberFormat="0" applyProtection="0">
      <alignment horizontal="left" vertical="top" indent="1"/>
    </xf>
    <xf numFmtId="0" fontId="4" fillId="6" borderId="15" applyNumberFormat="0">
      <protection locked="0"/>
    </xf>
    <xf numFmtId="4" fontId="27" fillId="5" borderId="13" applyNumberFormat="0" applyProtection="0">
      <alignment vertical="center"/>
    </xf>
    <xf numFmtId="4" fontId="44" fillId="5" borderId="13" applyNumberFormat="0" applyProtection="0">
      <alignment vertical="center"/>
    </xf>
    <xf numFmtId="4" fontId="27" fillId="5" borderId="13" applyNumberFormat="0" applyProtection="0">
      <alignment horizontal="left" vertical="center" indent="1"/>
    </xf>
    <xf numFmtId="0" fontId="27" fillId="5" borderId="13" applyNumberFormat="0" applyProtection="0">
      <alignment horizontal="left" vertical="top" indent="1"/>
    </xf>
    <xf numFmtId="4" fontId="27" fillId="47" borderId="13" applyNumberFormat="0" applyProtection="0">
      <alignment horizontal="right" vertical="center"/>
    </xf>
    <xf numFmtId="4" fontId="44" fillId="47" borderId="13" applyNumberFormat="0" applyProtection="0">
      <alignment horizontal="right" vertical="center"/>
    </xf>
    <xf numFmtId="4" fontId="27" fillId="44" borderId="13" applyNumberFormat="0" applyProtection="0">
      <alignment horizontal="left" vertical="center" indent="1"/>
    </xf>
    <xf numFmtId="0" fontId="27" fillId="44" borderId="13" applyNumberFormat="0" applyProtection="0">
      <alignment horizontal="left" vertical="top" indent="1"/>
    </xf>
    <xf numFmtId="4" fontId="45" fillId="2" borderId="0" applyNumberFormat="0" applyProtection="0">
      <alignment horizontal="left" vertical="center" indent="1"/>
    </xf>
    <xf numFmtId="4" fontId="22" fillId="47" borderId="13" applyNumberFormat="0" applyProtection="0">
      <alignment horizontal="right" vertical="center"/>
    </xf>
    <xf numFmtId="0" fontId="46" fillId="0" borderId="0" applyNumberFormat="0" applyFill="0" applyBorder="0" applyAlignment="0" applyProtection="0"/>
    <xf numFmtId="0" fontId="21" fillId="0" borderId="0" applyFill="0" applyBorder="0" applyAlignment="0"/>
    <xf numFmtId="0" fontId="56" fillId="0" borderId="0" applyNumberFormat="0" applyFill="0" applyBorder="0" applyAlignment="0" applyProtection="0"/>
    <xf numFmtId="169" fontId="6" fillId="0" borderId="16" applyFill="0"/>
    <xf numFmtId="169" fontId="6" fillId="0" borderId="17" applyFill="0"/>
    <xf numFmtId="169" fontId="4" fillId="0" borderId="16" applyFill="0"/>
    <xf numFmtId="169" fontId="4" fillId="0" borderId="17" applyFill="0"/>
    <xf numFmtId="0" fontId="34" fillId="0" borderId="18" applyNumberFormat="0" applyFill="0" applyAlignment="0" applyProtection="0"/>
    <xf numFmtId="0" fontId="34" fillId="0" borderId="19" applyNumberFormat="0" applyFill="0" applyAlignment="0" applyProtection="0"/>
    <xf numFmtId="0" fontId="22" fillId="0" borderId="0" applyNumberFormat="0" applyFill="0" applyBorder="0"/>
    <xf numFmtId="0" fontId="47" fillId="0" borderId="0" applyNumberFormat="0" applyFill="0" applyBorder="0" applyAlignment="0" applyProtection="0"/>
    <xf numFmtId="0" fontId="47" fillId="0" borderId="0" applyNumberFormat="0" applyFill="0" applyBorder="0" applyAlignment="0" applyProtection="0"/>
  </cellStyleXfs>
  <cellXfs count="156">
    <xf numFmtId="0" fontId="0" fillId="0" borderId="0" xfId="0"/>
    <xf numFmtId="0" fontId="0" fillId="0" borderId="0" xfId="0" applyProtection="1"/>
    <xf numFmtId="0" fontId="3" fillId="49" borderId="0" xfId="0" applyFont="1" applyFill="1" applyProtection="1"/>
    <xf numFmtId="0" fontId="3" fillId="0" borderId="0" xfId="0" applyFont="1" applyProtection="1"/>
    <xf numFmtId="0" fontId="0" fillId="0" borderId="0" xfId="0" applyFill="1" applyBorder="1" applyProtection="1"/>
    <xf numFmtId="0" fontId="5" fillId="50" borderId="20" xfId="0" applyFont="1" applyFill="1" applyBorder="1" applyAlignment="1" applyProtection="1">
      <alignment horizontal="left"/>
    </xf>
    <xf numFmtId="0" fontId="5" fillId="51" borderId="21" xfId="0" applyFont="1" applyFill="1" applyBorder="1" applyAlignment="1" applyProtection="1">
      <alignment horizontal="left"/>
    </xf>
    <xf numFmtId="0" fontId="5" fillId="51" borderId="22" xfId="0" applyFont="1" applyFill="1" applyBorder="1" applyAlignment="1" applyProtection="1">
      <alignment horizontal="left"/>
    </xf>
    <xf numFmtId="0" fontId="6" fillId="0" borderId="0" xfId="0" applyFont="1" applyAlignment="1" applyProtection="1">
      <alignment horizontal="left"/>
    </xf>
    <xf numFmtId="0" fontId="5" fillId="51" borderId="23" xfId="0" applyFont="1" applyFill="1" applyBorder="1" applyAlignment="1" applyProtection="1">
      <alignment horizontal="left"/>
    </xf>
    <xf numFmtId="0" fontId="3" fillId="52" borderId="21" xfId="0" applyFont="1" applyFill="1" applyBorder="1" applyAlignment="1" applyProtection="1">
      <alignment horizontal="right"/>
    </xf>
    <xf numFmtId="0" fontId="3" fillId="53" borderId="22" xfId="0" applyFont="1" applyFill="1" applyBorder="1" applyAlignment="1" applyProtection="1">
      <alignment horizontal="right"/>
    </xf>
    <xf numFmtId="0" fontId="3" fillId="53" borderId="24" xfId="0" applyFont="1" applyFill="1" applyBorder="1" applyAlignment="1" applyProtection="1">
      <alignment horizontal="right"/>
    </xf>
    <xf numFmtId="0" fontId="5" fillId="51" borderId="20" xfId="0" applyFont="1" applyFill="1" applyBorder="1" applyAlignment="1" applyProtection="1">
      <alignment horizontal="left"/>
    </xf>
    <xf numFmtId="0" fontId="9" fillId="0" borderId="25" xfId="0" applyFont="1" applyFill="1" applyBorder="1" applyAlignment="1" applyProtection="1">
      <alignment horizontal="left"/>
    </xf>
    <xf numFmtId="0" fontId="11" fillId="0" borderId="0" xfId="0" applyFont="1" applyProtection="1"/>
    <xf numFmtId="0" fontId="5" fillId="51" borderId="26" xfId="0" applyFont="1" applyFill="1" applyBorder="1" applyAlignment="1" applyProtection="1">
      <alignment horizontal="left"/>
    </xf>
    <xf numFmtId="43" fontId="5" fillId="49" borderId="27" xfId="176" applyFont="1" applyFill="1" applyBorder="1" applyAlignment="1" applyProtection="1">
      <alignment horizontal="left"/>
      <protection locked="0"/>
    </xf>
    <xf numFmtId="43" fontId="5" fillId="54" borderId="28" xfId="176" applyFont="1" applyFill="1" applyBorder="1" applyAlignment="1" applyProtection="1">
      <alignment horizontal="left"/>
      <protection locked="0"/>
    </xf>
    <xf numFmtId="0" fontId="0" fillId="0" borderId="0" xfId="0" applyFill="1" applyProtection="1"/>
    <xf numFmtId="43" fontId="11" fillId="0" borderId="0" xfId="0" applyNumberFormat="1" applyFont="1" applyFill="1" applyProtection="1"/>
    <xf numFmtId="0" fontId="3" fillId="52" borderId="26" xfId="0" applyFont="1" applyFill="1" applyBorder="1" applyAlignment="1" applyProtection="1">
      <alignment horizontal="right"/>
    </xf>
    <xf numFmtId="0" fontId="4" fillId="0" borderId="0" xfId="0" applyFont="1" applyProtection="1"/>
    <xf numFmtId="0" fontId="4" fillId="0" borderId="0" xfId="0" applyFont="1" applyAlignment="1" applyProtection="1"/>
    <xf numFmtId="43" fontId="0" fillId="0" borderId="0" xfId="0" applyNumberFormat="1" applyProtection="1"/>
    <xf numFmtId="0" fontId="11" fillId="0" borderId="0" xfId="0" applyFont="1" applyFill="1" applyProtection="1"/>
    <xf numFmtId="0" fontId="3" fillId="50" borderId="29" xfId="0" applyFont="1" applyFill="1" applyBorder="1" applyAlignment="1" applyProtection="1">
      <alignment horizontal="left"/>
    </xf>
    <xf numFmtId="0" fontId="3" fillId="50" borderId="30" xfId="0" applyFont="1" applyFill="1" applyBorder="1" applyAlignment="1" applyProtection="1">
      <alignment horizontal="left"/>
    </xf>
    <xf numFmtId="0" fontId="3" fillId="50" borderId="31" xfId="0" applyFont="1" applyFill="1" applyBorder="1" applyAlignment="1" applyProtection="1">
      <alignment horizontal="left"/>
    </xf>
    <xf numFmtId="0" fontId="5" fillId="51" borderId="32" xfId="0" applyFont="1" applyFill="1" applyBorder="1" applyAlignment="1" applyProtection="1">
      <alignment horizontal="left"/>
    </xf>
    <xf numFmtId="0" fontId="9" fillId="0" borderId="0" xfId="0" applyFont="1" applyProtection="1"/>
    <xf numFmtId="0" fontId="14" fillId="0" borderId="0" xfId="0" applyFont="1" applyFill="1" applyAlignment="1" applyProtection="1">
      <alignment horizontal="center" wrapText="1"/>
    </xf>
    <xf numFmtId="0" fontId="4" fillId="0" borderId="0" xfId="0" applyFont="1" applyAlignment="1" applyProtection="1">
      <alignment horizontal="left"/>
    </xf>
    <xf numFmtId="0" fontId="6" fillId="0" borderId="0" xfId="0" applyFont="1" applyAlignment="1" applyProtection="1">
      <alignment horizontal="center"/>
    </xf>
    <xf numFmtId="0" fontId="0" fillId="0" borderId="0" xfId="0" applyAlignment="1" applyProtection="1">
      <alignment horizontal="left" wrapText="1"/>
    </xf>
    <xf numFmtId="0" fontId="0" fillId="0" borderId="0" xfId="0" applyAlignment="1" applyProtection="1">
      <alignment horizontal="left"/>
    </xf>
    <xf numFmtId="0" fontId="18" fillId="50" borderId="33" xfId="0" applyFont="1" applyFill="1" applyBorder="1" applyAlignment="1" applyProtection="1">
      <alignment horizontal="center"/>
    </xf>
    <xf numFmtId="0" fontId="18" fillId="50" borderId="34" xfId="0" applyFont="1" applyFill="1" applyBorder="1" applyAlignment="1" applyProtection="1">
      <alignment horizontal="center"/>
    </xf>
    <xf numFmtId="0" fontId="18" fillId="50" borderId="35" xfId="0" applyFont="1" applyFill="1" applyBorder="1" applyAlignment="1" applyProtection="1">
      <alignment horizontal="center"/>
    </xf>
    <xf numFmtId="0" fontId="18" fillId="50" borderId="36" xfId="0" applyFont="1" applyFill="1" applyBorder="1" applyAlignment="1" applyProtection="1">
      <alignment horizontal="center"/>
    </xf>
    <xf numFmtId="0" fontId="18" fillId="50" borderId="37" xfId="0" applyFont="1" applyFill="1" applyBorder="1" applyAlignment="1" applyProtection="1">
      <alignment horizontal="center"/>
    </xf>
    <xf numFmtId="0" fontId="18" fillId="50" borderId="38" xfId="0" applyFont="1" applyFill="1" applyBorder="1" applyAlignment="1" applyProtection="1">
      <alignment horizontal="center"/>
    </xf>
    <xf numFmtId="10" fontId="18" fillId="49" borderId="39" xfId="241" applyNumberFormat="1" applyFont="1" applyFill="1" applyBorder="1" applyAlignment="1" applyProtection="1">
      <alignment horizontal="center"/>
      <protection locked="0"/>
    </xf>
    <xf numFmtId="10" fontId="18" fillId="49" borderId="40" xfId="241" applyNumberFormat="1" applyFont="1" applyFill="1" applyBorder="1" applyAlignment="1" applyProtection="1">
      <alignment horizontal="center"/>
      <protection locked="0"/>
    </xf>
    <xf numFmtId="10" fontId="18" fillId="49" borderId="41" xfId="241" applyNumberFormat="1" applyFont="1" applyFill="1" applyBorder="1" applyAlignment="1" applyProtection="1">
      <alignment horizontal="center"/>
      <protection locked="0"/>
    </xf>
    <xf numFmtId="10" fontId="18" fillId="0" borderId="42" xfId="241" applyNumberFormat="1" applyFont="1" applyBorder="1" applyAlignment="1" applyProtection="1">
      <alignment horizontal="center"/>
      <protection locked="0"/>
    </xf>
    <xf numFmtId="10" fontId="18" fillId="0" borderId="43" xfId="241" applyNumberFormat="1" applyFont="1" applyBorder="1" applyAlignment="1" applyProtection="1">
      <alignment horizontal="center"/>
      <protection locked="0"/>
    </xf>
    <xf numFmtId="43" fontId="3" fillId="55" borderId="44" xfId="176" applyFont="1" applyFill="1" applyBorder="1" applyAlignment="1" applyProtection="1">
      <alignment horizontal="left"/>
    </xf>
    <xf numFmtId="43" fontId="3" fillId="55" borderId="0" xfId="176" applyFont="1" applyFill="1" applyBorder="1" applyAlignment="1" applyProtection="1">
      <alignment horizontal="left"/>
    </xf>
    <xf numFmtId="43" fontId="3" fillId="55" borderId="45" xfId="176" applyFont="1" applyFill="1" applyBorder="1" applyAlignment="1" applyProtection="1">
      <alignment horizontal="left"/>
    </xf>
    <xf numFmtId="43" fontId="18" fillId="0" borderId="46" xfId="176" applyFont="1" applyBorder="1" applyAlignment="1" applyProtection="1">
      <alignment horizontal="left"/>
      <protection locked="0"/>
    </xf>
    <xf numFmtId="43" fontId="18" fillId="0" borderId="47" xfId="176" applyFont="1" applyBorder="1" applyAlignment="1" applyProtection="1">
      <alignment horizontal="left"/>
      <protection locked="0"/>
    </xf>
    <xf numFmtId="43" fontId="18" fillId="0" borderId="48" xfId="176" applyNumberFormat="1" applyFont="1" applyBorder="1" applyAlignment="1" applyProtection="1">
      <alignment horizontal="left"/>
      <protection locked="0"/>
    </xf>
    <xf numFmtId="43" fontId="18" fillId="0" borderId="15" xfId="176" applyNumberFormat="1" applyFont="1" applyBorder="1" applyAlignment="1" applyProtection="1">
      <alignment horizontal="left"/>
      <protection locked="0"/>
    </xf>
    <xf numFmtId="43" fontId="18" fillId="0" borderId="49" xfId="176" applyNumberFormat="1" applyFont="1" applyBorder="1" applyAlignment="1" applyProtection="1">
      <alignment horizontal="left"/>
      <protection locked="0"/>
    </xf>
    <xf numFmtId="10" fontId="18" fillId="49" borderId="46" xfId="241" applyNumberFormat="1" applyFont="1" applyFill="1" applyBorder="1" applyAlignment="1" applyProtection="1">
      <alignment horizontal="center"/>
      <protection locked="0"/>
    </xf>
    <xf numFmtId="10" fontId="18" fillId="49" borderId="47" xfId="241" applyNumberFormat="1" applyFont="1" applyFill="1" applyBorder="1" applyAlignment="1" applyProtection="1">
      <alignment horizontal="center"/>
      <protection locked="0"/>
    </xf>
    <xf numFmtId="10" fontId="18" fillId="49" borderId="48" xfId="241" applyNumberFormat="1" applyFont="1" applyFill="1" applyBorder="1" applyAlignment="1" applyProtection="1">
      <alignment horizontal="center"/>
      <protection locked="0"/>
    </xf>
    <xf numFmtId="10" fontId="18" fillId="54" borderId="49" xfId="241" applyNumberFormat="1" applyFont="1" applyFill="1" applyBorder="1" applyAlignment="1" applyProtection="1">
      <alignment horizontal="center"/>
      <protection locked="0"/>
    </xf>
    <xf numFmtId="165" fontId="0" fillId="0" borderId="0" xfId="176" applyNumberFormat="1" applyFont="1" applyAlignment="1" applyProtection="1">
      <alignment horizontal="left"/>
    </xf>
    <xf numFmtId="43" fontId="18" fillId="0" borderId="48" xfId="176" applyFont="1" applyBorder="1" applyAlignment="1" applyProtection="1">
      <alignment horizontal="left"/>
      <protection locked="0"/>
    </xf>
    <xf numFmtId="43" fontId="18" fillId="0" borderId="15" xfId="176" applyFont="1" applyBorder="1" applyAlignment="1" applyProtection="1">
      <alignment horizontal="left"/>
      <protection locked="0"/>
    </xf>
    <xf numFmtId="43" fontId="18" fillId="0" borderId="49" xfId="176" applyFont="1" applyBorder="1" applyAlignment="1" applyProtection="1">
      <alignment horizontal="left"/>
      <protection locked="0"/>
    </xf>
    <xf numFmtId="0" fontId="6" fillId="0" borderId="0" xfId="0" applyFont="1" applyAlignment="1" applyProtection="1">
      <alignment horizontal="right"/>
    </xf>
    <xf numFmtId="43" fontId="18" fillId="53" borderId="50" xfId="176" applyFont="1" applyFill="1" applyBorder="1" applyAlignment="1" applyProtection="1">
      <alignment horizontal="left"/>
    </xf>
    <xf numFmtId="43" fontId="18" fillId="53" borderId="51" xfId="176" applyFont="1" applyFill="1" applyBorder="1" applyAlignment="1" applyProtection="1">
      <alignment horizontal="left"/>
    </xf>
    <xf numFmtId="43" fontId="18" fillId="53" borderId="52" xfId="176" applyFont="1" applyFill="1" applyBorder="1" applyAlignment="1" applyProtection="1">
      <alignment horizontal="left"/>
    </xf>
    <xf numFmtId="43" fontId="18" fillId="0" borderId="39" xfId="176" applyFont="1" applyFill="1" applyBorder="1" applyAlignment="1" applyProtection="1">
      <alignment horizontal="left"/>
    </xf>
    <xf numFmtId="43" fontId="18" fillId="0" borderId="40" xfId="176" applyFont="1" applyFill="1" applyBorder="1" applyAlignment="1" applyProtection="1">
      <alignment horizontal="left"/>
    </xf>
    <xf numFmtId="43" fontId="18" fillId="0" borderId="41" xfId="176" applyFont="1" applyFill="1" applyBorder="1" applyAlignment="1" applyProtection="1">
      <alignment horizontal="left"/>
    </xf>
    <xf numFmtId="43" fontId="18" fillId="0" borderId="48" xfId="176" applyFont="1" applyFill="1" applyBorder="1" applyAlignment="1" applyProtection="1">
      <alignment horizontal="left"/>
      <protection locked="0"/>
    </xf>
    <xf numFmtId="43" fontId="5" fillId="0" borderId="43" xfId="176" applyFont="1" applyFill="1" applyBorder="1" applyAlignment="1" applyProtection="1">
      <alignment horizontal="left"/>
    </xf>
    <xf numFmtId="165" fontId="0" fillId="0" borderId="0" xfId="176" applyNumberFormat="1" applyFont="1" applyProtection="1"/>
    <xf numFmtId="43" fontId="18" fillId="0" borderId="46" xfId="176" applyFont="1" applyFill="1" applyBorder="1" applyAlignment="1" applyProtection="1">
      <alignment horizontal="left"/>
      <protection locked="0"/>
    </xf>
    <xf numFmtId="43" fontId="18" fillId="0" borderId="47" xfId="176" applyFont="1" applyFill="1" applyBorder="1" applyAlignment="1" applyProtection="1">
      <alignment horizontal="left"/>
      <protection locked="0"/>
    </xf>
    <xf numFmtId="43" fontId="18" fillId="0" borderId="53" xfId="176" applyFont="1" applyFill="1" applyBorder="1" applyAlignment="1" applyProtection="1">
      <alignment horizontal="left"/>
      <protection locked="0"/>
    </xf>
    <xf numFmtId="43" fontId="18" fillId="0" borderId="54" xfId="176" applyFont="1" applyFill="1" applyBorder="1" applyAlignment="1" applyProtection="1">
      <alignment horizontal="left"/>
      <protection locked="0"/>
    </xf>
    <xf numFmtId="43" fontId="18" fillId="53" borderId="33" xfId="176" applyFont="1" applyFill="1" applyBorder="1" applyAlignment="1" applyProtection="1">
      <alignment horizontal="left"/>
    </xf>
    <xf numFmtId="43" fontId="18" fillId="53" borderId="35" xfId="176" applyFont="1" applyFill="1" applyBorder="1" applyAlignment="1" applyProtection="1">
      <alignment horizontal="left"/>
    </xf>
    <xf numFmtId="43" fontId="18" fillId="53" borderId="36" xfId="176" applyFont="1" applyFill="1" applyBorder="1" applyAlignment="1" applyProtection="1">
      <alignment horizontal="left"/>
    </xf>
    <xf numFmtId="43" fontId="18" fillId="53" borderId="34" xfId="176" applyFont="1" applyFill="1" applyBorder="1" applyAlignment="1" applyProtection="1">
      <alignment horizontal="left"/>
    </xf>
    <xf numFmtId="43" fontId="3" fillId="55" borderId="55" xfId="176" applyFont="1" applyFill="1" applyBorder="1" applyAlignment="1" applyProtection="1">
      <alignment horizontal="left"/>
    </xf>
    <xf numFmtId="43" fontId="3" fillId="55" borderId="56" xfId="176" applyFont="1" applyFill="1" applyBorder="1" applyAlignment="1" applyProtection="1">
      <alignment horizontal="left"/>
    </xf>
    <xf numFmtId="43" fontId="3" fillId="55" borderId="57" xfId="176" applyFont="1" applyFill="1" applyBorder="1" applyAlignment="1" applyProtection="1">
      <alignment horizontal="left"/>
    </xf>
    <xf numFmtId="165" fontId="6" fillId="0" borderId="0" xfId="176" applyNumberFormat="1" applyFont="1" applyProtection="1"/>
    <xf numFmtId="43" fontId="9" fillId="0" borderId="0" xfId="176" applyFont="1" applyFill="1" applyBorder="1" applyAlignment="1" applyProtection="1">
      <alignment horizontal="left"/>
    </xf>
    <xf numFmtId="43" fontId="10" fillId="0" borderId="0" xfId="176" applyFont="1" applyFill="1" applyBorder="1" applyAlignment="1" applyProtection="1">
      <alignment horizontal="left"/>
    </xf>
    <xf numFmtId="43" fontId="20" fillId="0" borderId="0" xfId="176" applyFont="1" applyFill="1" applyBorder="1" applyAlignment="1" applyProtection="1">
      <alignment horizontal="left"/>
    </xf>
    <xf numFmtId="43" fontId="6" fillId="0" borderId="0" xfId="0" applyNumberFormat="1" applyFont="1" applyFill="1" applyProtection="1"/>
    <xf numFmtId="43" fontId="18" fillId="0" borderId="58" xfId="176" applyFont="1" applyFill="1" applyBorder="1" applyAlignment="1" applyProtection="1">
      <alignment horizontal="left"/>
      <protection locked="0"/>
    </xf>
    <xf numFmtId="43" fontId="3" fillId="55" borderId="59" xfId="176" applyFont="1" applyFill="1" applyBorder="1" applyAlignment="1" applyProtection="1">
      <alignment horizontal="left"/>
    </xf>
    <xf numFmtId="43" fontId="3" fillId="55" borderId="60" xfId="176" applyFont="1" applyFill="1" applyBorder="1" applyAlignment="1" applyProtection="1">
      <alignment horizontal="left"/>
    </xf>
    <xf numFmtId="43" fontId="3" fillId="55" borderId="61" xfId="176" applyFont="1" applyFill="1" applyBorder="1" applyAlignment="1" applyProtection="1">
      <alignment horizontal="left"/>
    </xf>
    <xf numFmtId="43" fontId="18" fillId="53" borderId="62" xfId="176" applyFont="1" applyFill="1" applyBorder="1" applyAlignment="1" applyProtection="1">
      <alignment horizontal="left"/>
    </xf>
    <xf numFmtId="43" fontId="5" fillId="53" borderId="63" xfId="176" applyFont="1" applyFill="1" applyBorder="1" applyAlignment="1" applyProtection="1">
      <alignment horizontal="left"/>
    </xf>
    <xf numFmtId="43" fontId="18" fillId="0" borderId="58" xfId="176" applyFont="1" applyFill="1" applyBorder="1" applyAlignment="1" applyProtection="1">
      <alignment horizontal="left"/>
    </xf>
    <xf numFmtId="43" fontId="18" fillId="0" borderId="64" xfId="176" applyFont="1" applyFill="1" applyBorder="1" applyAlignment="1" applyProtection="1">
      <alignment horizontal="left"/>
    </xf>
    <xf numFmtId="43" fontId="18" fillId="0" borderId="27" xfId="176" applyFont="1" applyFill="1" applyBorder="1" applyAlignment="1" applyProtection="1">
      <alignment horizontal="left"/>
    </xf>
    <xf numFmtId="43" fontId="18" fillId="0" borderId="28" xfId="176" applyFont="1" applyFill="1" applyBorder="1" applyAlignment="1" applyProtection="1">
      <alignment horizontal="left"/>
    </xf>
    <xf numFmtId="43" fontId="5" fillId="0" borderId="65" xfId="176" applyFont="1" applyFill="1" applyBorder="1" applyAlignment="1" applyProtection="1">
      <alignment horizontal="left"/>
    </xf>
    <xf numFmtId="43" fontId="18" fillId="0" borderId="15" xfId="176" applyFont="1" applyFill="1" applyBorder="1" applyAlignment="1" applyProtection="1">
      <alignment horizontal="left"/>
      <protection locked="0"/>
    </xf>
    <xf numFmtId="43" fontId="5" fillId="0" borderId="49" xfId="176" applyFont="1" applyFill="1" applyBorder="1" applyAlignment="1" applyProtection="1">
      <alignment horizontal="left"/>
    </xf>
    <xf numFmtId="43" fontId="18" fillId="0" borderId="66" xfId="176" applyFont="1" applyFill="1" applyBorder="1" applyAlignment="1" applyProtection="1">
      <alignment horizontal="left"/>
      <protection locked="0"/>
    </xf>
    <xf numFmtId="43" fontId="5" fillId="0" borderId="67" xfId="176" applyFont="1" applyFill="1" applyBorder="1" applyAlignment="1" applyProtection="1">
      <alignment horizontal="left"/>
    </xf>
    <xf numFmtId="43" fontId="18" fillId="0" borderId="50" xfId="176" applyFont="1" applyFill="1" applyBorder="1" applyAlignment="1" applyProtection="1">
      <alignment horizontal="left"/>
      <protection locked="0"/>
    </xf>
    <xf numFmtId="43" fontId="18" fillId="0" borderId="51" xfId="176" applyFont="1" applyFill="1" applyBorder="1" applyAlignment="1" applyProtection="1">
      <alignment horizontal="left"/>
      <protection locked="0"/>
    </xf>
    <xf numFmtId="43" fontId="18" fillId="0" borderId="52" xfId="176" applyFont="1" applyFill="1" applyBorder="1" applyAlignment="1" applyProtection="1">
      <alignment horizontal="left"/>
      <protection locked="0"/>
    </xf>
    <xf numFmtId="43" fontId="5" fillId="0" borderId="63" xfId="176" applyFont="1" applyFill="1" applyBorder="1" applyAlignment="1" applyProtection="1">
      <alignment horizontal="left"/>
    </xf>
    <xf numFmtId="43" fontId="5" fillId="55" borderId="68" xfId="176" applyFont="1" applyFill="1" applyBorder="1" applyAlignment="1" applyProtection="1">
      <alignment horizontal="left"/>
    </xf>
    <xf numFmtId="43" fontId="3" fillId="55" borderId="68" xfId="176" applyFont="1" applyFill="1" applyBorder="1" applyAlignment="1" applyProtection="1">
      <alignment horizontal="left"/>
    </xf>
    <xf numFmtId="43" fontId="5" fillId="53" borderId="33" xfId="176" applyFont="1" applyFill="1" applyBorder="1" applyAlignment="1" applyProtection="1">
      <alignment horizontal="left"/>
    </xf>
    <xf numFmtId="43" fontId="5" fillId="53" borderId="36" xfId="176" applyFont="1" applyFill="1" applyBorder="1" applyAlignment="1" applyProtection="1">
      <alignment horizontal="left"/>
    </xf>
    <xf numFmtId="43" fontId="5" fillId="53" borderId="37" xfId="176" applyFont="1" applyFill="1" applyBorder="1" applyAlignment="1" applyProtection="1">
      <alignment horizontal="left"/>
    </xf>
    <xf numFmtId="43" fontId="3" fillId="55" borderId="32" xfId="176" applyFont="1" applyFill="1" applyBorder="1" applyAlignment="1" applyProtection="1">
      <alignment horizontal="left"/>
    </xf>
    <xf numFmtId="43" fontId="3" fillId="55" borderId="34" xfId="176" applyFont="1" applyFill="1" applyBorder="1" applyAlignment="1" applyProtection="1">
      <alignment horizontal="left"/>
    </xf>
    <xf numFmtId="0" fontId="18" fillId="55" borderId="32" xfId="0" applyFont="1" applyFill="1" applyBorder="1" applyAlignment="1" applyProtection="1">
      <alignment horizontal="left"/>
    </xf>
    <xf numFmtId="43" fontId="3" fillId="53" borderId="33" xfId="176" applyFont="1" applyFill="1" applyBorder="1" applyAlignment="1" applyProtection="1">
      <alignment horizontal="left"/>
    </xf>
    <xf numFmtId="43" fontId="3" fillId="53" borderId="28" xfId="176" applyFont="1" applyFill="1" applyBorder="1" applyAlignment="1" applyProtection="1">
      <alignment horizontal="left"/>
    </xf>
    <xf numFmtId="43" fontId="3" fillId="53" borderId="69" xfId="176" applyFont="1" applyFill="1" applyBorder="1" applyAlignment="1" applyProtection="1">
      <alignment horizontal="left"/>
    </xf>
    <xf numFmtId="43" fontId="3" fillId="53" borderId="26" xfId="176" applyFont="1" applyFill="1" applyBorder="1" applyAlignment="1" applyProtection="1">
      <alignment horizontal="left"/>
    </xf>
    <xf numFmtId="43" fontId="3" fillId="53" borderId="53" xfId="176" applyFont="1" applyFill="1" applyBorder="1" applyAlignment="1" applyProtection="1">
      <alignment horizontal="left"/>
    </xf>
    <xf numFmtId="43" fontId="3" fillId="53" borderId="15" xfId="176" applyFont="1" applyFill="1" applyBorder="1" applyAlignment="1" applyProtection="1">
      <alignment horizontal="left"/>
    </xf>
    <xf numFmtId="43" fontId="3" fillId="53" borderId="70" xfId="176" applyFont="1" applyFill="1" applyBorder="1" applyAlignment="1" applyProtection="1">
      <alignment horizontal="left"/>
    </xf>
    <xf numFmtId="43" fontId="3" fillId="53" borderId="46" xfId="176" applyFont="1" applyFill="1" applyBorder="1" applyAlignment="1" applyProtection="1">
      <alignment horizontal="left"/>
    </xf>
    <xf numFmtId="43" fontId="3" fillId="53" borderId="65" xfId="176" applyFont="1" applyFill="1" applyBorder="1" applyAlignment="1" applyProtection="1">
      <alignment horizontal="left"/>
    </xf>
    <xf numFmtId="43" fontId="12" fillId="55" borderId="44" xfId="176" applyFont="1" applyFill="1" applyBorder="1" applyAlignment="1" applyProtection="1">
      <alignment horizontal="left"/>
    </xf>
    <xf numFmtId="43" fontId="12" fillId="55" borderId="0" xfId="176" applyFont="1" applyFill="1" applyBorder="1" applyAlignment="1" applyProtection="1">
      <alignment horizontal="left"/>
    </xf>
    <xf numFmtId="43" fontId="3" fillId="53" borderId="66" xfId="176" applyFont="1" applyFill="1" applyBorder="1" applyAlignment="1" applyProtection="1">
      <alignment horizontal="left"/>
    </xf>
    <xf numFmtId="43" fontId="3" fillId="53" borderId="23" xfId="176" applyFont="1" applyFill="1" applyBorder="1" applyAlignment="1" applyProtection="1">
      <alignment horizontal="left"/>
    </xf>
    <xf numFmtId="43" fontId="12" fillId="55" borderId="55" xfId="176" applyFont="1" applyFill="1" applyBorder="1" applyAlignment="1" applyProtection="1">
      <alignment horizontal="left"/>
    </xf>
    <xf numFmtId="43" fontId="3" fillId="53" borderId="50" xfId="176" applyFont="1" applyFill="1" applyBorder="1" applyAlignment="1" applyProtection="1">
      <alignment horizontal="left"/>
    </xf>
    <xf numFmtId="43" fontId="3" fillId="53" borderId="62" xfId="176" applyFont="1" applyFill="1" applyBorder="1" applyAlignment="1" applyProtection="1">
      <alignment horizontal="left"/>
    </xf>
    <xf numFmtId="43" fontId="3" fillId="53" borderId="38" xfId="176" applyFont="1" applyFill="1" applyBorder="1" applyAlignment="1" applyProtection="1">
      <alignment horizontal="left"/>
    </xf>
    <xf numFmtId="43" fontId="13" fillId="55" borderId="32" xfId="176" applyFont="1" applyFill="1" applyBorder="1" applyAlignment="1" applyProtection="1">
      <alignment horizontal="left"/>
    </xf>
    <xf numFmtId="43" fontId="13" fillId="55" borderId="34" xfId="176" applyFont="1" applyFill="1" applyBorder="1" applyAlignment="1" applyProtection="1">
      <alignment horizontal="left"/>
    </xf>
    <xf numFmtId="43" fontId="5" fillId="55" borderId="34" xfId="176" applyFont="1" applyFill="1" applyBorder="1" applyAlignment="1" applyProtection="1">
      <alignment horizontal="left"/>
    </xf>
    <xf numFmtId="43" fontId="5" fillId="53" borderId="38" xfId="176" applyFont="1" applyFill="1" applyBorder="1" applyAlignment="1" applyProtection="1">
      <alignment horizontal="left"/>
    </xf>
    <xf numFmtId="164" fontId="57" fillId="0" borderId="0" xfId="175" applyNumberFormat="1" applyFont="1" applyFill="1" applyProtection="1"/>
    <xf numFmtId="43" fontId="18" fillId="0" borderId="71" xfId="176" applyFont="1" applyFill="1" applyBorder="1" applyAlignment="1" applyProtection="1">
      <alignment horizontal="left"/>
      <protection locked="0"/>
    </xf>
    <xf numFmtId="43" fontId="4" fillId="49" borderId="0" xfId="175" applyNumberFormat="1" applyFont="1" applyFill="1" applyProtection="1"/>
    <xf numFmtId="2" fontId="5" fillId="49" borderId="42" xfId="0" applyNumberFormat="1" applyFont="1" applyFill="1" applyBorder="1" applyProtection="1"/>
    <xf numFmtId="43" fontId="10" fillId="0" borderId="68" xfId="176" applyFont="1" applyFill="1" applyBorder="1" applyAlignment="1" applyProtection="1">
      <alignment horizontal="left"/>
    </xf>
    <xf numFmtId="43" fontId="4" fillId="49" borderId="0" xfId="234" applyNumberFormat="1" applyFill="1" applyProtection="1"/>
    <xf numFmtId="43" fontId="5" fillId="53" borderId="33" xfId="176" applyNumberFormat="1" applyFont="1" applyFill="1" applyBorder="1" applyAlignment="1" applyProtection="1">
      <alignment horizontal="left"/>
    </xf>
    <xf numFmtId="43" fontId="5" fillId="53" borderId="36" xfId="176" applyNumberFormat="1" applyFont="1" applyFill="1" applyBorder="1" applyAlignment="1" applyProtection="1">
      <alignment horizontal="left"/>
    </xf>
    <xf numFmtId="43" fontId="6" fillId="0" borderId="0" xfId="0" applyNumberFormat="1" applyFont="1" applyFill="1" applyBorder="1" applyProtection="1"/>
    <xf numFmtId="0" fontId="0" fillId="0" borderId="0" xfId="0" applyFill="1" applyBorder="1"/>
    <xf numFmtId="43" fontId="4" fillId="0" borderId="0" xfId="175" applyNumberFormat="1" applyFont="1" applyFill="1" applyBorder="1" applyProtection="1"/>
    <xf numFmtId="43" fontId="4" fillId="0" borderId="0" xfId="234" applyNumberFormat="1" applyFill="1" applyBorder="1" applyProtection="1"/>
    <xf numFmtId="164" fontId="4" fillId="0" borderId="0" xfId="175" applyNumberFormat="1" applyFont="1" applyFill="1" applyBorder="1" applyProtection="1"/>
    <xf numFmtId="164" fontId="0" fillId="0" borderId="0" xfId="0" applyNumberFormat="1" applyFill="1" applyBorder="1"/>
    <xf numFmtId="164" fontId="4" fillId="0" borderId="0" xfId="234" applyNumberFormat="1" applyFill="1" applyBorder="1" applyProtection="1"/>
    <xf numFmtId="0" fontId="58" fillId="0" borderId="0" xfId="0" applyFont="1" applyProtection="1"/>
    <xf numFmtId="164" fontId="4" fillId="0" borderId="0" xfId="175" applyNumberFormat="1" applyFont="1" applyFill="1" applyProtection="1"/>
    <xf numFmtId="164" fontId="4" fillId="0" borderId="0" xfId="234" applyNumberFormat="1" applyFill="1" applyProtection="1"/>
    <xf numFmtId="0" fontId="2" fillId="0" borderId="0" xfId="0" applyFont="1" applyAlignment="1" applyProtection="1">
      <alignment horizontal="left"/>
    </xf>
  </cellXfs>
  <cellStyles count="31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 20%" xfId="19"/>
    <cellStyle name="Accent1 - 40%" xfId="20"/>
    <cellStyle name="Accent1 - 60%" xfId="21"/>
    <cellStyle name="Accent1 10" xfId="22"/>
    <cellStyle name="Accent1 11" xfId="23"/>
    <cellStyle name="Accent1 12" xfId="24"/>
    <cellStyle name="Accent1 13" xfId="25"/>
    <cellStyle name="Accent1 14" xfId="26"/>
    <cellStyle name="Accent1 15" xfId="27"/>
    <cellStyle name="Accent1 16" xfId="28"/>
    <cellStyle name="Accent1 17" xfId="29"/>
    <cellStyle name="Accent1 18" xfId="30"/>
    <cellStyle name="Accent1 19" xfId="31"/>
    <cellStyle name="Accent1 2" xfId="32"/>
    <cellStyle name="Accent1 20" xfId="33"/>
    <cellStyle name="Accent1 21" xfId="34"/>
    <cellStyle name="Accent1 22" xfId="35"/>
    <cellStyle name="Accent1 23" xfId="36"/>
    <cellStyle name="Accent1 3" xfId="37"/>
    <cellStyle name="Accent1 4" xfId="38"/>
    <cellStyle name="Accent1 5" xfId="39"/>
    <cellStyle name="Accent1 6" xfId="40"/>
    <cellStyle name="Accent1 7" xfId="41"/>
    <cellStyle name="Accent1 8" xfId="42"/>
    <cellStyle name="Accent1 9" xfId="43"/>
    <cellStyle name="Accent2 - 20%" xfId="44"/>
    <cellStyle name="Accent2 - 40%" xfId="45"/>
    <cellStyle name="Accent2 - 60%" xfId="46"/>
    <cellStyle name="Accent2 10" xfId="47"/>
    <cellStyle name="Accent2 11" xfId="48"/>
    <cellStyle name="Accent2 12" xfId="49"/>
    <cellStyle name="Accent2 13" xfId="50"/>
    <cellStyle name="Accent2 14" xfId="51"/>
    <cellStyle name="Accent2 15" xfId="52"/>
    <cellStyle name="Accent2 16" xfId="53"/>
    <cellStyle name="Accent2 17" xfId="54"/>
    <cellStyle name="Accent2 18" xfId="55"/>
    <cellStyle name="Accent2 19" xfId="56"/>
    <cellStyle name="Accent2 2" xfId="57"/>
    <cellStyle name="Accent2 20" xfId="58"/>
    <cellStyle name="Accent2 21" xfId="59"/>
    <cellStyle name="Accent2 22" xfId="60"/>
    <cellStyle name="Accent2 23" xfId="61"/>
    <cellStyle name="Accent2 3" xfId="62"/>
    <cellStyle name="Accent2 4" xfId="63"/>
    <cellStyle name="Accent2 5" xfId="64"/>
    <cellStyle name="Accent2 6" xfId="65"/>
    <cellStyle name="Accent2 7" xfId="66"/>
    <cellStyle name="Accent2 8" xfId="67"/>
    <cellStyle name="Accent2 9" xfId="68"/>
    <cellStyle name="Accent3 - 20%" xfId="69"/>
    <cellStyle name="Accent3 - 40%" xfId="70"/>
    <cellStyle name="Accent3 - 60%" xfId="71"/>
    <cellStyle name="Accent3 10" xfId="72"/>
    <cellStyle name="Accent3 11" xfId="73"/>
    <cellStyle name="Accent3 12" xfId="74"/>
    <cellStyle name="Accent3 13" xfId="75"/>
    <cellStyle name="Accent3 14" xfId="76"/>
    <cellStyle name="Accent3 15" xfId="77"/>
    <cellStyle name="Accent3 16" xfId="78"/>
    <cellStyle name="Accent3 17" xfId="79"/>
    <cellStyle name="Accent3 18" xfId="80"/>
    <cellStyle name="Accent3 19" xfId="81"/>
    <cellStyle name="Accent3 2" xfId="82"/>
    <cellStyle name="Accent3 20" xfId="83"/>
    <cellStyle name="Accent3 21" xfId="84"/>
    <cellStyle name="Accent3 22" xfId="85"/>
    <cellStyle name="Accent3 23" xfId="86"/>
    <cellStyle name="Accent3 3" xfId="87"/>
    <cellStyle name="Accent3 4" xfId="88"/>
    <cellStyle name="Accent3 5" xfId="89"/>
    <cellStyle name="Accent3 6" xfId="90"/>
    <cellStyle name="Accent3 7" xfId="91"/>
    <cellStyle name="Accent3 8" xfId="92"/>
    <cellStyle name="Accent3 9" xfId="93"/>
    <cellStyle name="Accent4 - 20%" xfId="94"/>
    <cellStyle name="Accent4 - 40%" xfId="95"/>
    <cellStyle name="Accent4 - 60%" xfId="96"/>
    <cellStyle name="Accent4 10" xfId="97"/>
    <cellStyle name="Accent4 11" xfId="98"/>
    <cellStyle name="Accent4 12" xfId="99"/>
    <cellStyle name="Accent4 13" xfId="100"/>
    <cellStyle name="Accent4 14" xfId="101"/>
    <cellStyle name="Accent4 15" xfId="102"/>
    <cellStyle name="Accent4 16" xfId="103"/>
    <cellStyle name="Accent4 17" xfId="104"/>
    <cellStyle name="Accent4 18" xfId="105"/>
    <cellStyle name="Accent4 19" xfId="106"/>
    <cellStyle name="Accent4 2" xfId="107"/>
    <cellStyle name="Accent4 20" xfId="108"/>
    <cellStyle name="Accent4 21" xfId="109"/>
    <cellStyle name="Accent4 22" xfId="110"/>
    <cellStyle name="Accent4 23" xfId="111"/>
    <cellStyle name="Accent4 3" xfId="112"/>
    <cellStyle name="Accent4 4" xfId="113"/>
    <cellStyle name="Accent4 5" xfId="114"/>
    <cellStyle name="Accent4 6" xfId="115"/>
    <cellStyle name="Accent4 7" xfId="116"/>
    <cellStyle name="Accent4 8" xfId="117"/>
    <cellStyle name="Accent4 9" xfId="118"/>
    <cellStyle name="Accent5 - 20%" xfId="119"/>
    <cellStyle name="Accent5 - 40%" xfId="120"/>
    <cellStyle name="Accent5 - 60%" xfId="121"/>
    <cellStyle name="Accent5 10" xfId="122"/>
    <cellStyle name="Accent5 11" xfId="123"/>
    <cellStyle name="Accent5 12" xfId="124"/>
    <cellStyle name="Accent5 13" xfId="125"/>
    <cellStyle name="Accent5 14" xfId="126"/>
    <cellStyle name="Accent5 15" xfId="127"/>
    <cellStyle name="Accent5 16" xfId="128"/>
    <cellStyle name="Accent5 17" xfId="129"/>
    <cellStyle name="Accent5 18" xfId="130"/>
    <cellStyle name="Accent5 19" xfId="131"/>
    <cellStyle name="Accent5 2" xfId="132"/>
    <cellStyle name="Accent5 20" xfId="133"/>
    <cellStyle name="Accent5 21" xfId="134"/>
    <cellStyle name="Accent5 22" xfId="135"/>
    <cellStyle name="Accent5 23" xfId="136"/>
    <cellStyle name="Accent5 3" xfId="137"/>
    <cellStyle name="Accent5 4" xfId="138"/>
    <cellStyle name="Accent5 5" xfId="139"/>
    <cellStyle name="Accent5 6" xfId="140"/>
    <cellStyle name="Accent5 7" xfId="141"/>
    <cellStyle name="Accent5 8" xfId="142"/>
    <cellStyle name="Accent5 9" xfId="143"/>
    <cellStyle name="Accent6 - 20%" xfId="144"/>
    <cellStyle name="Accent6 - 40%" xfId="145"/>
    <cellStyle name="Accent6 - 60%" xfId="146"/>
    <cellStyle name="Accent6 10" xfId="147"/>
    <cellStyle name="Accent6 11" xfId="148"/>
    <cellStyle name="Accent6 12" xfId="149"/>
    <cellStyle name="Accent6 13" xfId="150"/>
    <cellStyle name="Accent6 14" xfId="151"/>
    <cellStyle name="Accent6 15" xfId="152"/>
    <cellStyle name="Accent6 16" xfId="153"/>
    <cellStyle name="Accent6 17" xfId="154"/>
    <cellStyle name="Accent6 18" xfId="155"/>
    <cellStyle name="Accent6 19" xfId="156"/>
    <cellStyle name="Accent6 2" xfId="157"/>
    <cellStyle name="Accent6 20" xfId="158"/>
    <cellStyle name="Accent6 21" xfId="159"/>
    <cellStyle name="Accent6 22" xfId="160"/>
    <cellStyle name="Accent6 23" xfId="161"/>
    <cellStyle name="Accent6 3" xfId="162"/>
    <cellStyle name="Accent6 4" xfId="163"/>
    <cellStyle name="Accent6 5" xfId="164"/>
    <cellStyle name="Accent6 6" xfId="165"/>
    <cellStyle name="Accent6 7" xfId="166"/>
    <cellStyle name="Accent6 8" xfId="167"/>
    <cellStyle name="Accent6 9" xfId="168"/>
    <cellStyle name="Bad 2" xfId="169"/>
    <cellStyle name="Bad 3" xfId="170"/>
    <cellStyle name="Calculation 2" xfId="171"/>
    <cellStyle name="Calculation 3" xfId="172"/>
    <cellStyle name="Check Cell 2" xfId="173"/>
    <cellStyle name="Check Cell 3" xfId="174"/>
    <cellStyle name="Comma 2" xfId="175"/>
    <cellStyle name="Comma 2 3" xfId="176"/>
    <cellStyle name="Comma 3" xfId="177"/>
    <cellStyle name="Comma0" xfId="178"/>
    <cellStyle name="Currency [0] U" xfId="179"/>
    <cellStyle name="Currency [2]" xfId="180"/>
    <cellStyle name="Currency [2] U" xfId="181"/>
    <cellStyle name="Currency 10" xfId="182"/>
    <cellStyle name="Currency 11" xfId="183"/>
    <cellStyle name="Currency 12" xfId="184"/>
    <cellStyle name="Currency 13" xfId="185"/>
    <cellStyle name="Currency 14" xfId="186"/>
    <cellStyle name="Currency 15" xfId="187"/>
    <cellStyle name="Currency 16" xfId="188"/>
    <cellStyle name="Currency 17" xfId="189"/>
    <cellStyle name="Currency 18" xfId="190"/>
    <cellStyle name="Currency 19" xfId="191"/>
    <cellStyle name="Currency 2" xfId="192"/>
    <cellStyle name="Currency 20" xfId="193"/>
    <cellStyle name="Currency 21" xfId="194"/>
    <cellStyle name="Currency 3" xfId="195"/>
    <cellStyle name="Currency 4" xfId="196"/>
    <cellStyle name="Currency 5" xfId="197"/>
    <cellStyle name="Currency 6" xfId="198"/>
    <cellStyle name="Currency 7" xfId="199"/>
    <cellStyle name="Currency 8" xfId="200"/>
    <cellStyle name="Currency 9" xfId="201"/>
    <cellStyle name="Currency0" xfId="202"/>
    <cellStyle name="Date" xfId="203"/>
    <cellStyle name="Date U" xfId="204"/>
    <cellStyle name="Date_CurrentPLQCashFlow" xfId="205"/>
    <cellStyle name="Decimal [0]" xfId="206"/>
    <cellStyle name="Decimal [2]" xfId="207"/>
    <cellStyle name="Decimal [2] U" xfId="208"/>
    <cellStyle name="Decimal [4]" xfId="209"/>
    <cellStyle name="Decimal [4] U" xfId="210"/>
    <cellStyle name="Emphasis 1" xfId="211"/>
    <cellStyle name="Emphasis 2" xfId="212"/>
    <cellStyle name="Emphasis 3" xfId="213"/>
    <cellStyle name="Explanatory Text 2" xfId="214"/>
    <cellStyle name="Fixed" xfId="215"/>
    <cellStyle name="Good 2" xfId="216"/>
    <cellStyle name="Good 3" xfId="217"/>
    <cellStyle name="Heading 1 2" xfId="218"/>
    <cellStyle name="Heading 1 3" xfId="219"/>
    <cellStyle name="Heading 2 2" xfId="220"/>
    <cellStyle name="Heading 2 3" xfId="221"/>
    <cellStyle name="Heading 3 2" xfId="222"/>
    <cellStyle name="Heading 3 3" xfId="223"/>
    <cellStyle name="Heading 4 2" xfId="224"/>
    <cellStyle name="Heading 4 3" xfId="225"/>
    <cellStyle name="HEADING1" xfId="226"/>
    <cellStyle name="Input 2" xfId="227"/>
    <cellStyle name="Input 3" xfId="228"/>
    <cellStyle name="Linked Cell 2" xfId="229"/>
    <cellStyle name="Linked Cell 3" xfId="230"/>
    <cellStyle name="Neutral 2" xfId="231"/>
    <cellStyle name="Neutral 3" xfId="232"/>
    <cellStyle name="Normal" xfId="0" builtinId="0"/>
    <cellStyle name="Normal 2" xfId="233"/>
    <cellStyle name="Normal 3" xfId="234"/>
    <cellStyle name="Normal 4" xfId="235"/>
    <cellStyle name="Normal U" xfId="236"/>
    <cellStyle name="Note 2" xfId="237"/>
    <cellStyle name="Note 3" xfId="238"/>
    <cellStyle name="Output 2" xfId="239"/>
    <cellStyle name="Output 3" xfId="240"/>
    <cellStyle name="Percent" xfId="241" builtinId="5"/>
    <cellStyle name="Percent [2]" xfId="242"/>
    <cellStyle name="Percent [2] U" xfId="243"/>
    <cellStyle name="Percent 10" xfId="244"/>
    <cellStyle name="Percent 11" xfId="245"/>
    <cellStyle name="Percent 12" xfId="246"/>
    <cellStyle name="Percent 13" xfId="247"/>
    <cellStyle name="Percent 14" xfId="248"/>
    <cellStyle name="Percent 15" xfId="249"/>
    <cellStyle name="Percent 16" xfId="250"/>
    <cellStyle name="Percent 17" xfId="251"/>
    <cellStyle name="Percent 18" xfId="252"/>
    <cellStyle name="Percent 19" xfId="253"/>
    <cellStyle name="Percent 2" xfId="254"/>
    <cellStyle name="Percent 20" xfId="255"/>
    <cellStyle name="Percent 21" xfId="256"/>
    <cellStyle name="Percent 3" xfId="257"/>
    <cellStyle name="Percent 4" xfId="258"/>
    <cellStyle name="Percent 5" xfId="259"/>
    <cellStyle name="Percent 6" xfId="260"/>
    <cellStyle name="Percent 7" xfId="261"/>
    <cellStyle name="Percent 8" xfId="262"/>
    <cellStyle name="Percent 9" xfId="263"/>
    <cellStyle name="SAPBEXaggData" xfId="264"/>
    <cellStyle name="SAPBEXaggDataEmph" xfId="265"/>
    <cellStyle name="SAPBEXaggItem" xfId="266"/>
    <cellStyle name="SAPBEXaggItemX" xfId="267"/>
    <cellStyle name="SAPBEXchaText" xfId="268"/>
    <cellStyle name="SAPBEXexcBad7" xfId="269"/>
    <cellStyle name="SAPBEXexcBad8" xfId="270"/>
    <cellStyle name="SAPBEXexcBad9" xfId="271"/>
    <cellStyle name="SAPBEXexcCritical4" xfId="272"/>
    <cellStyle name="SAPBEXexcCritical5" xfId="273"/>
    <cellStyle name="SAPBEXexcCritical6" xfId="274"/>
    <cellStyle name="SAPBEXexcGood1" xfId="275"/>
    <cellStyle name="SAPBEXexcGood2" xfId="276"/>
    <cellStyle name="SAPBEXexcGood3" xfId="277"/>
    <cellStyle name="SAPBEXfilterDrill" xfId="278"/>
    <cellStyle name="SAPBEXfilterItem" xfId="279"/>
    <cellStyle name="SAPBEXfilterText" xfId="280"/>
    <cellStyle name="SAPBEXformats" xfId="281"/>
    <cellStyle name="SAPBEXheaderItem" xfId="282"/>
    <cellStyle name="SAPBEXheaderText" xfId="283"/>
    <cellStyle name="SAPBEXHLevel0" xfId="284"/>
    <cellStyle name="SAPBEXHLevel0X" xfId="285"/>
    <cellStyle name="SAPBEXHLevel1" xfId="286"/>
    <cellStyle name="SAPBEXHLevel1X" xfId="287"/>
    <cellStyle name="SAPBEXHLevel2" xfId="288"/>
    <cellStyle name="SAPBEXHLevel2X" xfId="289"/>
    <cellStyle name="SAPBEXHLevel3" xfId="290"/>
    <cellStyle name="SAPBEXHLevel3X" xfId="291"/>
    <cellStyle name="SAPBEXinputData" xfId="292"/>
    <cellStyle name="SAPBEXresData" xfId="293"/>
    <cellStyle name="SAPBEXresDataEmph" xfId="294"/>
    <cellStyle name="SAPBEXresItem" xfId="295"/>
    <cellStyle name="SAPBEXresItemX" xfId="296"/>
    <cellStyle name="SAPBEXstdData" xfId="297"/>
    <cellStyle name="SAPBEXstdDataEmph" xfId="298"/>
    <cellStyle name="SAPBEXstdItem" xfId="299"/>
    <cellStyle name="SAPBEXstdItemX" xfId="300"/>
    <cellStyle name="SAPBEXtitle" xfId="301"/>
    <cellStyle name="SAPBEXundefined" xfId="302"/>
    <cellStyle name="Sheet Title" xfId="303"/>
    <cellStyle name="Table Heading" xfId="304"/>
    <cellStyle name="Title 2" xfId="305"/>
    <cellStyle name="Total 1" xfId="306"/>
    <cellStyle name="Total 2" xfId="307"/>
    <cellStyle name="Total 3" xfId="308"/>
    <cellStyle name="Total 4" xfId="309"/>
    <cellStyle name="Total 5" xfId="310"/>
    <cellStyle name="Total 6" xfId="311"/>
    <cellStyle name="Warning" xfId="312"/>
    <cellStyle name="Warning Text 2" xfId="313"/>
    <cellStyle name="Warning Text 3" xfId="3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59"/>
  <sheetViews>
    <sheetView tabSelected="1" zoomScale="85" zoomScaleNormal="85" workbookViewId="0">
      <selection activeCell="P8" sqref="P8"/>
    </sheetView>
  </sheetViews>
  <sheetFormatPr defaultRowHeight="15"/>
  <cols>
    <col min="1" max="1" width="43.28515625" customWidth="1"/>
    <col min="4" max="6" width="9.5703125" bestFit="1" customWidth="1"/>
    <col min="13" max="13" width="10.7109375" customWidth="1"/>
    <col min="15" max="15" width="9.7109375" bestFit="1" customWidth="1"/>
  </cols>
  <sheetData>
    <row r="1" spans="1:28" ht="26.25">
      <c r="A1" s="155" t="s">
        <v>47</v>
      </c>
      <c r="B1" s="155"/>
      <c r="C1" s="155"/>
      <c r="D1" s="155"/>
      <c r="E1" s="155"/>
      <c r="F1" s="155"/>
      <c r="G1" s="155"/>
      <c r="H1" s="155"/>
      <c r="I1" s="155"/>
      <c r="J1" s="155"/>
      <c r="K1" s="155"/>
      <c r="L1" s="155"/>
      <c r="M1" s="155"/>
      <c r="N1" s="1"/>
      <c r="O1" s="152"/>
      <c r="P1" s="1"/>
      <c r="Q1" s="1"/>
      <c r="R1" s="1"/>
      <c r="S1" s="1"/>
    </row>
    <row r="2" spans="1:28" ht="15.75" thickBot="1">
      <c r="A2" s="2" t="s">
        <v>0</v>
      </c>
      <c r="B2" s="3"/>
      <c r="C2" s="3"/>
      <c r="D2" s="3"/>
      <c r="E2" s="3"/>
      <c r="F2" s="3"/>
      <c r="G2" s="3"/>
      <c r="H2" s="3"/>
      <c r="I2" s="3"/>
      <c r="J2" s="3"/>
      <c r="K2" s="3"/>
      <c r="L2" s="3"/>
      <c r="M2" s="3"/>
      <c r="N2" s="1"/>
      <c r="O2" s="22"/>
      <c r="P2" s="1"/>
      <c r="Q2" s="1"/>
      <c r="R2" s="1"/>
      <c r="S2" s="1"/>
    </row>
    <row r="3" spans="1:28" ht="15.75" thickBot="1">
      <c r="A3" s="5" t="s">
        <v>1</v>
      </c>
      <c r="B3" s="36" t="s">
        <v>2</v>
      </c>
      <c r="C3" s="37" t="s">
        <v>3</v>
      </c>
      <c r="D3" s="38" t="s">
        <v>4</v>
      </c>
      <c r="E3" s="39" t="s">
        <v>5</v>
      </c>
      <c r="F3" s="39" t="s">
        <v>6</v>
      </c>
      <c r="G3" s="39" t="s">
        <v>7</v>
      </c>
      <c r="H3" s="40" t="s">
        <v>8</v>
      </c>
      <c r="I3" s="36" t="s">
        <v>9</v>
      </c>
      <c r="J3" s="39" t="s">
        <v>10</v>
      </c>
      <c r="K3" s="39" t="s">
        <v>11</v>
      </c>
      <c r="L3" s="39" t="s">
        <v>12</v>
      </c>
      <c r="M3" s="41" t="s">
        <v>42</v>
      </c>
      <c r="N3" s="1"/>
      <c r="O3" s="38" t="s">
        <v>4</v>
      </c>
      <c r="P3" s="39" t="s">
        <v>5</v>
      </c>
      <c r="Q3" s="39" t="s">
        <v>6</v>
      </c>
      <c r="R3" s="39" t="s">
        <v>7</v>
      </c>
      <c r="S3" s="40" t="s">
        <v>8</v>
      </c>
    </row>
    <row r="4" spans="1:28">
      <c r="A4" s="6" t="s">
        <v>13</v>
      </c>
      <c r="B4" s="42">
        <v>2.3199999999999998E-2</v>
      </c>
      <c r="C4" s="43">
        <v>2.4400000000000002E-2</v>
      </c>
      <c r="D4" s="44">
        <v>2.9100000000000001E-2</v>
      </c>
      <c r="E4" s="45">
        <f>D4</f>
        <v>2.9100000000000001E-2</v>
      </c>
      <c r="F4" s="45">
        <f>E4</f>
        <v>2.9100000000000001E-2</v>
      </c>
      <c r="G4" s="45">
        <f>F4</f>
        <v>2.9100000000000001E-2</v>
      </c>
      <c r="H4" s="46">
        <f>G4</f>
        <v>2.9100000000000001E-2</v>
      </c>
      <c r="I4" s="47"/>
      <c r="J4" s="48"/>
      <c r="K4" s="48"/>
      <c r="L4" s="48"/>
      <c r="M4" s="49"/>
      <c r="N4" s="1"/>
      <c r="O4" s="22"/>
      <c r="P4" s="1"/>
      <c r="Q4" s="1"/>
      <c r="R4" s="1"/>
      <c r="S4" s="1"/>
    </row>
    <row r="5" spans="1:28">
      <c r="A5" s="7" t="s">
        <v>14</v>
      </c>
      <c r="B5" s="50">
        <f t="shared" ref="B5:G5" si="0">C5/(1+C4)</f>
        <v>0.84575103746401303</v>
      </c>
      <c r="C5" s="51">
        <f t="shared" si="0"/>
        <v>0.86638736277813488</v>
      </c>
      <c r="D5" s="52">
        <f t="shared" si="0"/>
        <v>0.89159923503497851</v>
      </c>
      <c r="E5" s="53">
        <f t="shared" si="0"/>
        <v>0.91754477277449631</v>
      </c>
      <c r="F5" s="53">
        <f t="shared" si="0"/>
        <v>0.94424532566223407</v>
      </c>
      <c r="G5" s="53">
        <f t="shared" si="0"/>
        <v>0.97172286463900504</v>
      </c>
      <c r="H5" s="54">
        <v>1</v>
      </c>
      <c r="I5" s="47"/>
      <c r="J5" s="48"/>
      <c r="K5" s="48"/>
      <c r="L5" s="48"/>
      <c r="M5" s="49"/>
      <c r="N5" s="1"/>
      <c r="O5" s="22"/>
      <c r="P5" s="1"/>
      <c r="Q5" s="1"/>
      <c r="R5" s="1"/>
      <c r="S5" s="1"/>
    </row>
    <row r="6" spans="1:28">
      <c r="A6" s="7" t="s">
        <v>15</v>
      </c>
      <c r="B6" s="55">
        <v>2.98305084745762E-2</v>
      </c>
      <c r="C6" s="56">
        <v>2.9100000000000001E-2</v>
      </c>
      <c r="D6" s="57">
        <v>4.2416452442159303E-2</v>
      </c>
      <c r="E6" s="57">
        <v>2.4660912453760897E-2</v>
      </c>
      <c r="F6" s="57">
        <v>2.8880866425992701E-2</v>
      </c>
      <c r="G6" s="57">
        <v>3.3300000000000003E-2</v>
      </c>
      <c r="H6" s="58">
        <v>2.5000000000000001E-2</v>
      </c>
      <c r="I6" s="47"/>
      <c r="J6" s="48"/>
      <c r="K6" s="48"/>
      <c r="L6" s="48"/>
      <c r="M6" s="49"/>
      <c r="N6" s="1"/>
      <c r="O6" s="59"/>
      <c r="P6" s="59"/>
      <c r="Q6" s="59"/>
      <c r="R6" s="59"/>
      <c r="S6" s="59"/>
    </row>
    <row r="7" spans="1:28" ht="15.75" thickBot="1">
      <c r="A7" s="7" t="s">
        <v>16</v>
      </c>
      <c r="B7" s="50">
        <f t="shared" ref="B7:G7" si="1">C7/(1+C6)</f>
        <v>0.83484453637573952</v>
      </c>
      <c r="C7" s="51">
        <f t="shared" si="1"/>
        <v>0.85913851238427341</v>
      </c>
      <c r="D7" s="60">
        <f t="shared" si="1"/>
        <v>0.89558012023604838</v>
      </c>
      <c r="E7" s="61">
        <f t="shared" si="1"/>
        <v>0.91766594317651817</v>
      </c>
      <c r="F7" s="61">
        <f t="shared" si="1"/>
        <v>0.94416893070508179</v>
      </c>
      <c r="G7" s="61">
        <f t="shared" si="1"/>
        <v>0.97560975609756106</v>
      </c>
      <c r="H7" s="62">
        <v>1</v>
      </c>
      <c r="I7" s="47"/>
      <c r="J7" s="48"/>
      <c r="K7" s="48"/>
      <c r="L7" s="48"/>
      <c r="M7" s="49"/>
      <c r="N7" s="63"/>
      <c r="O7" s="22"/>
      <c r="P7" s="1"/>
      <c r="Q7" s="1"/>
      <c r="R7" s="1"/>
      <c r="S7" s="1"/>
    </row>
    <row r="8" spans="1:28">
      <c r="A8" s="7" t="s">
        <v>49</v>
      </c>
      <c r="B8" s="50"/>
      <c r="C8" s="51"/>
      <c r="D8" s="17">
        <v>147.279</v>
      </c>
      <c r="E8" s="17">
        <v>152.226</v>
      </c>
      <c r="F8" s="17">
        <v>168.07499999999999</v>
      </c>
      <c r="G8" s="17">
        <v>165.517</v>
      </c>
      <c r="H8" s="17">
        <v>175.328</v>
      </c>
      <c r="I8" s="47"/>
      <c r="J8" s="48"/>
      <c r="K8" s="48"/>
      <c r="L8" s="48"/>
      <c r="M8" s="49"/>
      <c r="N8" s="1"/>
      <c r="O8" s="88"/>
      <c r="P8" s="88"/>
      <c r="Q8" s="88"/>
      <c r="R8" s="88"/>
      <c r="S8" s="88"/>
      <c r="T8" s="88"/>
      <c r="U8" s="88"/>
      <c r="V8" s="88"/>
      <c r="W8" s="88"/>
      <c r="X8" s="88"/>
      <c r="Y8" s="88"/>
      <c r="Z8" s="88"/>
    </row>
    <row r="9" spans="1:28" ht="15.75" thickBot="1">
      <c r="A9" s="9" t="s">
        <v>48</v>
      </c>
      <c r="B9" s="64">
        <f t="shared" ref="B9:H9" si="2">B8/B$5*$C$5/$C$7</f>
        <v>0</v>
      </c>
      <c r="C9" s="65">
        <f t="shared" si="2"/>
        <v>0</v>
      </c>
      <c r="D9" s="66">
        <f t="shared" si="2"/>
        <v>166.57892728379539</v>
      </c>
      <c r="E9" s="66">
        <f t="shared" si="2"/>
        <v>167.30560540855856</v>
      </c>
      <c r="F9" s="66">
        <f t="shared" si="2"/>
        <v>179.50113452147977</v>
      </c>
      <c r="G9" s="66">
        <f t="shared" si="2"/>
        <v>171.77070805001651</v>
      </c>
      <c r="H9" s="66">
        <f t="shared" si="2"/>
        <v>176.80730330620133</v>
      </c>
      <c r="I9" s="47"/>
      <c r="J9" s="48"/>
      <c r="K9" s="48"/>
      <c r="L9" s="48"/>
      <c r="M9" s="49"/>
      <c r="N9" s="1"/>
      <c r="O9" s="22"/>
      <c r="P9" s="1"/>
      <c r="Q9" s="1"/>
      <c r="R9" s="1"/>
      <c r="S9" s="1"/>
    </row>
    <row r="10" spans="1:28" ht="20.25">
      <c r="A10" s="10" t="s">
        <v>17</v>
      </c>
      <c r="B10" s="67"/>
      <c r="C10" s="68"/>
      <c r="D10" s="69"/>
      <c r="E10" s="70"/>
      <c r="F10" s="70"/>
      <c r="G10" s="70"/>
      <c r="H10" s="71"/>
      <c r="I10" s="47"/>
      <c r="J10" s="48"/>
      <c r="K10" s="48"/>
      <c r="L10" s="48"/>
      <c r="M10" s="49"/>
      <c r="N10" s="1"/>
      <c r="O10" s="8" t="s">
        <v>18</v>
      </c>
      <c r="P10" s="33"/>
      <c r="Q10" s="33"/>
      <c r="R10" s="33"/>
      <c r="S10" s="72"/>
    </row>
    <row r="11" spans="1:28">
      <c r="A11" s="11" t="s">
        <v>43</v>
      </c>
      <c r="B11" s="73"/>
      <c r="C11" s="74"/>
      <c r="D11" s="70">
        <f>-O11/D$5*$C$5/$C$7</f>
        <v>-2.0584988196314997</v>
      </c>
      <c r="E11" s="70">
        <f t="shared" ref="E11:H14" si="3">-P11/E$5*$C$5/$C$7</f>
        <v>-2.3684756852012385</v>
      </c>
      <c r="F11" s="70">
        <f t="shared" si="3"/>
        <v>-2.6325765080794148</v>
      </c>
      <c r="G11" s="70">
        <f t="shared" si="3"/>
        <v>-2.7688047093497596</v>
      </c>
      <c r="H11" s="70">
        <f t="shared" si="3"/>
        <v>-2.9285020578641667</v>
      </c>
      <c r="I11" s="47"/>
      <c r="J11" s="48"/>
      <c r="K11" s="48"/>
      <c r="L11" s="48"/>
      <c r="M11" s="49"/>
      <c r="N11" s="1"/>
      <c r="O11" s="139">
        <v>1.82</v>
      </c>
      <c r="P11" s="139">
        <v>2.1549999999999998</v>
      </c>
      <c r="Q11" s="139">
        <v>2.4649999999999999</v>
      </c>
      <c r="R11" s="139">
        <v>2.6680000000000001</v>
      </c>
      <c r="S11" s="139">
        <v>2.9039999999999999</v>
      </c>
      <c r="U11" s="146"/>
      <c r="V11" s="147"/>
      <c r="W11" s="147"/>
      <c r="X11" s="147"/>
      <c r="Y11" s="147"/>
      <c r="Z11" s="147"/>
      <c r="AA11" s="146"/>
      <c r="AB11" s="146"/>
    </row>
    <row r="12" spans="1:28">
      <c r="A12" s="12" t="s">
        <v>45</v>
      </c>
      <c r="B12" s="75"/>
      <c r="C12" s="76"/>
      <c r="D12" s="70">
        <f>-O12/D$5*$C$5/$C$7</f>
        <v>-6.3768221676276893</v>
      </c>
      <c r="E12" s="70">
        <f>-P12/E$5*$C$5/$C$7</f>
        <v>-6.6416234643485303</v>
      </c>
      <c r="F12" s="70">
        <f>-Q12/F$5*$C$5/$C$7</f>
        <v>-6.9258655800791091</v>
      </c>
      <c r="G12" s="70">
        <f>-R12/G$5*$C$5/$C$7</f>
        <v>-7.1721174461454966</v>
      </c>
      <c r="H12" s="70">
        <f>-S12/H$5*$C$5/$C$7</f>
        <v>-7.3898288843073745</v>
      </c>
      <c r="I12" s="47"/>
      <c r="J12" s="48"/>
      <c r="K12" s="48"/>
      <c r="L12" s="48"/>
      <c r="M12" s="49"/>
      <c r="N12" s="1"/>
      <c r="O12" s="139">
        <v>5.6379999999999999</v>
      </c>
      <c r="P12" s="139">
        <v>6.0430000000000001</v>
      </c>
      <c r="Q12" s="139">
        <v>6.4850000000000003</v>
      </c>
      <c r="R12" s="139">
        <v>6.9109999999999996</v>
      </c>
      <c r="S12" s="139">
        <v>7.3280000000000003</v>
      </c>
      <c r="U12" s="146"/>
      <c r="V12" s="147"/>
      <c r="W12" s="147"/>
      <c r="X12" s="147"/>
      <c r="Y12" s="147"/>
      <c r="Z12" s="147"/>
      <c r="AA12" s="146"/>
      <c r="AB12" s="146"/>
    </row>
    <row r="13" spans="1:28">
      <c r="A13" s="12" t="s">
        <v>19</v>
      </c>
      <c r="B13" s="75"/>
      <c r="C13" s="76"/>
      <c r="D13" s="70">
        <f>-O13/D$5*$C$5/$C$7</f>
        <v>-3.7188703950265767</v>
      </c>
      <c r="E13" s="70">
        <f t="shared" si="3"/>
        <v>-3.7181221545409695</v>
      </c>
      <c r="F13" s="70">
        <f t="shared" si="3"/>
        <v>-3.7187145643539647</v>
      </c>
      <c r="G13" s="70">
        <f t="shared" si="3"/>
        <v>-3.7183760395802805</v>
      </c>
      <c r="H13" s="70">
        <f t="shared" si="3"/>
        <v>-3.7181085011519226</v>
      </c>
      <c r="I13" s="47"/>
      <c r="J13" s="48"/>
      <c r="K13" s="48"/>
      <c r="L13" s="48"/>
      <c r="M13" s="49"/>
      <c r="N13" s="1"/>
      <c r="O13" s="139">
        <v>3.2879999999999998</v>
      </c>
      <c r="P13" s="139">
        <v>3.383</v>
      </c>
      <c r="Q13" s="139">
        <v>3.4820000000000002</v>
      </c>
      <c r="R13" s="139">
        <v>3.5830000000000002</v>
      </c>
      <c r="S13" s="139">
        <v>3.6869999999999998</v>
      </c>
      <c r="U13" s="146"/>
      <c r="V13" s="147"/>
      <c r="W13" s="147"/>
      <c r="X13" s="147"/>
      <c r="Y13" s="147"/>
      <c r="Z13" s="147"/>
      <c r="AA13" s="146"/>
      <c r="AB13" s="146"/>
    </row>
    <row r="14" spans="1:28" ht="15.75" thickBot="1">
      <c r="A14" s="12" t="s">
        <v>20</v>
      </c>
      <c r="B14" s="75"/>
      <c r="C14" s="76"/>
      <c r="D14" s="70">
        <f>-O14/D$5*$C$5/$C$7</f>
        <v>-27.969569950916128</v>
      </c>
      <c r="E14" s="70">
        <f t="shared" si="3"/>
        <v>-20.18314964410002</v>
      </c>
      <c r="F14" s="70">
        <f t="shared" si="3"/>
        <v>-25.782162061478765</v>
      </c>
      <c r="G14" s="70">
        <f t="shared" si="3"/>
        <v>-9.5673203206504613</v>
      </c>
      <c r="H14" s="70">
        <f t="shared" si="3"/>
        <v>-9.6608297914389532</v>
      </c>
      <c r="I14" s="47"/>
      <c r="J14" s="48"/>
      <c r="K14" s="48"/>
      <c r="L14" s="48"/>
      <c r="M14" s="49"/>
      <c r="N14" s="1"/>
      <c r="O14" s="139">
        <v>24.728999999999999</v>
      </c>
      <c r="P14" s="139">
        <v>18.364000000000001</v>
      </c>
      <c r="Q14" s="139">
        <v>24.140999999999998</v>
      </c>
      <c r="R14" s="139">
        <v>9.2189999999999994</v>
      </c>
      <c r="S14" s="139">
        <v>9.58</v>
      </c>
      <c r="U14" s="146"/>
      <c r="V14" s="147"/>
      <c r="W14" s="147"/>
      <c r="X14" s="147"/>
      <c r="Y14" s="147"/>
      <c r="Z14" s="147"/>
      <c r="AA14" s="146"/>
      <c r="AB14" s="146"/>
    </row>
    <row r="15" spans="1:28" ht="15.75" thickBot="1">
      <c r="A15" s="13" t="s">
        <v>50</v>
      </c>
      <c r="B15" s="77">
        <f t="shared" ref="B15:H15" si="4">B9+SUM(B11:B14)</f>
        <v>0</v>
      </c>
      <c r="C15" s="78">
        <f t="shared" si="4"/>
        <v>0</v>
      </c>
      <c r="D15" s="77">
        <f t="shared" si="4"/>
        <v>126.4551659505935</v>
      </c>
      <c r="E15" s="79">
        <f t="shared" si="4"/>
        <v>134.39423446036781</v>
      </c>
      <c r="F15" s="79">
        <f t="shared" si="4"/>
        <v>140.44181580748852</v>
      </c>
      <c r="G15" s="79">
        <f t="shared" si="4"/>
        <v>148.54408953429052</v>
      </c>
      <c r="H15" s="80">
        <f t="shared" si="4"/>
        <v>153.11003407143892</v>
      </c>
      <c r="I15" s="81"/>
      <c r="J15" s="82"/>
      <c r="K15" s="82"/>
      <c r="L15" s="82"/>
      <c r="M15" s="83"/>
      <c r="N15" s="1"/>
      <c r="O15" s="84"/>
      <c r="P15" s="84"/>
      <c r="Q15" s="84"/>
      <c r="R15" s="84"/>
      <c r="S15" s="84"/>
      <c r="U15" s="146"/>
      <c r="V15" s="146"/>
      <c r="W15" s="146"/>
      <c r="X15" s="146"/>
      <c r="Y15" s="146"/>
      <c r="Z15" s="146"/>
      <c r="AA15" s="146"/>
      <c r="AB15" s="146"/>
    </row>
    <row r="16" spans="1:28" ht="15.75" thickBot="1">
      <c r="A16" s="14"/>
      <c r="B16" s="85"/>
      <c r="C16" s="85"/>
      <c r="D16" s="141"/>
      <c r="E16" s="141"/>
      <c r="F16" s="141"/>
      <c r="G16" s="86"/>
      <c r="H16" s="87"/>
      <c r="I16" s="85"/>
      <c r="J16" s="85"/>
      <c r="K16" s="85"/>
      <c r="L16" s="85"/>
      <c r="M16" s="85"/>
      <c r="N16" s="15"/>
      <c r="O16" s="88"/>
      <c r="P16" s="20"/>
      <c r="Q16" s="20"/>
      <c r="R16" s="20"/>
      <c r="S16" s="20"/>
      <c r="U16" s="146"/>
      <c r="V16" s="146"/>
      <c r="W16" s="146"/>
      <c r="X16" s="146"/>
      <c r="Y16" s="146"/>
      <c r="Z16" s="146"/>
      <c r="AA16" s="146"/>
      <c r="AB16" s="146"/>
    </row>
    <row r="17" spans="1:28">
      <c r="A17" s="16" t="s">
        <v>21</v>
      </c>
      <c r="B17" s="89"/>
      <c r="C17" s="138"/>
      <c r="D17" s="140">
        <v>146.375</v>
      </c>
      <c r="E17" s="140">
        <v>151.38800000000001</v>
      </c>
      <c r="F17" s="140">
        <v>168.727</v>
      </c>
      <c r="G17" s="18">
        <v>165.60400000000001</v>
      </c>
      <c r="H17" s="18">
        <v>176.25700000000001</v>
      </c>
      <c r="I17" s="90"/>
      <c r="J17" s="91"/>
      <c r="K17" s="91"/>
      <c r="L17" s="91"/>
      <c r="M17" s="92"/>
      <c r="N17" s="4"/>
      <c r="O17" s="153"/>
      <c r="P17" s="153"/>
      <c r="Q17" s="153"/>
      <c r="R17" s="153"/>
      <c r="S17" s="153"/>
      <c r="T17" s="88"/>
      <c r="U17" s="145"/>
      <c r="V17" s="145"/>
      <c r="W17" s="145"/>
      <c r="X17" s="145"/>
      <c r="Y17" s="145"/>
      <c r="Z17" s="146"/>
      <c r="AA17" s="146"/>
      <c r="AB17" s="146"/>
    </row>
    <row r="18" spans="1:28" ht="15.75" thickBot="1">
      <c r="A18" s="9" t="s">
        <v>51</v>
      </c>
      <c r="B18" s="64">
        <f t="shared" ref="B18:G18" si="5">B17/B$7*SQRT(1+B$6)</f>
        <v>0</v>
      </c>
      <c r="C18" s="66">
        <f t="shared" si="5"/>
        <v>0</v>
      </c>
      <c r="D18" s="64">
        <f t="shared" si="5"/>
        <v>166.87185433273169</v>
      </c>
      <c r="E18" s="66">
        <f t="shared" si="5"/>
        <v>166.99248291258687</v>
      </c>
      <c r="F18" s="93">
        <f t="shared" si="5"/>
        <v>181.26644815093704</v>
      </c>
      <c r="G18" s="66">
        <f t="shared" si="5"/>
        <v>172.54719460383637</v>
      </c>
      <c r="H18" s="94">
        <f>H15-(G15-G24)</f>
        <v>153.88442995220956</v>
      </c>
      <c r="I18" s="47"/>
      <c r="J18" s="48"/>
      <c r="K18" s="48"/>
      <c r="L18" s="48"/>
      <c r="M18" s="49"/>
      <c r="N18" s="19"/>
      <c r="O18" s="88"/>
      <c r="P18" s="20"/>
      <c r="Q18" s="20"/>
      <c r="R18" s="20"/>
      <c r="S18" s="20"/>
      <c r="U18" s="146"/>
      <c r="V18" s="146"/>
      <c r="W18" s="146"/>
      <c r="X18" s="146"/>
      <c r="Y18" s="146"/>
      <c r="Z18" s="146"/>
      <c r="AA18" s="146"/>
      <c r="AB18" s="146"/>
    </row>
    <row r="19" spans="1:28" ht="20.25">
      <c r="A19" s="21" t="s">
        <v>22</v>
      </c>
      <c r="B19" s="95"/>
      <c r="C19" s="96"/>
      <c r="D19" s="97"/>
      <c r="E19" s="98"/>
      <c r="F19" s="98"/>
      <c r="G19" s="98"/>
      <c r="H19" s="99"/>
      <c r="I19" s="47"/>
      <c r="J19" s="48"/>
      <c r="K19" s="48"/>
      <c r="L19" s="48"/>
      <c r="M19" s="49"/>
      <c r="N19" s="1"/>
      <c r="O19" s="8" t="s">
        <v>46</v>
      </c>
      <c r="P19" s="33"/>
      <c r="Q19" s="33"/>
      <c r="R19" s="33"/>
      <c r="S19" s="20"/>
      <c r="U19" s="146"/>
      <c r="V19" s="146"/>
      <c r="W19" s="146"/>
      <c r="X19" s="146"/>
      <c r="Y19" s="146"/>
      <c r="Z19" s="146"/>
      <c r="AA19" s="146"/>
      <c r="AB19" s="146"/>
    </row>
    <row r="20" spans="1:28">
      <c r="A20" s="11" t="s">
        <v>44</v>
      </c>
      <c r="B20" s="73"/>
      <c r="C20" s="74"/>
      <c r="D20" s="70">
        <f t="shared" ref="D20:G23" si="6">-O20/D$7*SQRT(1+D$6)</f>
        <v>-2.0520535460216367</v>
      </c>
      <c r="E20" s="100">
        <f t="shared" si="6"/>
        <v>-2.3683043623888547</v>
      </c>
      <c r="F20" s="100">
        <f t="shared" si="6"/>
        <v>-2.63207902688838</v>
      </c>
      <c r="G20" s="100">
        <f t="shared" si="6"/>
        <v>-2.7694406128897673</v>
      </c>
      <c r="H20" s="101"/>
      <c r="I20" s="47"/>
      <c r="J20" s="48"/>
      <c r="K20" s="48"/>
      <c r="L20" s="48"/>
      <c r="M20" s="49"/>
      <c r="N20" s="1"/>
      <c r="O20" s="142">
        <v>1.8</v>
      </c>
      <c r="P20" s="142">
        <v>2.1469999999999998</v>
      </c>
      <c r="Q20" s="142">
        <v>2.4500000000000002</v>
      </c>
      <c r="R20" s="142">
        <v>2.6579999999999999</v>
      </c>
      <c r="S20" s="137"/>
      <c r="U20" s="146"/>
      <c r="V20" s="148"/>
      <c r="W20" s="148"/>
      <c r="X20" s="148"/>
      <c r="Y20" s="148"/>
      <c r="Z20" s="146"/>
      <c r="AA20" s="146"/>
      <c r="AB20" s="146"/>
    </row>
    <row r="21" spans="1:28">
      <c r="A21" s="12" t="s">
        <v>45</v>
      </c>
      <c r="B21" s="75"/>
      <c r="C21" s="76"/>
      <c r="D21" s="102">
        <f>-O21/D$7*SQRT(1+D$6)</f>
        <v>-6.3773264091361304</v>
      </c>
      <c r="E21" s="102">
        <f>-P21/E$7*SQRT(1+E$6)</f>
        <v>-6.6416211299223544</v>
      </c>
      <c r="F21" s="102">
        <f>-Q21/F$7*SQRT(1+F$6)</f>
        <v>-6.9250536356418353</v>
      </c>
      <c r="G21" s="102">
        <f>-R21/G$7*SQRT(1+G$6)</f>
        <v>-7.1726219635564936</v>
      </c>
      <c r="H21" s="103"/>
      <c r="I21" s="47"/>
      <c r="J21" s="48"/>
      <c r="K21" s="48"/>
      <c r="L21" s="48"/>
      <c r="M21" s="49"/>
      <c r="N21" s="1"/>
      <c r="O21" s="142">
        <v>5.5940000000000003</v>
      </c>
      <c r="P21" s="142">
        <v>6.0209999999999999</v>
      </c>
      <c r="Q21" s="142">
        <v>6.4459999999999997</v>
      </c>
      <c r="R21" s="142">
        <v>6.8840000000000003</v>
      </c>
      <c r="S21" s="137"/>
      <c r="U21" s="146"/>
      <c r="V21" s="148"/>
      <c r="W21" s="148"/>
      <c r="X21" s="148"/>
      <c r="Y21" s="148"/>
      <c r="Z21" s="146"/>
      <c r="AA21" s="146"/>
      <c r="AB21" s="146"/>
    </row>
    <row r="22" spans="1:28">
      <c r="A22" s="12" t="s">
        <v>19</v>
      </c>
      <c r="B22" s="75"/>
      <c r="C22" s="76"/>
      <c r="D22" s="102">
        <f t="shared" si="6"/>
        <v>-3.7187770372903208</v>
      </c>
      <c r="E22" s="102">
        <f t="shared" si="6"/>
        <v>-3.7184694949291246</v>
      </c>
      <c r="F22" s="102">
        <f t="shared" si="6"/>
        <v>-3.7182144947186462</v>
      </c>
      <c r="G22" s="102">
        <f t="shared" si="6"/>
        <v>-3.7186356461262524</v>
      </c>
      <c r="H22" s="103"/>
      <c r="I22" s="47"/>
      <c r="J22" s="48"/>
      <c r="K22" s="48"/>
      <c r="L22" s="48"/>
      <c r="M22" s="49"/>
      <c r="N22" s="1"/>
      <c r="O22" s="142">
        <v>3.262</v>
      </c>
      <c r="P22" s="142">
        <v>3.371</v>
      </c>
      <c r="Q22" s="142">
        <v>3.4609999999999999</v>
      </c>
      <c r="R22" s="142">
        <v>3.569</v>
      </c>
      <c r="S22" s="137"/>
      <c r="U22" s="146"/>
      <c r="V22" s="148"/>
      <c r="W22" s="148"/>
      <c r="X22" s="148"/>
      <c r="Y22" s="148"/>
      <c r="Z22" s="146"/>
      <c r="AA22" s="146"/>
      <c r="AB22" s="146"/>
    </row>
    <row r="23" spans="1:28" ht="15.75" thickBot="1">
      <c r="A23" s="12" t="s">
        <v>20</v>
      </c>
      <c r="B23" s="104"/>
      <c r="C23" s="105"/>
      <c r="D23" s="106">
        <f t="shared" si="6"/>
        <v>-27.969489832274903</v>
      </c>
      <c r="E23" s="106">
        <f t="shared" si="6"/>
        <v>-20.182983194517412</v>
      </c>
      <c r="F23" s="106">
        <f t="shared" si="6"/>
        <v>-25.781482647864223</v>
      </c>
      <c r="G23" s="106">
        <f t="shared" si="6"/>
        <v>-9.5680109662026833</v>
      </c>
      <c r="H23" s="107"/>
      <c r="I23" s="47"/>
      <c r="J23" s="48"/>
      <c r="K23" s="48"/>
      <c r="L23" s="48"/>
      <c r="M23" s="49"/>
      <c r="N23" s="1"/>
      <c r="O23" s="142">
        <v>24.533999999999999</v>
      </c>
      <c r="P23" s="142">
        <v>18.297000000000001</v>
      </c>
      <c r="Q23" s="142">
        <v>23.998000000000001</v>
      </c>
      <c r="R23" s="142">
        <v>9.1829999999999998</v>
      </c>
      <c r="S23" s="137"/>
      <c r="U23" s="146"/>
      <c r="V23" s="148"/>
      <c r="W23" s="148"/>
      <c r="X23" s="148"/>
      <c r="Y23" s="148"/>
      <c r="Z23" s="146"/>
      <c r="AA23" s="146"/>
      <c r="AB23" s="146"/>
    </row>
    <row r="24" spans="1:28" ht="15.75" thickBot="1">
      <c r="A24" s="13" t="s">
        <v>52</v>
      </c>
      <c r="B24" s="77">
        <f t="shared" ref="B24:H24" si="7">B18+SUM(B20:B23)</f>
        <v>0</v>
      </c>
      <c r="C24" s="66">
        <f t="shared" si="7"/>
        <v>0</v>
      </c>
      <c r="D24" s="77">
        <f t="shared" si="7"/>
        <v>126.7542075080087</v>
      </c>
      <c r="E24" s="79">
        <f t="shared" si="7"/>
        <v>134.08110473082911</v>
      </c>
      <c r="F24" s="79">
        <f t="shared" si="7"/>
        <v>142.20961834582397</v>
      </c>
      <c r="G24" s="79">
        <f t="shared" si="7"/>
        <v>149.31848541506116</v>
      </c>
      <c r="H24" s="66">
        <f t="shared" si="7"/>
        <v>153.88442995220956</v>
      </c>
      <c r="I24" s="81"/>
      <c r="J24" s="82"/>
      <c r="K24" s="82"/>
      <c r="L24" s="82"/>
      <c r="M24" s="83"/>
      <c r="N24" s="1"/>
      <c r="O24" s="1"/>
      <c r="P24" s="1"/>
      <c r="Q24" s="1"/>
      <c r="R24" s="1"/>
      <c r="S24" s="1"/>
      <c r="U24" s="146"/>
      <c r="V24" s="146"/>
      <c r="W24" s="146"/>
      <c r="X24" s="146"/>
      <c r="Y24" s="146"/>
      <c r="Z24" s="146"/>
      <c r="AA24" s="146"/>
      <c r="AB24" s="146"/>
    </row>
    <row r="25" spans="1:28" ht="15.75" thickBot="1">
      <c r="A25" s="14"/>
      <c r="B25" s="85"/>
      <c r="C25" s="85"/>
      <c r="D25" s="86"/>
      <c r="E25" s="86"/>
      <c r="F25" s="86"/>
      <c r="G25" s="86"/>
      <c r="H25" s="87"/>
      <c r="I25" s="85"/>
      <c r="J25" s="85"/>
      <c r="K25" s="85"/>
      <c r="L25" s="85"/>
      <c r="M25" s="85"/>
      <c r="N25" s="15"/>
      <c r="O25" s="25"/>
      <c r="P25" s="25"/>
      <c r="Q25" s="25"/>
      <c r="R25" s="25"/>
      <c r="S25" s="25"/>
      <c r="U25" s="146"/>
      <c r="V25" s="146"/>
      <c r="W25" s="146"/>
      <c r="X25" s="146"/>
      <c r="Y25" s="146"/>
      <c r="Z25" s="146"/>
      <c r="AA25" s="146"/>
      <c r="AB25" s="146"/>
    </row>
    <row r="26" spans="1:28" ht="15.75" thickBot="1">
      <c r="A26" s="13" t="s">
        <v>53</v>
      </c>
      <c r="B26" s="108"/>
      <c r="C26" s="109"/>
      <c r="D26" s="110">
        <f>(D15-D24)</f>
        <v>-0.2990415574152081</v>
      </c>
      <c r="E26" s="111">
        <f>(E15-E24)-(D15-D24)</f>
        <v>0.61217128695390954</v>
      </c>
      <c r="F26" s="111">
        <f>(F15-F24)-(E15-E24)</f>
        <v>-2.0809322678741466</v>
      </c>
      <c r="G26" s="111">
        <f>(G15-G24)-(F15-F24)</f>
        <v>0.99340665756480462</v>
      </c>
      <c r="H26" s="112">
        <f>(H15-H24)-(G15-G24)</f>
        <v>0</v>
      </c>
      <c r="I26" s="113"/>
      <c r="J26" s="109"/>
      <c r="K26" s="109"/>
      <c r="L26" s="109"/>
      <c r="M26" s="114"/>
      <c r="N26" s="4"/>
      <c r="O26" s="19"/>
      <c r="P26" s="19"/>
      <c r="Q26" s="19"/>
      <c r="R26" s="19"/>
      <c r="S26" s="1"/>
      <c r="U26" s="146"/>
      <c r="V26" s="146"/>
      <c r="W26" s="147"/>
      <c r="X26" s="147"/>
      <c r="Y26" s="147"/>
      <c r="Z26" s="147"/>
      <c r="AA26" s="147"/>
      <c r="AB26" s="146"/>
    </row>
    <row r="27" spans="1:28" ht="15.75" thickBot="1">
      <c r="A27" s="14"/>
      <c r="B27" s="85"/>
      <c r="C27" s="85"/>
      <c r="D27" s="85"/>
      <c r="E27" s="85"/>
      <c r="F27" s="85"/>
      <c r="G27" s="85"/>
      <c r="H27" s="85"/>
      <c r="I27" s="85"/>
      <c r="J27" s="85"/>
      <c r="K27" s="85"/>
      <c r="L27" s="85"/>
      <c r="M27" s="85"/>
      <c r="N27" s="15"/>
      <c r="O27" s="154"/>
      <c r="P27" s="154"/>
      <c r="Q27" s="154"/>
      <c r="R27" s="154"/>
      <c r="S27" s="25"/>
      <c r="U27" s="146"/>
      <c r="V27" s="146"/>
      <c r="W27" s="149"/>
      <c r="X27" s="149"/>
      <c r="Y27" s="149"/>
      <c r="Z27" s="149"/>
      <c r="AA27" s="149"/>
      <c r="AB27" s="146"/>
    </row>
    <row r="28" spans="1:28" ht="15.75" thickBot="1">
      <c r="A28" s="115" t="s">
        <v>23</v>
      </c>
      <c r="B28" s="113"/>
      <c r="C28" s="114"/>
      <c r="D28" s="91"/>
      <c r="E28" s="91"/>
      <c r="F28" s="91"/>
      <c r="G28" s="91"/>
      <c r="H28" s="91"/>
      <c r="I28" s="90"/>
      <c r="J28" s="91"/>
      <c r="K28" s="91"/>
      <c r="L28" s="91"/>
      <c r="M28" s="92"/>
      <c r="N28" s="4"/>
      <c r="O28" s="1"/>
      <c r="P28" s="1"/>
      <c r="Q28" s="1"/>
      <c r="R28" s="1"/>
      <c r="S28" s="1"/>
      <c r="U28" s="146"/>
      <c r="V28" s="146"/>
      <c r="W28" s="149"/>
      <c r="X28" s="149"/>
      <c r="Y28" s="149"/>
      <c r="Z28" s="149"/>
      <c r="AA28" s="149"/>
      <c r="AB28" s="146"/>
    </row>
    <row r="29" spans="1:28" ht="15.75" thickBot="1">
      <c r="A29" s="26" t="s">
        <v>24</v>
      </c>
      <c r="B29" s="47"/>
      <c r="C29" s="48"/>
      <c r="D29" s="90"/>
      <c r="E29" s="116">
        <f>D26</f>
        <v>-0.2990415574152081</v>
      </c>
      <c r="F29" s="117">
        <f>D26</f>
        <v>-0.2990415574152081</v>
      </c>
      <c r="G29" s="117">
        <f>D26</f>
        <v>-0.2990415574152081</v>
      </c>
      <c r="H29" s="118">
        <f>D26</f>
        <v>-0.2990415574152081</v>
      </c>
      <c r="I29" s="119">
        <f>D26</f>
        <v>-0.2990415574152081</v>
      </c>
      <c r="J29" s="91"/>
      <c r="K29" s="91"/>
      <c r="L29" s="91"/>
      <c r="M29" s="92"/>
      <c r="N29" s="1"/>
      <c r="O29" s="1"/>
      <c r="P29" s="1"/>
      <c r="Q29" s="1"/>
      <c r="R29" s="1"/>
      <c r="S29" s="1"/>
      <c r="U29" s="146"/>
      <c r="V29" s="146"/>
      <c r="W29" s="147"/>
      <c r="X29" s="147"/>
      <c r="Y29" s="147"/>
      <c r="Z29" s="147"/>
      <c r="AA29" s="147"/>
      <c r="AB29" s="147"/>
    </row>
    <row r="30" spans="1:28" ht="15.75" thickBot="1">
      <c r="A30" s="27" t="s">
        <v>25</v>
      </c>
      <c r="B30" s="47"/>
      <c r="C30" s="48"/>
      <c r="D30" s="47"/>
      <c r="E30" s="48"/>
      <c r="F30" s="120">
        <f>E26</f>
        <v>0.61217128695390954</v>
      </c>
      <c r="G30" s="121">
        <f>E26</f>
        <v>0.61217128695390954</v>
      </c>
      <c r="H30" s="122">
        <f>E26</f>
        <v>0.61217128695390954</v>
      </c>
      <c r="I30" s="123">
        <f>E26</f>
        <v>0.61217128695390954</v>
      </c>
      <c r="J30" s="124">
        <f>E26</f>
        <v>0.61217128695390954</v>
      </c>
      <c r="K30" s="47"/>
      <c r="L30" s="48"/>
      <c r="M30" s="49"/>
      <c r="N30" s="1"/>
      <c r="O30" s="1"/>
      <c r="P30" s="1"/>
      <c r="Q30" s="1"/>
      <c r="R30" s="1"/>
      <c r="S30" s="1"/>
      <c r="U30" s="146"/>
      <c r="V30" s="146"/>
      <c r="W30" s="147"/>
      <c r="X30" s="147"/>
      <c r="Y30" s="147"/>
      <c r="Z30" s="147"/>
      <c r="AA30" s="147"/>
      <c r="AB30" s="147"/>
    </row>
    <row r="31" spans="1:28" ht="15.75" thickBot="1">
      <c r="A31" s="27" t="s">
        <v>26</v>
      </c>
      <c r="B31" s="125"/>
      <c r="C31" s="126"/>
      <c r="D31" s="125"/>
      <c r="E31" s="48"/>
      <c r="F31" s="92"/>
      <c r="G31" s="127">
        <f>F26</f>
        <v>-2.0809322678741466</v>
      </c>
      <c r="H31" s="122">
        <f>F26</f>
        <v>-2.0809322678741466</v>
      </c>
      <c r="I31" s="123">
        <f>F26</f>
        <v>-2.0809322678741466</v>
      </c>
      <c r="J31" s="121">
        <f>F26</f>
        <v>-2.0809322678741466</v>
      </c>
      <c r="K31" s="124">
        <f>F26</f>
        <v>-2.0809322678741466</v>
      </c>
      <c r="L31" s="81"/>
      <c r="M31" s="49"/>
      <c r="N31" s="1"/>
      <c r="O31" s="1"/>
      <c r="P31" s="1"/>
      <c r="Q31" s="1"/>
      <c r="R31" s="1"/>
      <c r="S31" s="1"/>
      <c r="U31" s="146"/>
      <c r="V31" s="146"/>
      <c r="W31" s="146"/>
      <c r="X31" s="146"/>
      <c r="Y31" s="146"/>
      <c r="Z31" s="146"/>
      <c r="AA31" s="146"/>
      <c r="AB31" s="147"/>
    </row>
    <row r="32" spans="1:28" ht="15.75" thickBot="1">
      <c r="A32" s="27" t="s">
        <v>27</v>
      </c>
      <c r="B32" s="125"/>
      <c r="C32" s="126"/>
      <c r="D32" s="125"/>
      <c r="E32" s="48"/>
      <c r="F32" s="48"/>
      <c r="G32" s="92"/>
      <c r="H32" s="128">
        <f>G26</f>
        <v>0.99340665756480462</v>
      </c>
      <c r="I32" s="123">
        <f>G26</f>
        <v>0.99340665756480462</v>
      </c>
      <c r="J32" s="121">
        <f>G26</f>
        <v>0.99340665756480462</v>
      </c>
      <c r="K32" s="121">
        <f>G26</f>
        <v>0.99340665756480462</v>
      </c>
      <c r="L32" s="118">
        <f>G26</f>
        <v>0.99340665756480462</v>
      </c>
      <c r="M32" s="49"/>
      <c r="N32" s="1"/>
      <c r="O32" s="1"/>
      <c r="P32" s="1"/>
      <c r="Q32" s="1"/>
      <c r="R32" s="1"/>
      <c r="S32" s="1"/>
      <c r="U32" s="146"/>
      <c r="V32" s="146"/>
      <c r="W32" s="150"/>
      <c r="X32" s="150"/>
      <c r="Y32" s="150"/>
      <c r="Z32" s="150"/>
      <c r="AA32" s="150"/>
      <c r="AB32" s="147"/>
    </row>
    <row r="33" spans="1:28" ht="15.75" thickBot="1">
      <c r="A33" s="28" t="s">
        <v>28</v>
      </c>
      <c r="B33" s="125"/>
      <c r="C33" s="126"/>
      <c r="D33" s="129"/>
      <c r="E33" s="82"/>
      <c r="F33" s="82"/>
      <c r="G33" s="82"/>
      <c r="H33" s="83"/>
      <c r="I33" s="130">
        <f>H26</f>
        <v>0</v>
      </c>
      <c r="J33" s="131">
        <f>H26</f>
        <v>0</v>
      </c>
      <c r="K33" s="131">
        <f>H26</f>
        <v>0</v>
      </c>
      <c r="L33" s="131">
        <f>H26</f>
        <v>0</v>
      </c>
      <c r="M33" s="132">
        <f>H26</f>
        <v>0</v>
      </c>
      <c r="N33" s="1"/>
      <c r="O33" s="1"/>
      <c r="P33" s="1"/>
      <c r="Q33" s="1"/>
      <c r="R33" s="1"/>
      <c r="S33" s="1"/>
      <c r="U33" s="146"/>
      <c r="V33" s="146"/>
      <c r="W33" s="145"/>
      <c r="X33" s="145"/>
      <c r="Y33" s="145"/>
      <c r="Z33" s="145"/>
      <c r="AA33" s="146"/>
      <c r="AB33" s="147"/>
    </row>
    <row r="34" spans="1:28" ht="15.75" thickBot="1">
      <c r="A34" s="29" t="s">
        <v>54</v>
      </c>
      <c r="B34" s="133"/>
      <c r="C34" s="134"/>
      <c r="D34" s="133"/>
      <c r="E34" s="108"/>
      <c r="F34" s="108"/>
      <c r="G34" s="108"/>
      <c r="H34" s="135"/>
      <c r="I34" s="143">
        <f>SUM(I29:I33)</f>
        <v>-0.77439588077064059</v>
      </c>
      <c r="J34" s="144">
        <f>SUM(J30:J33)</f>
        <v>-0.47535432335543248</v>
      </c>
      <c r="K34" s="144">
        <f>SUM(K31:K33)</f>
        <v>-1.087525610309342</v>
      </c>
      <c r="L34" s="144">
        <f>SUM(L32:L33)</f>
        <v>0.99340665756480462</v>
      </c>
      <c r="M34" s="136">
        <f>M33</f>
        <v>0</v>
      </c>
      <c r="N34" s="24"/>
      <c r="O34" s="24">
        <f>I34+J34+K34+L34+M34</f>
        <v>-1.3438691568706105</v>
      </c>
      <c r="P34" s="1"/>
      <c r="Q34" s="1"/>
      <c r="R34" s="1"/>
      <c r="S34" s="1"/>
      <c r="U34" s="146"/>
      <c r="V34" s="146"/>
      <c r="W34" s="146"/>
      <c r="X34" s="146"/>
      <c r="Y34" s="146"/>
      <c r="Z34" s="146"/>
      <c r="AA34" s="146"/>
      <c r="AB34" s="146"/>
    </row>
    <row r="35" spans="1:28">
      <c r="A35" s="30"/>
      <c r="B35" s="30"/>
      <c r="C35" s="30"/>
      <c r="D35" s="30"/>
      <c r="E35" s="30"/>
      <c r="F35" s="30"/>
      <c r="G35" s="30"/>
      <c r="H35" s="30"/>
      <c r="I35" s="30"/>
      <c r="J35" s="30"/>
      <c r="K35" s="30"/>
      <c r="L35" s="30"/>
      <c r="M35" s="30"/>
      <c r="N35" s="15"/>
      <c r="O35" s="15"/>
      <c r="P35" s="15"/>
      <c r="Q35" s="15"/>
      <c r="R35" s="15"/>
      <c r="S35" s="15"/>
    </row>
    <row r="36" spans="1:28" ht="16.5" customHeight="1">
      <c r="A36" s="35" t="s">
        <v>29</v>
      </c>
      <c r="B36" s="34"/>
      <c r="C36" s="34"/>
      <c r="D36" s="34"/>
      <c r="E36" s="34"/>
      <c r="F36" s="34"/>
      <c r="G36" s="34"/>
      <c r="H36" s="34"/>
      <c r="I36" s="34"/>
      <c r="J36" s="34"/>
      <c r="K36" s="34"/>
      <c r="L36" s="34"/>
      <c r="M36" s="34"/>
      <c r="N36" s="34"/>
      <c r="O36" s="34"/>
      <c r="P36" s="34"/>
      <c r="Q36" s="34"/>
      <c r="R36" s="34"/>
      <c r="S36" s="34"/>
      <c r="W36" s="151"/>
      <c r="X36" s="151"/>
      <c r="Y36" s="151"/>
      <c r="Z36" s="151"/>
      <c r="AA36" s="146"/>
    </row>
    <row r="37" spans="1:28" ht="15.75" customHeight="1">
      <c r="A37" s="35" t="s">
        <v>30</v>
      </c>
      <c r="B37" s="34"/>
      <c r="C37" s="34"/>
      <c r="D37" s="34"/>
      <c r="E37" s="34"/>
      <c r="F37" s="34"/>
      <c r="G37" s="34"/>
      <c r="H37" s="34"/>
      <c r="I37" s="34"/>
      <c r="J37" s="34"/>
      <c r="K37" s="34"/>
      <c r="L37" s="34"/>
      <c r="M37" s="34"/>
      <c r="N37" s="34"/>
      <c r="O37" s="34"/>
      <c r="P37" s="34"/>
      <c r="Q37" s="34"/>
      <c r="R37" s="34"/>
      <c r="S37" s="34"/>
      <c r="W37" s="151"/>
      <c r="X37" s="151"/>
      <c r="Y37" s="151"/>
      <c r="Z37" s="151"/>
      <c r="AA37" s="146"/>
    </row>
    <row r="38" spans="1:28">
      <c r="A38" s="31"/>
      <c r="B38" s="31"/>
      <c r="C38" s="31"/>
      <c r="D38" s="31"/>
      <c r="E38" s="31"/>
      <c r="F38" s="31"/>
      <c r="G38" s="31"/>
      <c r="H38" s="31"/>
      <c r="I38" s="31"/>
      <c r="J38" s="31"/>
      <c r="K38" s="31"/>
      <c r="L38" s="31"/>
      <c r="M38" s="31"/>
      <c r="N38" s="15"/>
      <c r="O38" s="15"/>
      <c r="P38" s="15"/>
      <c r="Q38" s="15"/>
      <c r="R38" s="15"/>
      <c r="S38" s="15"/>
      <c r="W38" s="151"/>
      <c r="X38" s="151"/>
      <c r="Y38" s="151"/>
      <c r="Z38" s="151"/>
      <c r="AA38" s="146"/>
    </row>
    <row r="39" spans="1:28">
      <c r="A39" s="35" t="s">
        <v>31</v>
      </c>
      <c r="B39" s="35"/>
      <c r="C39" s="35"/>
      <c r="D39" s="35"/>
      <c r="E39" s="35"/>
      <c r="F39" s="35"/>
      <c r="G39" s="35"/>
      <c r="H39" s="35"/>
      <c r="I39" s="35"/>
      <c r="J39" s="35"/>
      <c r="K39" s="35"/>
      <c r="L39" s="35"/>
      <c r="M39" s="35"/>
      <c r="N39" s="1"/>
      <c r="O39" s="1"/>
      <c r="P39" s="1"/>
      <c r="Q39" s="1"/>
      <c r="R39" s="1"/>
      <c r="S39" s="1"/>
      <c r="W39" s="151"/>
      <c r="X39" s="151"/>
      <c r="Y39" s="151"/>
      <c r="Z39" s="151"/>
      <c r="AA39" s="146"/>
    </row>
    <row r="40" spans="1:28" ht="15.75">
      <c r="A40" s="1"/>
      <c r="B40" s="1"/>
      <c r="C40" s="1"/>
      <c r="D40" s="32" t="s">
        <v>32</v>
      </c>
      <c r="E40" s="32"/>
      <c r="F40" s="32"/>
      <c r="G40" s="32" t="s">
        <v>33</v>
      </c>
      <c r="H40" s="32"/>
      <c r="I40" s="32"/>
      <c r="J40" s="32"/>
      <c r="K40" s="32"/>
      <c r="L40" s="32"/>
      <c r="M40" s="32"/>
      <c r="N40" s="32"/>
      <c r="O40" s="32"/>
      <c r="P40" s="32"/>
      <c r="Q40" s="32"/>
      <c r="R40" s="32"/>
      <c r="S40" s="32"/>
      <c r="W40" s="151"/>
      <c r="X40" s="151"/>
      <c r="Y40" s="151"/>
      <c r="Z40" s="151"/>
      <c r="AA40" s="146"/>
    </row>
    <row r="41" spans="1:28">
      <c r="A41" s="1" t="s">
        <v>34</v>
      </c>
      <c r="B41" s="1"/>
      <c r="C41" s="1"/>
      <c r="D41" s="32"/>
      <c r="E41" s="32"/>
      <c r="F41" s="32"/>
      <c r="G41" s="32"/>
      <c r="H41" s="32"/>
      <c r="I41" s="32"/>
      <c r="J41" s="32"/>
      <c r="K41" s="32"/>
      <c r="L41" s="32"/>
      <c r="M41" s="32"/>
      <c r="N41" s="1"/>
      <c r="O41" s="1"/>
      <c r="P41" s="1"/>
      <c r="Q41" s="1"/>
      <c r="R41" s="1"/>
      <c r="S41" s="1"/>
      <c r="W41" s="146"/>
      <c r="X41" s="148"/>
      <c r="Y41" s="148"/>
      <c r="Z41" s="148"/>
      <c r="AA41" s="148"/>
    </row>
    <row r="42" spans="1:28">
      <c r="A42" s="1"/>
      <c r="B42" s="1"/>
      <c r="C42" s="1"/>
      <c r="D42" s="32" t="s">
        <v>35</v>
      </c>
      <c r="E42" s="32"/>
      <c r="F42" s="32"/>
      <c r="G42" s="32"/>
      <c r="H42" s="23"/>
      <c r="I42" s="23"/>
      <c r="J42" s="23"/>
      <c r="K42" s="23"/>
      <c r="L42" s="23"/>
      <c r="M42" s="23"/>
      <c r="N42" s="1"/>
      <c r="O42" s="1"/>
      <c r="P42" s="1"/>
      <c r="Q42" s="1"/>
      <c r="R42" s="1"/>
      <c r="S42" s="1"/>
      <c r="W42" s="146"/>
      <c r="X42" s="148"/>
      <c r="Y42" s="148"/>
      <c r="Z42" s="148"/>
      <c r="AA42" s="148"/>
    </row>
    <row r="43" spans="1:28">
      <c r="A43" s="15"/>
      <c r="B43" s="15"/>
      <c r="C43" s="15"/>
      <c r="D43" s="15"/>
      <c r="E43" s="15"/>
      <c r="F43" s="15"/>
      <c r="G43" s="15"/>
      <c r="H43" s="15"/>
      <c r="I43" s="15"/>
      <c r="J43" s="15"/>
      <c r="K43" s="15"/>
      <c r="L43" s="15"/>
      <c r="M43" s="15"/>
      <c r="N43" s="15"/>
      <c r="O43" s="15"/>
      <c r="P43" s="15"/>
      <c r="Q43" s="15"/>
      <c r="R43" s="15"/>
      <c r="S43" s="15"/>
      <c r="W43" s="146"/>
      <c r="X43" s="148"/>
      <c r="Y43" s="148"/>
      <c r="Z43" s="148"/>
      <c r="AA43" s="148"/>
    </row>
    <row r="44" spans="1:28">
      <c r="A44" s="35" t="s">
        <v>36</v>
      </c>
      <c r="B44" s="35"/>
      <c r="C44" s="35"/>
      <c r="D44" s="35"/>
      <c r="E44" s="35"/>
      <c r="F44" s="35"/>
      <c r="G44" s="35"/>
      <c r="H44" s="35"/>
      <c r="I44" s="35"/>
      <c r="J44" s="35"/>
      <c r="K44" s="35"/>
      <c r="L44" s="35"/>
      <c r="M44" s="35"/>
      <c r="N44" s="1"/>
      <c r="O44" s="1"/>
      <c r="P44" s="1"/>
      <c r="Q44" s="1"/>
      <c r="R44" s="1"/>
      <c r="S44" s="1"/>
    </row>
    <row r="45" spans="1:28">
      <c r="A45" s="1"/>
      <c r="B45" s="1"/>
      <c r="C45" s="1"/>
      <c r="D45" s="32" t="s">
        <v>37</v>
      </c>
      <c r="E45" s="32"/>
      <c r="F45" s="32"/>
      <c r="G45" s="32"/>
      <c r="H45" s="23"/>
      <c r="I45" s="23"/>
      <c r="J45" s="23"/>
      <c r="K45" s="23"/>
      <c r="L45" s="23"/>
      <c r="M45" s="23"/>
      <c r="N45" s="1"/>
      <c r="O45" s="1"/>
      <c r="P45" s="1"/>
      <c r="Q45" s="1"/>
      <c r="R45" s="1"/>
      <c r="S45" s="1"/>
    </row>
    <row r="46" spans="1:28" ht="15.75">
      <c r="A46" s="1"/>
      <c r="B46" s="1"/>
      <c r="C46" s="1"/>
      <c r="D46" s="22" t="s">
        <v>38</v>
      </c>
      <c r="E46" s="32" t="s">
        <v>39</v>
      </c>
      <c r="F46" s="32"/>
      <c r="G46" s="32"/>
      <c r="H46" s="32"/>
      <c r="I46" s="32"/>
      <c r="J46" s="32"/>
      <c r="K46" s="32"/>
      <c r="L46" s="32"/>
      <c r="M46" s="32"/>
      <c r="N46" s="1"/>
      <c r="O46" s="1"/>
      <c r="P46" s="1"/>
      <c r="Q46" s="1"/>
      <c r="R46" s="1"/>
      <c r="S46" s="1"/>
    </row>
    <row r="47" spans="1:28" ht="15.75">
      <c r="A47" s="1"/>
      <c r="B47" s="1"/>
      <c r="C47" s="1"/>
      <c r="D47" s="22"/>
      <c r="E47" s="32" t="s">
        <v>40</v>
      </c>
      <c r="F47" s="32"/>
      <c r="G47" s="32"/>
      <c r="H47" s="32"/>
      <c r="I47" s="32"/>
      <c r="J47" s="32"/>
      <c r="K47" s="32"/>
      <c r="L47" s="32"/>
      <c r="M47" s="32"/>
      <c r="N47" s="1"/>
      <c r="O47" s="1"/>
      <c r="P47" s="1"/>
      <c r="Q47" s="1"/>
      <c r="R47" s="1"/>
      <c r="S47" s="1"/>
    </row>
    <row r="48" spans="1:28" ht="15.75">
      <c r="A48" s="1"/>
      <c r="B48" s="1"/>
      <c r="C48" s="1"/>
      <c r="D48" s="22"/>
      <c r="E48" s="32" t="s">
        <v>41</v>
      </c>
      <c r="F48" s="32"/>
      <c r="G48" s="32"/>
      <c r="H48" s="32"/>
      <c r="I48" s="32"/>
      <c r="J48" s="32"/>
      <c r="K48" s="32"/>
      <c r="L48" s="32"/>
      <c r="M48" s="32"/>
      <c r="N48" s="1"/>
      <c r="O48" s="1"/>
      <c r="P48" s="1"/>
      <c r="Q48" s="1"/>
      <c r="R48" s="1"/>
      <c r="S48" s="1"/>
    </row>
    <row r="49" spans="1:19">
      <c r="A49" s="1"/>
      <c r="B49" s="1"/>
      <c r="C49" s="1"/>
      <c r="D49" s="1"/>
      <c r="E49" s="1"/>
      <c r="F49" s="1"/>
      <c r="G49" s="1"/>
      <c r="H49" s="1"/>
      <c r="I49" s="1"/>
      <c r="J49" s="1"/>
      <c r="K49" s="1"/>
      <c r="L49" s="1"/>
      <c r="M49" s="1"/>
      <c r="N49" s="1"/>
      <c r="O49" s="1"/>
      <c r="P49" s="1"/>
      <c r="Q49" s="1"/>
      <c r="R49" s="1"/>
      <c r="S49" s="1"/>
    </row>
    <row r="50" spans="1:19">
      <c r="A50" s="1"/>
      <c r="B50" s="1"/>
      <c r="C50" s="1"/>
      <c r="D50" s="1"/>
      <c r="E50" s="1"/>
      <c r="F50" s="1"/>
      <c r="G50" s="1"/>
      <c r="H50" s="1"/>
      <c r="I50" s="1"/>
      <c r="J50" s="1"/>
      <c r="K50" s="1"/>
      <c r="L50" s="1"/>
      <c r="M50" s="1"/>
      <c r="N50" s="1"/>
      <c r="O50" s="1"/>
      <c r="P50" s="1"/>
      <c r="Q50" s="1"/>
      <c r="R50" s="1"/>
      <c r="S50" s="1"/>
    </row>
    <row r="51" spans="1:19">
      <c r="A51" s="1"/>
      <c r="B51" s="1"/>
      <c r="C51" s="1"/>
      <c r="D51" s="1"/>
      <c r="E51" s="1"/>
      <c r="F51" s="1"/>
      <c r="G51" s="1"/>
      <c r="H51" s="1"/>
      <c r="I51" s="1"/>
      <c r="J51" s="1"/>
      <c r="K51" s="1"/>
      <c r="L51" s="1"/>
      <c r="M51" s="1"/>
      <c r="N51" s="1"/>
      <c r="O51" s="1"/>
      <c r="P51" s="1"/>
      <c r="Q51" s="1"/>
      <c r="R51" s="1"/>
      <c r="S51" s="1"/>
    </row>
    <row r="52" spans="1:19">
      <c r="A52" s="1"/>
      <c r="B52" s="1"/>
      <c r="C52" s="1"/>
      <c r="D52" s="1"/>
      <c r="E52" s="1"/>
      <c r="F52" s="1"/>
      <c r="G52" s="1"/>
      <c r="H52" s="1"/>
      <c r="I52" s="1"/>
      <c r="J52" s="1"/>
      <c r="K52" s="1"/>
      <c r="L52" s="1"/>
      <c r="M52" s="1"/>
      <c r="N52" s="1"/>
      <c r="O52" s="1"/>
      <c r="P52" s="1"/>
      <c r="Q52" s="1"/>
      <c r="R52" s="1"/>
      <c r="S52" s="1"/>
    </row>
    <row r="53" spans="1:19">
      <c r="A53" s="1"/>
      <c r="B53" s="1"/>
      <c r="C53" s="1"/>
      <c r="D53" s="1"/>
      <c r="E53" s="1"/>
      <c r="F53" s="1"/>
      <c r="G53" s="1"/>
      <c r="H53" s="1"/>
      <c r="I53" s="1"/>
      <c r="J53" s="1"/>
      <c r="K53" s="1"/>
      <c r="L53" s="1"/>
      <c r="M53" s="1"/>
      <c r="N53" s="1"/>
      <c r="O53" s="1"/>
      <c r="P53" s="1"/>
      <c r="Q53" s="1"/>
      <c r="R53" s="1"/>
      <c r="S53" s="1"/>
    </row>
    <row r="54" spans="1:19">
      <c r="A54" s="1"/>
      <c r="B54" s="1"/>
      <c r="C54" s="1"/>
      <c r="D54" s="1"/>
      <c r="E54" s="1"/>
      <c r="F54" s="1"/>
      <c r="G54" s="1"/>
      <c r="H54" s="1"/>
      <c r="I54" s="1"/>
      <c r="J54" s="1"/>
      <c r="K54" s="1"/>
      <c r="L54" s="1"/>
      <c r="M54" s="1"/>
      <c r="N54" s="1"/>
      <c r="O54" s="1"/>
      <c r="P54" s="1"/>
      <c r="Q54" s="1"/>
      <c r="R54" s="1"/>
      <c r="S54" s="1"/>
    </row>
    <row r="55" spans="1:19">
      <c r="A55" s="1"/>
      <c r="B55" s="1"/>
      <c r="C55" s="1"/>
      <c r="D55" s="1"/>
      <c r="E55" s="1"/>
      <c r="F55" s="1"/>
      <c r="G55" s="1"/>
      <c r="H55" s="1"/>
      <c r="I55" s="1"/>
      <c r="J55" s="1"/>
      <c r="K55" s="1"/>
      <c r="L55" s="1"/>
      <c r="M55" s="1"/>
      <c r="N55" s="1"/>
      <c r="O55" s="1"/>
      <c r="P55" s="1"/>
      <c r="Q55" s="1"/>
      <c r="R55" s="1"/>
      <c r="S55" s="1"/>
    </row>
    <row r="56" spans="1:19">
      <c r="A56" s="1"/>
      <c r="B56" s="1"/>
      <c r="C56" s="1"/>
    </row>
    <row r="57" spans="1:19">
      <c r="A57" s="1"/>
      <c r="B57" s="1"/>
      <c r="C57" s="1"/>
    </row>
    <row r="58" spans="1:19">
      <c r="A58" s="1"/>
      <c r="B58" s="1"/>
      <c r="C58" s="1"/>
    </row>
    <row r="59" spans="1:19">
      <c r="A59" s="1"/>
      <c r="B59" s="1"/>
      <c r="C59" s="1"/>
    </row>
  </sheetData>
  <mergeCells count="1">
    <mergeCell ref="A1:M1"/>
  </mergeCells>
  <phoneticPr fontId="0" type="noConversion"/>
  <pageMargins left="0.70866141732283472" right="0.70866141732283472" top="0.74803149606299213" bottom="0.74803149606299213" header="0.31496062992125984" footer="0.31496062992125984"/>
  <pageSetup paperSize="9"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EBSS Model - May 2011</vt:lpstr>
    </vt:vector>
  </TitlesOfParts>
  <Company>Powerlink Queensland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jharris</dc:creator>
  <cp:lastModifiedBy>Dgree</cp:lastModifiedBy>
  <cp:lastPrinted>2011-05-31T03:41:23Z</cp:lastPrinted>
  <dcterms:created xsi:type="dcterms:W3CDTF">2011-05-31T00:47:22Z</dcterms:created>
  <dcterms:modified xsi:type="dcterms:W3CDTF">2011-06-24T02:38:38Z</dcterms:modified>
</cp:coreProperties>
</file>