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60" windowWidth="15195" windowHeight="12330"/>
  </bookViews>
  <sheets>
    <sheet name="STPIS" sheetId="9" r:id="rId1"/>
    <sheet name="EBSS" sheetId="8" r:id="rId2"/>
    <sheet name="Depreciation" sheetId="7" r:id="rId3"/>
    <sheet name="WACC" sheetId="4" r:id="rId4"/>
  </sheets>
  <calcPr calcId="145621" calcMode="manual"/>
</workbook>
</file>

<file path=xl/calcChain.xml><?xml version="1.0" encoding="utf-8"?>
<calcChain xmlns="http://schemas.openxmlformats.org/spreadsheetml/2006/main">
  <c r="E64" i="8"/>
  <c r="G17"/>
  <c r="G24" s="1"/>
  <c r="H82"/>
  <c r="H83" s="1"/>
  <c r="G82"/>
  <c r="F82"/>
  <c r="F83" s="1"/>
  <c r="E82"/>
  <c r="D82"/>
  <c r="D83" s="1"/>
  <c r="I81"/>
  <c r="H77"/>
  <c r="H78" s="1"/>
  <c r="G77"/>
  <c r="F77"/>
  <c r="F78" s="1"/>
  <c r="E77"/>
  <c r="D77"/>
  <c r="D78" s="1"/>
  <c r="I76"/>
  <c r="I75"/>
  <c r="I74"/>
  <c r="H70"/>
  <c r="H71" s="1"/>
  <c r="G70"/>
  <c r="G71" s="1"/>
  <c r="F70"/>
  <c r="F71" s="1"/>
  <c r="E70"/>
  <c r="D70"/>
  <c r="D71" s="1"/>
  <c r="I69"/>
  <c r="I68"/>
  <c r="I67"/>
  <c r="H63"/>
  <c r="H64" s="1"/>
  <c r="G63"/>
  <c r="F63"/>
  <c r="F64" s="1"/>
  <c r="E63"/>
  <c r="D63"/>
  <c r="D64" s="1"/>
  <c r="I62"/>
  <c r="I61"/>
  <c r="I60"/>
  <c r="H56"/>
  <c r="H57" s="1"/>
  <c r="G56"/>
  <c r="F56"/>
  <c r="F6" s="1"/>
  <c r="F7" s="1"/>
  <c r="F14" s="1"/>
  <c r="E56"/>
  <c r="D56"/>
  <c r="D6" s="1"/>
  <c r="I55"/>
  <c r="I54"/>
  <c r="I53"/>
  <c r="C24"/>
  <c r="B24"/>
  <c r="C14"/>
  <c r="B14"/>
  <c r="H6"/>
  <c r="H7" s="1"/>
  <c r="G6"/>
  <c r="E6"/>
  <c r="E7" s="1"/>
  <c r="H5"/>
  <c r="H4"/>
  <c r="F17" s="1"/>
  <c r="F24" s="1"/>
  <c r="E57" l="1"/>
  <c r="E71"/>
  <c r="H17"/>
  <c r="G7"/>
  <c r="G14" s="1"/>
  <c r="G57"/>
  <c r="G64"/>
  <c r="G78"/>
  <c r="D14"/>
  <c r="I82"/>
  <c r="G83"/>
  <c r="E14"/>
  <c r="I56"/>
  <c r="I63"/>
  <c r="D17"/>
  <c r="D24" s="1"/>
  <c r="E17"/>
  <c r="E24" s="1"/>
  <c r="F57"/>
  <c r="D7"/>
  <c r="I70"/>
  <c r="I77"/>
  <c r="D57"/>
  <c r="E78"/>
  <c r="E83"/>
  <c r="H14"/>
  <c r="H24" s="1"/>
  <c r="H26" s="1"/>
  <c r="G26"/>
  <c r="E26" l="1"/>
  <c r="F26"/>
  <c r="J31" s="1"/>
  <c r="D26"/>
  <c r="K33"/>
  <c r="M33"/>
  <c r="M34" s="1"/>
  <c r="M36" s="1"/>
  <c r="J33"/>
  <c r="I33"/>
  <c r="L33"/>
  <c r="G31"/>
  <c r="H31"/>
  <c r="K32"/>
  <c r="I32"/>
  <c r="H32"/>
  <c r="J32"/>
  <c r="L32"/>
  <c r="L34" s="1"/>
  <c r="L36" s="1"/>
  <c r="K31" l="1"/>
  <c r="K34" s="1"/>
  <c r="K36" s="1"/>
  <c r="G30"/>
  <c r="F30"/>
  <c r="H30"/>
  <c r="J30"/>
  <c r="J34" s="1"/>
  <c r="J36" s="1"/>
  <c r="I30"/>
  <c r="I31"/>
  <c r="G29"/>
  <c r="H29"/>
  <c r="F29"/>
  <c r="I29"/>
  <c r="E29"/>
  <c r="I34" l="1"/>
  <c r="N34" l="1"/>
  <c r="I36"/>
  <c r="J114" i="7" l="1"/>
  <c r="I114"/>
  <c r="H114"/>
  <c r="G114"/>
  <c r="F114"/>
  <c r="K103"/>
  <c r="K110"/>
  <c r="K109"/>
  <c r="K102"/>
  <c r="K101"/>
  <c r="K100"/>
  <c r="K99"/>
  <c r="K98"/>
  <c r="K97"/>
  <c r="K96"/>
  <c r="K95"/>
  <c r="K94"/>
  <c r="K93"/>
  <c r="K92"/>
  <c r="K91"/>
  <c r="K108"/>
  <c r="K90"/>
  <c r="K89"/>
  <c r="K88"/>
  <c r="K107"/>
  <c r="K87"/>
  <c r="K86"/>
  <c r="K114" s="1"/>
  <c r="K106"/>
  <c r="L74"/>
  <c r="K74"/>
  <c r="J74"/>
  <c r="I74"/>
  <c r="H74"/>
  <c r="E74"/>
  <c r="L40"/>
  <c r="K40"/>
  <c r="J40"/>
  <c r="I40"/>
  <c r="H40"/>
  <c r="E40"/>
</calcChain>
</file>

<file path=xl/comments1.xml><?xml version="1.0" encoding="utf-8"?>
<comments xmlns="http://schemas.openxmlformats.org/spreadsheetml/2006/main">
  <authors>
    <author>Author</author>
  </authors>
  <commentList>
    <comment ref="H4" authorId="0">
      <text>
        <r>
          <rPr>
            <b/>
            <sz val="9"/>
            <color indexed="81"/>
            <rFont val="Tahoma"/>
            <family val="2"/>
          </rPr>
          <t>Author:</t>
        </r>
        <r>
          <rPr>
            <sz val="9"/>
            <color indexed="81"/>
            <rFont val="Tahoma"/>
            <family val="2"/>
          </rPr>
          <t xml:space="preserve">
Assumes 3.25% CPI for year to Mar 2013</t>
        </r>
      </text>
    </comment>
    <comment ref="H5" authorId="0">
      <text>
        <r>
          <rPr>
            <b/>
            <sz val="9"/>
            <color indexed="81"/>
            <rFont val="Tahoma"/>
            <family val="2"/>
          </rPr>
          <t>Author:</t>
        </r>
        <r>
          <rPr>
            <sz val="9"/>
            <color indexed="81"/>
            <rFont val="Tahoma"/>
            <family val="2"/>
          </rPr>
          <t xml:space="preserve">
Assumes 1/2 x 3.25% CPI for 6 mths to Sep 2012</t>
        </r>
      </text>
    </comment>
  </commentList>
</comments>
</file>

<file path=xl/sharedStrings.xml><?xml version="1.0" encoding="utf-8"?>
<sst xmlns="http://schemas.openxmlformats.org/spreadsheetml/2006/main" count="319" uniqueCount="195">
  <si>
    <t>Unit</t>
  </si>
  <si>
    <t>Weighting Factor(%)</t>
  </si>
  <si>
    <t>Year 1</t>
  </si>
  <si>
    <t>Year 2</t>
  </si>
  <si>
    <t>Year 3</t>
  </si>
  <si>
    <t>Year 4</t>
  </si>
  <si>
    <t>Year 5</t>
  </si>
  <si>
    <t>Proposed Targets</t>
  </si>
  <si>
    <t>Year</t>
  </si>
  <si>
    <t>Setting the Revenue Cap Forecast - Rate of Return ("WACC")</t>
  </si>
  <si>
    <t>Notes for the preparation of information on this proforma:</t>
  </si>
  <si>
    <t>1.</t>
  </si>
  <si>
    <t>2.</t>
  </si>
  <si>
    <t>The minimum inputs set out in the proforma are averages for the five-year regulatory period.</t>
  </si>
  <si>
    <t>3.</t>
  </si>
  <si>
    <t xml:space="preserve">A post-tax nominal WACC framework involves the use of a cash flow modelling approach to derive the revenue requirement.  </t>
  </si>
  <si>
    <t>4.</t>
  </si>
  <si>
    <t>(a)</t>
  </si>
  <si>
    <t>an estimate of its post-tax nominal return on equity; post-tax nominal WACC; and pre-tax real WACC.</t>
  </si>
  <si>
    <t>(b)</t>
  </si>
  <si>
    <t>the assumptions underlying the estimation.</t>
  </si>
  <si>
    <t>(c)</t>
  </si>
  <si>
    <t>full and detailed explanations of the basis of any calculations.</t>
  </si>
  <si>
    <t>(d)</t>
  </si>
  <si>
    <t>references to any sources of information or precedents.</t>
  </si>
  <si>
    <t>TNSP:</t>
  </si>
  <si>
    <t>Reporting date:</t>
  </si>
  <si>
    <t>Proposed value</t>
  </si>
  <si>
    <t>%</t>
  </si>
  <si>
    <t>Nominal risk free rate</t>
  </si>
  <si>
    <t>Cost of debt margin over the risk free rate</t>
  </si>
  <si>
    <t>Market risk premium</t>
  </si>
  <si>
    <t>Corporate tax rate</t>
  </si>
  <si>
    <t>Effective tax rate for equity</t>
  </si>
  <si>
    <t>Proportion of franking credits attributed to shareholders</t>
  </si>
  <si>
    <t>Equity beta</t>
  </si>
  <si>
    <t>Post-tax nominal return on equity</t>
  </si>
  <si>
    <t>Depreciation</t>
  </si>
  <si>
    <t>Inputs for Post-Tax Revenue Model</t>
  </si>
  <si>
    <t>Asset Class</t>
  </si>
  <si>
    <t>Total</t>
  </si>
  <si>
    <t>Based on these inputs, the PTRM will calculate the amount of economic depreciation annually.  These amounts will then be entered into the depreciation schedule below.</t>
  </si>
  <si>
    <t>Depreciation Schedule</t>
  </si>
  <si>
    <t xml:space="preserve">    Yr1</t>
  </si>
  <si>
    <t xml:space="preserve">     Yr2</t>
  </si>
  <si>
    <t xml:space="preserve">     Yr3</t>
  </si>
  <si>
    <t xml:space="preserve">     Yr4</t>
  </si>
  <si>
    <t xml:space="preserve">     Yr5</t>
  </si>
  <si>
    <t>Total Depreciation</t>
  </si>
  <si>
    <t>Location of assets</t>
  </si>
  <si>
    <t>- see network map and forecast capex claim of TNSP.</t>
  </si>
  <si>
    <t>NER requirements</t>
  </si>
  <si>
    <t>Yr1</t>
  </si>
  <si>
    <t>Yr2</t>
  </si>
  <si>
    <t>Yr3</t>
  </si>
  <si>
    <t>Yr4</t>
  </si>
  <si>
    <t>Yr5</t>
  </si>
  <si>
    <r>
      <t xml:space="preserve">The proforma sets out the minimum inputs required by the AER to model a </t>
    </r>
    <r>
      <rPr>
        <b/>
        <i/>
        <sz val="10"/>
        <rFont val="Arial"/>
        <family val="2"/>
      </rPr>
      <t>TNSP's</t>
    </r>
    <r>
      <rPr>
        <sz val="10"/>
        <rFont val="Arial"/>
        <family val="2"/>
      </rPr>
      <t xml:space="preserve"> estimate of WACC.</t>
    </r>
  </si>
  <si>
    <r>
      <t xml:space="preserve">A </t>
    </r>
    <r>
      <rPr>
        <b/>
        <i/>
        <sz val="10"/>
        <rFont val="Arial"/>
        <family val="2"/>
      </rPr>
      <t>TNSP</t>
    </r>
    <r>
      <rPr>
        <sz val="10"/>
        <rFont val="Arial"/>
        <family val="2"/>
      </rPr>
      <t xml:space="preserve"> shall provide to the </t>
    </r>
    <r>
      <rPr>
        <b/>
        <i/>
        <sz val="10"/>
        <rFont val="Arial"/>
        <family val="2"/>
      </rPr>
      <t>AER:</t>
    </r>
    <r>
      <rPr>
        <sz val="10"/>
        <rFont val="Arial"/>
        <family val="2"/>
      </rPr>
      <t/>
    </r>
  </si>
  <si>
    <t>Opening WDV</t>
  </si>
  <si>
    <t>Standard Lives</t>
  </si>
  <si>
    <t xml:space="preserve">Ave Lives Remaining </t>
  </si>
  <si>
    <r>
      <t xml:space="preserve">           </t>
    </r>
    <r>
      <rPr>
        <b/>
        <sz val="12"/>
        <rFont val="Arial"/>
        <family val="2"/>
      </rPr>
      <t>Forecast Capex</t>
    </r>
  </si>
  <si>
    <t>Measure</t>
  </si>
  <si>
    <t xml:space="preserve">Targets must be provided for each year of the revenue reset period.  Proposed caps and collars for those targets should also be included. </t>
  </si>
  <si>
    <t>These should be included in the format X / Y / Z, where X is the collar, Y is the target and Z is the cap.</t>
  </si>
  <si>
    <t>Instructions:</t>
  </si>
  <si>
    <t>7.1 Weighted Average Cost of Capital</t>
  </si>
  <si>
    <t>Nominal vanilla WACC</t>
  </si>
  <si>
    <t>Real risk free rate</t>
  </si>
  <si>
    <t>Inflation Rate</t>
  </si>
  <si>
    <t>Proportion of debt funding</t>
  </si>
  <si>
    <t>Nominal pre-tax cost of debt</t>
  </si>
  <si>
    <t>Circuit Availability Parameter</t>
  </si>
  <si>
    <t>Loss of Supply Parameter</t>
  </si>
  <si>
    <t>Outage Parameter</t>
  </si>
  <si>
    <t>Service Target Performance Incentive Scheme Parameters</t>
  </si>
  <si>
    <t xml:space="preserve">TNSPs are required to list all appropriate parameters for the revenue reset period, grouped under the relevant subheading. </t>
  </si>
  <si>
    <t>TNSPs must list the relevant unit for each parameter, what weighting that sub-parameters is given and the targets for the reset period.</t>
  </si>
  <si>
    <t>This template may be used in revenue proposals. The asset classes are examples only.</t>
  </si>
  <si>
    <t>- as per cl 6A.6.3 and Schedule 6A.1.3(7) of NER.</t>
  </si>
  <si>
    <t xml:space="preserve">where: </t>
  </si>
  <si>
    <t>Year -4</t>
  </si>
  <si>
    <t>Year -3</t>
  </si>
  <si>
    <t>Year -2</t>
  </si>
  <si>
    <t>Year -1</t>
  </si>
  <si>
    <r>
      <t>E</t>
    </r>
    <r>
      <rPr>
        <vertAlign val="subscript"/>
        <sz val="10"/>
        <rFont val="Arial (W1)"/>
        <family val="2"/>
      </rPr>
      <t>t</t>
    </r>
    <r>
      <rPr>
        <sz val="10"/>
        <rFont val="Arial"/>
        <family val="2"/>
      </rPr>
      <t xml:space="preserve"> is the efficiency benefit/loss in year t; </t>
    </r>
  </si>
  <si>
    <t>For savings that arose in the second to fifth year of the regulatory period, the efficiency carry forward amount is calculated as:</t>
  </si>
  <si>
    <r>
      <t>E</t>
    </r>
    <r>
      <rPr>
        <vertAlign val="subscript"/>
        <sz val="10"/>
        <rFont val="Arial"/>
        <family val="2"/>
      </rPr>
      <t>t</t>
    </r>
    <r>
      <rPr>
        <sz val="10"/>
        <rFont val="Arial"/>
        <family val="2"/>
      </rPr>
      <t xml:space="preserve"> = (F</t>
    </r>
    <r>
      <rPr>
        <vertAlign val="subscript"/>
        <sz val="10"/>
        <rFont val="Arial"/>
        <family val="2"/>
      </rPr>
      <t>t</t>
    </r>
    <r>
      <rPr>
        <sz val="10"/>
        <rFont val="Arial"/>
        <family val="2"/>
      </rPr>
      <t xml:space="preserve"> – A</t>
    </r>
    <r>
      <rPr>
        <vertAlign val="subscript"/>
        <sz val="10"/>
        <rFont val="Arial"/>
        <family val="2"/>
      </rPr>
      <t>t</t>
    </r>
    <r>
      <rPr>
        <sz val="10"/>
        <rFont val="Arial"/>
        <family val="2"/>
      </rPr>
      <t>) – (F</t>
    </r>
    <r>
      <rPr>
        <vertAlign val="subscript"/>
        <sz val="10"/>
        <rFont val="Arial"/>
        <family val="2"/>
      </rPr>
      <t>t-1</t>
    </r>
    <r>
      <rPr>
        <sz val="10"/>
        <rFont val="Arial"/>
        <family val="2"/>
      </rPr>
      <t xml:space="preserve"> – A</t>
    </r>
    <r>
      <rPr>
        <vertAlign val="subscript"/>
        <sz val="10"/>
        <rFont val="Arial"/>
        <family val="2"/>
      </rPr>
      <t>t-1</t>
    </r>
    <r>
      <rPr>
        <sz val="10"/>
        <rFont val="Arial"/>
        <family val="2"/>
      </rPr>
      <t>)</t>
    </r>
  </si>
  <si>
    <r>
      <t>A</t>
    </r>
    <r>
      <rPr>
        <vertAlign val="subscript"/>
        <sz val="10"/>
        <rFont val="Arial (W1)"/>
        <family val="2"/>
      </rPr>
      <t>t</t>
    </r>
    <r>
      <rPr>
        <sz val="10"/>
        <rFont val="Arial"/>
        <family val="2"/>
      </rPr>
      <t>, A</t>
    </r>
    <r>
      <rPr>
        <vertAlign val="subscript"/>
        <sz val="10"/>
        <rFont val="Arial"/>
        <family val="2"/>
      </rPr>
      <t>t-1</t>
    </r>
    <r>
      <rPr>
        <sz val="10"/>
        <rFont val="Arial"/>
        <family val="2"/>
      </rPr>
      <t xml:space="preserve"> is the actual operating cost for the years t and t-1 respectively; and</t>
    </r>
  </si>
  <si>
    <r>
      <t>F</t>
    </r>
    <r>
      <rPr>
        <vertAlign val="subscript"/>
        <sz val="10"/>
        <rFont val="Arial"/>
        <family val="2"/>
      </rPr>
      <t>t</t>
    </r>
    <r>
      <rPr>
        <sz val="10"/>
        <rFont val="Arial"/>
        <family val="2"/>
      </rPr>
      <t>, F</t>
    </r>
    <r>
      <rPr>
        <vertAlign val="subscript"/>
        <sz val="10"/>
        <rFont val="Arial (W1)"/>
        <family val="2"/>
      </rPr>
      <t>t-1</t>
    </r>
    <r>
      <rPr>
        <sz val="10"/>
        <rFont val="Arial"/>
        <family val="2"/>
      </rPr>
      <t xml:space="preserve"> is the forecast operating cost for the years t and t-1 respectively</t>
    </r>
  </si>
  <si>
    <t>Commercial Buildings</t>
  </si>
  <si>
    <t>Communications - Civil</t>
  </si>
  <si>
    <t>Communications - Other</t>
  </si>
  <si>
    <t>Computers, software, and office machines</t>
  </si>
  <si>
    <t>Easement</t>
  </si>
  <si>
    <t>Land</t>
  </si>
  <si>
    <t>Network Switching Centres</t>
  </si>
  <si>
    <t>Office furniture, movable plant, and misc</t>
  </si>
  <si>
    <t>Refurbishment</t>
  </si>
  <si>
    <t>Substation Primary Plant</t>
  </si>
  <si>
    <t>Substation Demountable Buildings</t>
  </si>
  <si>
    <t>Substation Establishment</t>
  </si>
  <si>
    <t>Substation Fences</t>
  </si>
  <si>
    <t>Substation Secondary Systems - Electromechanical</t>
  </si>
  <si>
    <t>Substation Secondary Systems - Electronic</t>
  </si>
  <si>
    <t>Transmission lines - Overhead</t>
  </si>
  <si>
    <t>Transmission lines - Underground</t>
  </si>
  <si>
    <t>Working Capital</t>
  </si>
  <si>
    <t>Accelerated Depreciation</t>
  </si>
  <si>
    <t>Refurbishment Projects 2008-2013</t>
  </si>
  <si>
    <t>Equity Raising Cost - 2003 Opening RAB and 2003-08 capex</t>
  </si>
  <si>
    <t>Equity Raising Cost 2013-2018</t>
  </si>
  <si>
    <t>Transmission Line Refit</t>
  </si>
  <si>
    <t>n/a</t>
  </si>
  <si>
    <t>As Incurred</t>
  </si>
  <si>
    <t>As Commissioned</t>
  </si>
  <si>
    <t>Values 2012/13 end of year (June 2013)</t>
  </si>
  <si>
    <t>Transmission lines refit - insulators replacement 2013-18</t>
  </si>
  <si>
    <t>AER adapted EBSS 2008-13 - base year 3</t>
  </si>
  <si>
    <t>Enter actual/target data in blue cells only</t>
  </si>
  <si>
    <t>2005-06</t>
  </si>
  <si>
    <t>2007-08</t>
  </si>
  <si>
    <t>2008-09</t>
  </si>
  <si>
    <t>2009-10</t>
  </si>
  <si>
    <t>2010-11</t>
  </si>
  <si>
    <t>2011-12</t>
  </si>
  <si>
    <t>2012-13</t>
  </si>
  <si>
    <t>2013-14</t>
  </si>
  <si>
    <t>2014-15</t>
  </si>
  <si>
    <t>2015-16</t>
  </si>
  <si>
    <t>2016-17</t>
  </si>
  <si>
    <t>2017-18</t>
  </si>
  <si>
    <t>Actual CPI, midyear (lagged September)</t>
  </si>
  <si>
    <t>Target (Decision - $m real June 2008)</t>
  </si>
  <si>
    <t>Target ($m real June 2013)</t>
  </si>
  <si>
    <t xml:space="preserve"> Adjustments to Target</t>
  </si>
  <si>
    <r>
      <t>Debt raising costs</t>
    </r>
    <r>
      <rPr>
        <vertAlign val="superscript"/>
        <sz val="10"/>
        <rFont val="Arial (W1)"/>
      </rPr>
      <t xml:space="preserve"> </t>
    </r>
    <r>
      <rPr>
        <sz val="10"/>
        <rFont val="Arial (W1)"/>
      </rPr>
      <t>(real)</t>
    </r>
  </si>
  <si>
    <t>Self-insurance (real)</t>
  </si>
  <si>
    <t>Network support costs (real)</t>
  </si>
  <si>
    <t>Movement in provisions (real)</t>
  </si>
  <si>
    <t>Land tax (real)</t>
  </si>
  <si>
    <t>Adjusted Target ($m real June 2013)</t>
  </si>
  <si>
    <t>Actual ($m nominal)</t>
  </si>
  <si>
    <t>Actual ($m real June 2013)</t>
  </si>
  <si>
    <t>Adjustments to Actual</t>
  </si>
  <si>
    <t>Debt raising costs (real)</t>
  </si>
  <si>
    <t>Movements in provisions (real)</t>
  </si>
  <si>
    <t>Adjusted Actual ($m real June 2013)</t>
  </si>
  <si>
    <t>Incremental Gain ($m real June 2013)</t>
  </si>
  <si>
    <t>Carryover</t>
  </si>
  <si>
    <t>Year 0</t>
  </si>
  <si>
    <t>Total Carryover Amount ($m real June 2013)</t>
  </si>
  <si>
    <t>PTRM inputs ($m real June 2013)</t>
  </si>
  <si>
    <r>
      <t>*</t>
    </r>
    <r>
      <rPr>
        <sz val="10"/>
        <rFont val="Arial (W1)"/>
        <family val="2"/>
      </rPr>
      <t xml:space="preserve"> Additional rows may be added as necessary but are subject to approval by the AER. Adjustments must relate to cost categories approved by the AER to be excluded from the scheme in a relevant revenue determination. See clause 2.3 of the Efficiency Benefit</t>
    </r>
  </si>
  <si>
    <t>^ Raw efficiency gains are calculated as per the formulae below.  For the purposes of calculating the carry-over amount, the adjusted target and actual amounts are to be used.</t>
  </si>
  <si>
    <t xml:space="preserve">The first proposed EBSS applied in 2008-13. The efficiency carry forward amount for the first year of the regulatory period is expressed mathematically as: </t>
  </si>
  <si>
    <r>
      <t>E</t>
    </r>
    <r>
      <rPr>
        <vertAlign val="subscript"/>
        <sz val="10"/>
        <rFont val="Arial"/>
        <family val="2"/>
      </rPr>
      <t>2008-09</t>
    </r>
    <r>
      <rPr>
        <sz val="10"/>
        <rFont val="Arial"/>
        <family val="2"/>
      </rPr>
      <t xml:space="preserve"> = F</t>
    </r>
    <r>
      <rPr>
        <vertAlign val="subscript"/>
        <sz val="10"/>
        <rFont val="Arial"/>
        <family val="2"/>
      </rPr>
      <t>2008-09</t>
    </r>
    <r>
      <rPr>
        <sz val="10"/>
        <rFont val="Arial"/>
        <family val="2"/>
      </rPr>
      <t xml:space="preserve"> – A</t>
    </r>
    <r>
      <rPr>
        <vertAlign val="subscript"/>
        <sz val="10"/>
        <rFont val="Arial"/>
        <family val="2"/>
      </rPr>
      <t>2008-09</t>
    </r>
  </si>
  <si>
    <r>
      <t>where A</t>
    </r>
    <r>
      <rPr>
        <vertAlign val="subscript"/>
        <sz val="10"/>
        <rFont val="Arial"/>
        <family val="2"/>
      </rPr>
      <t>2008-09</t>
    </r>
    <r>
      <rPr>
        <sz val="10"/>
        <rFont val="Arial"/>
        <family val="2"/>
      </rPr>
      <t xml:space="preserve"> is the actual operating cost for year 2008-09 and F</t>
    </r>
    <r>
      <rPr>
        <vertAlign val="subscript"/>
        <sz val="10"/>
        <rFont val="Arial"/>
        <family val="2"/>
      </rPr>
      <t>2008-09</t>
    </r>
    <r>
      <rPr>
        <sz val="10"/>
        <rFont val="Arial"/>
        <family val="2"/>
      </rPr>
      <t xml:space="preserve"> is the regulatory target operating cost for that year.</t>
    </r>
  </si>
  <si>
    <t xml:space="preserve">The Final EBSS will apply for the first time in 2013-18. The efficiency carry forward amount for 2013-14 will be expressed mathematically as: </t>
  </si>
  <si>
    <r>
      <t>E</t>
    </r>
    <r>
      <rPr>
        <vertAlign val="subscript"/>
        <sz val="10"/>
        <rFont val="Arial"/>
        <family val="2"/>
      </rPr>
      <t>20013-14</t>
    </r>
    <r>
      <rPr>
        <sz val="10"/>
        <rFont val="Arial"/>
        <family val="2"/>
      </rPr>
      <t xml:space="preserve"> = F</t>
    </r>
    <r>
      <rPr>
        <vertAlign val="subscript"/>
        <sz val="10"/>
        <rFont val="Arial"/>
        <family val="2"/>
      </rPr>
      <t>2013-14</t>
    </r>
    <r>
      <rPr>
        <sz val="10"/>
        <rFont val="Arial"/>
        <family val="2"/>
      </rPr>
      <t xml:space="preserve"> – A</t>
    </r>
    <r>
      <rPr>
        <vertAlign val="subscript"/>
        <sz val="10"/>
        <rFont val="Arial"/>
        <family val="2"/>
      </rPr>
      <t>2013-14</t>
    </r>
  </si>
  <si>
    <t>Total OPEX</t>
  </si>
  <si>
    <t>Post merits Review - Feb 2009</t>
  </si>
  <si>
    <t>ACR contingent project</t>
  </si>
  <si>
    <t>Munno Para contingent project rounding</t>
  </si>
  <si>
    <t>Total per PTRM following Munno Para review</t>
  </si>
  <si>
    <t>Debt raising costs</t>
  </si>
  <si>
    <t>Final decision 2008-09 to 2012-13</t>
  </si>
  <si>
    <t>Munno Para contingent project</t>
  </si>
  <si>
    <t>Self Insurance</t>
  </si>
  <si>
    <t>Network Support</t>
  </si>
  <si>
    <t>Land tax target (allowance)</t>
  </si>
  <si>
    <t>Final decision 2008-09 to 2012-13 (Decision - $m real June 2008) $2006/7</t>
  </si>
  <si>
    <t>Updated to $2007/08</t>
  </si>
  <si>
    <t>Total ($m real June 2013)</t>
  </si>
  <si>
    <t>Actual CPI - March to March</t>
  </si>
  <si>
    <t>CPI indices use the pre July 2013 basis.</t>
  </si>
  <si>
    <t>- / 1585 / 0</t>
  </si>
  <si>
    <t>Dispatch Intervals</t>
  </si>
  <si>
    <t>Market Impact Parameter</t>
  </si>
  <si>
    <t>323.2 / 203.2 / 83.2</t>
  </si>
  <si>
    <t>Minutes</t>
  </si>
  <si>
    <t>Average Outage Duration</t>
  </si>
  <si>
    <t>x = 0.05 and y = 0.2</t>
  </si>
  <si>
    <t>4 / 2 / 0</t>
  </si>
  <si>
    <t>Events</t>
  </si>
  <si>
    <t>Events &gt; y System Minutes</t>
  </si>
  <si>
    <t>9 / 7 / 4</t>
  </si>
  <si>
    <t>Events &gt; x System Minutes</t>
  </si>
  <si>
    <t>98.25 / 99.37 / 99.87</t>
  </si>
  <si>
    <t>Critical Circuit Availability Non-Peak</t>
  </si>
  <si>
    <t>97.47 / 99.12/ 99.96</t>
  </si>
  <si>
    <t>Critical Circuit Availability Peak</t>
  </si>
  <si>
    <t>99.02 / 99.52 / 99.68</t>
  </si>
  <si>
    <t>Transmission Circuit Availability</t>
  </si>
</sst>
</file>

<file path=xl/styles.xml><?xml version="1.0" encoding="utf-8"?>
<styleSheet xmlns="http://schemas.openxmlformats.org/spreadsheetml/2006/main">
  <numFmts count="9">
    <numFmt numFmtId="164" formatCode="#,##0\ ;\(#,##0\)"/>
    <numFmt numFmtId="165" formatCode="#,##0.00\ ;\(#,##0.00\)"/>
    <numFmt numFmtId="166" formatCode="_-* #,##0_-;\-* #,##0_-;_-* &quot;-&quot;??_-;_-@_-"/>
    <numFmt numFmtId="167" formatCode="0.0000"/>
    <numFmt numFmtId="168" formatCode="_(* #,##0.00_);_(* \(#,##0.00\);_(* &quot;-&quot;??_);_(@_)"/>
    <numFmt numFmtId="169" formatCode="_-* #,##0.0000_-;\-* #,##0.0000_-;_-* &quot;-&quot;??_-;_-@_-"/>
    <numFmt numFmtId="170" formatCode="0.00000000000000"/>
    <numFmt numFmtId="171" formatCode="#,##0.0\ ;\(#,##0.0\)"/>
    <numFmt numFmtId="172" formatCode="0.00000"/>
  </numFmts>
  <fonts count="43">
    <font>
      <sz val="10"/>
      <name val="Arial"/>
    </font>
    <font>
      <sz val="10"/>
      <color theme="1"/>
      <name val="Arial"/>
      <family val="2"/>
    </font>
    <font>
      <sz val="10"/>
      <color theme="1"/>
      <name val="Arial"/>
      <family val="2"/>
    </font>
    <font>
      <sz val="10"/>
      <name val="Arial"/>
      <family val="2"/>
    </font>
    <font>
      <b/>
      <sz val="10"/>
      <name val="Arial"/>
      <family val="2"/>
    </font>
    <font>
      <sz val="8"/>
      <name val="Arial"/>
      <family val="2"/>
    </font>
    <font>
      <b/>
      <sz val="12"/>
      <name val="Arial"/>
      <family val="2"/>
    </font>
    <font>
      <sz val="10"/>
      <name val="Arial"/>
      <family val="2"/>
    </font>
    <font>
      <b/>
      <sz val="10"/>
      <name val="Arial"/>
      <family val="2"/>
    </font>
    <font>
      <b/>
      <sz val="16"/>
      <name val="Arial"/>
      <family val="2"/>
    </font>
    <font>
      <sz val="12"/>
      <name val="Arial"/>
      <family val="2"/>
    </font>
    <font>
      <b/>
      <sz val="14"/>
      <name val="Arial"/>
      <family val="2"/>
    </font>
    <font>
      <sz val="10"/>
      <name val="Arial (W1)"/>
      <family val="2"/>
    </font>
    <font>
      <b/>
      <sz val="10"/>
      <name val="Arial (W1)"/>
      <family val="2"/>
    </font>
    <font>
      <b/>
      <sz val="12"/>
      <name val="Arial"/>
      <family val="2"/>
    </font>
    <font>
      <sz val="10"/>
      <name val="Arial"/>
      <family val="2"/>
    </font>
    <font>
      <i/>
      <sz val="10"/>
      <name val="Arial"/>
      <family val="2"/>
    </font>
    <font>
      <sz val="10"/>
      <name val="Arial"/>
      <family val="2"/>
    </font>
    <font>
      <sz val="9"/>
      <name val="Arial"/>
      <family val="2"/>
    </font>
    <font>
      <sz val="10"/>
      <name val="Arial"/>
      <family val="2"/>
    </font>
    <font>
      <b/>
      <i/>
      <sz val="10"/>
      <name val="Arial"/>
      <family val="2"/>
    </font>
    <font>
      <vertAlign val="subscript"/>
      <sz val="10"/>
      <name val="Arial (W1)"/>
      <family val="2"/>
    </font>
    <font>
      <vertAlign val="subscript"/>
      <sz val="10"/>
      <name val="Arial"/>
      <family val="2"/>
    </font>
    <font>
      <b/>
      <sz val="10"/>
      <name val="Arial (W1)"/>
    </font>
    <font>
      <vertAlign val="superscript"/>
      <sz val="10"/>
      <name val="Arial (W1)"/>
    </font>
    <font>
      <sz val="10"/>
      <name val="Arial (W1)"/>
    </font>
    <font>
      <sz val="10"/>
      <color rgb="FFFF0000"/>
      <name val="Arial"/>
      <family val="2"/>
    </font>
    <font>
      <sz val="11"/>
      <color theme="1"/>
      <name val="Calibri"/>
      <family val="2"/>
      <scheme val="minor"/>
    </font>
    <font>
      <b/>
      <sz val="20"/>
      <name val="Arial"/>
      <family val="2"/>
    </font>
    <font>
      <sz val="10"/>
      <color theme="0" tint="-0.499984740745262"/>
      <name val="Arial"/>
      <family val="2"/>
    </font>
    <font>
      <sz val="5"/>
      <color theme="0" tint="-0.499984740745262"/>
      <name val="Arial (W1)"/>
      <family val="2"/>
    </font>
    <font>
      <sz val="5"/>
      <name val="Arial"/>
      <family val="2"/>
    </font>
    <font>
      <sz val="5"/>
      <name val="Arial (W1)"/>
      <family val="2"/>
    </font>
    <font>
      <sz val="10"/>
      <color indexed="22"/>
      <name val="Arial"/>
      <family val="2"/>
    </font>
    <font>
      <b/>
      <sz val="10"/>
      <color indexed="22"/>
      <name val="Arial"/>
      <family val="2"/>
    </font>
    <font>
      <vertAlign val="superscript"/>
      <sz val="5"/>
      <name val="Arial"/>
      <family val="2"/>
    </font>
    <font>
      <b/>
      <u/>
      <sz val="11"/>
      <color rgb="FFFF0000"/>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1"/>
      <color rgb="FFFF0000"/>
      <name val="Calibri"/>
      <family val="2"/>
      <scheme val="minor"/>
    </font>
    <font>
      <b/>
      <sz val="9"/>
      <color indexed="81"/>
      <name val="Tahoma"/>
      <family val="2"/>
    </font>
    <font>
      <sz val="9"/>
      <color indexed="81"/>
      <name val="Tahoma"/>
      <family val="2"/>
    </font>
  </fonts>
  <fills count="17">
    <fill>
      <patternFill patternType="none"/>
    </fill>
    <fill>
      <patternFill patternType="gray125"/>
    </fill>
    <fill>
      <patternFill patternType="solid">
        <fgColor indexed="22"/>
        <bgColor indexed="64"/>
      </patternFill>
    </fill>
    <fill>
      <patternFill patternType="solid">
        <fgColor indexed="44"/>
        <bgColor indexed="64"/>
      </patternFill>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indexed="52"/>
        <bgColor indexed="64"/>
      </patternFill>
    </fill>
    <fill>
      <patternFill patternType="solid">
        <fgColor indexed="51"/>
        <bgColor indexed="64"/>
      </patternFill>
    </fill>
    <fill>
      <patternFill patternType="solid">
        <fgColor indexed="45"/>
        <bgColor indexed="64"/>
      </patternFill>
    </fill>
    <fill>
      <patternFill patternType="solid">
        <fgColor indexed="41"/>
        <bgColor indexed="64"/>
      </patternFill>
    </fill>
    <fill>
      <patternFill patternType="solid">
        <fgColor indexed="5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bottom/>
      <diagonal/>
    </border>
  </borders>
  <cellStyleXfs count="10">
    <xf numFmtId="0" fontId="0" fillId="0" borderId="0"/>
    <xf numFmtId="9" fontId="3" fillId="0" borderId="0" applyFont="0" applyFill="0" applyBorder="0" applyAlignment="0" applyProtection="0"/>
    <xf numFmtId="0" fontId="7" fillId="0" borderId="0"/>
    <xf numFmtId="0" fontId="27" fillId="0" borderId="0"/>
    <xf numFmtId="168" fontId="27" fillId="0" borderId="0" applyFont="0" applyFill="0" applyBorder="0" applyAlignment="0" applyProtection="0"/>
    <xf numFmtId="168" fontId="3" fillId="0" borderId="0" applyFont="0" applyFill="0" applyBorder="0" applyAlignment="0" applyProtection="0"/>
    <xf numFmtId="9" fontId="27" fillId="0" borderId="0" applyFont="0" applyFill="0" applyBorder="0" applyAlignment="0" applyProtection="0"/>
    <xf numFmtId="0" fontId="27" fillId="0" borderId="0"/>
    <xf numFmtId="0" fontId="3" fillId="0" borderId="0"/>
    <xf numFmtId="0" fontId="1" fillId="0" borderId="0"/>
  </cellStyleXfs>
  <cellXfs count="309">
    <xf numFmtId="0" fontId="0" fillId="0" borderId="0" xfId="0"/>
    <xf numFmtId="0" fontId="8" fillId="0" borderId="0" xfId="0" applyFont="1"/>
    <xf numFmtId="0" fontId="7" fillId="0" borderId="0" xfId="0" applyFont="1"/>
    <xf numFmtId="0" fontId="9" fillId="0" borderId="0" xfId="0" applyFont="1" applyAlignment="1">
      <alignment horizontal="center"/>
    </xf>
    <xf numFmtId="0" fontId="10" fillId="0" borderId="0" xfId="0" applyFont="1"/>
    <xf numFmtId="0" fontId="11" fillId="0" borderId="0" xfId="0" applyFont="1" applyAlignment="1">
      <alignment horizontal="center"/>
    </xf>
    <xf numFmtId="0" fontId="7" fillId="0" borderId="1" xfId="0" applyFont="1" applyBorder="1"/>
    <xf numFmtId="0" fontId="6" fillId="0" borderId="0" xfId="0" applyFont="1"/>
    <xf numFmtId="0" fontId="3" fillId="0" borderId="0" xfId="0" applyFont="1"/>
    <xf numFmtId="0" fontId="15" fillId="0" borderId="0" xfId="0" applyFont="1"/>
    <xf numFmtId="0" fontId="15" fillId="0" borderId="2" xfId="0" applyFont="1" applyBorder="1"/>
    <xf numFmtId="0" fontId="15" fillId="0" borderId="0" xfId="0" applyFont="1" applyBorder="1"/>
    <xf numFmtId="0" fontId="17" fillId="0" borderId="0" xfId="0" applyFont="1"/>
    <xf numFmtId="0" fontId="16" fillId="0" borderId="0" xfId="0" applyFont="1"/>
    <xf numFmtId="0" fontId="15" fillId="0" borderId="0" xfId="0" applyFont="1" applyBorder="1" applyAlignment="1">
      <alignment horizontal="center"/>
    </xf>
    <xf numFmtId="0" fontId="15" fillId="0" borderId="0" xfId="0" applyFont="1" applyAlignment="1">
      <alignment horizontal="center"/>
    </xf>
    <xf numFmtId="0" fontId="18" fillId="0" borderId="0" xfId="0" applyFont="1"/>
    <xf numFmtId="0" fontId="19" fillId="0" borderId="0" xfId="0" applyFont="1"/>
    <xf numFmtId="49" fontId="17" fillId="0" borderId="0" xfId="0" applyNumberFormat="1" applyFont="1" applyAlignment="1">
      <alignment horizontal="center"/>
    </xf>
    <xf numFmtId="49" fontId="17" fillId="0" borderId="0" xfId="0" applyNumberFormat="1" applyFont="1"/>
    <xf numFmtId="0" fontId="6" fillId="2" borderId="1" xfId="0" applyFont="1" applyFill="1" applyBorder="1"/>
    <xf numFmtId="0" fontId="6" fillId="2" borderId="3" xfId="0" applyFont="1" applyFill="1" applyBorder="1"/>
    <xf numFmtId="0" fontId="10" fillId="0" borderId="0" xfId="0" quotePrefix="1" applyFont="1"/>
    <xf numFmtId="0" fontId="11" fillId="0" borderId="0" xfId="0" applyFont="1"/>
    <xf numFmtId="165" fontId="15" fillId="0" borderId="0" xfId="0" applyNumberFormat="1" applyFont="1" applyAlignment="1">
      <alignment horizontal="right"/>
    </xf>
    <xf numFmtId="10" fontId="15" fillId="0" borderId="1" xfId="1" applyNumberFormat="1" applyFont="1" applyBorder="1" applyAlignment="1">
      <alignment horizontal="right"/>
    </xf>
    <xf numFmtId="10" fontId="15" fillId="0" borderId="0" xfId="1" applyNumberFormat="1" applyFont="1" applyAlignment="1">
      <alignment horizontal="right"/>
    </xf>
    <xf numFmtId="10" fontId="15" fillId="0" borderId="0" xfId="1" applyNumberFormat="1" applyFont="1" applyBorder="1" applyAlignment="1">
      <alignment horizontal="right"/>
    </xf>
    <xf numFmtId="10" fontId="19" fillId="0" borderId="1" xfId="1" applyNumberFormat="1" applyFont="1" applyBorder="1" applyAlignment="1">
      <alignment horizontal="right"/>
    </xf>
    <xf numFmtId="0" fontId="10" fillId="6" borderId="11" xfId="0" applyFont="1" applyFill="1" applyBorder="1" applyAlignment="1"/>
    <xf numFmtId="0" fontId="10" fillId="6" borderId="3" xfId="0" applyFont="1" applyFill="1" applyBorder="1" applyAlignment="1"/>
    <xf numFmtId="0" fontId="10" fillId="6" borderId="3" xfId="0" applyFont="1" applyFill="1" applyBorder="1" applyAlignment="1">
      <alignment horizontal="center"/>
    </xf>
    <xf numFmtId="0" fontId="10" fillId="6" borderId="11" xfId="0" applyFont="1" applyFill="1" applyBorder="1" applyAlignment="1">
      <alignment horizontal="center"/>
    </xf>
    <xf numFmtId="0" fontId="10" fillId="6" borderId="53" xfId="0" applyFont="1" applyFill="1" applyBorder="1" applyAlignment="1">
      <alignment horizontal="center"/>
    </xf>
    <xf numFmtId="0" fontId="10" fillId="6" borderId="53" xfId="0" applyFont="1" applyFill="1" applyBorder="1" applyAlignment="1"/>
    <xf numFmtId="0" fontId="10" fillId="6" borderId="11" xfId="0" applyFont="1" applyFill="1" applyBorder="1" applyAlignment="1">
      <alignment horizontal="left"/>
    </xf>
    <xf numFmtId="164" fontId="7" fillId="0" borderId="1" xfId="0" applyNumberFormat="1" applyFont="1" applyBorder="1"/>
    <xf numFmtId="165" fontId="7" fillId="0" borderId="1" xfId="0" applyNumberFormat="1" applyFont="1" applyBorder="1"/>
    <xf numFmtId="165" fontId="7" fillId="0" borderId="1" xfId="0" applyNumberFormat="1" applyFont="1" applyBorder="1" applyAlignment="1">
      <alignment horizontal="center"/>
    </xf>
    <xf numFmtId="0" fontId="7" fillId="0" borderId="0" xfId="2" applyFont="1"/>
    <xf numFmtId="164" fontId="7" fillId="0" borderId="0" xfId="0" applyNumberFormat="1" applyFont="1"/>
    <xf numFmtId="164" fontId="0" fillId="0" borderId="0" xfId="0" applyNumberFormat="1"/>
    <xf numFmtId="165" fontId="0" fillId="0" borderId="1" xfId="0" applyNumberFormat="1" applyBorder="1"/>
    <xf numFmtId="0" fontId="28" fillId="0" borderId="0" xfId="3" applyFont="1" applyAlignment="1" applyProtection="1"/>
    <xf numFmtId="166" fontId="27" fillId="0" borderId="0" xfId="3" applyNumberFormat="1"/>
    <xf numFmtId="0" fontId="12" fillId="10" borderId="0" xfId="3" applyFont="1" applyFill="1" applyProtection="1"/>
    <xf numFmtId="0" fontId="12" fillId="0" borderId="0" xfId="3" applyFont="1" applyProtection="1"/>
    <xf numFmtId="167" fontId="12" fillId="0" borderId="0" xfId="3" applyNumberFormat="1" applyFont="1" applyProtection="1"/>
    <xf numFmtId="169" fontId="12" fillId="0" borderId="0" xfId="4" applyNumberFormat="1" applyFont="1" applyProtection="1"/>
    <xf numFmtId="170" fontId="12" fillId="0" borderId="0" xfId="3" applyNumberFormat="1" applyFont="1" applyProtection="1"/>
    <xf numFmtId="0" fontId="23" fillId="11" borderId="25" xfId="3" applyFont="1" applyFill="1" applyBorder="1" applyAlignment="1" applyProtection="1">
      <alignment horizontal="left"/>
    </xf>
    <xf numFmtId="0" fontId="13" fillId="11" borderId="17" xfId="3" applyFont="1" applyFill="1" applyBorder="1" applyAlignment="1" applyProtection="1">
      <alignment horizontal="center"/>
    </xf>
    <xf numFmtId="0" fontId="13" fillId="11" borderId="30" xfId="3" applyFont="1" applyFill="1" applyBorder="1" applyAlignment="1" applyProtection="1">
      <alignment horizontal="center"/>
    </xf>
    <xf numFmtId="0" fontId="13" fillId="11" borderId="7" xfId="3" applyFont="1" applyFill="1" applyBorder="1" applyAlignment="1" applyProtection="1">
      <alignment horizontal="center"/>
    </xf>
    <xf numFmtId="0" fontId="13" fillId="11" borderId="38" xfId="3" applyFont="1" applyFill="1" applyBorder="1" applyAlignment="1" applyProtection="1">
      <alignment horizontal="center"/>
    </xf>
    <xf numFmtId="0" fontId="13" fillId="11" borderId="18" xfId="3" applyFont="1" applyFill="1" applyBorder="1" applyAlignment="1" applyProtection="1">
      <alignment horizontal="center"/>
    </xf>
    <xf numFmtId="0" fontId="13" fillId="11" borderId="49" xfId="3" applyFont="1" applyFill="1" applyBorder="1" applyAlignment="1" applyProtection="1">
      <alignment horizontal="center"/>
    </xf>
    <xf numFmtId="0" fontId="27" fillId="0" borderId="0" xfId="3" applyProtection="1"/>
    <xf numFmtId="0" fontId="27" fillId="0" borderId="0" xfId="3"/>
    <xf numFmtId="0" fontId="23" fillId="6" borderId="19" xfId="3" applyFont="1" applyFill="1" applyBorder="1" applyAlignment="1" applyProtection="1">
      <alignment horizontal="left"/>
    </xf>
    <xf numFmtId="168" fontId="13" fillId="0" borderId="46" xfId="5" applyFont="1" applyBorder="1" applyAlignment="1" applyProtection="1">
      <alignment horizontal="center"/>
      <protection locked="0"/>
    </xf>
    <xf numFmtId="165" fontId="13" fillId="10" borderId="47" xfId="6" applyNumberFormat="1" applyFont="1" applyFill="1" applyBorder="1" applyAlignment="1" applyProtection="1">
      <alignment horizontal="center"/>
      <protection locked="0"/>
    </xf>
    <xf numFmtId="165" fontId="13" fillId="10" borderId="3" xfId="6" applyNumberFormat="1" applyFont="1" applyFill="1" applyBorder="1" applyAlignment="1" applyProtection="1">
      <alignment horizontal="center"/>
      <protection locked="0"/>
    </xf>
    <xf numFmtId="165" fontId="13" fillId="0" borderId="47" xfId="6" applyNumberFormat="1" applyFont="1" applyFill="1" applyBorder="1" applyAlignment="1" applyProtection="1">
      <alignment horizontal="right"/>
      <protection locked="0"/>
    </xf>
    <xf numFmtId="165" fontId="27" fillId="0" borderId="0" xfId="3" applyNumberFormat="1" applyAlignment="1" applyProtection="1">
      <alignment horizontal="right"/>
    </xf>
    <xf numFmtId="165" fontId="13" fillId="10" borderId="20" xfId="6" applyNumberFormat="1" applyFont="1" applyFill="1" applyBorder="1" applyAlignment="1" applyProtection="1">
      <alignment horizontal="center"/>
      <protection locked="0"/>
    </xf>
    <xf numFmtId="165" fontId="13" fillId="0" borderId="20" xfId="6" applyNumberFormat="1" applyFont="1" applyFill="1" applyBorder="1" applyAlignment="1" applyProtection="1">
      <alignment horizontal="right"/>
      <protection locked="0"/>
    </xf>
    <xf numFmtId="168" fontId="13" fillId="0" borderId="12" xfId="5" applyFont="1" applyBorder="1" applyAlignment="1" applyProtection="1">
      <alignment horizontal="left"/>
      <protection locked="0"/>
    </xf>
    <xf numFmtId="165" fontId="13" fillId="0" borderId="31" xfId="5" applyNumberFormat="1" applyFont="1" applyBorder="1" applyAlignment="1" applyProtection="1">
      <alignment horizontal="right"/>
      <protection locked="0"/>
    </xf>
    <xf numFmtId="165" fontId="23" fillId="10" borderId="23" xfId="5" applyNumberFormat="1" applyFont="1" applyFill="1" applyBorder="1" applyAlignment="1" applyProtection="1">
      <alignment horizontal="center"/>
      <protection locked="0"/>
    </xf>
    <xf numFmtId="165" fontId="23" fillId="10" borderId="20" xfId="5" applyNumberFormat="1" applyFont="1" applyFill="1" applyBorder="1" applyAlignment="1" applyProtection="1">
      <alignment horizontal="center"/>
      <protection locked="0"/>
    </xf>
    <xf numFmtId="165" fontId="27" fillId="0" borderId="0" xfId="3" applyNumberFormat="1" applyAlignment="1" applyProtection="1">
      <alignment horizontal="left"/>
    </xf>
    <xf numFmtId="0" fontId="23" fillId="6" borderId="21" xfId="3" applyFont="1" applyFill="1" applyBorder="1" applyAlignment="1" applyProtection="1">
      <alignment horizontal="left"/>
    </xf>
    <xf numFmtId="168" fontId="13" fillId="8" borderId="13" xfId="5" applyFont="1" applyFill="1" applyBorder="1" applyAlignment="1" applyProtection="1">
      <alignment horizontal="left"/>
    </xf>
    <xf numFmtId="165" fontId="13" fillId="8" borderId="36" xfId="5" applyNumberFormat="1" applyFont="1" applyFill="1" applyBorder="1" applyAlignment="1" applyProtection="1">
      <alignment horizontal="right"/>
    </xf>
    <xf numFmtId="165" fontId="13" fillId="8" borderId="9" xfId="5" applyNumberFormat="1" applyFont="1" applyFill="1" applyBorder="1" applyAlignment="1" applyProtection="1">
      <alignment horizontal="center"/>
    </xf>
    <xf numFmtId="0" fontId="12" fillId="7" borderId="22" xfId="3" applyFont="1" applyFill="1" applyBorder="1" applyAlignment="1" applyProtection="1">
      <alignment horizontal="right"/>
    </xf>
    <xf numFmtId="168" fontId="13" fillId="0" borderId="34" xfId="5" applyFont="1" applyFill="1" applyBorder="1" applyAlignment="1" applyProtection="1">
      <alignment horizontal="left"/>
    </xf>
    <xf numFmtId="165" fontId="13" fillId="0" borderId="32" xfId="5" applyNumberFormat="1" applyFont="1" applyFill="1" applyBorder="1" applyAlignment="1" applyProtection="1">
      <alignment horizontal="right"/>
    </xf>
    <xf numFmtId="165" fontId="3" fillId="12" borderId="53" xfId="3" applyNumberFormat="1" applyFont="1" applyFill="1" applyBorder="1" applyAlignment="1">
      <alignment horizontal="center"/>
    </xf>
    <xf numFmtId="165" fontId="27" fillId="0" borderId="0" xfId="3" applyNumberFormat="1" applyFont="1" applyAlignment="1" applyProtection="1">
      <alignment horizontal="right"/>
    </xf>
    <xf numFmtId="0" fontId="27" fillId="0" borderId="0" xfId="3" applyFont="1"/>
    <xf numFmtId="0" fontId="12" fillId="8" borderId="19" xfId="3" applyFont="1" applyFill="1" applyBorder="1" applyAlignment="1" applyProtection="1">
      <alignment horizontal="right"/>
    </xf>
    <xf numFmtId="168" fontId="13" fillId="0" borderId="12" xfId="5" applyFont="1" applyFill="1" applyBorder="1" applyAlignment="1" applyProtection="1">
      <alignment horizontal="left"/>
      <protection locked="0"/>
    </xf>
    <xf numFmtId="165" fontId="13" fillId="0" borderId="31" xfId="5" applyNumberFormat="1" applyFont="1" applyFill="1" applyBorder="1" applyAlignment="1" applyProtection="1">
      <alignment horizontal="right"/>
      <protection locked="0"/>
    </xf>
    <xf numFmtId="165" fontId="13" fillId="0" borderId="3" xfId="5" applyNumberFormat="1" applyFont="1" applyFill="1" applyBorder="1" applyAlignment="1" applyProtection="1">
      <alignment horizontal="center"/>
      <protection locked="0"/>
    </xf>
    <xf numFmtId="0" fontId="12" fillId="8" borderId="50" xfId="3" applyFont="1" applyFill="1" applyBorder="1" applyAlignment="1" applyProtection="1">
      <alignment horizontal="right"/>
    </xf>
    <xf numFmtId="168" fontId="13" fillId="0" borderId="35" xfId="5" applyFont="1" applyFill="1" applyBorder="1" applyAlignment="1" applyProtection="1">
      <alignment horizontal="left"/>
      <protection locked="0"/>
    </xf>
    <xf numFmtId="165" fontId="13" fillId="0" borderId="33" xfId="5" applyNumberFormat="1" applyFont="1" applyFill="1" applyBorder="1" applyAlignment="1" applyProtection="1">
      <alignment horizontal="right"/>
      <protection locked="0"/>
    </xf>
    <xf numFmtId="0" fontId="23" fillId="6" borderId="25" xfId="3" applyFont="1" applyFill="1" applyBorder="1" applyAlignment="1" applyProtection="1">
      <alignment horizontal="left"/>
    </xf>
    <xf numFmtId="168" fontId="13" fillId="8" borderId="17" xfId="5" applyFont="1" applyFill="1" applyBorder="1" applyAlignment="1" applyProtection="1">
      <alignment horizontal="left"/>
    </xf>
    <xf numFmtId="165" fontId="13" fillId="8" borderId="28" xfId="5" applyNumberFormat="1" applyFont="1" applyFill="1" applyBorder="1" applyAlignment="1" applyProtection="1">
      <alignment horizontal="right"/>
    </xf>
    <xf numFmtId="171" fontId="13" fillId="8" borderId="17" xfId="5" applyNumberFormat="1" applyFont="1" applyFill="1" applyBorder="1" applyAlignment="1" applyProtection="1">
      <alignment horizontal="center"/>
    </xf>
    <xf numFmtId="0" fontId="29" fillId="0" borderId="11" xfId="3" applyFont="1" applyFill="1" applyBorder="1" applyAlignment="1" applyProtection="1">
      <alignment horizontal="right"/>
    </xf>
    <xf numFmtId="168" fontId="30" fillId="0" borderId="53" xfId="5" applyFont="1" applyFill="1" applyBorder="1" applyAlignment="1" applyProtection="1">
      <alignment horizontal="left"/>
    </xf>
    <xf numFmtId="165" fontId="30" fillId="0" borderId="53" xfId="5" applyNumberFormat="1" applyFont="1" applyFill="1" applyBorder="1" applyAlignment="1" applyProtection="1">
      <alignment horizontal="right"/>
    </xf>
    <xf numFmtId="165" fontId="29" fillId="0" borderId="53" xfId="6" applyNumberFormat="1" applyFont="1" applyFill="1" applyBorder="1" applyAlignment="1" applyProtection="1">
      <alignment horizontal="center"/>
    </xf>
    <xf numFmtId="165" fontId="29" fillId="0" borderId="3" xfId="6" applyNumberFormat="1" applyFont="1" applyFill="1" applyBorder="1" applyAlignment="1" applyProtection="1">
      <alignment horizontal="center"/>
    </xf>
    <xf numFmtId="165" fontId="31" fillId="0" borderId="0" xfId="3" applyNumberFormat="1" applyFont="1" applyAlignment="1" applyProtection="1">
      <alignment horizontal="right"/>
    </xf>
    <xf numFmtId="0" fontId="23" fillId="6" borderId="22" xfId="3" applyFont="1" applyFill="1" applyBorder="1" applyAlignment="1" applyProtection="1">
      <alignment horizontal="left"/>
    </xf>
    <xf numFmtId="168" fontId="13" fillId="0" borderId="34" xfId="5" applyFont="1" applyFill="1" applyBorder="1" applyAlignment="1" applyProtection="1">
      <alignment horizontal="left"/>
      <protection locked="0"/>
    </xf>
    <xf numFmtId="165" fontId="13" fillId="0" borderId="55" xfId="5" applyNumberFormat="1" applyFont="1" applyFill="1" applyBorder="1" applyAlignment="1" applyProtection="1">
      <alignment horizontal="right"/>
      <protection locked="0"/>
    </xf>
    <xf numFmtId="165" fontId="27" fillId="0" borderId="0" xfId="3" applyNumberFormat="1" applyFill="1" applyBorder="1" applyAlignment="1" applyProtection="1">
      <alignment horizontal="right"/>
    </xf>
    <xf numFmtId="165" fontId="13" fillId="8" borderId="56" xfId="5" applyNumberFormat="1" applyFont="1" applyFill="1" applyBorder="1" applyAlignment="1" applyProtection="1">
      <alignment horizontal="right"/>
    </xf>
    <xf numFmtId="165" fontId="27" fillId="0" borderId="0" xfId="3" applyNumberFormat="1" applyFill="1" applyAlignment="1" applyProtection="1">
      <alignment horizontal="right"/>
    </xf>
    <xf numFmtId="0" fontId="12" fillId="7" borderId="27" xfId="3" applyFont="1" applyFill="1" applyBorder="1" applyAlignment="1" applyProtection="1">
      <alignment horizontal="right"/>
    </xf>
    <xf numFmtId="168" fontId="13" fillId="0" borderId="37" xfId="5" applyFont="1" applyFill="1" applyBorder="1" applyAlignment="1" applyProtection="1">
      <alignment horizontal="left"/>
    </xf>
    <xf numFmtId="165" fontId="13" fillId="0" borderId="47" xfId="5" applyNumberFormat="1" applyFont="1" applyFill="1" applyBorder="1" applyAlignment="1" applyProtection="1">
      <alignment horizontal="right"/>
    </xf>
    <xf numFmtId="165" fontId="13" fillId="0" borderId="15" xfId="5" applyNumberFormat="1" applyFont="1" applyFill="1" applyBorder="1" applyAlignment="1" applyProtection="1">
      <alignment horizontal="center"/>
    </xf>
    <xf numFmtId="165" fontId="13" fillId="0" borderId="14" xfId="5" applyNumberFormat="1" applyFont="1" applyFill="1" applyBorder="1" applyAlignment="1" applyProtection="1">
      <alignment horizontal="center"/>
    </xf>
    <xf numFmtId="165" fontId="23" fillId="0" borderId="16" xfId="5" applyNumberFormat="1" applyFont="1" applyFill="1" applyBorder="1" applyAlignment="1" applyProtection="1">
      <alignment horizontal="center"/>
    </xf>
    <xf numFmtId="165" fontId="13" fillId="0" borderId="20" xfId="5" applyNumberFormat="1" applyFont="1" applyFill="1" applyBorder="1" applyAlignment="1" applyProtection="1">
      <alignment horizontal="right"/>
      <protection locked="0"/>
    </xf>
    <xf numFmtId="165" fontId="13" fillId="13" borderId="3" xfId="5" applyNumberFormat="1" applyFont="1" applyFill="1" applyBorder="1" applyAlignment="1" applyProtection="1">
      <alignment horizontal="center"/>
      <protection locked="0"/>
    </xf>
    <xf numFmtId="165" fontId="13" fillId="0" borderId="57" xfId="5" applyNumberFormat="1" applyFont="1" applyFill="1" applyBorder="1" applyAlignment="1" applyProtection="1">
      <alignment horizontal="right"/>
      <protection locked="0"/>
    </xf>
    <xf numFmtId="2" fontId="27" fillId="0" borderId="0" xfId="3" applyNumberFormat="1"/>
    <xf numFmtId="165" fontId="13" fillId="8" borderId="17" xfId="5" applyNumberFormat="1" applyFont="1" applyFill="1" applyBorder="1" applyAlignment="1" applyProtection="1">
      <alignment horizontal="center"/>
    </xf>
    <xf numFmtId="165" fontId="13" fillId="15" borderId="17" xfId="5" applyNumberFormat="1" applyFont="1" applyFill="1" applyBorder="1" applyAlignment="1" applyProtection="1">
      <alignment horizontal="center"/>
    </xf>
    <xf numFmtId="168" fontId="32" fillId="0" borderId="53" xfId="5" applyFont="1" applyFill="1" applyBorder="1" applyAlignment="1" applyProtection="1">
      <alignment horizontal="left"/>
    </xf>
    <xf numFmtId="165" fontId="32" fillId="0" borderId="53" xfId="5" applyNumberFormat="1" applyFont="1" applyFill="1" applyBorder="1" applyAlignment="1" applyProtection="1">
      <alignment horizontal="right"/>
    </xf>
    <xf numFmtId="165" fontId="29" fillId="0" borderId="53" xfId="5" applyNumberFormat="1" applyFont="1" applyFill="1" applyBorder="1" applyAlignment="1" applyProtection="1">
      <alignment horizontal="center"/>
    </xf>
    <xf numFmtId="165" fontId="29" fillId="0" borderId="3" xfId="5" applyNumberFormat="1" applyFont="1" applyFill="1" applyBorder="1" applyAlignment="1" applyProtection="1">
      <alignment horizontal="center"/>
    </xf>
    <xf numFmtId="165" fontId="3" fillId="0" borderId="0" xfId="3" applyNumberFormat="1" applyFont="1" applyAlignment="1" applyProtection="1">
      <alignment horizontal="right"/>
    </xf>
    <xf numFmtId="0" fontId="2" fillId="0" borderId="0" xfId="3" applyFont="1"/>
    <xf numFmtId="168" fontId="23" fillId="2" borderId="28" xfId="5" applyFont="1" applyFill="1" applyBorder="1" applyAlignment="1" applyProtection="1">
      <alignment horizontal="left"/>
    </xf>
    <xf numFmtId="165" fontId="12" fillId="2" borderId="28" xfId="5" applyNumberFormat="1" applyFont="1" applyFill="1" applyBorder="1" applyAlignment="1" applyProtection="1">
      <alignment horizontal="right"/>
    </xf>
    <xf numFmtId="171" fontId="23" fillId="8" borderId="17" xfId="5" applyNumberFormat="1" applyFont="1" applyFill="1" applyBorder="1" applyAlignment="1" applyProtection="1">
      <alignment horizontal="center"/>
    </xf>
    <xf numFmtId="171" fontId="23" fillId="8" borderId="7" xfId="5" applyNumberFormat="1" applyFont="1" applyFill="1" applyBorder="1" applyAlignment="1" applyProtection="1">
      <alignment horizontal="center"/>
    </xf>
    <xf numFmtId="165" fontId="23" fillId="8" borderId="7" xfId="5" applyNumberFormat="1" applyFont="1" applyFill="1" applyBorder="1" applyAlignment="1" applyProtection="1">
      <alignment horizontal="center"/>
    </xf>
    <xf numFmtId="165" fontId="23" fillId="8" borderId="7" xfId="5" quotePrefix="1" applyNumberFormat="1" applyFont="1" applyFill="1" applyBorder="1" applyAlignment="1" applyProtection="1">
      <alignment horizontal="center"/>
    </xf>
    <xf numFmtId="0" fontId="27" fillId="0" borderId="0" xfId="7" applyFont="1"/>
    <xf numFmtId="0" fontId="32" fillId="0" borderId="26" xfId="3" applyFont="1" applyFill="1" applyBorder="1" applyAlignment="1" applyProtection="1">
      <alignment horizontal="left"/>
    </xf>
    <xf numFmtId="168" fontId="32" fillId="0" borderId="0" xfId="5" applyFont="1" applyFill="1" applyBorder="1" applyAlignment="1" applyProtection="1">
      <alignment horizontal="left"/>
    </xf>
    <xf numFmtId="165" fontId="32" fillId="0" borderId="0" xfId="5" applyNumberFormat="1" applyFont="1" applyFill="1" applyBorder="1" applyAlignment="1" applyProtection="1">
      <alignment horizontal="right"/>
    </xf>
    <xf numFmtId="165" fontId="32" fillId="0" borderId="0" xfId="5" applyNumberFormat="1" applyFont="1" applyFill="1" applyBorder="1" applyAlignment="1" applyProtection="1">
      <alignment horizontal="center"/>
    </xf>
    <xf numFmtId="165" fontId="5" fillId="0" borderId="0" xfId="5" quotePrefix="1" applyNumberFormat="1" applyFont="1" applyFill="1" applyBorder="1" applyAlignment="1" applyProtection="1">
      <alignment horizontal="right"/>
    </xf>
    <xf numFmtId="165" fontId="5" fillId="0" borderId="0" xfId="5" quotePrefix="1" applyNumberFormat="1" applyFont="1" applyFill="1" applyBorder="1" applyAlignment="1" applyProtection="1">
      <alignment horizontal="left"/>
    </xf>
    <xf numFmtId="0" fontId="4" fillId="2" borderId="25" xfId="3" applyFont="1" applyFill="1" applyBorder="1" applyAlignment="1" applyProtection="1">
      <alignment horizontal="left"/>
    </xf>
    <xf numFmtId="168" fontId="3" fillId="2" borderId="28" xfId="5" applyFont="1" applyFill="1" applyBorder="1" applyAlignment="1" applyProtection="1">
      <alignment horizontal="left"/>
    </xf>
    <xf numFmtId="165" fontId="3" fillId="2" borderId="30" xfId="5" applyNumberFormat="1" applyFont="1" applyFill="1" applyBorder="1" applyAlignment="1" applyProtection="1">
      <alignment horizontal="right"/>
    </xf>
    <xf numFmtId="165" fontId="3" fillId="2" borderId="5" xfId="5" applyNumberFormat="1" applyFont="1" applyFill="1" applyBorder="1" applyAlignment="1" applyProtection="1">
      <alignment horizontal="center"/>
    </xf>
    <xf numFmtId="165" fontId="3" fillId="2" borderId="39" xfId="5" applyNumberFormat="1" applyFont="1" applyFill="1" applyBorder="1" applyAlignment="1" applyProtection="1">
      <alignment horizontal="center"/>
    </xf>
    <xf numFmtId="165" fontId="3" fillId="2" borderId="40" xfId="5" applyNumberFormat="1" applyFont="1" applyFill="1" applyBorder="1" applyAlignment="1" applyProtection="1">
      <alignment horizontal="center"/>
    </xf>
    <xf numFmtId="165" fontId="2" fillId="0" borderId="0" xfId="3" applyNumberFormat="1" applyFont="1" applyFill="1" applyBorder="1" applyAlignment="1" applyProtection="1">
      <alignment horizontal="right"/>
    </xf>
    <xf numFmtId="0" fontId="3" fillId="11" borderId="27" xfId="3" applyFont="1" applyFill="1" applyBorder="1" applyAlignment="1" applyProtection="1">
      <alignment horizontal="left"/>
    </xf>
    <xf numFmtId="168" fontId="3" fillId="2" borderId="0" xfId="5" applyFont="1" applyFill="1" applyBorder="1" applyAlignment="1" applyProtection="1">
      <alignment horizontal="left"/>
    </xf>
    <xf numFmtId="165" fontId="3" fillId="2" borderId="0" xfId="5" applyNumberFormat="1" applyFont="1" applyFill="1" applyBorder="1" applyAlignment="1" applyProtection="1">
      <alignment horizontal="right"/>
    </xf>
    <xf numFmtId="165" fontId="3" fillId="8" borderId="17" xfId="5" applyNumberFormat="1" applyFont="1" applyFill="1" applyBorder="1" applyAlignment="1" applyProtection="1">
      <alignment horizontal="center"/>
    </xf>
    <xf numFmtId="165" fontId="3" fillId="8" borderId="14" xfId="5" applyNumberFormat="1" applyFont="1" applyFill="1" applyBorder="1" applyAlignment="1" applyProtection="1">
      <alignment horizontal="center"/>
    </xf>
    <xf numFmtId="165" fontId="3" fillId="8" borderId="47" xfId="5" applyNumberFormat="1" applyFont="1" applyFill="1" applyBorder="1" applyAlignment="1" applyProtection="1">
      <alignment horizontal="center"/>
    </xf>
    <xf numFmtId="165" fontId="3" fillId="8" borderId="27" xfId="5" applyNumberFormat="1" applyFont="1" applyFill="1" applyBorder="1" applyAlignment="1" applyProtection="1">
      <alignment horizontal="center"/>
    </xf>
    <xf numFmtId="165" fontId="2" fillId="0" borderId="0" xfId="3" applyNumberFormat="1" applyFont="1" applyAlignment="1" applyProtection="1">
      <alignment horizontal="right"/>
    </xf>
    <xf numFmtId="10" fontId="2" fillId="0" borderId="0" xfId="3" applyNumberFormat="1" applyFont="1"/>
    <xf numFmtId="0" fontId="3" fillId="11" borderId="19" xfId="3" applyFont="1" applyFill="1" applyBorder="1" applyAlignment="1" applyProtection="1">
      <alignment horizontal="left"/>
    </xf>
    <xf numFmtId="165" fontId="3" fillId="2" borderId="41" xfId="5" applyNumberFormat="1" applyFont="1" applyFill="1" applyBorder="1" applyAlignment="1" applyProtection="1">
      <alignment horizontal="center"/>
    </xf>
    <xf numFmtId="165" fontId="3" fillId="2" borderId="0" xfId="5" applyNumberFormat="1" applyFont="1" applyFill="1" applyBorder="1" applyAlignment="1" applyProtection="1">
      <alignment horizontal="center"/>
    </xf>
    <xf numFmtId="165" fontId="3" fillId="8" borderId="35" xfId="5" applyNumberFormat="1" applyFont="1" applyFill="1" applyBorder="1" applyAlignment="1" applyProtection="1">
      <alignment horizontal="center"/>
    </xf>
    <xf numFmtId="165" fontId="3" fillId="8" borderId="1" xfId="5" applyNumberFormat="1" applyFont="1" applyFill="1" applyBorder="1" applyAlignment="1" applyProtection="1">
      <alignment horizontal="center"/>
    </xf>
    <xf numFmtId="165" fontId="3" fillId="8" borderId="20" xfId="5" applyNumberFormat="1" applyFont="1" applyFill="1" applyBorder="1" applyAlignment="1" applyProtection="1">
      <alignment horizontal="center"/>
    </xf>
    <xf numFmtId="165" fontId="3" fillId="8" borderId="12" xfId="5" applyNumberFormat="1" applyFont="1" applyFill="1" applyBorder="1" applyAlignment="1" applyProtection="1">
      <alignment horizontal="center"/>
    </xf>
    <xf numFmtId="165" fontId="3" fillId="8" borderId="16" xfId="5" applyNumberFormat="1" applyFont="1" applyFill="1" applyBorder="1" applyAlignment="1" applyProtection="1">
      <alignment horizontal="center"/>
    </xf>
    <xf numFmtId="165" fontId="3" fillId="2" borderId="42" xfId="5" applyNumberFormat="1" applyFont="1" applyFill="1" applyBorder="1" applyAlignment="1" applyProtection="1">
      <alignment horizontal="center"/>
    </xf>
    <xf numFmtId="168" fontId="33" fillId="2" borderId="0" xfId="5" applyFont="1" applyFill="1" applyBorder="1" applyAlignment="1" applyProtection="1">
      <alignment horizontal="left"/>
    </xf>
    <xf numFmtId="165" fontId="33" fillId="2" borderId="0" xfId="5" applyNumberFormat="1" applyFont="1" applyFill="1" applyBorder="1" applyAlignment="1" applyProtection="1">
      <alignment horizontal="right"/>
    </xf>
    <xf numFmtId="165" fontId="33" fillId="2" borderId="41" xfId="5" applyNumberFormat="1" applyFont="1" applyFill="1" applyBorder="1" applyAlignment="1" applyProtection="1">
      <alignment horizontal="center"/>
    </xf>
    <xf numFmtId="165" fontId="3" fillId="8" borderId="10" xfId="5" applyNumberFormat="1" applyFont="1" applyFill="1" applyBorder="1" applyAlignment="1" applyProtection="1">
      <alignment horizontal="center"/>
    </xf>
    <xf numFmtId="165" fontId="3" fillId="2" borderId="43" xfId="5" applyNumberFormat="1" applyFont="1" applyFill="1" applyBorder="1" applyAlignment="1" applyProtection="1">
      <alignment horizontal="center"/>
    </xf>
    <xf numFmtId="165" fontId="3" fillId="8" borderId="21" xfId="5" applyNumberFormat="1" applyFont="1" applyFill="1" applyBorder="1" applyAlignment="1" applyProtection="1">
      <alignment horizontal="center"/>
    </xf>
    <xf numFmtId="0" fontId="3" fillId="11" borderId="21" xfId="3" applyFont="1" applyFill="1" applyBorder="1" applyAlignment="1" applyProtection="1">
      <alignment horizontal="left"/>
    </xf>
    <xf numFmtId="165" fontId="33" fillId="2" borderId="43" xfId="5" applyNumberFormat="1" applyFont="1" applyFill="1" applyBorder="1" applyAlignment="1" applyProtection="1">
      <alignment horizontal="center"/>
    </xf>
    <xf numFmtId="165" fontId="3" fillId="2" borderId="44" xfId="5" applyNumberFormat="1" applyFont="1" applyFill="1" applyBorder="1" applyAlignment="1" applyProtection="1">
      <alignment horizontal="center"/>
    </xf>
    <xf numFmtId="165" fontId="3" fillId="2" borderId="45" xfId="5" applyNumberFormat="1" applyFont="1" applyFill="1" applyBorder="1" applyAlignment="1" applyProtection="1">
      <alignment horizontal="center"/>
    </xf>
    <xf numFmtId="165" fontId="3" fillId="8" borderId="13" xfId="5" applyNumberFormat="1" applyFont="1" applyFill="1" applyBorder="1" applyAlignment="1" applyProtection="1">
      <alignment horizontal="center"/>
    </xf>
    <xf numFmtId="165" fontId="3" fillId="8" borderId="8" xfId="5" applyNumberFormat="1" applyFont="1" applyFill="1" applyBorder="1" applyAlignment="1" applyProtection="1">
      <alignment horizontal="center"/>
    </xf>
    <xf numFmtId="165" fontId="3" fillId="8" borderId="18" xfId="5" applyNumberFormat="1" applyFont="1" applyFill="1" applyBorder="1" applyAlignment="1" applyProtection="1">
      <alignment horizontal="center"/>
    </xf>
    <xf numFmtId="0" fontId="4" fillId="6" borderId="25" xfId="3" applyFont="1" applyFill="1" applyBorder="1" applyAlignment="1" applyProtection="1">
      <alignment horizontal="left"/>
    </xf>
    <xf numFmtId="168" fontId="34" fillId="2" borderId="28" xfId="5" applyFont="1" applyFill="1" applyBorder="1" applyAlignment="1" applyProtection="1">
      <alignment horizontal="left"/>
    </xf>
    <xf numFmtId="165" fontId="34" fillId="2" borderId="30" xfId="5" applyNumberFormat="1" applyFont="1" applyFill="1" applyBorder="1" applyAlignment="1" applyProtection="1">
      <alignment horizontal="right"/>
    </xf>
    <xf numFmtId="165" fontId="34" fillId="2" borderId="29" xfId="5" applyNumberFormat="1" applyFont="1" applyFill="1" applyBorder="1" applyAlignment="1" applyProtection="1">
      <alignment horizontal="center"/>
    </xf>
    <xf numFmtId="165" fontId="4" fillId="2" borderId="28" xfId="5" applyNumberFormat="1" applyFont="1" applyFill="1" applyBorder="1" applyAlignment="1" applyProtection="1">
      <alignment horizontal="center"/>
    </xf>
    <xf numFmtId="165" fontId="4" fillId="2" borderId="30" xfId="5" applyNumberFormat="1" applyFont="1" applyFill="1" applyBorder="1" applyAlignment="1" applyProtection="1">
      <alignment horizontal="center"/>
    </xf>
    <xf numFmtId="171" fontId="4" fillId="8" borderId="17" xfId="5" applyNumberFormat="1" applyFont="1" applyFill="1" applyBorder="1" applyAlignment="1" applyProtection="1">
      <alignment horizontal="center"/>
    </xf>
    <xf numFmtId="171" fontId="4" fillId="8" borderId="7" xfId="5" applyNumberFormat="1" applyFont="1" applyFill="1" applyBorder="1" applyAlignment="1" applyProtection="1">
      <alignment horizontal="center"/>
    </xf>
    <xf numFmtId="171" fontId="4" fillId="8" borderId="18" xfId="5" applyNumberFormat="1" applyFont="1" applyFill="1" applyBorder="1" applyAlignment="1" applyProtection="1">
      <alignment horizontal="center"/>
    </xf>
    <xf numFmtId="0" fontId="2" fillId="0" borderId="0" xfId="3" applyFont="1" applyAlignment="1">
      <alignment horizontal="center"/>
    </xf>
    <xf numFmtId="165" fontId="34" fillId="2" borderId="29" xfId="5" applyNumberFormat="1" applyFont="1" applyFill="1" applyBorder="1" applyAlignment="1" applyProtection="1">
      <alignment horizontal="right"/>
    </xf>
    <xf numFmtId="165" fontId="4" fillId="2" borderId="28" xfId="5" applyNumberFormat="1" applyFont="1" applyFill="1" applyBorder="1" applyAlignment="1" applyProtection="1">
      <alignment horizontal="right"/>
    </xf>
    <xf numFmtId="165" fontId="4" fillId="2" borderId="30" xfId="5" applyNumberFormat="1" applyFont="1" applyFill="1" applyBorder="1" applyAlignment="1" applyProtection="1">
      <alignment horizontal="right"/>
    </xf>
    <xf numFmtId="0" fontId="3" fillId="0" borderId="0" xfId="3" applyFont="1" applyProtection="1"/>
    <xf numFmtId="0" fontId="4" fillId="6" borderId="29" xfId="3" applyFont="1" applyFill="1" applyBorder="1" applyAlignment="1" applyProtection="1">
      <alignment horizontal="left"/>
    </xf>
    <xf numFmtId="168" fontId="34" fillId="2" borderId="29" xfId="5" applyFont="1" applyFill="1" applyBorder="1" applyAlignment="1" applyProtection="1">
      <alignment horizontal="left"/>
    </xf>
    <xf numFmtId="165" fontId="4" fillId="8" borderId="17" xfId="5" applyNumberFormat="1" applyFont="1" applyFill="1" applyBorder="1" applyAlignment="1" applyProtection="1">
      <alignment horizontal="center"/>
    </xf>
    <xf numFmtId="0" fontId="32" fillId="0" borderId="0" xfId="3" applyFont="1" applyProtection="1"/>
    <xf numFmtId="0" fontId="32" fillId="0" borderId="0" xfId="3" applyFont="1" applyBorder="1" applyProtection="1"/>
    <xf numFmtId="3" fontId="23" fillId="0" borderId="0" xfId="3" applyNumberFormat="1" applyFont="1" applyFill="1" applyBorder="1" applyProtection="1"/>
    <xf numFmtId="166" fontId="23" fillId="0" borderId="0" xfId="5" applyNumberFormat="1" applyFont="1" applyFill="1" applyBorder="1" applyAlignment="1" applyProtection="1">
      <alignment horizontal="left"/>
      <protection locked="0"/>
    </xf>
    <xf numFmtId="0" fontId="31" fillId="0" borderId="0" xfId="3" applyFont="1" applyProtection="1"/>
    <xf numFmtId="0" fontId="27" fillId="0" borderId="0" xfId="3" applyAlignment="1" applyProtection="1">
      <alignment horizontal="left"/>
    </xf>
    <xf numFmtId="0" fontId="27" fillId="0" borderId="0" xfId="3" applyAlignment="1" applyProtection="1">
      <alignment horizontal="left" wrapText="1"/>
    </xf>
    <xf numFmtId="0" fontId="35" fillId="0" borderId="0" xfId="3" applyFont="1" applyFill="1" applyAlignment="1" applyProtection="1">
      <alignment horizontal="center" wrapText="1"/>
    </xf>
    <xf numFmtId="0" fontId="36" fillId="0" borderId="0" xfId="3" applyFont="1" applyProtection="1"/>
    <xf numFmtId="0" fontId="27" fillId="0" borderId="0" xfId="3" applyFont="1" applyAlignment="1" applyProtection="1">
      <alignment horizontal="left"/>
    </xf>
    <xf numFmtId="0" fontId="37" fillId="0" borderId="0" xfId="3" applyFont="1"/>
    <xf numFmtId="0" fontId="3" fillId="0" borderId="0" xfId="3" applyFont="1" applyAlignment="1" applyProtection="1">
      <alignment horizontal="left"/>
    </xf>
    <xf numFmtId="0" fontId="27" fillId="0" borderId="0" xfId="3" applyFont="1" applyProtection="1"/>
    <xf numFmtId="0" fontId="37" fillId="0" borderId="0" xfId="3" applyFont="1" applyProtection="1"/>
    <xf numFmtId="0" fontId="3" fillId="0" borderId="0" xfId="3" applyFont="1" applyAlignment="1" applyProtection="1"/>
    <xf numFmtId="0" fontId="26" fillId="0" borderId="0" xfId="3" applyFont="1" applyAlignment="1" applyProtection="1">
      <alignment horizontal="left"/>
    </xf>
    <xf numFmtId="0" fontId="38" fillId="0" borderId="0" xfId="3" applyFont="1" applyFill="1" applyProtection="1"/>
    <xf numFmtId="0" fontId="27" fillId="0" borderId="0" xfId="3" applyFill="1" applyProtection="1"/>
    <xf numFmtId="0" fontId="27" fillId="12" borderId="11" xfId="3" applyFill="1" applyBorder="1" applyAlignment="1" applyProtection="1">
      <alignment horizontal="right"/>
    </xf>
    <xf numFmtId="0" fontId="27" fillId="12" borderId="53" xfId="3" applyFill="1" applyBorder="1" applyAlignment="1" applyProtection="1">
      <alignment horizontal="right"/>
    </xf>
    <xf numFmtId="0" fontId="27" fillId="12" borderId="3" xfId="3" applyFill="1" applyBorder="1" applyAlignment="1" applyProtection="1">
      <alignment horizontal="right"/>
    </xf>
    <xf numFmtId="0" fontId="27" fillId="12" borderId="48" xfId="3" applyFill="1" applyBorder="1" applyProtection="1"/>
    <xf numFmtId="0" fontId="27" fillId="12" borderId="54" xfId="3" applyFill="1" applyBorder="1"/>
    <xf numFmtId="165" fontId="27" fillId="12" borderId="54" xfId="3" applyNumberFormat="1" applyFill="1" applyBorder="1"/>
    <xf numFmtId="165" fontId="27" fillId="12" borderId="10" xfId="3" applyNumberFormat="1" applyFill="1" applyBorder="1"/>
    <xf numFmtId="0" fontId="27" fillId="0" borderId="0" xfId="3" applyFill="1" applyBorder="1" applyProtection="1"/>
    <xf numFmtId="0" fontId="39" fillId="0" borderId="0" xfId="3" applyFont="1" applyProtection="1"/>
    <xf numFmtId="0" fontId="27" fillId="12" borderId="26" xfId="3" applyFill="1" applyBorder="1"/>
    <xf numFmtId="0" fontId="27" fillId="12" borderId="0" xfId="3" applyFill="1" applyBorder="1"/>
    <xf numFmtId="165" fontId="27" fillId="12" borderId="0" xfId="3" applyNumberFormat="1" applyFill="1" applyBorder="1"/>
    <xf numFmtId="165" fontId="27" fillId="12" borderId="58" xfId="3" applyNumberFormat="1" applyFill="1" applyBorder="1"/>
    <xf numFmtId="0" fontId="38" fillId="12" borderId="11" xfId="3" applyFont="1" applyFill="1" applyBorder="1" applyProtection="1"/>
    <xf numFmtId="0" fontId="27" fillId="12" borderId="53" xfId="3" applyFill="1" applyBorder="1"/>
    <xf numFmtId="165" fontId="27" fillId="12" borderId="53" xfId="3" applyNumberFormat="1" applyFill="1" applyBorder="1"/>
    <xf numFmtId="165" fontId="27" fillId="12" borderId="3" xfId="3" applyNumberFormat="1" applyFill="1" applyBorder="1"/>
    <xf numFmtId="165" fontId="27" fillId="0" borderId="0" xfId="3" applyNumberFormat="1"/>
    <xf numFmtId="164" fontId="27" fillId="0" borderId="0" xfId="3" applyNumberFormat="1" applyFont="1"/>
    <xf numFmtId="164" fontId="37" fillId="0" borderId="0" xfId="3" applyNumberFormat="1" applyFont="1"/>
    <xf numFmtId="0" fontId="38" fillId="0" borderId="0" xfId="3" applyFont="1" applyProtection="1"/>
    <xf numFmtId="0" fontId="40" fillId="0" borderId="0" xfId="3" applyFont="1"/>
    <xf numFmtId="165" fontId="3" fillId="12" borderId="54" xfId="3" applyNumberFormat="1" applyFont="1" applyFill="1" applyBorder="1"/>
    <xf numFmtId="165" fontId="27" fillId="12" borderId="0" xfId="3" applyNumberFormat="1" applyFill="1" applyBorder="1" applyAlignment="1">
      <alignment horizontal="right"/>
    </xf>
    <xf numFmtId="165" fontId="3" fillId="12" borderId="53" xfId="3" applyNumberFormat="1" applyFont="1" applyFill="1" applyBorder="1"/>
    <xf numFmtId="164" fontId="27" fillId="0" borderId="0" xfId="3" applyNumberFormat="1"/>
    <xf numFmtId="165" fontId="27" fillId="0" borderId="0" xfId="7" applyNumberFormat="1"/>
    <xf numFmtId="0" fontId="27" fillId="12" borderId="48" xfId="3" applyFont="1" applyFill="1" applyBorder="1" applyProtection="1"/>
    <xf numFmtId="172" fontId="27" fillId="0" borderId="0" xfId="3" applyNumberFormat="1"/>
    <xf numFmtId="165" fontId="4" fillId="14" borderId="23" xfId="5" quotePrefix="1" applyNumberFormat="1" applyFont="1" applyFill="1" applyBorder="1" applyAlignment="1" applyProtection="1">
      <alignment horizontal="center"/>
    </xf>
    <xf numFmtId="0" fontId="27" fillId="16" borderId="0" xfId="3" applyFont="1" applyFill="1"/>
    <xf numFmtId="165" fontId="3" fillId="16" borderId="0" xfId="3" applyNumberFormat="1" applyFont="1" applyFill="1" applyBorder="1"/>
    <xf numFmtId="165" fontId="27" fillId="16" borderId="0" xfId="3" applyNumberFormat="1" applyFill="1" applyBorder="1"/>
    <xf numFmtId="0" fontId="0" fillId="16" borderId="0" xfId="0" applyFill="1"/>
    <xf numFmtId="0" fontId="27" fillId="16" borderId="0" xfId="3" applyFill="1"/>
    <xf numFmtId="0" fontId="27" fillId="16" borderId="0" xfId="3" applyFill="1" applyProtection="1"/>
    <xf numFmtId="164" fontId="27" fillId="16" borderId="0" xfId="3" applyNumberFormat="1" applyFont="1" applyFill="1"/>
    <xf numFmtId="164" fontId="37" fillId="16" borderId="0" xfId="3" applyNumberFormat="1" applyFont="1" applyFill="1"/>
    <xf numFmtId="0" fontId="3" fillId="0" borderId="0" xfId="8"/>
    <xf numFmtId="0" fontId="3" fillId="0" borderId="5" xfId="8" applyBorder="1"/>
    <xf numFmtId="0" fontId="3" fillId="2" borderId="7" xfId="8" applyFill="1" applyBorder="1" applyAlignment="1"/>
    <xf numFmtId="0" fontId="4" fillId="6" borderId="7" xfId="8" applyFont="1" applyFill="1" applyBorder="1" applyAlignment="1">
      <alignment horizontal="center" vertical="center"/>
    </xf>
    <xf numFmtId="0" fontId="3" fillId="0" borderId="0" xfId="8" applyBorder="1"/>
    <xf numFmtId="0" fontId="3" fillId="2" borderId="6" xfId="8" applyFill="1" applyBorder="1" applyAlignment="1">
      <alignment horizontal="center"/>
    </xf>
    <xf numFmtId="0" fontId="4" fillId="5" borderId="6" xfId="8" applyFont="1" applyFill="1" applyBorder="1" applyAlignment="1">
      <alignment horizontal="center" vertical="center"/>
    </xf>
    <xf numFmtId="0" fontId="4" fillId="4" borderId="6" xfId="8" applyFont="1" applyFill="1" applyBorder="1" applyAlignment="1">
      <alignment horizontal="center" vertical="center"/>
    </xf>
    <xf numFmtId="0" fontId="4" fillId="3" borderId="4" xfId="8" applyFont="1" applyFill="1" applyBorder="1" applyAlignment="1">
      <alignment horizontal="center"/>
    </xf>
    <xf numFmtId="0" fontId="4" fillId="0" borderId="0" xfId="8" applyFont="1"/>
    <xf numFmtId="0" fontId="4" fillId="3" borderId="4" xfId="8" applyFont="1" applyFill="1" applyBorder="1" applyAlignment="1">
      <alignment horizontal="center"/>
    </xf>
    <xf numFmtId="0" fontId="4" fillId="3" borderId="52" xfId="8" applyFont="1" applyFill="1" applyBorder="1" applyAlignment="1">
      <alignment horizontal="center"/>
    </xf>
    <xf numFmtId="0" fontId="4" fillId="3" borderId="4" xfId="8" applyFont="1" applyFill="1" applyBorder="1" applyAlignment="1">
      <alignment horizontal="center" vertical="center"/>
    </xf>
    <xf numFmtId="0" fontId="4" fillId="3" borderId="51" xfId="8" applyFont="1" applyFill="1" applyBorder="1" applyAlignment="1">
      <alignment horizontal="center" vertical="center"/>
    </xf>
    <xf numFmtId="0" fontId="4" fillId="3" borderId="4" xfId="8" applyFont="1" applyFill="1" applyBorder="1" applyAlignment="1">
      <alignment horizontal="center" vertical="distributed" wrapText="1"/>
    </xf>
    <xf numFmtId="0" fontId="4" fillId="3" borderId="51" xfId="8" applyFont="1" applyFill="1" applyBorder="1" applyAlignment="1">
      <alignment horizontal="center" vertical="distributed" wrapText="1"/>
    </xf>
    <xf numFmtId="0" fontId="4" fillId="3" borderId="1" xfId="8" applyFont="1" applyFill="1" applyBorder="1" applyAlignment="1">
      <alignment horizontal="center"/>
    </xf>
    <xf numFmtId="0" fontId="3" fillId="6" borderId="24" xfId="8" applyFont="1" applyFill="1" applyBorder="1" applyAlignment="1">
      <alignment horizontal="center" vertical="center"/>
    </xf>
    <xf numFmtId="0" fontId="3" fillId="6" borderId="1" xfId="8" applyFill="1" applyBorder="1" applyAlignment="1">
      <alignment horizontal="center" vertical="center"/>
    </xf>
    <xf numFmtId="0" fontId="3" fillId="0" borderId="24" xfId="8" applyBorder="1" applyAlignment="1">
      <alignment horizontal="center"/>
    </xf>
    <xf numFmtId="0" fontId="3" fillId="0" borderId="1" xfId="8" applyBorder="1" applyAlignment="1">
      <alignment horizontal="center"/>
    </xf>
    <xf numFmtId="0" fontId="3" fillId="0" borderId="24" xfId="8" applyFont="1" applyBorder="1" applyAlignment="1">
      <alignment horizontal="center"/>
    </xf>
    <xf numFmtId="0" fontId="3" fillId="6" borderId="1" xfId="8" applyFont="1" applyFill="1" applyBorder="1" applyAlignment="1">
      <alignment horizontal="center" vertical="center"/>
    </xf>
    <xf numFmtId="0" fontId="3" fillId="0" borderId="1" xfId="8" applyFont="1" applyBorder="1" applyAlignment="1">
      <alignment horizontal="center"/>
    </xf>
    <xf numFmtId="0" fontId="3" fillId="0" borderId="4" xfId="8" applyBorder="1" applyAlignment="1">
      <alignment horizontal="center"/>
    </xf>
    <xf numFmtId="0" fontId="3" fillId="4" borderId="14" xfId="8" applyFont="1" applyFill="1" applyBorder="1" applyAlignment="1">
      <alignment horizontal="center" vertical="center"/>
    </xf>
    <xf numFmtId="0" fontId="3" fillId="4" borderId="1" xfId="8" applyFill="1" applyBorder="1" applyAlignment="1">
      <alignment horizontal="center" vertical="center"/>
    </xf>
    <xf numFmtId="0" fontId="3" fillId="0" borderId="14" xfId="8" applyBorder="1" applyAlignment="1">
      <alignment horizontal="center"/>
    </xf>
    <xf numFmtId="49" fontId="3" fillId="0" borderId="14" xfId="8" applyNumberFormat="1" applyFont="1" applyBorder="1" applyAlignment="1">
      <alignment horizontal="center"/>
    </xf>
    <xf numFmtId="49" fontId="3" fillId="0" borderId="1" xfId="8" applyNumberFormat="1" applyBorder="1" applyAlignment="1">
      <alignment horizontal="center"/>
    </xf>
    <xf numFmtId="49" fontId="3" fillId="0" borderId="4" xfId="8" applyNumberFormat="1" applyFont="1" applyBorder="1" applyAlignment="1">
      <alignment horizontal="center"/>
    </xf>
    <xf numFmtId="49" fontId="3" fillId="0" borderId="24" xfId="8" applyNumberFormat="1" applyBorder="1" applyAlignment="1">
      <alignment horizontal="center"/>
    </xf>
    <xf numFmtId="0" fontId="3" fillId="4" borderId="4" xfId="8" applyFont="1" applyFill="1" applyBorder="1" applyAlignment="1">
      <alignment horizontal="center" vertical="center"/>
    </xf>
    <xf numFmtId="0" fontId="3" fillId="4" borderId="51" xfId="8" applyFill="1" applyBorder="1" applyAlignment="1">
      <alignment horizontal="center" vertical="center"/>
    </xf>
    <xf numFmtId="0" fontId="3" fillId="0" borderId="52" xfId="8" applyBorder="1" applyAlignment="1">
      <alignment horizontal="center"/>
    </xf>
    <xf numFmtId="0" fontId="3" fillId="4" borderId="24" xfId="8" applyFill="1" applyBorder="1" applyAlignment="1">
      <alignment horizontal="center" vertical="center"/>
    </xf>
    <xf numFmtId="0" fontId="3" fillId="0" borderId="14" xfId="8" applyFont="1" applyBorder="1" applyAlignment="1">
      <alignment horizontal="center"/>
    </xf>
    <xf numFmtId="0" fontId="3" fillId="5" borderId="1" xfId="8" applyFill="1" applyBorder="1" applyAlignment="1">
      <alignment horizontal="center" vertical="center"/>
    </xf>
    <xf numFmtId="0" fontId="3" fillId="5" borderId="14" xfId="8" applyFont="1" applyFill="1" applyBorder="1" applyAlignment="1">
      <alignment horizontal="center" vertical="center"/>
    </xf>
    <xf numFmtId="0" fontId="3" fillId="0" borderId="8" xfId="8" applyBorder="1" applyAlignment="1">
      <alignment horizontal="center"/>
    </xf>
    <xf numFmtId="0" fontId="3" fillId="0" borderId="24" xfId="8" quotePrefix="1" applyFont="1" applyBorder="1" applyAlignment="1">
      <alignment horizontal="center"/>
    </xf>
    <xf numFmtId="0" fontId="3" fillId="5" borderId="4" xfId="8" applyFill="1" applyBorder="1" applyAlignment="1">
      <alignment horizontal="center" vertical="center"/>
    </xf>
    <xf numFmtId="0" fontId="3" fillId="6" borderId="4" xfId="8" applyFill="1" applyBorder="1" applyAlignment="1">
      <alignment horizontal="center" vertical="center"/>
    </xf>
    <xf numFmtId="0" fontId="10" fillId="6" borderId="1" xfId="0" applyFont="1" applyFill="1" applyBorder="1" applyAlignment="1">
      <alignment horizontal="center"/>
    </xf>
    <xf numFmtId="0" fontId="6" fillId="9" borderId="11" xfId="0" applyFont="1" applyFill="1" applyBorder="1" applyAlignment="1">
      <alignment horizontal="center"/>
    </xf>
    <xf numFmtId="0" fontId="6" fillId="9" borderId="53" xfId="0" applyFont="1" applyFill="1" applyBorder="1" applyAlignment="1">
      <alignment horizontal="center"/>
    </xf>
    <xf numFmtId="0" fontId="6" fillId="9" borderId="3" xfId="0" applyFont="1" applyFill="1" applyBorder="1" applyAlignment="1">
      <alignment horizontal="center"/>
    </xf>
    <xf numFmtId="0" fontId="4" fillId="3" borderId="1" xfId="0" applyFont="1" applyFill="1" applyBorder="1" applyAlignment="1">
      <alignment horizontal="center" vertical="distributed"/>
    </xf>
    <xf numFmtId="0" fontId="6" fillId="9" borderId="1" xfId="0" applyFont="1" applyFill="1" applyBorder="1" applyAlignment="1">
      <alignment horizontal="center"/>
    </xf>
    <xf numFmtId="0" fontId="6" fillId="6" borderId="1" xfId="0" applyFont="1" applyFill="1" applyBorder="1" applyAlignment="1">
      <alignment horizontal="center" vertical="distributed"/>
    </xf>
    <xf numFmtId="0" fontId="6" fillId="3" borderId="1" xfId="0" applyFont="1" applyFill="1" applyBorder="1" applyAlignment="1">
      <alignment horizontal="center" vertical="distributed"/>
    </xf>
    <xf numFmtId="0" fontId="10" fillId="3" borderId="11" xfId="0" applyFont="1" applyFill="1" applyBorder="1" applyAlignment="1">
      <alignment horizontal="center"/>
    </xf>
    <xf numFmtId="0" fontId="10" fillId="3" borderId="53" xfId="0" applyFont="1" applyFill="1" applyBorder="1" applyAlignment="1">
      <alignment horizontal="center"/>
    </xf>
    <xf numFmtId="0" fontId="10" fillId="3" borderId="3" xfId="0" applyFont="1" applyFill="1" applyBorder="1" applyAlignment="1">
      <alignment horizontal="center"/>
    </xf>
    <xf numFmtId="0" fontId="6" fillId="3" borderId="4" xfId="0" applyFont="1" applyFill="1" applyBorder="1" applyAlignment="1">
      <alignment horizontal="center" vertical="distributed"/>
    </xf>
    <xf numFmtId="0" fontId="6" fillId="3" borderId="24" xfId="0" applyFont="1" applyFill="1" applyBorder="1" applyAlignment="1">
      <alignment horizontal="center" vertical="distributed"/>
    </xf>
    <xf numFmtId="0" fontId="6" fillId="3" borderId="11" xfId="0" applyNumberFormat="1" applyFont="1" applyFill="1" applyBorder="1" applyAlignment="1">
      <alignment horizontal="center"/>
    </xf>
    <xf numFmtId="0" fontId="6" fillId="3" borderId="53" xfId="0" applyNumberFormat="1" applyFont="1" applyFill="1" applyBorder="1" applyAlignment="1">
      <alignment horizontal="center"/>
    </xf>
    <xf numFmtId="0" fontId="6" fillId="3" borderId="3" xfId="0" applyNumberFormat="1" applyFont="1" applyFill="1" applyBorder="1" applyAlignment="1">
      <alignment horizontal="center"/>
    </xf>
    <xf numFmtId="0" fontId="14" fillId="3" borderId="11" xfId="0" applyNumberFormat="1" applyFont="1" applyFill="1" applyBorder="1" applyAlignment="1">
      <alignment horizontal="center"/>
    </xf>
    <xf numFmtId="0" fontId="14" fillId="3" borderId="53" xfId="0" applyNumberFormat="1" applyFont="1" applyFill="1" applyBorder="1" applyAlignment="1">
      <alignment horizontal="center"/>
    </xf>
    <xf numFmtId="0" fontId="14" fillId="3" borderId="3" xfId="0" applyNumberFormat="1" applyFont="1" applyFill="1" applyBorder="1" applyAlignment="1">
      <alignment horizontal="center"/>
    </xf>
  </cellXfs>
  <cellStyles count="10">
    <cellStyle name="Comma 2" xfId="4"/>
    <cellStyle name="Comma 2 3" xfId="5"/>
    <cellStyle name="Normal" xfId="0" builtinId="0"/>
    <cellStyle name="Normal 2" xfId="8"/>
    <cellStyle name="Normal 2 2" xfId="9"/>
    <cellStyle name="Normal 3" xfId="3"/>
    <cellStyle name="Normal 3 3" xfId="2"/>
    <cellStyle name="Normal 3 6" xfId="7"/>
    <cellStyle name="Percent" xfId="1" builtinId="5"/>
    <cellStyle name="Percent 2" xfId="6"/>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AZ40"/>
  <sheetViews>
    <sheetView showGridLines="0" tabSelected="1" workbookViewId="0">
      <selection activeCell="A6" sqref="A6"/>
    </sheetView>
  </sheetViews>
  <sheetFormatPr defaultRowHeight="12.75"/>
  <cols>
    <col min="1" max="1" width="41.5703125" style="247" bestFit="1" customWidth="1"/>
    <col min="2" max="2" width="15.85546875" style="247" customWidth="1"/>
    <col min="3" max="3" width="12.7109375" style="247" customWidth="1"/>
    <col min="4" max="8" width="20.42578125" style="247" bestFit="1" customWidth="1"/>
    <col min="9" max="256" width="9.140625" style="247"/>
    <col min="257" max="257" width="41.5703125" style="247" bestFit="1" customWidth="1"/>
    <col min="258" max="258" width="15.85546875" style="247" customWidth="1"/>
    <col min="259" max="259" width="12.7109375" style="247" customWidth="1"/>
    <col min="260" max="264" width="20.42578125" style="247" bestFit="1" customWidth="1"/>
    <col min="265" max="512" width="9.140625" style="247"/>
    <col min="513" max="513" width="41.5703125" style="247" bestFit="1" customWidth="1"/>
    <col min="514" max="514" width="15.85546875" style="247" customWidth="1"/>
    <col min="515" max="515" width="12.7109375" style="247" customWidth="1"/>
    <col min="516" max="520" width="20.42578125" style="247" bestFit="1" customWidth="1"/>
    <col min="521" max="768" width="9.140625" style="247"/>
    <col min="769" max="769" width="41.5703125" style="247" bestFit="1" customWidth="1"/>
    <col min="770" max="770" width="15.85546875" style="247" customWidth="1"/>
    <col min="771" max="771" width="12.7109375" style="247" customWidth="1"/>
    <col min="772" max="776" width="20.42578125" style="247" bestFit="1" customWidth="1"/>
    <col min="777" max="1024" width="9.140625" style="247"/>
    <col min="1025" max="1025" width="41.5703125" style="247" bestFit="1" customWidth="1"/>
    <col min="1026" max="1026" width="15.85546875" style="247" customWidth="1"/>
    <col min="1027" max="1027" width="12.7109375" style="247" customWidth="1"/>
    <col min="1028" max="1032" width="20.42578125" style="247" bestFit="1" customWidth="1"/>
    <col min="1033" max="1280" width="9.140625" style="247"/>
    <col min="1281" max="1281" width="41.5703125" style="247" bestFit="1" customWidth="1"/>
    <col min="1282" max="1282" width="15.85546875" style="247" customWidth="1"/>
    <col min="1283" max="1283" width="12.7109375" style="247" customWidth="1"/>
    <col min="1284" max="1288" width="20.42578125" style="247" bestFit="1" customWidth="1"/>
    <col min="1289" max="1536" width="9.140625" style="247"/>
    <col min="1537" max="1537" width="41.5703125" style="247" bestFit="1" customWidth="1"/>
    <col min="1538" max="1538" width="15.85546875" style="247" customWidth="1"/>
    <col min="1539" max="1539" width="12.7109375" style="247" customWidth="1"/>
    <col min="1540" max="1544" width="20.42578125" style="247" bestFit="1" customWidth="1"/>
    <col min="1545" max="1792" width="9.140625" style="247"/>
    <col min="1793" max="1793" width="41.5703125" style="247" bestFit="1" customWidth="1"/>
    <col min="1794" max="1794" width="15.85546875" style="247" customWidth="1"/>
    <col min="1795" max="1795" width="12.7109375" style="247" customWidth="1"/>
    <col min="1796" max="1800" width="20.42578125" style="247" bestFit="1" customWidth="1"/>
    <col min="1801" max="2048" width="9.140625" style="247"/>
    <col min="2049" max="2049" width="41.5703125" style="247" bestFit="1" customWidth="1"/>
    <col min="2050" max="2050" width="15.85546875" style="247" customWidth="1"/>
    <col min="2051" max="2051" width="12.7109375" style="247" customWidth="1"/>
    <col min="2052" max="2056" width="20.42578125" style="247" bestFit="1" customWidth="1"/>
    <col min="2057" max="2304" width="9.140625" style="247"/>
    <col min="2305" max="2305" width="41.5703125" style="247" bestFit="1" customWidth="1"/>
    <col min="2306" max="2306" width="15.85546875" style="247" customWidth="1"/>
    <col min="2307" max="2307" width="12.7109375" style="247" customWidth="1"/>
    <col min="2308" max="2312" width="20.42578125" style="247" bestFit="1" customWidth="1"/>
    <col min="2313" max="2560" width="9.140625" style="247"/>
    <col min="2561" max="2561" width="41.5703125" style="247" bestFit="1" customWidth="1"/>
    <col min="2562" max="2562" width="15.85546875" style="247" customWidth="1"/>
    <col min="2563" max="2563" width="12.7109375" style="247" customWidth="1"/>
    <col min="2564" max="2568" width="20.42578125" style="247" bestFit="1" customWidth="1"/>
    <col min="2569" max="2816" width="9.140625" style="247"/>
    <col min="2817" max="2817" width="41.5703125" style="247" bestFit="1" customWidth="1"/>
    <col min="2818" max="2818" width="15.85546875" style="247" customWidth="1"/>
    <col min="2819" max="2819" width="12.7109375" style="247" customWidth="1"/>
    <col min="2820" max="2824" width="20.42578125" style="247" bestFit="1" customWidth="1"/>
    <col min="2825" max="3072" width="9.140625" style="247"/>
    <col min="3073" max="3073" width="41.5703125" style="247" bestFit="1" customWidth="1"/>
    <col min="3074" max="3074" width="15.85546875" style="247" customWidth="1"/>
    <col min="3075" max="3075" width="12.7109375" style="247" customWidth="1"/>
    <col min="3076" max="3080" width="20.42578125" style="247" bestFit="1" customWidth="1"/>
    <col min="3081" max="3328" width="9.140625" style="247"/>
    <col min="3329" max="3329" width="41.5703125" style="247" bestFit="1" customWidth="1"/>
    <col min="3330" max="3330" width="15.85546875" style="247" customWidth="1"/>
    <col min="3331" max="3331" width="12.7109375" style="247" customWidth="1"/>
    <col min="3332" max="3336" width="20.42578125" style="247" bestFit="1" customWidth="1"/>
    <col min="3337" max="3584" width="9.140625" style="247"/>
    <col min="3585" max="3585" width="41.5703125" style="247" bestFit="1" customWidth="1"/>
    <col min="3586" max="3586" width="15.85546875" style="247" customWidth="1"/>
    <col min="3587" max="3587" width="12.7109375" style="247" customWidth="1"/>
    <col min="3588" max="3592" width="20.42578125" style="247" bestFit="1" customWidth="1"/>
    <col min="3593" max="3840" width="9.140625" style="247"/>
    <col min="3841" max="3841" width="41.5703125" style="247" bestFit="1" customWidth="1"/>
    <col min="3842" max="3842" width="15.85546875" style="247" customWidth="1"/>
    <col min="3843" max="3843" width="12.7109375" style="247" customWidth="1"/>
    <col min="3844" max="3848" width="20.42578125" style="247" bestFit="1" customWidth="1"/>
    <col min="3849" max="4096" width="9.140625" style="247"/>
    <col min="4097" max="4097" width="41.5703125" style="247" bestFit="1" customWidth="1"/>
    <col min="4098" max="4098" width="15.85546875" style="247" customWidth="1"/>
    <col min="4099" max="4099" width="12.7109375" style="247" customWidth="1"/>
    <col min="4100" max="4104" width="20.42578125" style="247" bestFit="1" customWidth="1"/>
    <col min="4105" max="4352" width="9.140625" style="247"/>
    <col min="4353" max="4353" width="41.5703125" style="247" bestFit="1" customWidth="1"/>
    <col min="4354" max="4354" width="15.85546875" style="247" customWidth="1"/>
    <col min="4355" max="4355" width="12.7109375" style="247" customWidth="1"/>
    <col min="4356" max="4360" width="20.42578125" style="247" bestFit="1" customWidth="1"/>
    <col min="4361" max="4608" width="9.140625" style="247"/>
    <col min="4609" max="4609" width="41.5703125" style="247" bestFit="1" customWidth="1"/>
    <col min="4610" max="4610" width="15.85546875" style="247" customWidth="1"/>
    <col min="4611" max="4611" width="12.7109375" style="247" customWidth="1"/>
    <col min="4612" max="4616" width="20.42578125" style="247" bestFit="1" customWidth="1"/>
    <col min="4617" max="4864" width="9.140625" style="247"/>
    <col min="4865" max="4865" width="41.5703125" style="247" bestFit="1" customWidth="1"/>
    <col min="4866" max="4866" width="15.85546875" style="247" customWidth="1"/>
    <col min="4867" max="4867" width="12.7109375" style="247" customWidth="1"/>
    <col min="4868" max="4872" width="20.42578125" style="247" bestFit="1" customWidth="1"/>
    <col min="4873" max="5120" width="9.140625" style="247"/>
    <col min="5121" max="5121" width="41.5703125" style="247" bestFit="1" customWidth="1"/>
    <col min="5122" max="5122" width="15.85546875" style="247" customWidth="1"/>
    <col min="5123" max="5123" width="12.7109375" style="247" customWidth="1"/>
    <col min="5124" max="5128" width="20.42578125" style="247" bestFit="1" customWidth="1"/>
    <col min="5129" max="5376" width="9.140625" style="247"/>
    <col min="5377" max="5377" width="41.5703125" style="247" bestFit="1" customWidth="1"/>
    <col min="5378" max="5378" width="15.85546875" style="247" customWidth="1"/>
    <col min="5379" max="5379" width="12.7109375" style="247" customWidth="1"/>
    <col min="5380" max="5384" width="20.42578125" style="247" bestFit="1" customWidth="1"/>
    <col min="5385" max="5632" width="9.140625" style="247"/>
    <col min="5633" max="5633" width="41.5703125" style="247" bestFit="1" customWidth="1"/>
    <col min="5634" max="5634" width="15.85546875" style="247" customWidth="1"/>
    <col min="5635" max="5635" width="12.7109375" style="247" customWidth="1"/>
    <col min="5636" max="5640" width="20.42578125" style="247" bestFit="1" customWidth="1"/>
    <col min="5641" max="5888" width="9.140625" style="247"/>
    <col min="5889" max="5889" width="41.5703125" style="247" bestFit="1" customWidth="1"/>
    <col min="5890" max="5890" width="15.85546875" style="247" customWidth="1"/>
    <col min="5891" max="5891" width="12.7109375" style="247" customWidth="1"/>
    <col min="5892" max="5896" width="20.42578125" style="247" bestFit="1" customWidth="1"/>
    <col min="5897" max="6144" width="9.140625" style="247"/>
    <col min="6145" max="6145" width="41.5703125" style="247" bestFit="1" customWidth="1"/>
    <col min="6146" max="6146" width="15.85546875" style="247" customWidth="1"/>
    <col min="6147" max="6147" width="12.7109375" style="247" customWidth="1"/>
    <col min="6148" max="6152" width="20.42578125" style="247" bestFit="1" customWidth="1"/>
    <col min="6153" max="6400" width="9.140625" style="247"/>
    <col min="6401" max="6401" width="41.5703125" style="247" bestFit="1" customWidth="1"/>
    <col min="6402" max="6402" width="15.85546875" style="247" customWidth="1"/>
    <col min="6403" max="6403" width="12.7109375" style="247" customWidth="1"/>
    <col min="6404" max="6408" width="20.42578125" style="247" bestFit="1" customWidth="1"/>
    <col min="6409" max="6656" width="9.140625" style="247"/>
    <col min="6657" max="6657" width="41.5703125" style="247" bestFit="1" customWidth="1"/>
    <col min="6658" max="6658" width="15.85546875" style="247" customWidth="1"/>
    <col min="6659" max="6659" width="12.7109375" style="247" customWidth="1"/>
    <col min="6660" max="6664" width="20.42578125" style="247" bestFit="1" customWidth="1"/>
    <col min="6665" max="6912" width="9.140625" style="247"/>
    <col min="6913" max="6913" width="41.5703125" style="247" bestFit="1" customWidth="1"/>
    <col min="6914" max="6914" width="15.85546875" style="247" customWidth="1"/>
    <col min="6915" max="6915" width="12.7109375" style="247" customWidth="1"/>
    <col min="6916" max="6920" width="20.42578125" style="247" bestFit="1" customWidth="1"/>
    <col min="6921" max="7168" width="9.140625" style="247"/>
    <col min="7169" max="7169" width="41.5703125" style="247" bestFit="1" customWidth="1"/>
    <col min="7170" max="7170" width="15.85546875" style="247" customWidth="1"/>
    <col min="7171" max="7171" width="12.7109375" style="247" customWidth="1"/>
    <col min="7172" max="7176" width="20.42578125" style="247" bestFit="1" customWidth="1"/>
    <col min="7177" max="7424" width="9.140625" style="247"/>
    <col min="7425" max="7425" width="41.5703125" style="247" bestFit="1" customWidth="1"/>
    <col min="7426" max="7426" width="15.85546875" style="247" customWidth="1"/>
    <col min="7427" max="7427" width="12.7109375" style="247" customWidth="1"/>
    <col min="7428" max="7432" width="20.42578125" style="247" bestFit="1" customWidth="1"/>
    <col min="7433" max="7680" width="9.140625" style="247"/>
    <col min="7681" max="7681" width="41.5703125" style="247" bestFit="1" customWidth="1"/>
    <col min="7682" max="7682" width="15.85546875" style="247" customWidth="1"/>
    <col min="7683" max="7683" width="12.7109375" style="247" customWidth="1"/>
    <col min="7684" max="7688" width="20.42578125" style="247" bestFit="1" customWidth="1"/>
    <col min="7689" max="7936" width="9.140625" style="247"/>
    <col min="7937" max="7937" width="41.5703125" style="247" bestFit="1" customWidth="1"/>
    <col min="7938" max="7938" width="15.85546875" style="247" customWidth="1"/>
    <col min="7939" max="7939" width="12.7109375" style="247" customWidth="1"/>
    <col min="7940" max="7944" width="20.42578125" style="247" bestFit="1" customWidth="1"/>
    <col min="7945" max="8192" width="9.140625" style="247"/>
    <col min="8193" max="8193" width="41.5703125" style="247" bestFit="1" customWidth="1"/>
    <col min="8194" max="8194" width="15.85546875" style="247" customWidth="1"/>
    <col min="8195" max="8195" width="12.7109375" style="247" customWidth="1"/>
    <col min="8196" max="8200" width="20.42578125" style="247" bestFit="1" customWidth="1"/>
    <col min="8201" max="8448" width="9.140625" style="247"/>
    <col min="8449" max="8449" width="41.5703125" style="247" bestFit="1" customWidth="1"/>
    <col min="8450" max="8450" width="15.85546875" style="247" customWidth="1"/>
    <col min="8451" max="8451" width="12.7109375" style="247" customWidth="1"/>
    <col min="8452" max="8456" width="20.42578125" style="247" bestFit="1" customWidth="1"/>
    <col min="8457" max="8704" width="9.140625" style="247"/>
    <col min="8705" max="8705" width="41.5703125" style="247" bestFit="1" customWidth="1"/>
    <col min="8706" max="8706" width="15.85546875" style="247" customWidth="1"/>
    <col min="8707" max="8707" width="12.7109375" style="247" customWidth="1"/>
    <col min="8708" max="8712" width="20.42578125" style="247" bestFit="1" customWidth="1"/>
    <col min="8713" max="8960" width="9.140625" style="247"/>
    <col min="8961" max="8961" width="41.5703125" style="247" bestFit="1" customWidth="1"/>
    <col min="8962" max="8962" width="15.85546875" style="247" customWidth="1"/>
    <col min="8963" max="8963" width="12.7109375" style="247" customWidth="1"/>
    <col min="8964" max="8968" width="20.42578125" style="247" bestFit="1" customWidth="1"/>
    <col min="8969" max="9216" width="9.140625" style="247"/>
    <col min="9217" max="9217" width="41.5703125" style="247" bestFit="1" customWidth="1"/>
    <col min="9218" max="9218" width="15.85546875" style="247" customWidth="1"/>
    <col min="9219" max="9219" width="12.7109375" style="247" customWidth="1"/>
    <col min="9220" max="9224" width="20.42578125" style="247" bestFit="1" customWidth="1"/>
    <col min="9225" max="9472" width="9.140625" style="247"/>
    <col min="9473" max="9473" width="41.5703125" style="247" bestFit="1" customWidth="1"/>
    <col min="9474" max="9474" width="15.85546875" style="247" customWidth="1"/>
    <col min="9475" max="9475" width="12.7109375" style="247" customWidth="1"/>
    <col min="9476" max="9480" width="20.42578125" style="247" bestFit="1" customWidth="1"/>
    <col min="9481" max="9728" width="9.140625" style="247"/>
    <col min="9729" max="9729" width="41.5703125" style="247" bestFit="1" customWidth="1"/>
    <col min="9730" max="9730" width="15.85546875" style="247" customWidth="1"/>
    <col min="9731" max="9731" width="12.7109375" style="247" customWidth="1"/>
    <col min="9732" max="9736" width="20.42578125" style="247" bestFit="1" customWidth="1"/>
    <col min="9737" max="9984" width="9.140625" style="247"/>
    <col min="9985" max="9985" width="41.5703125" style="247" bestFit="1" customWidth="1"/>
    <col min="9986" max="9986" width="15.85546875" style="247" customWidth="1"/>
    <col min="9987" max="9987" width="12.7109375" style="247" customWidth="1"/>
    <col min="9988" max="9992" width="20.42578125" style="247" bestFit="1" customWidth="1"/>
    <col min="9993" max="10240" width="9.140625" style="247"/>
    <col min="10241" max="10241" width="41.5703125" style="247" bestFit="1" customWidth="1"/>
    <col min="10242" max="10242" width="15.85546875" style="247" customWidth="1"/>
    <col min="10243" max="10243" width="12.7109375" style="247" customWidth="1"/>
    <col min="10244" max="10248" width="20.42578125" style="247" bestFit="1" customWidth="1"/>
    <col min="10249" max="10496" width="9.140625" style="247"/>
    <col min="10497" max="10497" width="41.5703125" style="247" bestFit="1" customWidth="1"/>
    <col min="10498" max="10498" width="15.85546875" style="247" customWidth="1"/>
    <col min="10499" max="10499" width="12.7109375" style="247" customWidth="1"/>
    <col min="10500" max="10504" width="20.42578125" style="247" bestFit="1" customWidth="1"/>
    <col min="10505" max="10752" width="9.140625" style="247"/>
    <col min="10753" max="10753" width="41.5703125" style="247" bestFit="1" customWidth="1"/>
    <col min="10754" max="10754" width="15.85546875" style="247" customWidth="1"/>
    <col min="10755" max="10755" width="12.7109375" style="247" customWidth="1"/>
    <col min="10756" max="10760" width="20.42578125" style="247" bestFit="1" customWidth="1"/>
    <col min="10761" max="11008" width="9.140625" style="247"/>
    <col min="11009" max="11009" width="41.5703125" style="247" bestFit="1" customWidth="1"/>
    <col min="11010" max="11010" width="15.85546875" style="247" customWidth="1"/>
    <col min="11011" max="11011" width="12.7109375" style="247" customWidth="1"/>
    <col min="11012" max="11016" width="20.42578125" style="247" bestFit="1" customWidth="1"/>
    <col min="11017" max="11264" width="9.140625" style="247"/>
    <col min="11265" max="11265" width="41.5703125" style="247" bestFit="1" customWidth="1"/>
    <col min="11266" max="11266" width="15.85546875" style="247" customWidth="1"/>
    <col min="11267" max="11267" width="12.7109375" style="247" customWidth="1"/>
    <col min="11268" max="11272" width="20.42578125" style="247" bestFit="1" customWidth="1"/>
    <col min="11273" max="11520" width="9.140625" style="247"/>
    <col min="11521" max="11521" width="41.5703125" style="247" bestFit="1" customWidth="1"/>
    <col min="11522" max="11522" width="15.85546875" style="247" customWidth="1"/>
    <col min="11523" max="11523" width="12.7109375" style="247" customWidth="1"/>
    <col min="11524" max="11528" width="20.42578125" style="247" bestFit="1" customWidth="1"/>
    <col min="11529" max="11776" width="9.140625" style="247"/>
    <col min="11777" max="11777" width="41.5703125" style="247" bestFit="1" customWidth="1"/>
    <col min="11778" max="11778" width="15.85546875" style="247" customWidth="1"/>
    <col min="11779" max="11779" width="12.7109375" style="247" customWidth="1"/>
    <col min="11780" max="11784" width="20.42578125" style="247" bestFit="1" customWidth="1"/>
    <col min="11785" max="12032" width="9.140625" style="247"/>
    <col min="12033" max="12033" width="41.5703125" style="247" bestFit="1" customWidth="1"/>
    <col min="12034" max="12034" width="15.85546875" style="247" customWidth="1"/>
    <col min="12035" max="12035" width="12.7109375" style="247" customWidth="1"/>
    <col min="12036" max="12040" width="20.42578125" style="247" bestFit="1" customWidth="1"/>
    <col min="12041" max="12288" width="9.140625" style="247"/>
    <col min="12289" max="12289" width="41.5703125" style="247" bestFit="1" customWidth="1"/>
    <col min="12290" max="12290" width="15.85546875" style="247" customWidth="1"/>
    <col min="12291" max="12291" width="12.7109375" style="247" customWidth="1"/>
    <col min="12292" max="12296" width="20.42578125" style="247" bestFit="1" customWidth="1"/>
    <col min="12297" max="12544" width="9.140625" style="247"/>
    <col min="12545" max="12545" width="41.5703125" style="247" bestFit="1" customWidth="1"/>
    <col min="12546" max="12546" width="15.85546875" style="247" customWidth="1"/>
    <col min="12547" max="12547" width="12.7109375" style="247" customWidth="1"/>
    <col min="12548" max="12552" width="20.42578125" style="247" bestFit="1" customWidth="1"/>
    <col min="12553" max="12800" width="9.140625" style="247"/>
    <col min="12801" max="12801" width="41.5703125" style="247" bestFit="1" customWidth="1"/>
    <col min="12802" max="12802" width="15.85546875" style="247" customWidth="1"/>
    <col min="12803" max="12803" width="12.7109375" style="247" customWidth="1"/>
    <col min="12804" max="12808" width="20.42578125" style="247" bestFit="1" customWidth="1"/>
    <col min="12809" max="13056" width="9.140625" style="247"/>
    <col min="13057" max="13057" width="41.5703125" style="247" bestFit="1" customWidth="1"/>
    <col min="13058" max="13058" width="15.85546875" style="247" customWidth="1"/>
    <col min="13059" max="13059" width="12.7109375" style="247" customWidth="1"/>
    <col min="13060" max="13064" width="20.42578125" style="247" bestFit="1" customWidth="1"/>
    <col min="13065" max="13312" width="9.140625" style="247"/>
    <col min="13313" max="13313" width="41.5703125" style="247" bestFit="1" customWidth="1"/>
    <col min="13314" max="13314" width="15.85546875" style="247" customWidth="1"/>
    <col min="13315" max="13315" width="12.7109375" style="247" customWidth="1"/>
    <col min="13316" max="13320" width="20.42578125" style="247" bestFit="1" customWidth="1"/>
    <col min="13321" max="13568" width="9.140625" style="247"/>
    <col min="13569" max="13569" width="41.5703125" style="247" bestFit="1" customWidth="1"/>
    <col min="13570" max="13570" width="15.85546875" style="247" customWidth="1"/>
    <col min="13571" max="13571" width="12.7109375" style="247" customWidth="1"/>
    <col min="13572" max="13576" width="20.42578125" style="247" bestFit="1" customWidth="1"/>
    <col min="13577" max="13824" width="9.140625" style="247"/>
    <col min="13825" max="13825" width="41.5703125" style="247" bestFit="1" customWidth="1"/>
    <col min="13826" max="13826" width="15.85546875" style="247" customWidth="1"/>
    <col min="13827" max="13827" width="12.7109375" style="247" customWidth="1"/>
    <col min="13828" max="13832" width="20.42578125" style="247" bestFit="1" customWidth="1"/>
    <col min="13833" max="14080" width="9.140625" style="247"/>
    <col min="14081" max="14081" width="41.5703125" style="247" bestFit="1" customWidth="1"/>
    <col min="14082" max="14082" width="15.85546875" style="247" customWidth="1"/>
    <col min="14083" max="14083" width="12.7109375" style="247" customWidth="1"/>
    <col min="14084" max="14088" width="20.42578125" style="247" bestFit="1" customWidth="1"/>
    <col min="14089" max="14336" width="9.140625" style="247"/>
    <col min="14337" max="14337" width="41.5703125" style="247" bestFit="1" customWidth="1"/>
    <col min="14338" max="14338" width="15.85546875" style="247" customWidth="1"/>
    <col min="14339" max="14339" width="12.7109375" style="247" customWidth="1"/>
    <col min="14340" max="14344" width="20.42578125" style="247" bestFit="1" customWidth="1"/>
    <col min="14345" max="14592" width="9.140625" style="247"/>
    <col min="14593" max="14593" width="41.5703125" style="247" bestFit="1" customWidth="1"/>
    <col min="14594" max="14594" width="15.85546875" style="247" customWidth="1"/>
    <col min="14595" max="14595" width="12.7109375" style="247" customWidth="1"/>
    <col min="14596" max="14600" width="20.42578125" style="247" bestFit="1" customWidth="1"/>
    <col min="14601" max="14848" width="9.140625" style="247"/>
    <col min="14849" max="14849" width="41.5703125" style="247" bestFit="1" customWidth="1"/>
    <col min="14850" max="14850" width="15.85546875" style="247" customWidth="1"/>
    <col min="14851" max="14851" width="12.7109375" style="247" customWidth="1"/>
    <col min="14852" max="14856" width="20.42578125" style="247" bestFit="1" customWidth="1"/>
    <col min="14857" max="15104" width="9.140625" style="247"/>
    <col min="15105" max="15105" width="41.5703125" style="247" bestFit="1" customWidth="1"/>
    <col min="15106" max="15106" width="15.85546875" style="247" customWidth="1"/>
    <col min="15107" max="15107" width="12.7109375" style="247" customWidth="1"/>
    <col min="15108" max="15112" width="20.42578125" style="247" bestFit="1" customWidth="1"/>
    <col min="15113" max="15360" width="9.140625" style="247"/>
    <col min="15361" max="15361" width="41.5703125" style="247" bestFit="1" customWidth="1"/>
    <col min="15362" max="15362" width="15.85546875" style="247" customWidth="1"/>
    <col min="15363" max="15363" width="12.7109375" style="247" customWidth="1"/>
    <col min="15364" max="15368" width="20.42578125" style="247" bestFit="1" customWidth="1"/>
    <col min="15369" max="15616" width="9.140625" style="247"/>
    <col min="15617" max="15617" width="41.5703125" style="247" bestFit="1" customWidth="1"/>
    <col min="15618" max="15618" width="15.85546875" style="247" customWidth="1"/>
    <col min="15619" max="15619" width="12.7109375" style="247" customWidth="1"/>
    <col min="15620" max="15624" width="20.42578125" style="247" bestFit="1" customWidth="1"/>
    <col min="15625" max="15872" width="9.140625" style="247"/>
    <col min="15873" max="15873" width="41.5703125" style="247" bestFit="1" customWidth="1"/>
    <col min="15874" max="15874" width="15.85546875" style="247" customWidth="1"/>
    <col min="15875" max="15875" width="12.7109375" style="247" customWidth="1"/>
    <col min="15876" max="15880" width="20.42578125" style="247" bestFit="1" customWidth="1"/>
    <col min="15881" max="16128" width="9.140625" style="247"/>
    <col min="16129" max="16129" width="41.5703125" style="247" bestFit="1" customWidth="1"/>
    <col min="16130" max="16130" width="15.85546875" style="247" customWidth="1"/>
    <col min="16131" max="16131" width="12.7109375" style="247" customWidth="1"/>
    <col min="16132" max="16136" width="20.42578125" style="247" bestFit="1" customWidth="1"/>
    <col min="16137" max="16384" width="9.140625" style="247"/>
  </cols>
  <sheetData>
    <row r="1" spans="1:8">
      <c r="A1" s="256" t="s">
        <v>76</v>
      </c>
    </row>
    <row r="2" spans="1:8">
      <c r="A2" s="256"/>
    </row>
    <row r="3" spans="1:8">
      <c r="A3" s="256" t="s">
        <v>66</v>
      </c>
    </row>
    <row r="4" spans="1:8">
      <c r="A4" s="247" t="s">
        <v>77</v>
      </c>
    </row>
    <row r="5" spans="1:8">
      <c r="A5" s="247" t="s">
        <v>78</v>
      </c>
    </row>
    <row r="6" spans="1:8">
      <c r="A6" s="247" t="s">
        <v>64</v>
      </c>
    </row>
    <row r="7" spans="1:8">
      <c r="A7" s="247" t="s">
        <v>65</v>
      </c>
    </row>
    <row r="10" spans="1:8" ht="12.75" customHeight="1">
      <c r="A10" s="257" t="s">
        <v>63</v>
      </c>
      <c r="B10" s="259" t="s">
        <v>0</v>
      </c>
      <c r="C10" s="261" t="s">
        <v>1</v>
      </c>
      <c r="D10" s="263" t="s">
        <v>7</v>
      </c>
      <c r="E10" s="263"/>
      <c r="F10" s="263"/>
      <c r="G10" s="263"/>
      <c r="H10" s="263"/>
    </row>
    <row r="11" spans="1:8" ht="13.5" thickBot="1">
      <c r="A11" s="258"/>
      <c r="B11" s="260"/>
      <c r="C11" s="262"/>
      <c r="D11" s="255" t="s">
        <v>2</v>
      </c>
      <c r="E11" s="255" t="s">
        <v>3</v>
      </c>
      <c r="F11" s="255" t="s">
        <v>4</v>
      </c>
      <c r="G11" s="255" t="s">
        <v>5</v>
      </c>
      <c r="H11" s="255" t="s">
        <v>6</v>
      </c>
    </row>
    <row r="12" spans="1:8" ht="13.5" thickBot="1">
      <c r="A12" s="250" t="s">
        <v>73</v>
      </c>
      <c r="B12" s="249"/>
      <c r="C12" s="249"/>
      <c r="D12" s="249"/>
      <c r="E12" s="249"/>
      <c r="F12" s="249"/>
      <c r="G12" s="249"/>
      <c r="H12" s="249"/>
    </row>
    <row r="13" spans="1:8">
      <c r="A13" s="264" t="s">
        <v>194</v>
      </c>
      <c r="B13" s="266" t="s">
        <v>28</v>
      </c>
      <c r="C13" s="266">
        <v>0.3</v>
      </c>
      <c r="D13" s="268" t="s">
        <v>193</v>
      </c>
      <c r="E13" s="268" t="s">
        <v>193</v>
      </c>
      <c r="F13" s="268" t="s">
        <v>193</v>
      </c>
      <c r="G13" s="268" t="s">
        <v>193</v>
      </c>
      <c r="H13" s="268" t="s">
        <v>193</v>
      </c>
    </row>
    <row r="14" spans="1:8">
      <c r="A14" s="265"/>
      <c r="B14" s="267"/>
      <c r="C14" s="267"/>
      <c r="D14" s="267"/>
      <c r="E14" s="267"/>
      <c r="F14" s="267"/>
      <c r="G14" s="267"/>
      <c r="H14" s="267"/>
    </row>
    <row r="15" spans="1:8">
      <c r="A15" s="269" t="s">
        <v>192</v>
      </c>
      <c r="B15" s="266" t="s">
        <v>28</v>
      </c>
      <c r="C15" s="267">
        <v>0.1</v>
      </c>
      <c r="D15" s="270" t="s">
        <v>191</v>
      </c>
      <c r="E15" s="270" t="s">
        <v>191</v>
      </c>
      <c r="F15" s="270" t="s">
        <v>191</v>
      </c>
      <c r="G15" s="270" t="s">
        <v>191</v>
      </c>
      <c r="H15" s="270" t="s">
        <v>191</v>
      </c>
    </row>
    <row r="16" spans="1:8">
      <c r="A16" s="265"/>
      <c r="B16" s="267"/>
      <c r="C16" s="267"/>
      <c r="D16" s="267"/>
      <c r="E16" s="267"/>
      <c r="F16" s="267"/>
      <c r="G16" s="267"/>
      <c r="H16" s="267"/>
    </row>
    <row r="17" spans="1:52">
      <c r="A17" s="269" t="s">
        <v>190</v>
      </c>
      <c r="B17" s="266" t="s">
        <v>28</v>
      </c>
      <c r="C17" s="267">
        <v>0</v>
      </c>
      <c r="D17" s="270" t="s">
        <v>189</v>
      </c>
      <c r="E17" s="270" t="s">
        <v>189</v>
      </c>
      <c r="F17" s="270" t="s">
        <v>189</v>
      </c>
      <c r="G17" s="270" t="s">
        <v>189</v>
      </c>
      <c r="H17" s="270" t="s">
        <v>189</v>
      </c>
    </row>
    <row r="18" spans="1:52" ht="13.5" thickBot="1">
      <c r="A18" s="265"/>
      <c r="B18" s="267"/>
      <c r="C18" s="271"/>
      <c r="D18" s="271"/>
      <c r="E18" s="271"/>
      <c r="F18" s="271"/>
      <c r="G18" s="271"/>
      <c r="H18" s="271"/>
    </row>
    <row r="19" spans="1:52" s="248" customFormat="1" ht="13.5" thickBot="1">
      <c r="A19" s="254" t="s">
        <v>74</v>
      </c>
      <c r="B19" s="252"/>
      <c r="C19" s="252"/>
      <c r="D19" s="252"/>
      <c r="E19" s="252"/>
      <c r="F19" s="252"/>
      <c r="G19" s="252"/>
      <c r="H19" s="252"/>
      <c r="I19" s="251"/>
      <c r="J19" s="251"/>
      <c r="K19" s="251"/>
      <c r="L19" s="251"/>
      <c r="M19" s="251"/>
      <c r="N19" s="251"/>
      <c r="O19" s="251"/>
      <c r="P19" s="251"/>
      <c r="Q19" s="251"/>
      <c r="R19" s="251"/>
      <c r="S19" s="251"/>
      <c r="T19" s="251"/>
      <c r="U19" s="251"/>
      <c r="V19" s="251"/>
      <c r="W19" s="251"/>
      <c r="X19" s="251"/>
      <c r="Y19" s="251"/>
      <c r="Z19" s="251"/>
      <c r="AA19" s="251"/>
      <c r="AB19" s="251"/>
      <c r="AC19" s="251"/>
      <c r="AD19" s="251"/>
      <c r="AE19" s="251"/>
      <c r="AF19" s="251"/>
      <c r="AG19" s="251"/>
      <c r="AH19" s="251"/>
      <c r="AI19" s="251"/>
      <c r="AJ19" s="251"/>
      <c r="AK19" s="251"/>
      <c r="AL19" s="251"/>
      <c r="AM19" s="251"/>
      <c r="AN19" s="251"/>
      <c r="AO19" s="251"/>
      <c r="AP19" s="251"/>
      <c r="AQ19" s="251"/>
      <c r="AR19" s="251"/>
      <c r="AS19" s="251"/>
      <c r="AT19" s="251"/>
      <c r="AU19" s="251"/>
      <c r="AV19" s="251"/>
      <c r="AW19" s="251"/>
      <c r="AX19" s="251"/>
      <c r="AY19" s="251"/>
      <c r="AZ19" s="251"/>
    </row>
    <row r="20" spans="1:52">
      <c r="A20" s="272" t="s">
        <v>188</v>
      </c>
      <c r="B20" s="274" t="s">
        <v>185</v>
      </c>
      <c r="C20" s="274">
        <v>0.1</v>
      </c>
      <c r="D20" s="275" t="s">
        <v>187</v>
      </c>
      <c r="E20" s="275" t="s">
        <v>187</v>
      </c>
      <c r="F20" s="275" t="s">
        <v>187</v>
      </c>
      <c r="G20" s="275" t="s">
        <v>187</v>
      </c>
      <c r="H20" s="275" t="s">
        <v>187</v>
      </c>
      <c r="I20" s="251"/>
      <c r="J20" s="251"/>
      <c r="K20" s="251"/>
      <c r="L20" s="251"/>
      <c r="M20" s="251"/>
      <c r="N20" s="251"/>
      <c r="O20" s="251"/>
      <c r="P20" s="251"/>
      <c r="Q20" s="251"/>
      <c r="R20" s="251"/>
      <c r="S20" s="251"/>
      <c r="T20" s="251"/>
      <c r="U20" s="251"/>
      <c r="V20" s="251"/>
      <c r="W20" s="251"/>
      <c r="X20" s="251"/>
      <c r="Y20" s="251"/>
      <c r="Z20" s="251"/>
      <c r="AA20" s="251"/>
      <c r="AB20" s="251"/>
      <c r="AC20" s="251"/>
      <c r="AD20" s="251"/>
      <c r="AE20" s="251"/>
      <c r="AF20" s="251"/>
      <c r="AG20" s="251"/>
      <c r="AH20" s="251"/>
      <c r="AI20" s="251"/>
      <c r="AJ20" s="251"/>
      <c r="AK20" s="251"/>
      <c r="AL20" s="251"/>
      <c r="AM20" s="251"/>
      <c r="AN20" s="251"/>
      <c r="AO20" s="251"/>
      <c r="AP20" s="251"/>
      <c r="AQ20" s="251"/>
      <c r="AR20" s="251"/>
      <c r="AS20" s="251"/>
      <c r="AT20" s="251"/>
      <c r="AU20" s="251"/>
      <c r="AV20" s="251"/>
      <c r="AW20" s="251"/>
      <c r="AX20" s="251"/>
      <c r="AY20" s="251"/>
      <c r="AZ20" s="251"/>
    </row>
    <row r="21" spans="1:52">
      <c r="A21" s="273"/>
      <c r="B21" s="267"/>
      <c r="C21" s="267"/>
      <c r="D21" s="276"/>
      <c r="E21" s="276"/>
      <c r="F21" s="276"/>
      <c r="G21" s="276"/>
      <c r="H21" s="276"/>
      <c r="I21" s="251"/>
      <c r="J21" s="251"/>
      <c r="K21" s="251"/>
      <c r="L21" s="251"/>
      <c r="M21" s="251"/>
      <c r="N21" s="251"/>
      <c r="O21" s="251"/>
      <c r="P21" s="251"/>
      <c r="Q21" s="251"/>
      <c r="R21" s="251"/>
      <c r="S21" s="251"/>
      <c r="T21" s="251"/>
      <c r="U21" s="251"/>
      <c r="V21" s="251"/>
      <c r="W21" s="251"/>
      <c r="X21" s="251"/>
      <c r="Y21" s="251"/>
      <c r="Z21" s="251"/>
      <c r="AA21" s="251"/>
      <c r="AB21" s="251"/>
      <c r="AC21" s="251"/>
      <c r="AD21" s="251"/>
      <c r="AE21" s="251"/>
      <c r="AF21" s="251"/>
      <c r="AG21" s="251"/>
      <c r="AH21" s="251"/>
      <c r="AI21" s="251"/>
      <c r="AJ21" s="251"/>
      <c r="AK21" s="251"/>
      <c r="AL21" s="251"/>
      <c r="AM21" s="251"/>
      <c r="AN21" s="251"/>
      <c r="AO21" s="251"/>
      <c r="AP21" s="251"/>
      <c r="AQ21" s="251"/>
      <c r="AR21" s="251"/>
      <c r="AS21" s="251"/>
      <c r="AT21" s="251"/>
      <c r="AU21" s="251"/>
      <c r="AV21" s="251"/>
      <c r="AW21" s="251"/>
      <c r="AX21" s="251"/>
      <c r="AY21" s="251"/>
      <c r="AZ21" s="251"/>
    </row>
    <row r="22" spans="1:52">
      <c r="A22" s="279" t="s">
        <v>186</v>
      </c>
      <c r="B22" s="266" t="s">
        <v>185</v>
      </c>
      <c r="C22" s="271">
        <v>0.2</v>
      </c>
      <c r="D22" s="277" t="s">
        <v>184</v>
      </c>
      <c r="E22" s="277" t="s">
        <v>184</v>
      </c>
      <c r="F22" s="277" t="s">
        <v>184</v>
      </c>
      <c r="G22" s="277" t="s">
        <v>184</v>
      </c>
      <c r="H22" s="277" t="s">
        <v>184</v>
      </c>
      <c r="I22" s="251"/>
      <c r="J22" s="251"/>
      <c r="K22" s="251"/>
      <c r="L22" s="251"/>
      <c r="M22" s="251"/>
      <c r="N22" s="251"/>
      <c r="O22" s="251"/>
      <c r="P22" s="251"/>
      <c r="Q22" s="251"/>
      <c r="R22" s="251"/>
      <c r="S22" s="251"/>
      <c r="T22" s="251"/>
      <c r="U22" s="251"/>
      <c r="V22" s="251"/>
      <c r="W22" s="251"/>
      <c r="X22" s="251"/>
      <c r="Y22" s="251"/>
      <c r="Z22" s="251"/>
      <c r="AA22" s="251"/>
      <c r="AB22" s="251"/>
      <c r="AC22" s="251"/>
      <c r="AD22" s="251"/>
      <c r="AE22" s="251"/>
      <c r="AF22" s="251"/>
      <c r="AG22" s="251"/>
      <c r="AH22" s="251"/>
      <c r="AI22" s="251"/>
      <c r="AJ22" s="251"/>
      <c r="AK22" s="251"/>
      <c r="AL22" s="251"/>
      <c r="AM22" s="251"/>
      <c r="AN22" s="251"/>
      <c r="AO22" s="251"/>
      <c r="AP22" s="251"/>
      <c r="AQ22" s="251"/>
      <c r="AR22" s="251"/>
      <c r="AS22" s="251"/>
      <c r="AT22" s="251"/>
      <c r="AU22" s="251"/>
      <c r="AV22" s="251"/>
      <c r="AW22" s="251"/>
      <c r="AX22" s="251"/>
      <c r="AY22" s="251"/>
      <c r="AZ22" s="251"/>
    </row>
    <row r="23" spans="1:52">
      <c r="A23" s="282"/>
      <c r="B23" s="267"/>
      <c r="C23" s="266"/>
      <c r="D23" s="278"/>
      <c r="E23" s="278"/>
      <c r="F23" s="278"/>
      <c r="G23" s="278"/>
      <c r="H23" s="278"/>
      <c r="I23" s="251"/>
      <c r="J23" s="251"/>
      <c r="K23" s="251"/>
      <c r="L23" s="251"/>
      <c r="M23" s="251"/>
      <c r="N23" s="251"/>
      <c r="O23" s="251"/>
      <c r="P23" s="251"/>
      <c r="Q23" s="251"/>
      <c r="R23" s="251"/>
      <c r="S23" s="251"/>
      <c r="T23" s="251"/>
      <c r="U23" s="251"/>
      <c r="V23" s="251"/>
      <c r="W23" s="251"/>
      <c r="X23" s="251"/>
      <c r="Y23" s="251"/>
      <c r="Z23" s="251"/>
      <c r="AA23" s="251"/>
      <c r="AB23" s="251"/>
      <c r="AC23" s="251"/>
      <c r="AD23" s="251"/>
      <c r="AE23" s="251"/>
      <c r="AF23" s="251"/>
      <c r="AG23" s="251"/>
      <c r="AH23" s="251"/>
      <c r="AI23" s="251"/>
      <c r="AJ23" s="251"/>
      <c r="AK23" s="251"/>
      <c r="AL23" s="251"/>
      <c r="AM23" s="251"/>
      <c r="AN23" s="251"/>
      <c r="AO23" s="251"/>
      <c r="AP23" s="251"/>
      <c r="AQ23" s="251"/>
      <c r="AR23" s="251"/>
      <c r="AS23" s="251"/>
      <c r="AT23" s="251"/>
      <c r="AU23" s="251"/>
      <c r="AV23" s="251"/>
      <c r="AW23" s="251"/>
      <c r="AX23" s="251"/>
      <c r="AY23" s="251"/>
      <c r="AZ23" s="251"/>
    </row>
    <row r="24" spans="1:52">
      <c r="A24" s="279" t="s">
        <v>183</v>
      </c>
      <c r="B24" s="271"/>
      <c r="C24" s="271"/>
      <c r="D24" s="271"/>
      <c r="E24" s="271"/>
      <c r="F24" s="271"/>
      <c r="G24" s="271"/>
      <c r="H24" s="271"/>
      <c r="I24" s="251"/>
      <c r="J24" s="251"/>
      <c r="K24" s="251"/>
      <c r="L24" s="251"/>
      <c r="M24" s="251"/>
      <c r="N24" s="251"/>
      <c r="O24" s="251"/>
      <c r="P24" s="251"/>
      <c r="Q24" s="251"/>
      <c r="R24" s="251"/>
      <c r="S24" s="251"/>
      <c r="T24" s="251"/>
      <c r="U24" s="251"/>
      <c r="V24" s="251"/>
      <c r="W24" s="251"/>
      <c r="X24" s="251"/>
      <c r="Y24" s="251"/>
      <c r="Z24" s="251"/>
      <c r="AA24" s="251"/>
      <c r="AB24" s="251"/>
      <c r="AC24" s="251"/>
      <c r="AD24" s="251"/>
      <c r="AE24" s="251"/>
      <c r="AF24" s="251"/>
      <c r="AG24" s="251"/>
      <c r="AH24" s="251"/>
      <c r="AI24" s="251"/>
      <c r="AJ24" s="251"/>
      <c r="AK24" s="251"/>
      <c r="AL24" s="251"/>
      <c r="AM24" s="251"/>
      <c r="AN24" s="251"/>
      <c r="AO24" s="251"/>
      <c r="AP24" s="251"/>
      <c r="AQ24" s="251"/>
      <c r="AR24" s="251"/>
      <c r="AS24" s="251"/>
      <c r="AT24" s="251"/>
      <c r="AU24" s="251"/>
      <c r="AV24" s="251"/>
      <c r="AW24" s="251"/>
      <c r="AX24" s="251"/>
      <c r="AY24" s="251"/>
      <c r="AZ24" s="251"/>
    </row>
    <row r="25" spans="1:52" ht="13.5" thickBot="1">
      <c r="A25" s="280"/>
      <c r="B25" s="281"/>
      <c r="C25" s="281"/>
      <c r="D25" s="281"/>
      <c r="E25" s="281"/>
      <c r="F25" s="281"/>
      <c r="G25" s="281"/>
      <c r="H25" s="281"/>
      <c r="I25" s="251"/>
      <c r="J25" s="251"/>
      <c r="K25" s="251"/>
      <c r="L25" s="251"/>
      <c r="M25" s="251"/>
      <c r="N25" s="251"/>
      <c r="O25" s="251"/>
      <c r="P25" s="251"/>
      <c r="Q25" s="251"/>
      <c r="R25" s="251"/>
      <c r="S25" s="251"/>
      <c r="T25" s="251"/>
      <c r="U25" s="251"/>
      <c r="V25" s="251"/>
      <c r="W25" s="251"/>
      <c r="X25" s="251"/>
      <c r="Y25" s="251"/>
      <c r="Z25" s="251"/>
      <c r="AA25" s="251"/>
      <c r="AB25" s="251"/>
      <c r="AC25" s="251"/>
      <c r="AD25" s="251"/>
      <c r="AE25" s="251"/>
      <c r="AF25" s="251"/>
      <c r="AG25" s="251"/>
      <c r="AH25" s="251"/>
      <c r="AI25" s="251"/>
      <c r="AJ25" s="251"/>
      <c r="AK25" s="251"/>
      <c r="AL25" s="251"/>
      <c r="AM25" s="251"/>
      <c r="AN25" s="251"/>
      <c r="AO25" s="251"/>
      <c r="AP25" s="251"/>
      <c r="AQ25" s="251"/>
      <c r="AR25" s="251"/>
      <c r="AS25" s="251"/>
      <c r="AT25" s="251"/>
      <c r="AU25" s="251"/>
      <c r="AV25" s="251"/>
      <c r="AW25" s="251"/>
      <c r="AX25" s="251"/>
      <c r="AY25" s="251"/>
      <c r="AZ25" s="251"/>
    </row>
    <row r="26" spans="1:52" s="248" customFormat="1" ht="13.5" thickBot="1">
      <c r="A26" s="253" t="s">
        <v>75</v>
      </c>
      <c r="B26" s="252"/>
      <c r="C26" s="252"/>
      <c r="D26" s="252"/>
      <c r="E26" s="252"/>
      <c r="F26" s="252"/>
      <c r="G26" s="252"/>
      <c r="H26" s="252"/>
      <c r="I26" s="251"/>
      <c r="J26" s="251"/>
      <c r="K26" s="251"/>
      <c r="L26" s="251"/>
      <c r="M26" s="251"/>
      <c r="N26" s="251"/>
      <c r="O26" s="251"/>
      <c r="P26" s="251"/>
      <c r="Q26" s="251"/>
      <c r="R26" s="251"/>
      <c r="S26" s="251"/>
      <c r="T26" s="251"/>
      <c r="U26" s="251"/>
      <c r="V26" s="251"/>
      <c r="W26" s="251"/>
      <c r="X26" s="251"/>
      <c r="Y26" s="251"/>
      <c r="Z26" s="251"/>
      <c r="AA26" s="251"/>
      <c r="AB26" s="251"/>
      <c r="AC26" s="251"/>
      <c r="AD26" s="251"/>
      <c r="AE26" s="251"/>
      <c r="AF26" s="251"/>
      <c r="AG26" s="251"/>
      <c r="AH26" s="251"/>
      <c r="AI26" s="251"/>
      <c r="AJ26" s="251"/>
      <c r="AK26" s="251"/>
      <c r="AL26" s="251"/>
      <c r="AM26" s="251"/>
      <c r="AN26" s="251"/>
      <c r="AO26" s="251"/>
      <c r="AP26" s="251"/>
      <c r="AQ26" s="251"/>
      <c r="AR26" s="251"/>
      <c r="AS26" s="251"/>
      <c r="AT26" s="251"/>
      <c r="AU26" s="251"/>
      <c r="AV26" s="251"/>
      <c r="AW26" s="251"/>
      <c r="AX26" s="251"/>
      <c r="AY26" s="251"/>
      <c r="AZ26" s="251"/>
    </row>
    <row r="27" spans="1:52">
      <c r="A27" s="285" t="s">
        <v>182</v>
      </c>
      <c r="B27" s="274" t="s">
        <v>181</v>
      </c>
      <c r="C27" s="274">
        <v>0.3</v>
      </c>
      <c r="D27" s="283" t="s">
        <v>180</v>
      </c>
      <c r="E27" s="283" t="s">
        <v>180</v>
      </c>
      <c r="F27" s="283" t="s">
        <v>180</v>
      </c>
      <c r="G27" s="283" t="s">
        <v>180</v>
      </c>
      <c r="H27" s="283" t="s">
        <v>180</v>
      </c>
    </row>
    <row r="28" spans="1:52">
      <c r="A28" s="284"/>
      <c r="B28" s="267"/>
      <c r="C28" s="267"/>
      <c r="D28" s="267"/>
      <c r="E28" s="267"/>
      <c r="F28" s="267"/>
      <c r="G28" s="267"/>
      <c r="H28" s="267"/>
    </row>
    <row r="29" spans="1:52">
      <c r="A29" s="284"/>
      <c r="B29" s="267"/>
      <c r="C29" s="267"/>
      <c r="D29" s="267"/>
      <c r="E29" s="267"/>
      <c r="F29" s="267"/>
      <c r="G29" s="267"/>
      <c r="H29" s="267"/>
    </row>
    <row r="30" spans="1:52">
      <c r="A30" s="284"/>
      <c r="B30" s="267"/>
      <c r="C30" s="267"/>
      <c r="D30" s="267"/>
      <c r="E30" s="267"/>
      <c r="F30" s="267"/>
      <c r="G30" s="267"/>
      <c r="H30" s="267"/>
    </row>
    <row r="31" spans="1:52">
      <c r="A31" s="284"/>
      <c r="B31" s="267"/>
      <c r="C31" s="267"/>
      <c r="D31" s="267"/>
      <c r="E31" s="267"/>
      <c r="F31" s="267"/>
      <c r="G31" s="267"/>
      <c r="H31" s="267"/>
    </row>
    <row r="32" spans="1:52" ht="13.5" thickBot="1">
      <c r="A32" s="288"/>
      <c r="B32" s="271"/>
      <c r="C32" s="271"/>
      <c r="D32" s="271"/>
      <c r="E32" s="271"/>
      <c r="F32" s="271"/>
      <c r="G32" s="271"/>
      <c r="H32" s="286"/>
    </row>
    <row r="33" spans="1:8" ht="13.5" thickBot="1">
      <c r="A33" s="250" t="s">
        <v>179</v>
      </c>
      <c r="B33" s="249"/>
      <c r="C33" s="249"/>
      <c r="D33" s="249"/>
      <c r="E33" s="249"/>
      <c r="F33" s="249"/>
      <c r="G33" s="249"/>
      <c r="H33" s="249"/>
    </row>
    <row r="34" spans="1:8">
      <c r="A34" s="264" t="s">
        <v>179</v>
      </c>
      <c r="B34" s="266" t="s">
        <v>178</v>
      </c>
      <c r="C34" s="266">
        <v>2</v>
      </c>
      <c r="D34" s="287" t="s">
        <v>177</v>
      </c>
      <c r="E34" s="287" t="s">
        <v>177</v>
      </c>
      <c r="F34" s="287" t="s">
        <v>177</v>
      </c>
      <c r="G34" s="287" t="s">
        <v>177</v>
      </c>
      <c r="H34" s="287" t="s">
        <v>177</v>
      </c>
    </row>
    <row r="35" spans="1:8">
      <c r="A35" s="265"/>
      <c r="B35" s="267"/>
      <c r="C35" s="267"/>
      <c r="D35" s="267"/>
      <c r="E35" s="267"/>
      <c r="F35" s="267"/>
      <c r="G35" s="267"/>
      <c r="H35" s="267"/>
    </row>
    <row r="36" spans="1:8">
      <c r="A36" s="265"/>
      <c r="B36" s="267"/>
      <c r="C36" s="267"/>
      <c r="D36" s="267"/>
      <c r="E36" s="267"/>
      <c r="F36" s="267"/>
      <c r="G36" s="267"/>
      <c r="H36" s="267"/>
    </row>
    <row r="37" spans="1:8">
      <c r="A37" s="265"/>
      <c r="B37" s="267"/>
      <c r="C37" s="267"/>
      <c r="D37" s="267"/>
      <c r="E37" s="267"/>
      <c r="F37" s="267"/>
      <c r="G37" s="267"/>
      <c r="H37" s="267"/>
    </row>
    <row r="38" spans="1:8">
      <c r="A38" s="265"/>
      <c r="B38" s="267"/>
      <c r="C38" s="267"/>
      <c r="D38" s="267"/>
      <c r="E38" s="267"/>
      <c r="F38" s="267"/>
      <c r="G38" s="267"/>
      <c r="H38" s="267"/>
    </row>
    <row r="39" spans="1:8" ht="13.5" thickBot="1">
      <c r="A39" s="289"/>
      <c r="B39" s="271"/>
      <c r="C39" s="271"/>
      <c r="D39" s="271"/>
      <c r="E39" s="271"/>
      <c r="F39" s="271"/>
      <c r="G39" s="271"/>
      <c r="H39" s="271"/>
    </row>
    <row r="40" spans="1:8">
      <c r="A40" s="248"/>
      <c r="B40" s="248"/>
      <c r="C40" s="248"/>
      <c r="D40" s="248"/>
      <c r="E40" s="248"/>
      <c r="F40" s="248"/>
      <c r="G40" s="248"/>
      <c r="H40" s="248"/>
    </row>
  </sheetData>
  <mergeCells count="100">
    <mergeCell ref="F36:F37"/>
    <mergeCell ref="G36:G37"/>
    <mergeCell ref="H36:H37"/>
    <mergeCell ref="A38:A39"/>
    <mergeCell ref="B38:B39"/>
    <mergeCell ref="C38:C39"/>
    <mergeCell ref="D38:D39"/>
    <mergeCell ref="E38:E39"/>
    <mergeCell ref="F38:F39"/>
    <mergeCell ref="G38:G39"/>
    <mergeCell ref="H38:H39"/>
    <mergeCell ref="A36:A37"/>
    <mergeCell ref="B36:B37"/>
    <mergeCell ref="C36:C37"/>
    <mergeCell ref="D36:D37"/>
    <mergeCell ref="E36:E37"/>
    <mergeCell ref="F31:F32"/>
    <mergeCell ref="G31:G32"/>
    <mergeCell ref="H31:H32"/>
    <mergeCell ref="A34:A35"/>
    <mergeCell ref="B34:B35"/>
    <mergeCell ref="C34:C35"/>
    <mergeCell ref="D34:D35"/>
    <mergeCell ref="E34:E35"/>
    <mergeCell ref="F34:F35"/>
    <mergeCell ref="G34:G35"/>
    <mergeCell ref="H34:H35"/>
    <mergeCell ref="A31:A32"/>
    <mergeCell ref="B31:B32"/>
    <mergeCell ref="C31:C32"/>
    <mergeCell ref="D31:D32"/>
    <mergeCell ref="E31:E32"/>
    <mergeCell ref="F27:F28"/>
    <mergeCell ref="G27:G28"/>
    <mergeCell ref="H27:H28"/>
    <mergeCell ref="A29:A30"/>
    <mergeCell ref="B29:B30"/>
    <mergeCell ref="C29:C30"/>
    <mergeCell ref="D29:D30"/>
    <mergeCell ref="E29:E30"/>
    <mergeCell ref="F29:F30"/>
    <mergeCell ref="G29:G30"/>
    <mergeCell ref="H29:H30"/>
    <mergeCell ref="A27:A28"/>
    <mergeCell ref="B27:B28"/>
    <mergeCell ref="C27:C28"/>
    <mergeCell ref="D27:D28"/>
    <mergeCell ref="E27:E28"/>
    <mergeCell ref="F22:F23"/>
    <mergeCell ref="G22:G23"/>
    <mergeCell ref="H22:H23"/>
    <mergeCell ref="A24:A25"/>
    <mergeCell ref="B24:B25"/>
    <mergeCell ref="C24:C25"/>
    <mergeCell ref="D24:D25"/>
    <mergeCell ref="E24:E25"/>
    <mergeCell ref="F24:F25"/>
    <mergeCell ref="G24:G25"/>
    <mergeCell ref="H24:H25"/>
    <mergeCell ref="A22:A23"/>
    <mergeCell ref="B22:B23"/>
    <mergeCell ref="C22:C23"/>
    <mergeCell ref="D22:D23"/>
    <mergeCell ref="E22:E23"/>
    <mergeCell ref="F20:F21"/>
    <mergeCell ref="G20:G21"/>
    <mergeCell ref="H20:H21"/>
    <mergeCell ref="A17:A18"/>
    <mergeCell ref="B17:B18"/>
    <mergeCell ref="C17:C18"/>
    <mergeCell ref="D17:D18"/>
    <mergeCell ref="E17:E18"/>
    <mergeCell ref="A20:A21"/>
    <mergeCell ref="B20:B21"/>
    <mergeCell ref="C20:C21"/>
    <mergeCell ref="D20:D21"/>
    <mergeCell ref="E20:E21"/>
    <mergeCell ref="F15:F16"/>
    <mergeCell ref="G15:G16"/>
    <mergeCell ref="H15:H16"/>
    <mergeCell ref="F17:F18"/>
    <mergeCell ref="G17:G18"/>
    <mergeCell ref="H17:H18"/>
    <mergeCell ref="A15:A16"/>
    <mergeCell ref="B15:B16"/>
    <mergeCell ref="C15:C16"/>
    <mergeCell ref="D15:D16"/>
    <mergeCell ref="E15:E16"/>
    <mergeCell ref="A10:A11"/>
    <mergeCell ref="B10:B11"/>
    <mergeCell ref="C10:C11"/>
    <mergeCell ref="D10:H10"/>
    <mergeCell ref="A13:A14"/>
    <mergeCell ref="B13:B14"/>
    <mergeCell ref="C13:C14"/>
    <mergeCell ref="D13:D14"/>
    <mergeCell ref="E13:E14"/>
    <mergeCell ref="F13:F14"/>
    <mergeCell ref="G13:G14"/>
    <mergeCell ref="H13:H14"/>
  </mergeCells>
  <pageMargins left="0.75" right="0.75" top="1" bottom="1" header="0.5" footer="0.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dimension ref="A1:S84"/>
  <sheetViews>
    <sheetView showGridLines="0" zoomScale="80" zoomScaleNormal="80" workbookViewId="0">
      <selection sqref="A1:XFD2"/>
    </sheetView>
  </sheetViews>
  <sheetFormatPr defaultRowHeight="12.75"/>
  <cols>
    <col min="1" max="1" width="40.85546875" customWidth="1"/>
  </cols>
  <sheetData>
    <row r="1" spans="1:19" ht="26.25">
      <c r="A1" s="43" t="s">
        <v>119</v>
      </c>
      <c r="B1" s="43"/>
      <c r="C1" s="43"/>
      <c r="D1" s="43"/>
      <c r="E1" s="43"/>
      <c r="F1" s="43"/>
      <c r="G1" s="43"/>
      <c r="H1" s="43"/>
      <c r="I1" s="43"/>
      <c r="J1" s="43"/>
      <c r="K1" s="43"/>
      <c r="L1" s="43"/>
      <c r="S1" s="44"/>
    </row>
    <row r="2" spans="1:19" ht="15.75" thickBot="1">
      <c r="A2" s="45" t="s">
        <v>120</v>
      </c>
      <c r="B2" s="46" t="s">
        <v>176</v>
      </c>
      <c r="C2" s="47"/>
      <c r="D2" s="47"/>
      <c r="E2" s="47"/>
      <c r="F2" s="47"/>
      <c r="G2" s="47"/>
      <c r="H2" s="47"/>
      <c r="I2" s="46"/>
      <c r="J2" s="47"/>
      <c r="K2" s="48"/>
      <c r="L2" s="49"/>
      <c r="M2" s="46"/>
      <c r="N2" s="44"/>
      <c r="O2" s="44"/>
      <c r="P2" s="44"/>
      <c r="Q2" s="44"/>
      <c r="R2" s="44"/>
      <c r="S2" s="44"/>
    </row>
    <row r="3" spans="1:19" ht="15.75" thickBot="1">
      <c r="A3" s="50" t="s">
        <v>8</v>
      </c>
      <c r="B3" s="51" t="s">
        <v>121</v>
      </c>
      <c r="C3" s="52" t="s">
        <v>122</v>
      </c>
      <c r="D3" s="53" t="s">
        <v>123</v>
      </c>
      <c r="E3" s="53" t="s">
        <v>124</v>
      </c>
      <c r="F3" s="53" t="s">
        <v>125</v>
      </c>
      <c r="G3" s="54" t="s">
        <v>126</v>
      </c>
      <c r="H3" s="55" t="s">
        <v>127</v>
      </c>
      <c r="I3" s="56" t="s">
        <v>128</v>
      </c>
      <c r="J3" s="53" t="s">
        <v>129</v>
      </c>
      <c r="K3" s="53" t="s">
        <v>130</v>
      </c>
      <c r="L3" s="55" t="s">
        <v>131</v>
      </c>
      <c r="M3" s="55" t="s">
        <v>132</v>
      </c>
      <c r="N3" s="57"/>
      <c r="O3" s="58"/>
      <c r="P3" s="58"/>
      <c r="Q3" s="58"/>
      <c r="R3" s="58"/>
      <c r="S3" s="58"/>
    </row>
    <row r="4" spans="1:19" ht="15">
      <c r="A4" s="59" t="s">
        <v>175</v>
      </c>
      <c r="B4" s="60">
        <v>151.9</v>
      </c>
      <c r="C4" s="61">
        <v>162.19999999999999</v>
      </c>
      <c r="D4" s="62">
        <v>166.2</v>
      </c>
      <c r="E4" s="62">
        <v>171</v>
      </c>
      <c r="F4" s="62">
        <v>176.7</v>
      </c>
      <c r="G4" s="62">
        <v>179.5</v>
      </c>
      <c r="H4" s="63">
        <f>G4*1.0325</f>
        <v>185.33375000000001</v>
      </c>
      <c r="I4" s="62"/>
      <c r="J4" s="62"/>
      <c r="K4" s="62"/>
      <c r="L4" s="62"/>
      <c r="M4" s="62"/>
      <c r="N4" s="64"/>
      <c r="O4" s="58"/>
      <c r="P4" s="58"/>
      <c r="Q4" s="58"/>
      <c r="R4" s="58"/>
      <c r="S4" s="58"/>
    </row>
    <row r="5" spans="1:19" ht="15">
      <c r="A5" s="59" t="s">
        <v>133</v>
      </c>
      <c r="B5" s="60"/>
      <c r="C5" s="65">
        <v>158.6</v>
      </c>
      <c r="D5" s="62">
        <v>166.5</v>
      </c>
      <c r="E5" s="62">
        <v>168.6</v>
      </c>
      <c r="F5" s="62">
        <v>173.3</v>
      </c>
      <c r="G5" s="62">
        <v>179.4</v>
      </c>
      <c r="H5" s="66">
        <f>G4*1.0325^0.5</f>
        <v>182.39355286029163</v>
      </c>
      <c r="I5" s="62"/>
      <c r="J5" s="62"/>
      <c r="K5" s="62"/>
      <c r="L5" s="62"/>
      <c r="M5" s="62"/>
      <c r="N5" s="64"/>
      <c r="O5" s="58"/>
      <c r="P5" s="58"/>
      <c r="Q5" s="58"/>
      <c r="R5" s="58"/>
      <c r="S5" s="58"/>
    </row>
    <row r="6" spans="1:19" ht="15">
      <c r="A6" s="59" t="s">
        <v>134</v>
      </c>
      <c r="B6" s="67"/>
      <c r="C6" s="68"/>
      <c r="D6" s="69">
        <f>D56</f>
        <v>55.836289335146034</v>
      </c>
      <c r="E6" s="69">
        <f t="shared" ref="E6:H6" si="0">E56</f>
        <v>57.58658228570124</v>
      </c>
      <c r="F6" s="69">
        <f t="shared" si="0"/>
        <v>59.578788902605339</v>
      </c>
      <c r="G6" s="69">
        <f t="shared" si="0"/>
        <v>62.412758235671404</v>
      </c>
      <c r="H6" s="70">
        <f t="shared" si="0"/>
        <v>64.783210973965481</v>
      </c>
      <c r="I6" s="69"/>
      <c r="J6" s="69"/>
      <c r="K6" s="69"/>
      <c r="L6" s="69"/>
      <c r="M6" s="69"/>
      <c r="N6" s="71"/>
      <c r="O6" s="58"/>
      <c r="P6" s="58"/>
      <c r="Q6" s="58"/>
      <c r="R6" s="58"/>
      <c r="S6" s="58"/>
    </row>
    <row r="7" spans="1:19" ht="15.75" thickBot="1">
      <c r="A7" s="72" t="s">
        <v>135</v>
      </c>
      <c r="B7" s="73"/>
      <c r="C7" s="74"/>
      <c r="D7" s="75">
        <f>D6*$H$4/$C$4</f>
        <v>63.799931495484721</v>
      </c>
      <c r="E7" s="75">
        <f t="shared" ref="E7:H7" si="1">E6*$H$4/$C$4</f>
        <v>65.799859708338985</v>
      </c>
      <c r="F7" s="75">
        <f t="shared" si="1"/>
        <v>68.076204486918826</v>
      </c>
      <c r="G7" s="75">
        <f t="shared" si="1"/>
        <v>71.314368259311763</v>
      </c>
      <c r="H7" s="75">
        <f t="shared" si="1"/>
        <v>74.022906454045483</v>
      </c>
      <c r="I7" s="75"/>
      <c r="J7" s="75"/>
      <c r="K7" s="75"/>
      <c r="L7" s="75"/>
      <c r="M7" s="75"/>
      <c r="N7" s="64"/>
      <c r="O7" s="58"/>
      <c r="P7" s="58"/>
      <c r="Q7" s="58"/>
      <c r="R7" s="58"/>
      <c r="S7" s="58"/>
    </row>
    <row r="8" spans="1:19" ht="15">
      <c r="A8" s="76" t="s">
        <v>136</v>
      </c>
      <c r="B8" s="77"/>
      <c r="C8" s="78"/>
      <c r="D8" s="79"/>
      <c r="E8" s="79"/>
      <c r="F8" s="79"/>
      <c r="G8" s="79"/>
      <c r="H8" s="79"/>
      <c r="I8" s="79"/>
      <c r="J8" s="79"/>
      <c r="K8" s="79"/>
      <c r="L8" s="79"/>
      <c r="M8" s="79"/>
      <c r="N8" s="80"/>
      <c r="O8" s="58"/>
      <c r="P8" s="58"/>
      <c r="Q8" s="58"/>
      <c r="R8" s="58"/>
      <c r="S8" s="81"/>
    </row>
    <row r="9" spans="1:19" ht="15">
      <c r="A9" s="82" t="s">
        <v>137</v>
      </c>
      <c r="B9" s="83"/>
      <c r="C9" s="84"/>
      <c r="D9" s="85">
        <v>-0.71834018274251765</v>
      </c>
      <c r="E9" s="85">
        <v>-0.76302678969796378</v>
      </c>
      <c r="F9" s="85">
        <v>-0.84020447316252134</v>
      </c>
      <c r="G9" s="85">
        <v>-0.94126133677914525</v>
      </c>
      <c r="H9" s="85">
        <v>-1.0086561324023653</v>
      </c>
      <c r="I9" s="85"/>
      <c r="J9" s="85"/>
      <c r="K9" s="85"/>
      <c r="L9" s="85"/>
      <c r="M9" s="85"/>
      <c r="N9" s="64"/>
      <c r="O9" s="58"/>
      <c r="P9" s="44"/>
      <c r="Q9" s="44"/>
      <c r="R9" s="44"/>
      <c r="S9" s="44"/>
    </row>
    <row r="10" spans="1:19" ht="15">
      <c r="A10" s="86" t="s">
        <v>138</v>
      </c>
      <c r="B10" s="87"/>
      <c r="C10" s="88"/>
      <c r="D10" s="85">
        <v>-1.9212867471646089</v>
      </c>
      <c r="E10" s="85">
        <v>-1.9409193090976458</v>
      </c>
      <c r="F10" s="85">
        <v>-1.965050920947234</v>
      </c>
      <c r="G10" s="85">
        <v>-1.9858174301812106</v>
      </c>
      <c r="H10" s="85">
        <v>-2.0375900043494943</v>
      </c>
      <c r="I10" s="85"/>
      <c r="J10" s="85"/>
      <c r="K10" s="85"/>
      <c r="L10" s="85"/>
      <c r="M10" s="85"/>
      <c r="N10" s="64"/>
      <c r="O10" s="58"/>
      <c r="P10" s="44"/>
      <c r="Q10" s="44"/>
      <c r="R10" s="44"/>
      <c r="S10" s="44"/>
    </row>
    <row r="11" spans="1:19" ht="15">
      <c r="A11" s="86" t="s">
        <v>139</v>
      </c>
      <c r="B11" s="87"/>
      <c r="C11" s="88"/>
      <c r="D11" s="85">
        <v>-5.3915818465770924</v>
      </c>
      <c r="E11" s="85">
        <v>-5.5656377789227784</v>
      </c>
      <c r="F11" s="85">
        <v>-5.7930404045113315</v>
      </c>
      <c r="G11" s="85">
        <v>-6.1616708030303355</v>
      </c>
      <c r="H11" s="85">
        <v>-7.2437067500586396</v>
      </c>
      <c r="I11" s="85"/>
      <c r="J11" s="85"/>
      <c r="K11" s="85"/>
      <c r="L11" s="85"/>
      <c r="M11" s="85"/>
      <c r="N11" s="64"/>
      <c r="O11" s="58"/>
      <c r="P11" s="44"/>
      <c r="Q11" s="44"/>
      <c r="R11" s="44"/>
      <c r="S11" s="44"/>
    </row>
    <row r="12" spans="1:19" ht="15">
      <c r="A12" s="86" t="s">
        <v>140</v>
      </c>
      <c r="B12" s="87"/>
      <c r="C12" s="88"/>
      <c r="D12" s="85">
        <v>0</v>
      </c>
      <c r="E12" s="85">
        <v>0</v>
      </c>
      <c r="F12" s="85">
        <v>0</v>
      </c>
      <c r="G12" s="85">
        <v>0</v>
      </c>
      <c r="H12" s="85">
        <v>0</v>
      </c>
      <c r="I12" s="85"/>
      <c r="J12" s="85"/>
      <c r="K12" s="85"/>
      <c r="L12" s="85"/>
      <c r="M12" s="85"/>
      <c r="N12" s="64"/>
      <c r="O12" s="58"/>
      <c r="P12" s="44"/>
      <c r="Q12" s="44"/>
      <c r="R12" s="44"/>
      <c r="S12" s="44"/>
    </row>
    <row r="13" spans="1:19" ht="15.75" thickBot="1">
      <c r="A13" s="86" t="s">
        <v>141</v>
      </c>
      <c r="B13" s="87"/>
      <c r="C13" s="88"/>
      <c r="D13" s="85">
        <v>-1.1944028079624658</v>
      </c>
      <c r="E13" s="85">
        <v>-1.333469064543872</v>
      </c>
      <c r="F13" s="85">
        <v>-1.4089405622052555</v>
      </c>
      <c r="G13" s="85">
        <v>-1.6092225755772616</v>
      </c>
      <c r="H13" s="85">
        <v>-1.7028161493673857</v>
      </c>
      <c r="I13" s="85"/>
      <c r="J13" s="85"/>
      <c r="K13" s="85"/>
      <c r="L13" s="85"/>
      <c r="M13" s="85"/>
      <c r="N13" s="80"/>
      <c r="O13" s="58"/>
      <c r="P13" s="44"/>
      <c r="Q13" s="44"/>
      <c r="R13" s="44"/>
      <c r="S13" s="44"/>
    </row>
    <row r="14" spans="1:19" ht="15.75" thickBot="1">
      <c r="A14" s="89" t="s">
        <v>142</v>
      </c>
      <c r="B14" s="90">
        <f>B7+SUM(B9:B11)</f>
        <v>0</v>
      </c>
      <c r="C14" s="91">
        <f>C7+SUM(C9:C11)</f>
        <v>0</v>
      </c>
      <c r="D14" s="92">
        <f>SUM(D7:D13)</f>
        <v>54.574319911038039</v>
      </c>
      <c r="E14" s="92">
        <f>SUM(E7:E13)</f>
        <v>56.196806766076733</v>
      </c>
      <c r="F14" s="92">
        <f>SUM(F7:F13)</f>
        <v>58.068968126092493</v>
      </c>
      <c r="G14" s="92">
        <f>SUM(G7:G13)</f>
        <v>60.616396113743804</v>
      </c>
      <c r="H14" s="92">
        <f>SUM(H7:H13)</f>
        <v>62.030137417867593</v>
      </c>
      <c r="I14" s="92"/>
      <c r="J14" s="92"/>
      <c r="K14" s="92"/>
      <c r="L14" s="92"/>
      <c r="M14" s="92"/>
      <c r="N14" s="64"/>
      <c r="O14" s="58"/>
      <c r="P14" s="44"/>
      <c r="Q14" s="44"/>
      <c r="R14" s="44"/>
      <c r="S14" s="44"/>
    </row>
    <row r="15" spans="1:19" ht="15">
      <c r="A15" s="93"/>
      <c r="B15" s="94"/>
      <c r="C15" s="95"/>
      <c r="D15" s="96"/>
      <c r="E15" s="96"/>
      <c r="F15" s="96"/>
      <c r="G15" s="96"/>
      <c r="H15" s="96"/>
      <c r="I15" s="96"/>
      <c r="J15" s="96"/>
      <c r="K15" s="96"/>
      <c r="L15" s="96"/>
      <c r="M15" s="97"/>
      <c r="N15" s="98"/>
      <c r="O15" s="58"/>
      <c r="P15" s="58"/>
      <c r="Q15" s="58"/>
      <c r="R15" s="58"/>
      <c r="S15" s="58"/>
    </row>
    <row r="16" spans="1:19" ht="15">
      <c r="A16" s="99" t="s">
        <v>143</v>
      </c>
      <c r="B16" s="100"/>
      <c r="C16" s="101"/>
      <c r="D16" s="69">
        <v>54.853000000000002</v>
      </c>
      <c r="E16" s="69">
        <v>57.570000000000007</v>
      </c>
      <c r="F16" s="69">
        <v>64.36999999999999</v>
      </c>
      <c r="G16" s="69">
        <v>72.581772159739671</v>
      </c>
      <c r="H16" s="69">
        <v>73.889208802658558</v>
      </c>
      <c r="I16" s="69"/>
      <c r="J16" s="69"/>
      <c r="K16" s="69"/>
      <c r="L16" s="69"/>
      <c r="M16" s="69"/>
      <c r="N16" s="102"/>
      <c r="O16" s="58"/>
      <c r="P16" s="44"/>
      <c r="Q16" s="44"/>
      <c r="R16" s="44"/>
      <c r="S16" s="44"/>
    </row>
    <row r="17" spans="1:19" ht="15.75" thickBot="1">
      <c r="A17" s="72" t="s">
        <v>144</v>
      </c>
      <c r="B17" s="73"/>
      <c r="C17" s="103"/>
      <c r="D17" s="75">
        <f>D16*$H$4/D$5</f>
        <v>61.057730863363368</v>
      </c>
      <c r="E17" s="75">
        <f t="shared" ref="E17:H17" si="2">E16*$H$4/E$5</f>
        <v>63.283890791814962</v>
      </c>
      <c r="F17" s="75">
        <f t="shared" si="2"/>
        <v>68.839777769763401</v>
      </c>
      <c r="G17" s="75">
        <f t="shared" si="2"/>
        <v>74.982452709086687</v>
      </c>
      <c r="H17" s="75">
        <f t="shared" si="2"/>
        <v>75.080308142355605</v>
      </c>
      <c r="I17" s="75"/>
      <c r="J17" s="75"/>
      <c r="K17" s="75"/>
      <c r="L17" s="75"/>
      <c r="M17" s="75"/>
      <c r="N17" s="104"/>
      <c r="O17" s="58"/>
      <c r="P17" s="58"/>
      <c r="Q17" s="58"/>
      <c r="R17" s="58"/>
      <c r="S17" s="58"/>
    </row>
    <row r="18" spans="1:19" ht="15">
      <c r="A18" s="105" t="s">
        <v>145</v>
      </c>
      <c r="B18" s="106"/>
      <c r="C18" s="107"/>
      <c r="D18" s="108"/>
      <c r="E18" s="109"/>
      <c r="F18" s="109"/>
      <c r="G18" s="109"/>
      <c r="H18" s="110"/>
      <c r="I18" s="109"/>
      <c r="J18" s="109"/>
      <c r="K18" s="109"/>
      <c r="L18" s="109"/>
      <c r="M18" s="109"/>
      <c r="N18" s="64"/>
      <c r="O18" s="58"/>
      <c r="P18" s="58"/>
      <c r="Q18" s="58"/>
      <c r="R18" s="58"/>
      <c r="S18" s="58"/>
    </row>
    <row r="19" spans="1:19" ht="15">
      <c r="A19" s="82" t="s">
        <v>146</v>
      </c>
      <c r="B19" s="83"/>
      <c r="C19" s="111"/>
      <c r="D19" s="85">
        <v>0</v>
      </c>
      <c r="E19" s="85">
        <v>0</v>
      </c>
      <c r="F19" s="85">
        <v>0</v>
      </c>
      <c r="G19" s="85">
        <v>0</v>
      </c>
      <c r="H19" s="112">
        <v>0</v>
      </c>
      <c r="I19" s="85"/>
      <c r="J19" s="85"/>
      <c r="K19" s="85"/>
      <c r="L19" s="85"/>
      <c r="M19" s="85"/>
      <c r="N19" s="58"/>
      <c r="O19" s="58"/>
      <c r="P19" s="58"/>
      <c r="Q19" s="58"/>
      <c r="R19" s="58"/>
      <c r="S19" s="58"/>
    </row>
    <row r="20" spans="1:19" ht="15">
      <c r="A20" s="86" t="s">
        <v>138</v>
      </c>
      <c r="B20" s="87"/>
      <c r="C20" s="113"/>
      <c r="D20" s="85">
        <v>-1.9178249692417895</v>
      </c>
      <c r="E20" s="85">
        <v>-1.9685480537111357</v>
      </c>
      <c r="F20" s="85">
        <v>-2.0036035645203469</v>
      </c>
      <c r="G20" s="85">
        <v>-1.9869243518256818</v>
      </c>
      <c r="H20" s="112">
        <v>-2.0704361012029047</v>
      </c>
      <c r="I20" s="85"/>
      <c r="J20" s="85"/>
      <c r="K20" s="85"/>
      <c r="L20" s="85"/>
      <c r="M20" s="85"/>
      <c r="N20" s="64"/>
      <c r="O20" s="58"/>
      <c r="P20" s="114"/>
      <c r="Q20" s="114"/>
      <c r="R20" s="114"/>
      <c r="S20" s="114"/>
    </row>
    <row r="21" spans="1:19" ht="15">
      <c r="A21" s="86" t="s">
        <v>139</v>
      </c>
      <c r="B21" s="83"/>
      <c r="C21" s="111"/>
      <c r="D21" s="85">
        <v>-5.2970892708989483</v>
      </c>
      <c r="E21" s="85">
        <v>-5.3221398197034402</v>
      </c>
      <c r="F21" s="85">
        <v>-7.078044136722446</v>
      </c>
      <c r="G21" s="85">
        <v>-6.6943294314381268</v>
      </c>
      <c r="H21" s="112">
        <v>-6.8456009226728964</v>
      </c>
      <c r="I21" s="85"/>
      <c r="J21" s="85"/>
      <c r="K21" s="85"/>
      <c r="L21" s="85"/>
      <c r="M21" s="85"/>
      <c r="N21" s="64"/>
      <c r="O21" s="58"/>
      <c r="P21" s="58"/>
      <c r="Q21" s="58"/>
      <c r="R21" s="58"/>
      <c r="S21" s="58"/>
    </row>
    <row r="22" spans="1:19" ht="15">
      <c r="A22" s="86" t="s">
        <v>147</v>
      </c>
      <c r="B22" s="87"/>
      <c r="C22" s="113"/>
      <c r="D22" s="85">
        <v>0</v>
      </c>
      <c r="E22" s="85">
        <v>0</v>
      </c>
      <c r="F22" s="85">
        <v>0</v>
      </c>
      <c r="G22" s="85">
        <v>0</v>
      </c>
      <c r="H22" s="112">
        <v>0</v>
      </c>
      <c r="I22" s="85"/>
      <c r="J22" s="85"/>
      <c r="K22" s="85"/>
      <c r="L22" s="85"/>
      <c r="M22" s="85"/>
      <c r="N22" s="81"/>
      <c r="O22" s="58"/>
      <c r="P22" s="58"/>
      <c r="Q22" s="58"/>
      <c r="R22" s="58"/>
      <c r="S22" s="58"/>
    </row>
    <row r="23" spans="1:19" ht="15.75" thickBot="1">
      <c r="A23" s="86" t="s">
        <v>141</v>
      </c>
      <c r="B23" s="87"/>
      <c r="C23" s="88"/>
      <c r="D23" s="85">
        <v>-1.1225290896718469</v>
      </c>
      <c r="E23" s="85">
        <v>-0.96143308541288564</v>
      </c>
      <c r="F23" s="85">
        <v>-1.133848429706362</v>
      </c>
      <c r="G23" s="85">
        <v>-1.2526874177737597</v>
      </c>
      <c r="H23" s="112">
        <v>-1.263240473069162</v>
      </c>
      <c r="I23" s="85"/>
      <c r="J23" s="85"/>
      <c r="K23" s="85"/>
      <c r="L23" s="85"/>
      <c r="M23" s="85"/>
      <c r="N23" s="58"/>
      <c r="O23" s="58"/>
      <c r="P23" s="58"/>
      <c r="Q23" s="58"/>
      <c r="R23" s="58"/>
      <c r="S23" s="58"/>
    </row>
    <row r="24" spans="1:19" ht="15.75" thickBot="1">
      <c r="A24" s="89" t="s">
        <v>148</v>
      </c>
      <c r="B24" s="90">
        <f>B17+SUM(B19:B21)</f>
        <v>0</v>
      </c>
      <c r="C24" s="91">
        <f>C17+SUM(C19:C21)</f>
        <v>0</v>
      </c>
      <c r="D24" s="115">
        <f>D17+SUM(D19:D23)</f>
        <v>52.720287533550781</v>
      </c>
      <c r="E24" s="115">
        <f>E17+SUM(E19:E23)</f>
        <v>55.0317698329875</v>
      </c>
      <c r="F24" s="115">
        <f>F17+SUM(F19:F23)</f>
        <v>58.624281638814246</v>
      </c>
      <c r="G24" s="115">
        <f>G17+SUM(G19:G23)</f>
        <v>65.048511508049117</v>
      </c>
      <c r="H24" s="238">
        <f>F24+H14-F14</f>
        <v>62.585450930589339</v>
      </c>
      <c r="I24" s="115"/>
      <c r="J24" s="115"/>
      <c r="K24" s="115"/>
      <c r="L24" s="115"/>
      <c r="M24" s="116"/>
      <c r="N24" s="71"/>
      <c r="O24" s="58"/>
      <c r="P24" s="58"/>
      <c r="Q24" s="58"/>
      <c r="R24" s="58"/>
      <c r="S24" s="58"/>
    </row>
    <row r="25" spans="1:19" ht="15.75" thickBot="1">
      <c r="A25" s="93"/>
      <c r="B25" s="117"/>
      <c r="C25" s="118"/>
      <c r="D25" s="119"/>
      <c r="E25" s="119"/>
      <c r="F25" s="119"/>
      <c r="G25" s="119"/>
      <c r="H25" s="119"/>
      <c r="I25" s="119"/>
      <c r="J25" s="119"/>
      <c r="K25" s="119"/>
      <c r="L25" s="119"/>
      <c r="M25" s="120"/>
      <c r="N25" s="98"/>
      <c r="O25" s="58"/>
      <c r="P25" s="58"/>
      <c r="Q25" s="58"/>
      <c r="R25" s="58"/>
      <c r="S25" s="58"/>
    </row>
    <row r="26" spans="1:19" ht="15.75" thickBot="1">
      <c r="A26" s="89" t="s">
        <v>149</v>
      </c>
      <c r="B26" s="123"/>
      <c r="C26" s="124"/>
      <c r="D26" s="125">
        <f>(D14-D24)</f>
        <v>1.8540323774872576</v>
      </c>
      <c r="E26" s="126">
        <f>(E14-E24)-(D14-D24)</f>
        <v>-0.6889954443980244</v>
      </c>
      <c r="F26" s="126">
        <f>(F14-F24)-(E14-E24)</f>
        <v>-1.7203504458109862</v>
      </c>
      <c r="G26" s="127">
        <f>(G14-G24)-(F14-F24)</f>
        <v>-3.8768018815835603</v>
      </c>
      <c r="H26" s="128">
        <f>(H14-H24)-(G14-G24)</f>
        <v>3.8768018815835674</v>
      </c>
      <c r="I26" s="128"/>
      <c r="J26" s="127"/>
      <c r="K26" s="127"/>
      <c r="L26" s="127"/>
      <c r="M26" s="127"/>
      <c r="N26" s="129"/>
      <c r="O26" s="129"/>
      <c r="P26" s="58"/>
      <c r="Q26" s="58"/>
      <c r="R26" s="58"/>
      <c r="S26" s="58"/>
    </row>
    <row r="27" spans="1:19" ht="15.75" thickBot="1">
      <c r="A27" s="130"/>
      <c r="B27" s="131"/>
      <c r="C27" s="132"/>
      <c r="D27" s="133"/>
      <c r="E27" s="133"/>
      <c r="F27" s="133"/>
      <c r="G27" s="133"/>
      <c r="H27" s="134"/>
      <c r="I27" s="135"/>
      <c r="J27" s="133"/>
      <c r="K27" s="133"/>
      <c r="L27" s="133"/>
      <c r="M27" s="133"/>
      <c r="N27" s="98"/>
      <c r="O27" s="58"/>
      <c r="P27" s="58"/>
      <c r="Q27" s="58"/>
      <c r="R27" s="58"/>
      <c r="S27" s="58"/>
    </row>
    <row r="28" spans="1:19" ht="13.5" thickBot="1">
      <c r="A28" s="136" t="s">
        <v>150</v>
      </c>
      <c r="B28" s="137"/>
      <c r="C28" s="138"/>
      <c r="D28" s="139"/>
      <c r="E28" s="139"/>
      <c r="F28" s="139"/>
      <c r="G28" s="139"/>
      <c r="H28" s="139"/>
      <c r="I28" s="140"/>
      <c r="J28" s="139"/>
      <c r="K28" s="139"/>
      <c r="L28" s="139"/>
      <c r="M28" s="141"/>
      <c r="N28" s="142"/>
      <c r="O28" s="122"/>
      <c r="P28" s="122"/>
      <c r="Q28" s="122"/>
      <c r="R28" s="122"/>
      <c r="S28" s="122"/>
    </row>
    <row r="29" spans="1:19" ht="13.5" thickBot="1">
      <c r="A29" s="143" t="s">
        <v>82</v>
      </c>
      <c r="B29" s="144"/>
      <c r="C29" s="145"/>
      <c r="D29" s="140"/>
      <c r="E29" s="146">
        <f>D26</f>
        <v>1.8540323774872576</v>
      </c>
      <c r="F29" s="147">
        <f>D26</f>
        <v>1.8540323774872576</v>
      </c>
      <c r="G29" s="147">
        <f>D26</f>
        <v>1.8540323774872576</v>
      </c>
      <c r="H29" s="148">
        <f>D26</f>
        <v>1.8540323774872576</v>
      </c>
      <c r="I29" s="149">
        <f>D26</f>
        <v>1.8540323774872576</v>
      </c>
      <c r="J29" s="139"/>
      <c r="K29" s="139"/>
      <c r="L29" s="139"/>
      <c r="M29" s="141"/>
      <c r="N29" s="150"/>
      <c r="O29" s="151"/>
      <c r="P29" s="122"/>
      <c r="Q29" s="122"/>
      <c r="R29" s="122"/>
      <c r="S29" s="122"/>
    </row>
    <row r="30" spans="1:19" ht="13.5" thickBot="1">
      <c r="A30" s="152" t="s">
        <v>83</v>
      </c>
      <c r="B30" s="144"/>
      <c r="C30" s="145"/>
      <c r="D30" s="153"/>
      <c r="E30" s="154"/>
      <c r="F30" s="155">
        <f>E26</f>
        <v>-0.6889954443980244</v>
      </c>
      <c r="G30" s="156">
        <f>E26</f>
        <v>-0.6889954443980244</v>
      </c>
      <c r="H30" s="157">
        <f>E26</f>
        <v>-0.6889954443980244</v>
      </c>
      <c r="I30" s="158">
        <f>E26</f>
        <v>-0.6889954443980244</v>
      </c>
      <c r="J30" s="159">
        <f>E26</f>
        <v>-0.6889954443980244</v>
      </c>
      <c r="K30" s="153"/>
      <c r="L30" s="154"/>
      <c r="M30" s="160"/>
      <c r="N30" s="150"/>
      <c r="O30" s="122"/>
      <c r="P30" s="122"/>
      <c r="Q30" s="122"/>
      <c r="R30" s="122"/>
      <c r="S30" s="122"/>
    </row>
    <row r="31" spans="1:19" ht="13.5" thickBot="1">
      <c r="A31" s="152" t="s">
        <v>84</v>
      </c>
      <c r="B31" s="161"/>
      <c r="C31" s="162"/>
      <c r="D31" s="163"/>
      <c r="E31" s="154"/>
      <c r="F31" s="141"/>
      <c r="G31" s="164">
        <f>F26</f>
        <v>-1.7203504458109862</v>
      </c>
      <c r="H31" s="157">
        <f>F26</f>
        <v>-1.7203504458109862</v>
      </c>
      <c r="I31" s="158">
        <f>F26</f>
        <v>-1.7203504458109862</v>
      </c>
      <c r="J31" s="156">
        <f>F26</f>
        <v>-1.7203504458109862</v>
      </c>
      <c r="K31" s="159">
        <f>F26</f>
        <v>-1.7203504458109862</v>
      </c>
      <c r="L31" s="165"/>
      <c r="M31" s="160"/>
      <c r="N31" s="150"/>
      <c r="O31" s="122"/>
      <c r="P31" s="122"/>
      <c r="Q31" s="122"/>
      <c r="R31" s="122"/>
      <c r="S31" s="122"/>
    </row>
    <row r="32" spans="1:19" ht="13.5" thickBot="1">
      <c r="A32" s="152" t="s">
        <v>85</v>
      </c>
      <c r="B32" s="161"/>
      <c r="C32" s="162"/>
      <c r="D32" s="163"/>
      <c r="E32" s="154"/>
      <c r="F32" s="154"/>
      <c r="G32" s="141"/>
      <c r="H32" s="166">
        <f>G26</f>
        <v>-3.8768018815835603</v>
      </c>
      <c r="I32" s="158">
        <f>G26</f>
        <v>-3.8768018815835603</v>
      </c>
      <c r="J32" s="156">
        <f>G26</f>
        <v>-3.8768018815835603</v>
      </c>
      <c r="K32" s="156">
        <f>G26</f>
        <v>-3.8768018815835603</v>
      </c>
      <c r="L32" s="148">
        <f>G26</f>
        <v>-3.8768018815835603</v>
      </c>
      <c r="M32" s="160"/>
      <c r="N32" s="150"/>
      <c r="O32" s="122"/>
      <c r="P32" s="122"/>
      <c r="Q32" s="122"/>
      <c r="R32" s="122"/>
      <c r="S32" s="122"/>
    </row>
    <row r="33" spans="1:19" ht="13.5" thickBot="1">
      <c r="A33" s="167" t="s">
        <v>151</v>
      </c>
      <c r="B33" s="161"/>
      <c r="C33" s="162"/>
      <c r="D33" s="168"/>
      <c r="E33" s="169"/>
      <c r="F33" s="169"/>
      <c r="G33" s="169"/>
      <c r="H33" s="170"/>
      <c r="I33" s="171">
        <f>$H26</f>
        <v>3.8768018815835674</v>
      </c>
      <c r="J33" s="172">
        <f t="shared" ref="J33:M33" si="3">$H26</f>
        <v>3.8768018815835674</v>
      </c>
      <c r="K33" s="172">
        <f t="shared" si="3"/>
        <v>3.8768018815835674</v>
      </c>
      <c r="L33" s="172">
        <f t="shared" si="3"/>
        <v>3.8768018815835674</v>
      </c>
      <c r="M33" s="173">
        <f t="shared" si="3"/>
        <v>3.8768018815835674</v>
      </c>
      <c r="N33" s="150"/>
      <c r="O33" s="122"/>
      <c r="P33" s="122"/>
      <c r="Q33" s="122"/>
      <c r="R33" s="122"/>
      <c r="S33" s="122"/>
    </row>
    <row r="34" spans="1:19" ht="13.5" thickBot="1">
      <c r="A34" s="174" t="s">
        <v>152</v>
      </c>
      <c r="B34" s="175"/>
      <c r="C34" s="176"/>
      <c r="D34" s="177"/>
      <c r="E34" s="178"/>
      <c r="F34" s="178"/>
      <c r="G34" s="178"/>
      <c r="H34" s="179"/>
      <c r="I34" s="180">
        <f>SUM(I29:I33)</f>
        <v>-0.55531351272174589</v>
      </c>
      <c r="J34" s="181">
        <f>SUM(J30:J33)</f>
        <v>-2.4093458902090035</v>
      </c>
      <c r="K34" s="181">
        <f>SUM(K31:K33)</f>
        <v>-1.7203504458109791</v>
      </c>
      <c r="L34" s="181">
        <f>SUM(L32:L33)</f>
        <v>7.1054273576010019E-15</v>
      </c>
      <c r="M34" s="182">
        <f>M33</f>
        <v>3.8768018815835674</v>
      </c>
      <c r="N34" s="181">
        <f>SUM(I34:M34)</f>
        <v>-0.80820796715815391</v>
      </c>
      <c r="O34" s="183"/>
      <c r="P34" s="183"/>
      <c r="Q34" s="183"/>
      <c r="R34" s="183"/>
      <c r="S34" s="183"/>
    </row>
    <row r="35" spans="1:19" ht="13.5" thickBot="1">
      <c r="A35" s="187"/>
      <c r="B35" s="187"/>
      <c r="C35" s="121"/>
      <c r="D35" s="121"/>
      <c r="E35" s="121"/>
      <c r="F35" s="121"/>
      <c r="G35" s="121"/>
      <c r="H35" s="121"/>
      <c r="I35" s="150"/>
      <c r="J35" s="150"/>
      <c r="K35" s="150"/>
      <c r="L35" s="150"/>
      <c r="M35" s="150"/>
      <c r="N35" s="150"/>
      <c r="O35" s="122"/>
      <c r="P35" s="122"/>
      <c r="Q35" s="122"/>
      <c r="R35" s="122"/>
      <c r="S35" s="122"/>
    </row>
    <row r="36" spans="1:19" ht="13.5" thickBot="1">
      <c r="A36" s="188" t="s">
        <v>153</v>
      </c>
      <c r="B36" s="189"/>
      <c r="C36" s="176"/>
      <c r="D36" s="184"/>
      <c r="E36" s="185"/>
      <c r="F36" s="185"/>
      <c r="G36" s="185"/>
      <c r="H36" s="186"/>
      <c r="I36" s="190">
        <f>I34</f>
        <v>-0.55531351272174589</v>
      </c>
      <c r="J36" s="190">
        <f>J34</f>
        <v>-2.4093458902090035</v>
      </c>
      <c r="K36" s="190">
        <f>K34</f>
        <v>-1.7203504458109791</v>
      </c>
      <c r="L36" s="190">
        <f>L34</f>
        <v>7.1054273576010019E-15</v>
      </c>
      <c r="M36" s="190">
        <f>M34</f>
        <v>3.8768018815835674</v>
      </c>
      <c r="S36" s="122"/>
    </row>
    <row r="37" spans="1:19" ht="15">
      <c r="A37" s="191"/>
      <c r="B37" s="191"/>
      <c r="C37" s="192"/>
      <c r="D37" s="193"/>
      <c r="E37" s="193"/>
      <c r="F37" s="193"/>
      <c r="G37" s="193"/>
      <c r="H37" s="194"/>
      <c r="I37" s="191"/>
      <c r="J37" s="191"/>
      <c r="K37" s="191"/>
      <c r="L37" s="191"/>
      <c r="M37" s="191"/>
      <c r="N37" s="195"/>
      <c r="O37" s="81"/>
      <c r="P37" s="81"/>
      <c r="Q37" s="81"/>
      <c r="R37" s="81"/>
      <c r="S37" s="81"/>
    </row>
    <row r="38" spans="1:19" ht="15">
      <c r="A38" s="196" t="s">
        <v>154</v>
      </c>
      <c r="B38" s="197"/>
      <c r="C38" s="197"/>
      <c r="D38" s="197"/>
      <c r="E38" s="197"/>
      <c r="F38" s="197"/>
      <c r="G38" s="197"/>
      <c r="H38" s="197"/>
      <c r="I38" s="197"/>
      <c r="J38" s="197"/>
      <c r="K38" s="197"/>
      <c r="L38" s="197"/>
      <c r="M38" s="197"/>
      <c r="N38" s="197"/>
      <c r="O38" s="81"/>
      <c r="P38" s="81"/>
      <c r="Q38" s="81"/>
      <c r="R38" s="81"/>
      <c r="S38" s="81"/>
    </row>
    <row r="39" spans="1:19" ht="15">
      <c r="A39" s="196" t="s">
        <v>155</v>
      </c>
      <c r="B39" s="197"/>
      <c r="C39" s="197"/>
      <c r="D39" s="197"/>
      <c r="E39" s="197"/>
      <c r="F39" s="197"/>
      <c r="G39" s="197"/>
      <c r="H39" s="197"/>
      <c r="I39" s="197"/>
      <c r="J39" s="197"/>
      <c r="K39" s="197"/>
      <c r="L39" s="197"/>
      <c r="M39" s="197"/>
      <c r="N39" s="197"/>
      <c r="O39" s="81"/>
      <c r="P39" s="81"/>
      <c r="Q39" s="81"/>
      <c r="R39" s="81"/>
      <c r="S39" s="81"/>
    </row>
    <row r="40" spans="1:19" ht="15">
      <c r="A40" s="198"/>
      <c r="B40" s="198"/>
      <c r="C40" s="198"/>
      <c r="D40" s="198"/>
      <c r="E40" s="198"/>
      <c r="F40" s="198"/>
      <c r="G40" s="198"/>
      <c r="H40" s="198"/>
      <c r="I40" s="198"/>
      <c r="J40" s="198"/>
      <c r="K40" s="198"/>
      <c r="L40" s="198"/>
      <c r="M40" s="198"/>
      <c r="N40" s="199"/>
      <c r="O40" s="81"/>
      <c r="P40" s="81"/>
      <c r="Q40" s="81"/>
      <c r="R40" s="81"/>
      <c r="S40" s="81"/>
    </row>
    <row r="41" spans="1:19" ht="15">
      <c r="A41" s="200" t="s">
        <v>156</v>
      </c>
      <c r="B41" s="196"/>
      <c r="C41" s="196"/>
      <c r="D41" s="196"/>
      <c r="E41" s="196"/>
      <c r="F41" s="196"/>
      <c r="G41" s="196"/>
      <c r="H41" s="196"/>
      <c r="I41" s="196"/>
      <c r="J41" s="196"/>
      <c r="K41" s="196"/>
      <c r="L41" s="196"/>
      <c r="M41" s="196"/>
      <c r="N41" s="201"/>
      <c r="O41" s="81"/>
      <c r="P41" s="81"/>
      <c r="Q41" s="81"/>
      <c r="R41" s="81"/>
      <c r="S41" s="81"/>
    </row>
    <row r="42" spans="1:19" ht="15.75">
      <c r="A42" s="57"/>
      <c r="B42" s="57"/>
      <c r="C42" s="57"/>
      <c r="D42" s="202" t="s">
        <v>157</v>
      </c>
      <c r="E42" s="202"/>
      <c r="F42" s="202"/>
      <c r="G42" s="202" t="s">
        <v>158</v>
      </c>
      <c r="H42" s="202"/>
      <c r="I42" s="202"/>
      <c r="J42" s="202"/>
      <c r="K42" s="202"/>
      <c r="L42" s="202"/>
      <c r="M42" s="202"/>
      <c r="N42" s="201"/>
      <c r="O42" s="81"/>
      <c r="P42" s="81"/>
      <c r="Q42" s="81"/>
      <c r="R42" s="81"/>
      <c r="S42" s="81"/>
    </row>
    <row r="43" spans="1:19" ht="15">
      <c r="A43" s="203" t="s">
        <v>159</v>
      </c>
      <c r="B43" s="57"/>
      <c r="C43" s="57"/>
      <c r="D43" s="202"/>
      <c r="E43" s="202"/>
      <c r="F43" s="202"/>
      <c r="G43" s="202"/>
      <c r="H43" s="202"/>
      <c r="I43" s="202"/>
      <c r="J43" s="202"/>
      <c r="K43" s="202"/>
      <c r="L43" s="202"/>
      <c r="M43" s="202"/>
      <c r="N43" s="204"/>
      <c r="O43" s="81"/>
      <c r="P43" s="81"/>
      <c r="Q43" s="81"/>
      <c r="R43" s="81"/>
      <c r="S43" s="81"/>
    </row>
    <row r="44" spans="1:19" ht="15.75">
      <c r="A44" s="57"/>
      <c r="B44" s="57"/>
      <c r="C44" s="57"/>
      <c r="D44" s="202" t="s">
        <v>160</v>
      </c>
      <c r="E44" s="202"/>
      <c r="F44" s="202"/>
      <c r="G44" s="202"/>
      <c r="H44" s="205"/>
      <c r="I44" s="205"/>
      <c r="J44" s="205"/>
      <c r="K44" s="205"/>
      <c r="L44" s="205"/>
      <c r="M44" s="205"/>
      <c r="N44" s="204"/>
      <c r="O44" s="81"/>
      <c r="P44" s="81"/>
      <c r="Q44" s="81"/>
      <c r="R44" s="81"/>
      <c r="S44" s="81"/>
    </row>
    <row r="45" spans="1:19" ht="15">
      <c r="A45" s="195"/>
      <c r="B45" s="195"/>
      <c r="C45" s="195"/>
      <c r="D45" s="195"/>
      <c r="E45" s="195"/>
      <c r="F45" s="195"/>
      <c r="G45" s="195"/>
      <c r="H45" s="195"/>
      <c r="I45" s="195"/>
      <c r="J45" s="195"/>
      <c r="K45" s="195"/>
      <c r="L45" s="195"/>
      <c r="M45" s="195"/>
      <c r="N45" s="201"/>
      <c r="O45" s="81"/>
      <c r="P45" s="81"/>
      <c r="Q45" s="81"/>
      <c r="R45" s="81"/>
      <c r="S45" s="81"/>
    </row>
    <row r="46" spans="1:19" ht="15">
      <c r="A46" s="196" t="s">
        <v>87</v>
      </c>
      <c r="B46" s="196"/>
      <c r="C46" s="196"/>
      <c r="D46" s="196"/>
      <c r="E46" s="196"/>
      <c r="F46" s="196"/>
      <c r="G46" s="196"/>
      <c r="H46" s="196"/>
      <c r="I46" s="196"/>
      <c r="J46" s="196"/>
      <c r="K46" s="196"/>
      <c r="L46" s="196"/>
      <c r="M46" s="196"/>
      <c r="N46" s="201"/>
      <c r="O46" s="81"/>
      <c r="P46" s="81"/>
      <c r="Q46" s="81"/>
      <c r="R46" s="81"/>
      <c r="S46" s="81"/>
    </row>
    <row r="47" spans="1:19" ht="15.75">
      <c r="A47" s="57"/>
      <c r="B47" s="57"/>
      <c r="C47" s="57"/>
      <c r="D47" s="202" t="s">
        <v>88</v>
      </c>
      <c r="E47" s="202"/>
      <c r="F47" s="202"/>
      <c r="G47" s="202"/>
      <c r="H47" s="205"/>
      <c r="I47" s="205"/>
      <c r="J47" s="205"/>
      <c r="K47" s="205"/>
      <c r="L47" s="205"/>
      <c r="M47" s="205"/>
      <c r="N47" s="201"/>
      <c r="O47" s="81"/>
      <c r="P47" s="81"/>
      <c r="Q47" s="81"/>
      <c r="R47" s="81"/>
      <c r="S47" s="81"/>
    </row>
    <row r="48" spans="1:19" ht="15.75">
      <c r="A48" s="57"/>
      <c r="B48" s="57"/>
      <c r="C48" s="57"/>
      <c r="D48" s="187" t="s">
        <v>81</v>
      </c>
      <c r="E48" s="202" t="s">
        <v>86</v>
      </c>
      <c r="F48" s="202"/>
      <c r="G48" s="202"/>
      <c r="H48" s="202"/>
      <c r="I48" s="202"/>
      <c r="J48" s="202"/>
      <c r="K48" s="202"/>
      <c r="L48" s="202"/>
      <c r="M48" s="202"/>
      <c r="N48" s="201"/>
      <c r="O48" s="81"/>
      <c r="P48" s="81"/>
      <c r="Q48" s="81"/>
      <c r="R48" s="81"/>
      <c r="S48" s="81"/>
    </row>
    <row r="49" spans="1:19" ht="15.75">
      <c r="A49" s="57"/>
      <c r="B49" s="57"/>
      <c r="C49" s="57"/>
      <c r="D49" s="187"/>
      <c r="E49" s="202" t="s">
        <v>89</v>
      </c>
      <c r="F49" s="202"/>
      <c r="G49" s="202"/>
      <c r="H49" s="202"/>
      <c r="I49" s="202"/>
      <c r="J49" s="202"/>
      <c r="K49" s="202"/>
      <c r="L49" s="202"/>
      <c r="M49" s="202"/>
      <c r="N49" s="204"/>
      <c r="O49" s="81"/>
      <c r="P49" s="81"/>
      <c r="Q49" s="81"/>
      <c r="R49" s="81"/>
      <c r="S49" s="81"/>
    </row>
    <row r="50" spans="1:19" ht="15.75">
      <c r="A50" s="57"/>
      <c r="B50" s="57"/>
      <c r="C50" s="57"/>
      <c r="D50" s="187"/>
      <c r="E50" s="202" t="s">
        <v>90</v>
      </c>
      <c r="F50" s="202"/>
      <c r="G50" s="202"/>
      <c r="H50" s="202"/>
      <c r="I50" s="202"/>
      <c r="J50" s="202"/>
      <c r="K50" s="202"/>
      <c r="L50" s="202"/>
      <c r="M50" s="202"/>
      <c r="N50" s="206"/>
      <c r="O50" s="81"/>
      <c r="P50" s="81"/>
      <c r="Q50" s="81"/>
      <c r="R50" s="81"/>
      <c r="S50" s="81"/>
    </row>
    <row r="51" spans="1:19" ht="15">
      <c r="A51" s="57"/>
      <c r="B51" s="57"/>
      <c r="C51" s="57"/>
      <c r="D51" s="187"/>
      <c r="E51" s="202"/>
      <c r="F51" s="202"/>
      <c r="G51" s="202"/>
      <c r="H51" s="202"/>
      <c r="I51" s="202"/>
      <c r="J51" s="202"/>
      <c r="K51" s="202"/>
      <c r="L51" s="202"/>
      <c r="M51" s="202"/>
      <c r="N51" s="206"/>
      <c r="O51" s="81"/>
      <c r="P51" s="81"/>
      <c r="Q51" s="81"/>
      <c r="R51" s="81"/>
      <c r="S51" s="81"/>
    </row>
    <row r="52" spans="1:19" ht="15">
      <c r="A52" s="207" t="s">
        <v>161</v>
      </c>
      <c r="B52" s="208"/>
      <c r="C52" s="208"/>
      <c r="D52" s="209" t="s">
        <v>123</v>
      </c>
      <c r="E52" s="210" t="s">
        <v>124</v>
      </c>
      <c r="F52" s="210" t="s">
        <v>125</v>
      </c>
      <c r="G52" s="210" t="s">
        <v>126</v>
      </c>
      <c r="H52" s="210" t="s">
        <v>127</v>
      </c>
      <c r="I52" s="211" t="s">
        <v>40</v>
      </c>
      <c r="J52" s="57"/>
      <c r="K52" s="57"/>
      <c r="L52" s="57"/>
      <c r="M52" s="57"/>
      <c r="N52" s="204"/>
      <c r="O52" s="81"/>
      <c r="P52" s="81"/>
      <c r="Q52" s="81"/>
      <c r="R52" s="81"/>
      <c r="S52" s="81"/>
    </row>
    <row r="53" spans="1:19" ht="15">
      <c r="A53" s="212" t="s">
        <v>162</v>
      </c>
      <c r="B53" s="213"/>
      <c r="C53" s="213"/>
      <c r="D53" s="214">
        <v>55.834348355663813</v>
      </c>
      <c r="E53" s="214">
        <v>57.577506412814643</v>
      </c>
      <c r="F53" s="214">
        <v>59.565043319605181</v>
      </c>
      <c r="G53" s="214">
        <v>62.116437681727547</v>
      </c>
      <c r="H53" s="214">
        <v>64.21722377622649</v>
      </c>
      <c r="I53" s="215">
        <f>SUM(D53:H53)</f>
        <v>299.31055954603767</v>
      </c>
      <c r="J53" s="57"/>
      <c r="K53" s="57"/>
      <c r="L53" s="57"/>
      <c r="M53" s="216"/>
      <c r="N53" s="217"/>
      <c r="O53" s="81"/>
      <c r="P53" s="81"/>
      <c r="Q53" s="81"/>
      <c r="R53" s="81"/>
      <c r="S53" s="81"/>
    </row>
    <row r="54" spans="1:19" ht="15">
      <c r="A54" s="218" t="s">
        <v>163</v>
      </c>
      <c r="B54" s="219"/>
      <c r="C54" s="219"/>
      <c r="D54" s="220"/>
      <c r="E54" s="220"/>
      <c r="F54" s="220">
        <v>1.0324378073443108E-2</v>
      </c>
      <c r="G54" s="220">
        <v>0.30072960767692791</v>
      </c>
      <c r="H54" s="220">
        <v>0.569272981949144</v>
      </c>
      <c r="I54" s="221">
        <f>SUM(D54:H54)</f>
        <v>0.88032696769951502</v>
      </c>
      <c r="J54" s="57"/>
      <c r="K54" s="57"/>
      <c r="L54" s="57"/>
      <c r="M54" s="57"/>
      <c r="N54" s="57"/>
      <c r="O54" s="81"/>
      <c r="P54" s="81"/>
      <c r="Q54" s="81"/>
      <c r="R54" s="81"/>
      <c r="S54" s="81"/>
    </row>
    <row r="55" spans="1:19" ht="15">
      <c r="A55" s="218" t="s">
        <v>164</v>
      </c>
      <c r="B55" s="219"/>
      <c r="C55" s="219"/>
      <c r="D55" s="220">
        <v>1.9409794822209392E-3</v>
      </c>
      <c r="E55" s="220">
        <v>9.0758728865978355E-3</v>
      </c>
      <c r="F55" s="220">
        <v>3.4212049267153821E-3</v>
      </c>
      <c r="G55" s="220">
        <v>-4.4090537330703228E-3</v>
      </c>
      <c r="H55" s="220">
        <v>-3.2857842101527979E-3</v>
      </c>
      <c r="I55" s="221">
        <f>SUM(D55:H55)</f>
        <v>6.7432193523110362E-3</v>
      </c>
      <c r="J55" s="57"/>
      <c r="K55" s="57"/>
      <c r="L55" s="57"/>
      <c r="M55" s="57"/>
      <c r="N55" s="58"/>
      <c r="O55" s="81"/>
      <c r="P55" s="81"/>
      <c r="Q55" s="81"/>
      <c r="R55" s="81"/>
      <c r="S55" s="81"/>
    </row>
    <row r="56" spans="1:19" ht="15">
      <c r="A56" s="222" t="s">
        <v>165</v>
      </c>
      <c r="B56" s="223"/>
      <c r="C56" s="223"/>
      <c r="D56" s="224">
        <f>SUM(D53:D55)</f>
        <v>55.836289335146034</v>
      </c>
      <c r="E56" s="224">
        <f t="shared" ref="E56:H56" si="4">SUM(E53:E55)</f>
        <v>57.58658228570124</v>
      </c>
      <c r="F56" s="224">
        <f t="shared" si="4"/>
        <v>59.578788902605339</v>
      </c>
      <c r="G56" s="224">
        <f t="shared" si="4"/>
        <v>62.412758235671404</v>
      </c>
      <c r="H56" s="224">
        <f t="shared" si="4"/>
        <v>64.783210973965481</v>
      </c>
      <c r="I56" s="225">
        <f>SUM(D56:H56)</f>
        <v>300.19762973308951</v>
      </c>
      <c r="J56" s="58"/>
      <c r="K56" s="58"/>
      <c r="L56" s="58"/>
      <c r="M56" s="58"/>
      <c r="N56" s="58"/>
      <c r="O56" s="81"/>
      <c r="P56" s="81"/>
      <c r="Q56" s="81"/>
      <c r="R56" s="81"/>
      <c r="S56" s="81"/>
    </row>
    <row r="57" spans="1:19" ht="15">
      <c r="A57" s="222" t="s">
        <v>174</v>
      </c>
      <c r="B57" s="223"/>
      <c r="C57" s="223"/>
      <c r="D57" s="233">
        <f>D56*$H$4/$C$4</f>
        <v>63.799931495484721</v>
      </c>
      <c r="E57" s="233">
        <f t="shared" ref="E57:H57" si="5">E56*$H$4/$C$4</f>
        <v>65.799859708338985</v>
      </c>
      <c r="F57" s="233">
        <f t="shared" si="5"/>
        <v>68.076204486918826</v>
      </c>
      <c r="G57" s="233">
        <f t="shared" si="5"/>
        <v>71.314368259311763</v>
      </c>
      <c r="H57" s="233">
        <f t="shared" si="5"/>
        <v>74.022906454045483</v>
      </c>
      <c r="I57" s="225"/>
      <c r="J57" s="58"/>
      <c r="K57" s="227"/>
      <c r="L57" s="227"/>
      <c r="M57" s="227"/>
      <c r="N57" s="228"/>
      <c r="O57" s="81"/>
      <c r="P57" s="81"/>
      <c r="Q57" s="81"/>
      <c r="R57" s="81"/>
      <c r="S57" s="81"/>
    </row>
    <row r="58" spans="1:19" s="242" customFormat="1" ht="15">
      <c r="A58" s="244"/>
      <c r="B58" s="243"/>
      <c r="C58" s="243"/>
      <c r="D58" s="240"/>
      <c r="E58" s="240"/>
      <c r="F58" s="240"/>
      <c r="G58" s="240"/>
      <c r="H58" s="240"/>
      <c r="I58" s="241"/>
      <c r="J58" s="243"/>
      <c r="K58" s="245"/>
      <c r="L58" s="245"/>
      <c r="M58" s="245"/>
      <c r="N58" s="246"/>
      <c r="O58" s="239"/>
      <c r="P58" s="239"/>
      <c r="Q58" s="239"/>
      <c r="R58" s="239"/>
      <c r="S58" s="239"/>
    </row>
    <row r="59" spans="1:19" ht="15">
      <c r="A59" s="229" t="s">
        <v>166</v>
      </c>
      <c r="B59" s="58"/>
      <c r="C59" s="58"/>
      <c r="D59" s="226"/>
      <c r="E59" s="226"/>
      <c r="F59" s="226"/>
      <c r="G59" s="226"/>
      <c r="H59" s="226"/>
      <c r="I59" s="226"/>
      <c r="J59" s="58"/>
      <c r="K59" s="58"/>
      <c r="L59" s="58"/>
      <c r="M59" s="58"/>
      <c r="N59" s="230"/>
      <c r="O59" s="81"/>
      <c r="P59" s="81"/>
      <c r="Q59" s="81"/>
      <c r="R59" s="81"/>
      <c r="S59" s="81"/>
    </row>
    <row r="60" spans="1:19" ht="15">
      <c r="A60" s="212" t="s">
        <v>167</v>
      </c>
      <c r="B60" s="213"/>
      <c r="C60" s="213"/>
      <c r="D60" s="231">
        <v>0.62867544438525824</v>
      </c>
      <c r="E60" s="231">
        <v>0.6677841747064942</v>
      </c>
      <c r="F60" s="231">
        <v>0.72500399868988763</v>
      </c>
      <c r="G60" s="231">
        <v>0.76514833188922626</v>
      </c>
      <c r="H60" s="231">
        <v>0.81255555608105501</v>
      </c>
      <c r="I60" s="215">
        <f>SUM(D60:H60)</f>
        <v>3.5991675057519217</v>
      </c>
      <c r="J60" s="58"/>
      <c r="K60" s="58"/>
      <c r="L60" s="58"/>
      <c r="M60" s="58"/>
      <c r="N60" s="201"/>
      <c r="O60" s="81"/>
      <c r="P60" s="81"/>
      <c r="Q60" s="81"/>
      <c r="R60" s="81"/>
      <c r="S60" s="81"/>
    </row>
    <row r="61" spans="1:19" ht="15">
      <c r="A61" s="218" t="s">
        <v>163</v>
      </c>
      <c r="B61" s="219"/>
      <c r="C61" s="219"/>
      <c r="D61" s="232"/>
      <c r="E61" s="232"/>
      <c r="F61" s="232">
        <v>1.0324378073443108E-2</v>
      </c>
      <c r="G61" s="232">
        <v>5.862277739646693E-2</v>
      </c>
      <c r="H61" s="232">
        <v>7.0197988136679879E-2</v>
      </c>
      <c r="I61" s="221">
        <f t="shared" ref="I61:I63" si="6">SUM(D61:H61)</f>
        <v>0.13914514360658992</v>
      </c>
      <c r="J61" s="58"/>
      <c r="K61" s="58"/>
      <c r="L61" s="58"/>
      <c r="M61" s="58"/>
      <c r="N61" s="201"/>
      <c r="O61" s="81"/>
      <c r="P61" s="81"/>
      <c r="Q61" s="81"/>
      <c r="R61" s="81"/>
      <c r="S61" s="81"/>
    </row>
    <row r="62" spans="1:19" ht="15">
      <c r="A62" s="218" t="s">
        <v>168</v>
      </c>
      <c r="B62" s="219"/>
      <c r="C62" s="219"/>
      <c r="D62" s="232"/>
      <c r="E62" s="232"/>
      <c r="F62" s="232"/>
      <c r="G62" s="232"/>
      <c r="H62" s="232"/>
      <c r="I62" s="221">
        <f t="shared" si="6"/>
        <v>0</v>
      </c>
      <c r="J62" s="58"/>
      <c r="K62" s="58"/>
      <c r="L62" s="58"/>
      <c r="M62" s="58"/>
      <c r="N62" s="230"/>
      <c r="O62" s="81"/>
      <c r="P62" s="81"/>
      <c r="Q62" s="81"/>
      <c r="R62" s="81"/>
      <c r="S62" s="81"/>
    </row>
    <row r="63" spans="1:19" ht="15">
      <c r="A63" s="222" t="s">
        <v>40</v>
      </c>
      <c r="B63" s="223"/>
      <c r="C63" s="223"/>
      <c r="D63" s="233">
        <f>SUM(D60:D62)</f>
        <v>0.62867544438525824</v>
      </c>
      <c r="E63" s="233">
        <f t="shared" ref="E63:H63" si="7">SUM(E60:E62)</f>
        <v>0.6677841747064942</v>
      </c>
      <c r="F63" s="233">
        <f t="shared" si="7"/>
        <v>0.73532837676333074</v>
      </c>
      <c r="G63" s="233">
        <f t="shared" si="7"/>
        <v>0.82377110928569319</v>
      </c>
      <c r="H63" s="233">
        <f t="shared" si="7"/>
        <v>0.88275354421773489</v>
      </c>
      <c r="I63" s="225">
        <f t="shared" si="6"/>
        <v>3.7383126493585115</v>
      </c>
      <c r="J63" s="58"/>
      <c r="K63" s="58"/>
      <c r="L63" s="58"/>
      <c r="M63" s="58"/>
      <c r="N63" s="58"/>
      <c r="O63" s="81"/>
      <c r="P63" s="81"/>
      <c r="Q63" s="81"/>
      <c r="R63" s="81"/>
      <c r="S63" s="81"/>
    </row>
    <row r="64" spans="1:19" ht="15">
      <c r="A64" s="222" t="s">
        <v>174</v>
      </c>
      <c r="B64" s="223"/>
      <c r="C64" s="223"/>
      <c r="D64" s="233">
        <f>D63*$H$4/$C$4</f>
        <v>0.71834018274251765</v>
      </c>
      <c r="E64" s="233">
        <f t="shared" ref="E64" si="8">E63*$H$4/$C$4</f>
        <v>0.76302678969796378</v>
      </c>
      <c r="F64" s="233">
        <f t="shared" ref="F64" si="9">F63*$H$4/$C$4</f>
        <v>0.84020447316252134</v>
      </c>
      <c r="G64" s="233">
        <f t="shared" ref="G64" si="10">G63*$H$4/$C$4</f>
        <v>0.94126133677914525</v>
      </c>
      <c r="H64" s="233">
        <f t="shared" ref="H64" si="11">H63*$H$4/$C$4</f>
        <v>1.0086561324023653</v>
      </c>
      <c r="I64" s="225"/>
      <c r="J64" s="58"/>
      <c r="K64" s="58"/>
      <c r="L64" s="58"/>
      <c r="M64" s="58"/>
      <c r="N64" s="58"/>
      <c r="O64" s="81"/>
      <c r="P64" s="81"/>
      <c r="Q64" s="81"/>
      <c r="R64" s="81"/>
      <c r="S64" s="81"/>
    </row>
    <row r="65" spans="1:19" s="242" customFormat="1" ht="15">
      <c r="A65" s="243"/>
      <c r="B65" s="243"/>
      <c r="C65" s="243"/>
      <c r="D65" s="240"/>
      <c r="E65" s="240"/>
      <c r="F65" s="240"/>
      <c r="G65" s="240"/>
      <c r="H65" s="240"/>
      <c r="I65" s="241"/>
      <c r="J65" s="243"/>
      <c r="K65" s="243"/>
      <c r="L65" s="243"/>
      <c r="M65" s="243"/>
      <c r="N65" s="243"/>
      <c r="O65" s="239"/>
      <c r="P65" s="239"/>
      <c r="Q65" s="239"/>
      <c r="R65" s="239"/>
      <c r="S65" s="239"/>
    </row>
    <row r="66" spans="1:19" ht="15">
      <c r="A66" s="229" t="s">
        <v>169</v>
      </c>
      <c r="B66" s="58"/>
      <c r="C66" s="58"/>
      <c r="D66" s="234"/>
      <c r="E66" s="234"/>
      <c r="F66" s="234"/>
      <c r="G66" s="234"/>
      <c r="H66" s="234"/>
      <c r="I66" s="226"/>
      <c r="J66" s="58"/>
      <c r="K66" s="58"/>
      <c r="L66" s="58"/>
      <c r="M66" s="58"/>
      <c r="N66" s="58"/>
      <c r="O66" s="81"/>
      <c r="P66" s="81"/>
      <c r="Q66" s="81"/>
      <c r="R66" s="81"/>
      <c r="S66" s="81"/>
    </row>
    <row r="67" spans="1:19" ht="15">
      <c r="A67" s="212" t="s">
        <v>167</v>
      </c>
      <c r="B67" s="213"/>
      <c r="C67" s="213"/>
      <c r="D67" s="231">
        <v>1.6814676786613314</v>
      </c>
      <c r="E67" s="231">
        <v>1.6986496627604961</v>
      </c>
      <c r="F67" s="231">
        <v>1.7197691158660595</v>
      </c>
      <c r="G67" s="231">
        <v>1.7379435055697752</v>
      </c>
      <c r="H67" s="231">
        <v>1.7832537177145984</v>
      </c>
      <c r="I67" s="215">
        <f>SUM(D67:H67)</f>
        <v>8.6210836805722604</v>
      </c>
      <c r="J67" s="58"/>
      <c r="K67" s="58"/>
      <c r="L67" s="81"/>
      <c r="M67" s="81"/>
      <c r="N67" s="81"/>
      <c r="O67" s="81"/>
      <c r="P67" s="81"/>
      <c r="Q67" s="81"/>
      <c r="R67" s="81"/>
      <c r="S67" s="81"/>
    </row>
    <row r="68" spans="1:19" ht="15">
      <c r="A68" s="218" t="s">
        <v>163</v>
      </c>
      <c r="B68" s="219"/>
      <c r="C68" s="219"/>
      <c r="D68" s="232"/>
      <c r="E68" s="232"/>
      <c r="F68" s="232"/>
      <c r="G68" s="232"/>
      <c r="H68" s="232"/>
      <c r="I68" s="221">
        <f t="shared" ref="I68:I70" si="12">SUM(D68:H68)</f>
        <v>0</v>
      </c>
      <c r="J68" s="58"/>
      <c r="K68" s="58"/>
      <c r="L68" s="81"/>
      <c r="M68" s="81"/>
      <c r="N68" s="81"/>
      <c r="O68" s="81"/>
      <c r="P68" s="81"/>
      <c r="Q68" s="81"/>
      <c r="R68" s="81"/>
      <c r="S68" s="81"/>
    </row>
    <row r="69" spans="1:19" ht="15">
      <c r="A69" s="218" t="s">
        <v>168</v>
      </c>
      <c r="B69" s="219"/>
      <c r="C69" s="219"/>
      <c r="D69" s="232"/>
      <c r="E69" s="232"/>
      <c r="F69" s="232"/>
      <c r="G69" s="232"/>
      <c r="H69" s="232"/>
      <c r="I69" s="221">
        <f t="shared" si="12"/>
        <v>0</v>
      </c>
      <c r="J69" s="58"/>
      <c r="K69" s="58"/>
      <c r="L69" s="81"/>
      <c r="M69" s="81"/>
      <c r="N69" s="81"/>
      <c r="O69" s="81"/>
      <c r="P69" s="81"/>
      <c r="Q69" s="81"/>
      <c r="R69" s="81"/>
      <c r="S69" s="81"/>
    </row>
    <row r="70" spans="1:19" ht="15">
      <c r="A70" s="222" t="s">
        <v>40</v>
      </c>
      <c r="B70" s="223"/>
      <c r="C70" s="223"/>
      <c r="D70" s="233">
        <f>SUM(D67:D69)</f>
        <v>1.6814676786613314</v>
      </c>
      <c r="E70" s="233">
        <f t="shared" ref="E70:H70" si="13">SUM(E67:E69)</f>
        <v>1.6986496627604961</v>
      </c>
      <c r="F70" s="233">
        <f t="shared" si="13"/>
        <v>1.7197691158660595</v>
      </c>
      <c r="G70" s="233">
        <f t="shared" si="13"/>
        <v>1.7379435055697752</v>
      </c>
      <c r="H70" s="233">
        <f t="shared" si="13"/>
        <v>1.7832537177145984</v>
      </c>
      <c r="I70" s="225">
        <f t="shared" si="12"/>
        <v>8.6210836805722604</v>
      </c>
      <c r="J70" s="58"/>
      <c r="K70" s="58"/>
      <c r="L70" s="81"/>
      <c r="M70" s="81"/>
      <c r="N70" s="81"/>
      <c r="O70" s="81"/>
      <c r="P70" s="81"/>
      <c r="Q70" s="81"/>
      <c r="R70" s="81"/>
      <c r="S70" s="81"/>
    </row>
    <row r="71" spans="1:19" ht="15">
      <c r="A71" s="222" t="s">
        <v>174</v>
      </c>
      <c r="B71" s="223"/>
      <c r="C71" s="223"/>
      <c r="D71" s="233">
        <f>D70*$H$4/$C$4</f>
        <v>1.9212867471646089</v>
      </c>
      <c r="E71" s="233">
        <f t="shared" ref="E71" si="14">E70*$H$4/$C$4</f>
        <v>1.9409193090976458</v>
      </c>
      <c r="F71" s="233">
        <f t="shared" ref="F71" si="15">F70*$H$4/$C$4</f>
        <v>1.965050920947234</v>
      </c>
      <c r="G71" s="233">
        <f t="shared" ref="G71" si="16">G70*$H$4/$C$4</f>
        <v>1.9858174301812106</v>
      </c>
      <c r="H71" s="233">
        <f t="shared" ref="H71" si="17">H70*$H$4/$C$4</f>
        <v>2.0375900043494943</v>
      </c>
      <c r="I71" s="225"/>
      <c r="J71" s="58"/>
      <c r="K71" s="58"/>
      <c r="L71" s="81"/>
      <c r="M71" s="81"/>
      <c r="N71" s="81"/>
      <c r="O71" s="81"/>
      <c r="P71" s="81"/>
      <c r="Q71" s="81"/>
      <c r="R71" s="81"/>
      <c r="S71" s="81"/>
    </row>
    <row r="72" spans="1:19" s="242" customFormat="1" ht="15">
      <c r="A72" s="243"/>
      <c r="B72" s="243"/>
      <c r="C72" s="243"/>
      <c r="D72" s="240"/>
      <c r="E72" s="240"/>
      <c r="F72" s="240"/>
      <c r="G72" s="240"/>
      <c r="H72" s="240"/>
      <c r="I72" s="241"/>
      <c r="J72" s="243"/>
      <c r="K72" s="243"/>
      <c r="L72" s="239"/>
      <c r="M72" s="239"/>
      <c r="N72" s="239"/>
      <c r="O72" s="239"/>
      <c r="P72" s="239"/>
      <c r="Q72" s="239"/>
      <c r="R72" s="239"/>
      <c r="S72" s="239"/>
    </row>
    <row r="73" spans="1:19" ht="15">
      <c r="A73" s="229" t="s">
        <v>170</v>
      </c>
      <c r="B73" s="58"/>
      <c r="C73" s="58"/>
      <c r="D73" s="226"/>
      <c r="E73" s="226"/>
      <c r="F73" s="226"/>
      <c r="G73" s="226"/>
      <c r="H73" s="226"/>
      <c r="I73" s="226"/>
      <c r="J73" s="58"/>
      <c r="K73" s="58"/>
      <c r="L73" s="81"/>
      <c r="M73" s="81"/>
      <c r="N73" s="81"/>
      <c r="O73" s="81"/>
      <c r="P73" s="81"/>
      <c r="Q73" s="81"/>
      <c r="R73" s="81"/>
      <c r="S73" s="81"/>
    </row>
    <row r="74" spans="1:19" ht="15">
      <c r="A74" s="212" t="s">
        <v>167</v>
      </c>
      <c r="B74" s="213"/>
      <c r="C74" s="213"/>
      <c r="D74" s="231">
        <v>4.718593216372108</v>
      </c>
      <c r="E74" s="231">
        <v>4.8709231197300795</v>
      </c>
      <c r="F74" s="231">
        <v>5.0699408694408756</v>
      </c>
      <c r="G74" s="231">
        <v>5.3925580432679983</v>
      </c>
      <c r="H74" s="231">
        <v>6.3395319787114399</v>
      </c>
      <c r="I74" s="215">
        <f>SUM(D74:H74)</f>
        <v>26.391547227522501</v>
      </c>
      <c r="J74" s="58"/>
      <c r="K74" s="58"/>
      <c r="L74" s="81"/>
      <c r="M74" s="81"/>
      <c r="N74" s="81"/>
      <c r="O74" s="81"/>
      <c r="P74" s="81"/>
      <c r="Q74" s="81"/>
      <c r="R74" s="81"/>
      <c r="S74" s="81"/>
    </row>
    <row r="75" spans="1:19" ht="15">
      <c r="A75" s="218" t="s">
        <v>163</v>
      </c>
      <c r="B75" s="219"/>
      <c r="C75" s="219"/>
      <c r="D75" s="232"/>
      <c r="E75" s="232"/>
      <c r="F75" s="232"/>
      <c r="G75" s="232"/>
      <c r="H75" s="232"/>
      <c r="I75" s="221">
        <f t="shared" ref="I75:I77" si="18">SUM(D75:H75)</f>
        <v>0</v>
      </c>
      <c r="J75" s="58"/>
      <c r="K75" s="58"/>
      <c r="L75" s="81"/>
      <c r="M75" s="81"/>
      <c r="N75" s="81"/>
      <c r="O75" s="81"/>
      <c r="P75" s="81"/>
      <c r="Q75" s="81"/>
      <c r="R75" s="81"/>
      <c r="S75" s="81"/>
    </row>
    <row r="76" spans="1:19" ht="15">
      <c r="A76" s="218" t="s">
        <v>168</v>
      </c>
      <c r="B76" s="219"/>
      <c r="C76" s="219"/>
      <c r="D76" s="232"/>
      <c r="E76" s="232"/>
      <c r="F76" s="232"/>
      <c r="G76" s="232"/>
      <c r="H76" s="232"/>
      <c r="I76" s="221">
        <f t="shared" si="18"/>
        <v>0</v>
      </c>
      <c r="J76" s="58"/>
      <c r="K76" s="58"/>
      <c r="L76" s="81"/>
      <c r="M76" s="81"/>
      <c r="N76" s="81"/>
      <c r="O76" s="81"/>
      <c r="P76" s="81"/>
      <c r="Q76" s="81"/>
      <c r="R76" s="81"/>
      <c r="S76" s="81"/>
    </row>
    <row r="77" spans="1:19" ht="15">
      <c r="A77" s="222" t="s">
        <v>40</v>
      </c>
      <c r="B77" s="223"/>
      <c r="C77" s="223"/>
      <c r="D77" s="233">
        <f>SUM(D74:D76)</f>
        <v>4.718593216372108</v>
      </c>
      <c r="E77" s="233">
        <f t="shared" ref="E77:H77" si="19">SUM(E74:E76)</f>
        <v>4.8709231197300795</v>
      </c>
      <c r="F77" s="233">
        <f t="shared" si="19"/>
        <v>5.0699408694408756</v>
      </c>
      <c r="G77" s="233">
        <f t="shared" si="19"/>
        <v>5.3925580432679983</v>
      </c>
      <c r="H77" s="233">
        <f t="shared" si="19"/>
        <v>6.3395319787114399</v>
      </c>
      <c r="I77" s="225">
        <f t="shared" si="18"/>
        <v>26.391547227522501</v>
      </c>
      <c r="J77" s="58"/>
      <c r="K77" s="58"/>
      <c r="L77" s="81"/>
      <c r="M77" s="81"/>
      <c r="N77" s="81"/>
      <c r="O77" s="81"/>
      <c r="P77" s="81"/>
      <c r="Q77" s="81"/>
      <c r="R77" s="81"/>
      <c r="S77" s="81"/>
    </row>
    <row r="78" spans="1:19" ht="15">
      <c r="A78" s="222" t="s">
        <v>174</v>
      </c>
      <c r="B78" s="223"/>
      <c r="C78" s="223"/>
      <c r="D78" s="233">
        <f>D77*$H$4/$C$4</f>
        <v>5.3915818465770924</v>
      </c>
      <c r="E78" s="233">
        <f t="shared" ref="E78" si="20">E77*$H$4/$C$4</f>
        <v>5.5656377789227784</v>
      </c>
      <c r="F78" s="233">
        <f t="shared" ref="F78" si="21">F77*$H$4/$C$4</f>
        <v>5.7930404045113315</v>
      </c>
      <c r="G78" s="233">
        <f t="shared" ref="G78" si="22">G77*$H$4/$C$4</f>
        <v>6.1616708030303355</v>
      </c>
      <c r="H78" s="233">
        <f t="shared" ref="H78" si="23">H77*$H$4/$C$4</f>
        <v>7.2437067500586396</v>
      </c>
      <c r="I78" s="225"/>
      <c r="J78" s="81"/>
      <c r="K78" s="81"/>
      <c r="L78" s="81"/>
      <c r="M78" s="81"/>
      <c r="N78" s="81"/>
      <c r="O78" s="81"/>
      <c r="P78" s="81"/>
      <c r="Q78" s="81"/>
      <c r="R78" s="81"/>
      <c r="S78" s="81"/>
    </row>
    <row r="79" spans="1:19" s="242" customFormat="1" ht="15">
      <c r="A79" s="239"/>
      <c r="B79" s="239"/>
      <c r="C79" s="239"/>
      <c r="D79" s="240"/>
      <c r="E79" s="240"/>
      <c r="F79" s="240"/>
      <c r="G79" s="240"/>
      <c r="H79" s="240"/>
      <c r="I79" s="241"/>
      <c r="J79" s="239"/>
      <c r="K79" s="239"/>
      <c r="L79" s="239"/>
      <c r="M79" s="239"/>
      <c r="N79" s="239"/>
      <c r="O79" s="239"/>
      <c r="P79" s="239"/>
      <c r="Q79" s="239"/>
      <c r="R79" s="239"/>
      <c r="S79" s="239"/>
    </row>
    <row r="80" spans="1:19" ht="15">
      <c r="A80" s="229" t="s">
        <v>171</v>
      </c>
      <c r="B80" s="58"/>
      <c r="C80" s="58"/>
      <c r="D80" s="235"/>
      <c r="E80" s="235"/>
      <c r="F80" s="235"/>
      <c r="G80" s="235"/>
      <c r="H80" s="235"/>
      <c r="I80" s="226"/>
      <c r="J80" s="58"/>
      <c r="K80" s="58"/>
      <c r="L80" s="81"/>
      <c r="M80" s="81"/>
      <c r="N80" s="81"/>
      <c r="O80" s="81"/>
      <c r="P80" s="81"/>
      <c r="Q80" s="81"/>
      <c r="R80" s="81"/>
      <c r="S80" s="81"/>
    </row>
    <row r="81" spans="1:19" ht="15">
      <c r="A81" s="236" t="s">
        <v>172</v>
      </c>
      <c r="B81" s="213"/>
      <c r="C81" s="213"/>
      <c r="D81" s="231">
        <v>0.98052399999999995</v>
      </c>
      <c r="E81" s="231">
        <v>1.0946880000000001</v>
      </c>
      <c r="F81" s="231">
        <v>1.1566449999999999</v>
      </c>
      <c r="G81" s="231">
        <v>1.3210630000000001</v>
      </c>
      <c r="H81" s="231">
        <v>1.3978969999999999</v>
      </c>
      <c r="I81" s="215">
        <f>SUM(D81:H81)</f>
        <v>5.9508170000000007</v>
      </c>
      <c r="J81" s="58"/>
      <c r="K81" s="81"/>
      <c r="L81" s="81"/>
      <c r="M81" s="81"/>
      <c r="N81" s="81"/>
      <c r="O81" s="81"/>
      <c r="P81" s="81"/>
      <c r="Q81" s="81"/>
      <c r="R81" s="81"/>
      <c r="S81" s="81"/>
    </row>
    <row r="82" spans="1:19" ht="15">
      <c r="A82" s="236" t="s">
        <v>173</v>
      </c>
      <c r="B82" s="213"/>
      <c r="C82" s="213"/>
      <c r="D82" s="231">
        <f>D81*D80</f>
        <v>0</v>
      </c>
      <c r="E82" s="231">
        <f t="shared" ref="E82:H82" si="24">E81*E80</f>
        <v>0</v>
      </c>
      <c r="F82" s="231">
        <f t="shared" si="24"/>
        <v>0</v>
      </c>
      <c r="G82" s="231">
        <f t="shared" si="24"/>
        <v>0</v>
      </c>
      <c r="H82" s="231">
        <f t="shared" si="24"/>
        <v>0</v>
      </c>
      <c r="I82" s="215">
        <f>SUM(D82:H82)</f>
        <v>0</v>
      </c>
      <c r="J82" s="58"/>
      <c r="K82" s="81"/>
      <c r="L82" s="81"/>
      <c r="M82" s="81"/>
      <c r="N82" s="81"/>
      <c r="O82" s="81"/>
      <c r="P82" s="81"/>
      <c r="Q82" s="81"/>
      <c r="R82" s="81"/>
      <c r="S82" s="81"/>
    </row>
    <row r="83" spans="1:19" ht="15">
      <c r="A83" s="222" t="s">
        <v>174</v>
      </c>
      <c r="B83" s="223"/>
      <c r="C83" s="223"/>
      <c r="D83" s="233">
        <f>D82*$H$4/$C$5</f>
        <v>0</v>
      </c>
      <c r="E83" s="233">
        <f t="shared" ref="E83:H83" si="25">E82*$H$4/$C$5</f>
        <v>0</v>
      </c>
      <c r="F83" s="233">
        <f t="shared" si="25"/>
        <v>0</v>
      </c>
      <c r="G83" s="233">
        <f t="shared" si="25"/>
        <v>0</v>
      </c>
      <c r="H83" s="233">
        <f t="shared" si="25"/>
        <v>0</v>
      </c>
      <c r="I83" s="225"/>
      <c r="J83" s="58"/>
      <c r="K83" s="81"/>
      <c r="L83" s="81"/>
      <c r="M83" s="81"/>
      <c r="N83" s="81"/>
      <c r="O83" s="81"/>
      <c r="P83" s="81"/>
      <c r="Q83" s="81"/>
      <c r="R83" s="81"/>
      <c r="S83" s="81"/>
    </row>
    <row r="84" spans="1:19" ht="15">
      <c r="A84" s="58"/>
      <c r="B84" s="58"/>
      <c r="C84" s="58"/>
      <c r="D84" s="237"/>
      <c r="E84" s="237"/>
      <c r="F84" s="237"/>
      <c r="G84" s="237"/>
      <c r="H84" s="237"/>
      <c r="I84" s="58"/>
      <c r="J84" s="58"/>
      <c r="K84" s="81"/>
      <c r="L84" s="81"/>
      <c r="M84" s="81"/>
      <c r="N84" s="81"/>
      <c r="O84" s="81"/>
      <c r="P84" s="81"/>
      <c r="Q84" s="81"/>
      <c r="R84" s="81"/>
      <c r="S84" s="81"/>
    </row>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dimension ref="A3:L371"/>
  <sheetViews>
    <sheetView showGridLines="0" zoomScale="80" zoomScaleNormal="80" workbookViewId="0">
      <selection activeCell="C49" sqref="C49"/>
    </sheetView>
  </sheetViews>
  <sheetFormatPr defaultRowHeight="12.75"/>
  <cols>
    <col min="2" max="2" width="5.85546875" bestFit="1" customWidth="1"/>
    <col min="3" max="3" width="64" customWidth="1"/>
    <col min="5" max="5" width="15.7109375" customWidth="1"/>
    <col min="6" max="7" width="13.85546875" customWidth="1"/>
    <col min="8" max="12" width="13.42578125" customWidth="1"/>
  </cols>
  <sheetData>
    <row r="3" spans="1:12" ht="20.25">
      <c r="A3" s="2"/>
      <c r="B3" s="2"/>
      <c r="C3" s="3" t="s">
        <v>37</v>
      </c>
      <c r="D3" s="2"/>
      <c r="E3" s="2"/>
      <c r="F3" s="2"/>
      <c r="G3" s="2"/>
      <c r="H3" s="2"/>
      <c r="I3" s="2"/>
      <c r="J3" s="2"/>
      <c r="K3" s="2"/>
      <c r="L3" s="2"/>
    </row>
    <row r="4" spans="1:12" ht="15">
      <c r="A4" s="2"/>
      <c r="B4" s="2"/>
      <c r="C4" s="4"/>
      <c r="D4" s="2"/>
      <c r="E4" s="2"/>
      <c r="F4" s="2"/>
      <c r="G4" s="2"/>
      <c r="H4" s="2"/>
      <c r="I4" s="2"/>
      <c r="J4" s="2"/>
      <c r="K4" s="2"/>
      <c r="L4" s="2"/>
    </row>
    <row r="5" spans="1:12" ht="15">
      <c r="A5" s="2"/>
      <c r="B5" s="2"/>
      <c r="C5" s="4" t="s">
        <v>79</v>
      </c>
      <c r="D5" s="2"/>
      <c r="E5" s="2"/>
      <c r="F5" s="2"/>
      <c r="G5" s="2"/>
      <c r="H5" s="2"/>
      <c r="I5" s="2"/>
      <c r="J5" s="2"/>
      <c r="K5" s="2"/>
      <c r="L5" s="2"/>
    </row>
    <row r="6" spans="1:12" ht="15">
      <c r="A6" s="2"/>
      <c r="B6" s="2"/>
      <c r="C6" s="4"/>
      <c r="D6" s="2"/>
      <c r="E6" s="2"/>
      <c r="F6" s="2"/>
      <c r="G6" s="2"/>
      <c r="H6" s="2"/>
      <c r="I6" s="2"/>
      <c r="J6" s="2"/>
      <c r="K6" s="2"/>
      <c r="L6" s="2"/>
    </row>
    <row r="7" spans="1:12" ht="18">
      <c r="A7" s="2"/>
      <c r="B7" s="2"/>
      <c r="C7" s="5" t="s">
        <v>38</v>
      </c>
      <c r="D7" s="2"/>
      <c r="E7" s="2"/>
      <c r="F7" s="2"/>
      <c r="G7" s="2"/>
      <c r="H7" s="2"/>
      <c r="I7" s="2"/>
      <c r="J7" s="2"/>
      <c r="K7" s="2"/>
      <c r="L7" s="2"/>
    </row>
    <row r="8" spans="1:12">
      <c r="A8" s="2"/>
      <c r="B8" s="2"/>
      <c r="C8" s="39" t="s">
        <v>117</v>
      </c>
      <c r="D8" s="2"/>
      <c r="E8" s="2"/>
      <c r="F8" s="2"/>
      <c r="G8" s="2"/>
      <c r="H8" s="2"/>
      <c r="I8" s="2"/>
      <c r="J8" s="2"/>
      <c r="K8" s="2"/>
      <c r="L8" s="2"/>
    </row>
    <row r="9" spans="1:12" ht="15.75">
      <c r="A9" s="2"/>
      <c r="B9" s="2"/>
      <c r="C9" s="7" t="s">
        <v>115</v>
      </c>
      <c r="D9" s="2"/>
      <c r="E9" s="2"/>
      <c r="F9" s="2"/>
      <c r="G9" s="2"/>
      <c r="H9" s="298" t="s">
        <v>62</v>
      </c>
      <c r="I9" s="299"/>
      <c r="J9" s="299"/>
      <c r="K9" s="299"/>
      <c r="L9" s="300"/>
    </row>
    <row r="10" spans="1:12" ht="15.75" customHeight="1">
      <c r="A10" s="2"/>
      <c r="B10" s="2"/>
      <c r="C10" s="296" t="s">
        <v>39</v>
      </c>
      <c r="D10" s="296"/>
      <c r="E10" s="297" t="s">
        <v>59</v>
      </c>
      <c r="F10" s="297" t="s">
        <v>61</v>
      </c>
      <c r="G10" s="301" t="s">
        <v>60</v>
      </c>
      <c r="H10" s="297" t="s">
        <v>52</v>
      </c>
      <c r="I10" s="294" t="s">
        <v>53</v>
      </c>
      <c r="J10" s="294" t="s">
        <v>54</v>
      </c>
      <c r="K10" s="294" t="s">
        <v>55</v>
      </c>
      <c r="L10" s="294" t="s">
        <v>56</v>
      </c>
    </row>
    <row r="11" spans="1:12" ht="15.75" customHeight="1">
      <c r="A11" s="2"/>
      <c r="B11" s="2"/>
      <c r="C11" s="296"/>
      <c r="D11" s="296"/>
      <c r="E11" s="297"/>
      <c r="F11" s="297"/>
      <c r="G11" s="302"/>
      <c r="H11" s="297"/>
      <c r="I11" s="294"/>
      <c r="J11" s="294"/>
      <c r="K11" s="294"/>
      <c r="L11" s="294"/>
    </row>
    <row r="12" spans="1:12" ht="15">
      <c r="A12" s="2"/>
      <c r="B12" s="2"/>
      <c r="C12" s="35" t="s">
        <v>92</v>
      </c>
      <c r="D12" s="30"/>
      <c r="E12" s="37">
        <v>51.85645595584473</v>
      </c>
      <c r="F12" s="38"/>
      <c r="G12" s="38"/>
      <c r="H12" s="37">
        <v>6.6887407998304322</v>
      </c>
      <c r="I12" s="37">
        <v>3.6234076099032331</v>
      </c>
      <c r="J12" s="37">
        <v>1.5708006885354142</v>
      </c>
      <c r="K12" s="37">
        <v>1.7099093093217146</v>
      </c>
      <c r="L12" s="37">
        <v>0.48405651972941499</v>
      </c>
    </row>
    <row r="13" spans="1:12" ht="15">
      <c r="A13" s="2"/>
      <c r="B13" s="2"/>
      <c r="C13" s="35" t="s">
        <v>93</v>
      </c>
      <c r="D13" s="30"/>
      <c r="E13" s="37">
        <v>61.894997885696803</v>
      </c>
      <c r="F13" s="38"/>
      <c r="G13" s="38"/>
      <c r="H13" s="37">
        <v>25.664254338303898</v>
      </c>
      <c r="I13" s="37">
        <v>15.897375241160058</v>
      </c>
      <c r="J13" s="37">
        <v>13.677727852177281</v>
      </c>
      <c r="K13" s="37">
        <v>8.9097354275852823</v>
      </c>
      <c r="L13" s="37">
        <v>2.1459916353815536</v>
      </c>
    </row>
    <row r="14" spans="1:12" ht="15">
      <c r="A14" s="2"/>
      <c r="B14" s="2"/>
      <c r="C14" s="35" t="s">
        <v>95</v>
      </c>
      <c r="D14" s="31"/>
      <c r="E14" s="37">
        <v>111.74449728718416</v>
      </c>
      <c r="F14" s="38"/>
      <c r="G14" s="38"/>
      <c r="H14" s="37">
        <v>4.8498987918457974</v>
      </c>
      <c r="I14" s="37">
        <v>12.215004915610759</v>
      </c>
      <c r="J14" s="37">
        <v>2.9399543754503084</v>
      </c>
      <c r="K14" s="37">
        <v>1.1460393620432894</v>
      </c>
      <c r="L14" s="37">
        <v>3.3397916144103132E-2</v>
      </c>
    </row>
    <row r="15" spans="1:12" ht="15">
      <c r="A15" s="2"/>
      <c r="B15" s="2"/>
      <c r="C15" s="35" t="s">
        <v>96</v>
      </c>
      <c r="D15" s="31"/>
      <c r="E15" s="37">
        <v>45.429150364894873</v>
      </c>
      <c r="F15" s="38"/>
      <c r="G15" s="38"/>
      <c r="H15" s="37">
        <v>9.2954735659678782</v>
      </c>
      <c r="I15" s="37">
        <v>10.678363423130831</v>
      </c>
      <c r="J15" s="37">
        <v>5.8614396714492889</v>
      </c>
      <c r="K15" s="37">
        <v>3.0945213265483953</v>
      </c>
      <c r="L15" s="37">
        <v>0.8168227775865895</v>
      </c>
    </row>
    <row r="16" spans="1:12" ht="15">
      <c r="A16" s="2"/>
      <c r="B16" s="2"/>
      <c r="C16" s="35" t="s">
        <v>97</v>
      </c>
      <c r="D16" s="31"/>
      <c r="E16" s="37">
        <v>4.7330786944701542</v>
      </c>
      <c r="F16" s="38"/>
      <c r="G16" s="38"/>
      <c r="H16" s="37">
        <v>0</v>
      </c>
      <c r="I16" s="37">
        <v>0</v>
      </c>
      <c r="J16" s="37">
        <v>0</v>
      </c>
      <c r="K16" s="37">
        <v>0</v>
      </c>
      <c r="L16" s="37">
        <v>0</v>
      </c>
    </row>
    <row r="17" spans="1:12" ht="15">
      <c r="A17" s="2"/>
      <c r="B17" s="2"/>
      <c r="C17" s="35" t="s">
        <v>99</v>
      </c>
      <c r="D17" s="31"/>
      <c r="E17" s="37">
        <v>30.902160277324331</v>
      </c>
      <c r="F17" s="38"/>
      <c r="G17" s="38"/>
      <c r="H17" s="37">
        <v>0</v>
      </c>
      <c r="I17" s="37">
        <v>0</v>
      </c>
      <c r="J17" s="37">
        <v>0</v>
      </c>
      <c r="K17" s="37">
        <v>0</v>
      </c>
      <c r="L17" s="37">
        <v>0</v>
      </c>
    </row>
    <row r="18" spans="1:12" ht="15">
      <c r="A18" s="2"/>
      <c r="B18" s="2"/>
      <c r="C18" s="35" t="s">
        <v>100</v>
      </c>
      <c r="D18" s="31"/>
      <c r="E18" s="37">
        <v>756.9645607997677</v>
      </c>
      <c r="F18" s="38"/>
      <c r="G18" s="38"/>
      <c r="H18" s="37">
        <v>73.916897735112229</v>
      </c>
      <c r="I18" s="37">
        <v>35.820667946304887</v>
      </c>
      <c r="J18" s="37">
        <v>41.404079361905822</v>
      </c>
      <c r="K18" s="37">
        <v>40.19029250224029</v>
      </c>
      <c r="L18" s="37">
        <v>24.203735832969294</v>
      </c>
    </row>
    <row r="19" spans="1:12" ht="15">
      <c r="A19" s="2"/>
      <c r="B19" s="2"/>
      <c r="C19" s="35" t="s">
        <v>101</v>
      </c>
      <c r="D19" s="31"/>
      <c r="E19" s="37">
        <v>7.1255963120454009</v>
      </c>
      <c r="F19" s="38"/>
      <c r="G19" s="38"/>
      <c r="H19" s="37">
        <v>3.6101263441501343</v>
      </c>
      <c r="I19" s="37">
        <v>2.5970707942459885</v>
      </c>
      <c r="J19" s="37">
        <v>2.5124462145566264</v>
      </c>
      <c r="K19" s="37">
        <v>2.4623231112071862</v>
      </c>
      <c r="L19" s="37">
        <v>0.62018943229565593</v>
      </c>
    </row>
    <row r="20" spans="1:12" ht="15">
      <c r="A20" s="2"/>
      <c r="B20" s="2"/>
      <c r="C20" s="35" t="s">
        <v>102</v>
      </c>
      <c r="D20" s="31"/>
      <c r="E20" s="37">
        <v>42.978892337230256</v>
      </c>
      <c r="F20" s="38"/>
      <c r="G20" s="38"/>
      <c r="H20" s="37">
        <v>14.927699516549627</v>
      </c>
      <c r="I20" s="37">
        <v>10.862299365165969</v>
      </c>
      <c r="J20" s="37">
        <v>14.35394579853668</v>
      </c>
      <c r="K20" s="37">
        <v>16.409512631264764</v>
      </c>
      <c r="L20" s="37">
        <v>9.468621458500678</v>
      </c>
    </row>
    <row r="21" spans="1:12" ht="15">
      <c r="A21" s="2"/>
      <c r="B21" s="2"/>
      <c r="C21" s="35" t="s">
        <v>103</v>
      </c>
      <c r="D21" s="31"/>
      <c r="E21" s="37">
        <v>22.602536539527829</v>
      </c>
      <c r="F21" s="38"/>
      <c r="G21" s="38"/>
      <c r="H21" s="37">
        <v>0.47729564409158615</v>
      </c>
      <c r="I21" s="37">
        <v>0.56483234782455027</v>
      </c>
      <c r="J21" s="37">
        <v>0.78863654395655702</v>
      </c>
      <c r="K21" s="37">
        <v>0.89354024660667908</v>
      </c>
      <c r="L21" s="37">
        <v>0.36709929245015105</v>
      </c>
    </row>
    <row r="22" spans="1:12" ht="15">
      <c r="A22" s="2"/>
      <c r="B22" s="2"/>
      <c r="C22" s="35" t="s">
        <v>104</v>
      </c>
      <c r="D22" s="31"/>
      <c r="E22" s="37">
        <v>98.281824031456651</v>
      </c>
      <c r="F22" s="38"/>
      <c r="G22" s="38"/>
      <c r="H22" s="37">
        <v>0</v>
      </c>
      <c r="I22" s="37">
        <v>0</v>
      </c>
      <c r="J22" s="37">
        <v>0</v>
      </c>
      <c r="K22" s="37">
        <v>0</v>
      </c>
      <c r="L22" s="37">
        <v>0</v>
      </c>
    </row>
    <row r="23" spans="1:12" ht="15">
      <c r="A23" s="2"/>
      <c r="B23" s="2"/>
      <c r="C23" s="35" t="s">
        <v>105</v>
      </c>
      <c r="D23" s="31"/>
      <c r="E23" s="37">
        <v>146.3847699886318</v>
      </c>
      <c r="F23" s="38"/>
      <c r="G23" s="38"/>
      <c r="H23" s="37">
        <v>32.410377679929006</v>
      </c>
      <c r="I23" s="37">
        <v>22.092101242196414</v>
      </c>
      <c r="J23" s="37">
        <v>23.024148199039193</v>
      </c>
      <c r="K23" s="37">
        <v>28.505776506359357</v>
      </c>
      <c r="L23" s="37">
        <v>20.614702377380041</v>
      </c>
    </row>
    <row r="24" spans="1:12" ht="15">
      <c r="A24" s="2"/>
      <c r="B24" s="2"/>
      <c r="C24" s="35" t="s">
        <v>106</v>
      </c>
      <c r="D24" s="31"/>
      <c r="E24" s="37">
        <v>478.49087878536346</v>
      </c>
      <c r="F24" s="38"/>
      <c r="G24" s="38"/>
      <c r="H24" s="37">
        <v>13.776718535871408</v>
      </c>
      <c r="I24" s="37">
        <v>7.5384822776126192</v>
      </c>
      <c r="J24" s="37">
        <v>15.758993231246579</v>
      </c>
      <c r="K24" s="37">
        <v>8.6564693581695771</v>
      </c>
      <c r="L24" s="37">
        <v>2.3987654038023534</v>
      </c>
    </row>
    <row r="25" spans="1:12" ht="15">
      <c r="A25" s="2"/>
      <c r="B25" s="2"/>
      <c r="C25" s="35" t="s">
        <v>107</v>
      </c>
      <c r="D25" s="31"/>
      <c r="E25" s="37">
        <v>111.8239104970157</v>
      </c>
      <c r="F25" s="38"/>
      <c r="G25" s="38"/>
      <c r="H25" s="37">
        <v>0.26972317410337487</v>
      </c>
      <c r="I25" s="37">
        <v>1.5716703982289792</v>
      </c>
      <c r="J25" s="37">
        <v>2.1055506264933839</v>
      </c>
      <c r="K25" s="37">
        <v>3.1692211964953896</v>
      </c>
      <c r="L25" s="37">
        <v>1.6047135907083119</v>
      </c>
    </row>
    <row r="26" spans="1:12" ht="15">
      <c r="A26" s="2"/>
      <c r="B26" s="2"/>
      <c r="C26" s="35" t="s">
        <v>108</v>
      </c>
      <c r="D26" s="31"/>
      <c r="E26" s="37">
        <v>16.261948740020692</v>
      </c>
      <c r="F26" s="38"/>
      <c r="G26" s="38"/>
      <c r="H26" s="37">
        <v>0</v>
      </c>
      <c r="I26" s="37">
        <v>0</v>
      </c>
      <c r="J26" s="37">
        <v>0</v>
      </c>
      <c r="K26" s="37">
        <v>0</v>
      </c>
      <c r="L26" s="37">
        <v>0</v>
      </c>
    </row>
    <row r="27" spans="1:12" ht="15">
      <c r="A27" s="2"/>
      <c r="B27" s="2"/>
      <c r="C27" s="35" t="s">
        <v>109</v>
      </c>
      <c r="D27" s="31"/>
      <c r="E27" s="37">
        <v>5.8241529362244311</v>
      </c>
      <c r="F27" s="38"/>
      <c r="G27" s="38"/>
      <c r="H27" s="37">
        <v>0</v>
      </c>
      <c r="I27" s="37">
        <v>0</v>
      </c>
      <c r="J27" s="37">
        <v>0</v>
      </c>
      <c r="K27" s="37">
        <v>0</v>
      </c>
      <c r="L27" s="37">
        <v>0</v>
      </c>
    </row>
    <row r="28" spans="1:12" ht="15">
      <c r="A28" s="2"/>
      <c r="B28" s="2"/>
      <c r="C28" s="35" t="s">
        <v>110</v>
      </c>
      <c r="D28" s="31"/>
      <c r="E28" s="37">
        <v>11.402270412889768</v>
      </c>
      <c r="F28" s="38"/>
      <c r="G28" s="38"/>
      <c r="H28" s="37">
        <v>0</v>
      </c>
      <c r="I28" s="37">
        <v>0</v>
      </c>
      <c r="J28" s="37">
        <v>0</v>
      </c>
      <c r="K28" s="37">
        <v>0</v>
      </c>
      <c r="L28" s="37">
        <v>0</v>
      </c>
    </row>
    <row r="29" spans="1:12" ht="15">
      <c r="A29" s="2"/>
      <c r="B29" s="2"/>
      <c r="C29" s="35" t="s">
        <v>118</v>
      </c>
      <c r="D29" s="31"/>
      <c r="E29" s="37">
        <v>0</v>
      </c>
      <c r="F29" s="38"/>
      <c r="G29" s="38"/>
      <c r="H29" s="37">
        <v>0.75601414183329607</v>
      </c>
      <c r="I29" s="37">
        <v>4.2033369974883961</v>
      </c>
      <c r="J29" s="37">
        <v>20.068174809174518</v>
      </c>
      <c r="K29" s="37">
        <v>12.550113816412798</v>
      </c>
      <c r="L29" s="37">
        <v>2.0879233000935828</v>
      </c>
    </row>
    <row r="30" spans="1:12" ht="15">
      <c r="A30" s="2"/>
      <c r="B30" s="2"/>
      <c r="C30" s="35"/>
      <c r="D30" s="31"/>
      <c r="E30" s="37"/>
      <c r="F30" s="38"/>
      <c r="G30" s="38"/>
      <c r="H30" s="37"/>
      <c r="I30" s="37"/>
      <c r="J30" s="37"/>
      <c r="K30" s="37"/>
      <c r="L30" s="37"/>
    </row>
    <row r="31" spans="1:12" ht="15">
      <c r="A31" s="2"/>
      <c r="B31" s="2"/>
      <c r="C31" s="35"/>
      <c r="D31" s="31"/>
      <c r="E31" s="37"/>
      <c r="F31" s="38"/>
      <c r="G31" s="38"/>
      <c r="H31" s="37"/>
      <c r="I31" s="37"/>
      <c r="J31" s="37"/>
      <c r="K31" s="37"/>
      <c r="L31" s="37"/>
    </row>
    <row r="32" spans="1:12" ht="15">
      <c r="A32" s="2"/>
      <c r="B32" s="2"/>
      <c r="C32" s="35" t="s">
        <v>91</v>
      </c>
      <c r="D32" s="30"/>
      <c r="E32" s="37">
        <v>13.042868512582173</v>
      </c>
      <c r="F32" s="38"/>
      <c r="G32" s="38"/>
      <c r="H32" s="37">
        <v>2.0208096981264441</v>
      </c>
      <c r="I32" s="37">
        <v>1.7242831331021322</v>
      </c>
      <c r="J32" s="37">
        <v>2.6048641999771833</v>
      </c>
      <c r="K32" s="37">
        <v>0.17849522511508287</v>
      </c>
      <c r="L32" s="37">
        <v>0.32075768861618875</v>
      </c>
    </row>
    <row r="33" spans="1:12" ht="15">
      <c r="A33" s="2"/>
      <c r="B33" s="2"/>
      <c r="C33" s="35" t="s">
        <v>94</v>
      </c>
      <c r="D33" s="30"/>
      <c r="E33" s="37">
        <v>37.10779446619398</v>
      </c>
      <c r="F33" s="38"/>
      <c r="G33" s="38"/>
      <c r="H33" s="37">
        <v>23.716318028659021</v>
      </c>
      <c r="I33" s="37">
        <v>24.117009188631297</v>
      </c>
      <c r="J33" s="37">
        <v>23.165665847018907</v>
      </c>
      <c r="K33" s="37">
        <v>16.068021256608436</v>
      </c>
      <c r="L33" s="37">
        <v>9.6001640390863106</v>
      </c>
    </row>
    <row r="34" spans="1:12" ht="15">
      <c r="A34" s="2"/>
      <c r="B34" s="2"/>
      <c r="C34" s="35" t="s">
        <v>98</v>
      </c>
      <c r="D34" s="31"/>
      <c r="E34" s="37">
        <v>11.790678690975755</v>
      </c>
      <c r="F34" s="38"/>
      <c r="G34" s="38"/>
      <c r="H34" s="37">
        <v>1.2787925396679423</v>
      </c>
      <c r="I34" s="37">
        <v>0.46768345939116357</v>
      </c>
      <c r="J34" s="37">
        <v>0.59376936945032932</v>
      </c>
      <c r="K34" s="37">
        <v>0.45512511544136774</v>
      </c>
      <c r="L34" s="37">
        <v>0.33689077671533008</v>
      </c>
    </row>
    <row r="35" spans="1:12" ht="15">
      <c r="A35" s="2"/>
      <c r="B35" s="2"/>
      <c r="C35" s="35" t="s">
        <v>111</v>
      </c>
      <c r="D35" s="31"/>
      <c r="E35" s="37">
        <v>20.703962535487069</v>
      </c>
      <c r="F35" s="38"/>
      <c r="G35" s="38"/>
      <c r="H35" s="37">
        <v>0</v>
      </c>
      <c r="I35" s="37">
        <v>0</v>
      </c>
      <c r="J35" s="37">
        <v>0</v>
      </c>
      <c r="K35" s="37">
        <v>0</v>
      </c>
      <c r="L35" s="37">
        <v>0</v>
      </c>
    </row>
    <row r="36" spans="1:12" ht="15">
      <c r="A36" s="2"/>
      <c r="B36" s="2"/>
      <c r="C36" s="35" t="s">
        <v>112</v>
      </c>
      <c r="D36" s="31"/>
      <c r="E36" s="37">
        <v>0</v>
      </c>
      <c r="F36" s="38"/>
      <c r="G36" s="38"/>
      <c r="H36" s="37">
        <v>0.81</v>
      </c>
      <c r="I36" s="37">
        <v>0</v>
      </c>
      <c r="J36" s="37">
        <v>0</v>
      </c>
      <c r="K36" s="37">
        <v>0</v>
      </c>
      <c r="L36" s="37">
        <v>0</v>
      </c>
    </row>
    <row r="37" spans="1:12" ht="15">
      <c r="A37" s="2"/>
      <c r="B37" s="2"/>
      <c r="C37" s="32"/>
      <c r="D37" s="31"/>
      <c r="E37" s="6"/>
      <c r="F37" s="6"/>
      <c r="G37" s="6"/>
      <c r="H37" s="6"/>
      <c r="I37" s="6"/>
      <c r="J37" s="6"/>
      <c r="K37" s="6"/>
      <c r="L37" s="6"/>
    </row>
    <row r="38" spans="1:12" ht="15">
      <c r="A38" s="2"/>
      <c r="B38" s="2"/>
      <c r="C38" s="32"/>
      <c r="D38" s="31"/>
      <c r="E38" s="6"/>
      <c r="F38" s="6"/>
      <c r="G38" s="6"/>
      <c r="H38" s="6"/>
      <c r="I38" s="6"/>
      <c r="J38" s="6"/>
      <c r="K38" s="6"/>
      <c r="L38" s="6"/>
    </row>
    <row r="39" spans="1:12" ht="15">
      <c r="A39" s="2"/>
      <c r="B39" s="2"/>
      <c r="C39" s="29"/>
      <c r="D39" s="30"/>
      <c r="E39" s="6"/>
      <c r="F39" s="6"/>
      <c r="G39" s="6"/>
      <c r="H39" s="6"/>
      <c r="I39" s="6"/>
      <c r="J39" s="6"/>
      <c r="K39" s="6"/>
      <c r="L39" s="6"/>
    </row>
    <row r="40" spans="1:12" ht="15.75">
      <c r="A40" s="2"/>
      <c r="B40" s="2"/>
      <c r="C40" s="295" t="s">
        <v>40</v>
      </c>
      <c r="D40" s="295"/>
      <c r="E40" s="37">
        <f>SUM(E12:E39)</f>
        <v>2087.3469860508276</v>
      </c>
      <c r="F40" s="20"/>
      <c r="G40" s="21"/>
      <c r="H40" s="37">
        <f>SUM(H12:H39)</f>
        <v>214.46914053404208</v>
      </c>
      <c r="I40" s="37">
        <f t="shared" ref="I40:L40" si="0">SUM(I12:I39)</f>
        <v>153.97358833999726</v>
      </c>
      <c r="J40" s="37">
        <f t="shared" si="0"/>
        <v>170.43019678896809</v>
      </c>
      <c r="K40" s="37">
        <f t="shared" si="0"/>
        <v>144.39909639141962</v>
      </c>
      <c r="L40" s="37">
        <f t="shared" si="0"/>
        <v>75.103832041459555</v>
      </c>
    </row>
    <row r="41" spans="1:12">
      <c r="A41" s="2"/>
      <c r="B41" s="2"/>
      <c r="C41" s="2"/>
      <c r="D41" s="2"/>
      <c r="E41" s="2"/>
      <c r="F41" s="2"/>
      <c r="G41" s="2"/>
      <c r="I41" s="2"/>
      <c r="K41" s="2"/>
      <c r="L41" s="2"/>
    </row>
    <row r="42" spans="1:12">
      <c r="A42" s="2"/>
      <c r="B42" s="2"/>
      <c r="C42" s="39" t="s">
        <v>117</v>
      </c>
      <c r="D42" s="2"/>
      <c r="E42" s="2"/>
      <c r="F42" s="2"/>
      <c r="G42" s="2"/>
      <c r="H42" s="2"/>
      <c r="I42" s="2"/>
      <c r="J42" s="2"/>
      <c r="K42" s="2"/>
      <c r="L42" s="2"/>
    </row>
    <row r="43" spans="1:12" ht="15.75">
      <c r="A43" s="2"/>
      <c r="B43" s="2"/>
      <c r="C43" s="7" t="s">
        <v>116</v>
      </c>
      <c r="D43" s="2"/>
      <c r="E43" s="2"/>
      <c r="F43" s="2"/>
      <c r="G43" s="2"/>
      <c r="H43" s="298" t="s">
        <v>62</v>
      </c>
      <c r="I43" s="299"/>
      <c r="J43" s="299"/>
      <c r="K43" s="299"/>
      <c r="L43" s="300"/>
    </row>
    <row r="44" spans="1:12" ht="15.75" customHeight="1">
      <c r="A44" s="2"/>
      <c r="B44" s="2"/>
      <c r="C44" s="296" t="s">
        <v>39</v>
      </c>
      <c r="D44" s="296"/>
      <c r="E44" s="297" t="s">
        <v>59</v>
      </c>
      <c r="F44" s="297" t="s">
        <v>61</v>
      </c>
      <c r="G44" s="301" t="s">
        <v>60</v>
      </c>
      <c r="H44" s="297" t="s">
        <v>52</v>
      </c>
      <c r="I44" s="294" t="s">
        <v>53</v>
      </c>
      <c r="J44" s="294" t="s">
        <v>54</v>
      </c>
      <c r="K44" s="294" t="s">
        <v>55</v>
      </c>
      <c r="L44" s="294" t="s">
        <v>56</v>
      </c>
    </row>
    <row r="45" spans="1:12" ht="15.75" customHeight="1">
      <c r="A45" s="2"/>
      <c r="B45" s="2"/>
      <c r="C45" s="296"/>
      <c r="D45" s="296"/>
      <c r="E45" s="297"/>
      <c r="F45" s="297"/>
      <c r="G45" s="302"/>
      <c r="H45" s="297"/>
      <c r="I45" s="294"/>
      <c r="J45" s="294"/>
      <c r="K45" s="294"/>
      <c r="L45" s="294"/>
    </row>
    <row r="46" spans="1:12" ht="15">
      <c r="A46" s="2"/>
      <c r="B46" s="2"/>
      <c r="C46" s="35" t="s">
        <v>92</v>
      </c>
      <c r="D46" s="30"/>
      <c r="E46" s="37">
        <v>7.7652504449443853</v>
      </c>
      <c r="F46" s="38">
        <v>53.397081919149336</v>
      </c>
      <c r="G46" s="38">
        <v>55</v>
      </c>
      <c r="H46" s="37">
        <v>0</v>
      </c>
      <c r="I46" s="37">
        <v>10.705353896730747</v>
      </c>
      <c r="J46" s="37">
        <v>0</v>
      </c>
      <c r="K46" s="37">
        <v>1.9865147867079016</v>
      </c>
      <c r="L46" s="37">
        <v>2.9315942140894253</v>
      </c>
    </row>
    <row r="47" spans="1:12" ht="15">
      <c r="A47" s="2"/>
      <c r="B47" s="2"/>
      <c r="C47" s="35" t="s">
        <v>93</v>
      </c>
      <c r="D47" s="30"/>
      <c r="E47" s="37">
        <v>77.791784899283599</v>
      </c>
      <c r="F47" s="38">
        <v>5.5889414402085373</v>
      </c>
      <c r="G47" s="38">
        <v>15</v>
      </c>
      <c r="H47" s="37">
        <v>9.7994857628927647</v>
      </c>
      <c r="I47" s="37">
        <v>39.480522311003952</v>
      </c>
      <c r="J47" s="37">
        <v>9.8047386135702297</v>
      </c>
      <c r="K47" s="37">
        <v>19.875957130536708</v>
      </c>
      <c r="L47" s="37">
        <v>13.75799171988128</v>
      </c>
    </row>
    <row r="48" spans="1:12" ht="15">
      <c r="A48" s="2"/>
      <c r="B48" s="2"/>
      <c r="C48" s="35" t="s">
        <v>95</v>
      </c>
      <c r="D48" s="31"/>
      <c r="E48" s="37">
        <v>110.24995090495179</v>
      </c>
      <c r="F48" s="38">
        <v>17.171118869281877</v>
      </c>
      <c r="G48" s="38">
        <v>27</v>
      </c>
      <c r="H48" s="37">
        <v>0</v>
      </c>
      <c r="I48" s="37">
        <v>8.3072621102607869</v>
      </c>
      <c r="J48" s="37">
        <v>7.9308906478493295</v>
      </c>
      <c r="K48" s="37">
        <v>6.0246594057734271</v>
      </c>
      <c r="L48" s="37">
        <v>0.25616541880580812</v>
      </c>
    </row>
    <row r="49" spans="1:12" ht="15">
      <c r="A49" s="2"/>
      <c r="B49" s="2"/>
      <c r="C49" s="35" t="s">
        <v>96</v>
      </c>
      <c r="D49" s="31"/>
      <c r="E49" s="37">
        <v>34.45224810802943</v>
      </c>
      <c r="F49" s="38">
        <v>11.953095998486479</v>
      </c>
      <c r="G49" s="38">
        <v>15</v>
      </c>
      <c r="H49" s="37">
        <v>0.37637064951846827</v>
      </c>
      <c r="I49" s="37">
        <v>17.381031085349125</v>
      </c>
      <c r="J49" s="37">
        <v>6.4015835345012304</v>
      </c>
      <c r="K49" s="37">
        <v>6.276694968211971</v>
      </c>
      <c r="L49" s="37">
        <v>4.3737032292014293</v>
      </c>
    </row>
    <row r="50" spans="1:12" ht="15">
      <c r="A50" s="2"/>
      <c r="B50" s="2"/>
      <c r="C50" s="35" t="s">
        <v>97</v>
      </c>
      <c r="D50" s="31"/>
      <c r="E50" s="37">
        <v>-0.43326176598422322</v>
      </c>
      <c r="F50" s="38">
        <v>30.18405721421129</v>
      </c>
      <c r="G50" s="38">
        <v>55</v>
      </c>
      <c r="H50" s="37">
        <v>0</v>
      </c>
      <c r="I50" s="37">
        <v>0</v>
      </c>
      <c r="J50" s="37">
        <v>0</v>
      </c>
      <c r="K50" s="37">
        <v>0</v>
      </c>
      <c r="L50" s="37">
        <v>0</v>
      </c>
    </row>
    <row r="51" spans="1:12" ht="15">
      <c r="A51" s="2"/>
      <c r="B51" s="2"/>
      <c r="C51" s="35" t="s">
        <v>99</v>
      </c>
      <c r="D51" s="31"/>
      <c r="E51" s="37">
        <v>36.718260761970676</v>
      </c>
      <c r="F51" s="38" t="s">
        <v>114</v>
      </c>
      <c r="G51" s="38">
        <v>15</v>
      </c>
      <c r="H51" s="37">
        <v>0</v>
      </c>
      <c r="I51" s="37">
        <v>0</v>
      </c>
      <c r="J51" s="37">
        <v>0</v>
      </c>
      <c r="K51" s="37">
        <v>0</v>
      </c>
      <c r="L51" s="37">
        <v>0</v>
      </c>
    </row>
    <row r="52" spans="1:12" ht="15">
      <c r="A52" s="2"/>
      <c r="B52" s="2"/>
      <c r="C52" s="35" t="s">
        <v>100</v>
      </c>
      <c r="D52" s="31"/>
      <c r="E52" s="37">
        <v>636.28481801129124</v>
      </c>
      <c r="F52" s="38">
        <v>4.3828427027015335</v>
      </c>
      <c r="G52" s="38">
        <v>10</v>
      </c>
      <c r="H52" s="37">
        <v>68.80889576157962</v>
      </c>
      <c r="I52" s="37">
        <v>99.814983003779133</v>
      </c>
      <c r="J52" s="37">
        <v>13.533589274466379</v>
      </c>
      <c r="K52" s="37">
        <v>48.562073900504657</v>
      </c>
      <c r="L52" s="37">
        <v>80.970986871966574</v>
      </c>
    </row>
    <row r="53" spans="1:12" ht="15">
      <c r="A53" s="2"/>
      <c r="B53" s="2"/>
      <c r="C53" s="35" t="s">
        <v>101</v>
      </c>
      <c r="D53" s="31"/>
      <c r="E53" s="37">
        <v>1.3494495810700806</v>
      </c>
      <c r="F53" s="38">
        <v>12.5</v>
      </c>
      <c r="G53" s="38">
        <v>12.5</v>
      </c>
      <c r="H53" s="37">
        <v>1.3737914720352351</v>
      </c>
      <c r="I53" s="37">
        <v>4.0187085942323186</v>
      </c>
      <c r="J53" s="37">
        <v>3.2056566855017579</v>
      </c>
      <c r="K53" s="37">
        <v>3.0348559116113116</v>
      </c>
      <c r="L53" s="37">
        <v>3.986637366497916</v>
      </c>
    </row>
    <row r="54" spans="1:12" ht="15">
      <c r="A54" s="2"/>
      <c r="B54" s="2"/>
      <c r="C54" s="35" t="s">
        <v>102</v>
      </c>
      <c r="D54" s="31"/>
      <c r="E54" s="37">
        <v>85.901031119166248</v>
      </c>
      <c r="F54" s="38">
        <v>1</v>
      </c>
      <c r="G54" s="38">
        <v>5</v>
      </c>
      <c r="H54" s="37">
        <v>6.3470549389728497</v>
      </c>
      <c r="I54" s="37">
        <v>20.933136130840147</v>
      </c>
      <c r="J54" s="37">
        <v>0.55878936735504015</v>
      </c>
      <c r="K54" s="37">
        <v>18.266572369946537</v>
      </c>
      <c r="L54" s="37">
        <v>32.925027835441561</v>
      </c>
    </row>
    <row r="55" spans="1:12" ht="15">
      <c r="A55" s="2"/>
      <c r="B55" s="2"/>
      <c r="C55" s="35" t="s">
        <v>103</v>
      </c>
      <c r="D55" s="31"/>
      <c r="E55" s="37">
        <v>20.975737836982248</v>
      </c>
      <c r="F55" s="38">
        <v>44.500453721261295</v>
      </c>
      <c r="G55" s="38">
        <v>55</v>
      </c>
      <c r="H55" s="37">
        <v>0.13230670318077428</v>
      </c>
      <c r="I55" s="37">
        <v>0.60024537635023556</v>
      </c>
      <c r="J55" s="37">
        <v>0</v>
      </c>
      <c r="K55" s="37">
        <v>1.1588829840958459</v>
      </c>
      <c r="L55" s="37">
        <v>1.3706969876803616</v>
      </c>
    </row>
    <row r="56" spans="1:12" ht="15">
      <c r="A56" s="2"/>
      <c r="B56" s="2"/>
      <c r="C56" s="35" t="s">
        <v>104</v>
      </c>
      <c r="D56" s="31"/>
      <c r="E56" s="37">
        <v>88.441665925690913</v>
      </c>
      <c r="F56" s="38">
        <v>11.676091618889458</v>
      </c>
      <c r="G56" s="38">
        <v>15</v>
      </c>
      <c r="H56" s="37">
        <v>0</v>
      </c>
      <c r="I56" s="37">
        <v>0</v>
      </c>
      <c r="J56" s="37">
        <v>0</v>
      </c>
      <c r="K56" s="37">
        <v>0</v>
      </c>
      <c r="L56" s="37">
        <v>0</v>
      </c>
    </row>
    <row r="57" spans="1:12" ht="15">
      <c r="A57" s="2"/>
      <c r="B57" s="2"/>
      <c r="C57" s="35" t="s">
        <v>105</v>
      </c>
      <c r="D57" s="31"/>
      <c r="E57" s="37">
        <v>67.2443280006988</v>
      </c>
      <c r="F57" s="38">
        <v>23.268819708140391</v>
      </c>
      <c r="G57" s="38">
        <v>30</v>
      </c>
      <c r="H57" s="37">
        <v>31.778127021961701</v>
      </c>
      <c r="I57" s="37">
        <v>36.074825408419542</v>
      </c>
      <c r="J57" s="37">
        <v>34.854397099159421</v>
      </c>
      <c r="K57" s="37">
        <v>16.708354391818126</v>
      </c>
      <c r="L57" s="37">
        <v>70.053419953699745</v>
      </c>
    </row>
    <row r="58" spans="1:12" ht="15">
      <c r="A58" s="2"/>
      <c r="B58" s="2"/>
      <c r="C58" s="35" t="s">
        <v>106</v>
      </c>
      <c r="D58" s="31"/>
      <c r="E58" s="37">
        <v>429.35046871045745</v>
      </c>
      <c r="F58" s="38">
        <v>3.4244484182301989</v>
      </c>
      <c r="G58" s="38">
        <v>4</v>
      </c>
      <c r="H58" s="37">
        <v>4.7965730039082395</v>
      </c>
      <c r="I58" s="37">
        <v>22.486429712347469</v>
      </c>
      <c r="J58" s="37">
        <v>0</v>
      </c>
      <c r="K58" s="37">
        <v>23.403712817064736</v>
      </c>
      <c r="L58" s="37">
        <v>12.248493620059962</v>
      </c>
    </row>
    <row r="59" spans="1:12" ht="15">
      <c r="A59" s="2"/>
      <c r="B59" s="2"/>
      <c r="C59" s="35" t="s">
        <v>107</v>
      </c>
      <c r="D59" s="31"/>
      <c r="E59" s="37">
        <v>108.89470949326262</v>
      </c>
      <c r="F59" s="38">
        <v>8.4323234972893619</v>
      </c>
      <c r="G59" s="38">
        <v>10</v>
      </c>
      <c r="H59" s="37">
        <v>0</v>
      </c>
      <c r="I59" s="37">
        <v>0.66854167513806839</v>
      </c>
      <c r="J59" s="37">
        <v>0</v>
      </c>
      <c r="K59" s="37">
        <v>0.71625064382923675</v>
      </c>
      <c r="L59" s="37">
        <v>6.1947971918754865</v>
      </c>
    </row>
    <row r="60" spans="1:12" ht="15">
      <c r="A60" s="2"/>
      <c r="B60" s="2"/>
      <c r="C60" s="35" t="s">
        <v>108</v>
      </c>
      <c r="D60" s="31"/>
      <c r="E60" s="37">
        <v>16.261948740020692</v>
      </c>
      <c r="F60" s="38" t="s">
        <v>114</v>
      </c>
      <c r="G60" s="38" t="s">
        <v>114</v>
      </c>
      <c r="H60" s="37">
        <v>0</v>
      </c>
      <c r="I60" s="37">
        <v>0</v>
      </c>
      <c r="J60" s="37">
        <v>0</v>
      </c>
      <c r="K60" s="37">
        <v>0</v>
      </c>
      <c r="L60" s="37">
        <v>0</v>
      </c>
    </row>
    <row r="61" spans="1:12" ht="15">
      <c r="A61" s="2"/>
      <c r="B61" s="2"/>
      <c r="C61" s="35" t="s">
        <v>109</v>
      </c>
      <c r="D61" s="31"/>
      <c r="E61" s="37">
        <v>5.8241529362244311</v>
      </c>
      <c r="F61" s="38" t="s">
        <v>114</v>
      </c>
      <c r="G61" s="38" t="s">
        <v>114</v>
      </c>
      <c r="H61" s="37">
        <v>0</v>
      </c>
      <c r="I61" s="37">
        <v>0</v>
      </c>
      <c r="J61" s="37">
        <v>0</v>
      </c>
      <c r="K61" s="37">
        <v>0</v>
      </c>
      <c r="L61" s="37">
        <v>0</v>
      </c>
    </row>
    <row r="62" spans="1:12" ht="15">
      <c r="A62" s="2"/>
      <c r="B62" s="2"/>
      <c r="C62" s="35" t="s">
        <v>110</v>
      </c>
      <c r="D62" s="31"/>
      <c r="E62" s="37">
        <v>11.425156990131335</v>
      </c>
      <c r="F62" s="38" t="s">
        <v>114</v>
      </c>
      <c r="G62" s="38" t="s">
        <v>114</v>
      </c>
      <c r="H62" s="37">
        <v>0</v>
      </c>
      <c r="I62" s="37">
        <v>0</v>
      </c>
      <c r="J62" s="37">
        <v>0</v>
      </c>
      <c r="K62" s="37">
        <v>0</v>
      </c>
      <c r="L62" s="37">
        <v>0</v>
      </c>
    </row>
    <row r="63" spans="1:12" ht="15">
      <c r="A63" s="2"/>
      <c r="B63" s="2"/>
      <c r="C63" s="35" t="s">
        <v>118</v>
      </c>
      <c r="D63" s="31"/>
      <c r="E63" s="37">
        <v>0</v>
      </c>
      <c r="F63" s="38" t="s">
        <v>114</v>
      </c>
      <c r="G63" s="38">
        <v>43</v>
      </c>
      <c r="H63" s="37">
        <v>0</v>
      </c>
      <c r="I63" s="37">
        <v>0</v>
      </c>
      <c r="J63" s="37">
        <v>0</v>
      </c>
      <c r="K63" s="37">
        <v>26.245424883740398</v>
      </c>
      <c r="L63" s="37">
        <v>14.495387976533062</v>
      </c>
    </row>
    <row r="64" spans="1:12" ht="15">
      <c r="A64" s="2"/>
      <c r="B64" s="2"/>
      <c r="C64" s="35"/>
      <c r="D64" s="31"/>
      <c r="E64" s="37"/>
      <c r="F64" s="38"/>
      <c r="G64" s="38"/>
      <c r="H64" s="37"/>
      <c r="I64" s="37"/>
      <c r="J64" s="37"/>
      <c r="K64" s="37"/>
      <c r="L64" s="37"/>
    </row>
    <row r="65" spans="1:12" ht="15">
      <c r="A65" s="2"/>
      <c r="B65" s="2"/>
      <c r="C65" s="35"/>
      <c r="D65" s="31"/>
      <c r="E65" s="37"/>
      <c r="F65" s="38"/>
      <c r="G65" s="38"/>
      <c r="H65" s="37"/>
      <c r="I65" s="37"/>
      <c r="J65" s="37"/>
      <c r="K65" s="37"/>
      <c r="L65" s="37"/>
    </row>
    <row r="66" spans="1:12" ht="15">
      <c r="A66" s="2"/>
      <c r="B66" s="2"/>
      <c r="C66" s="35" t="s">
        <v>91</v>
      </c>
      <c r="D66" s="30"/>
      <c r="E66" s="37">
        <v>11.581190649148105</v>
      </c>
      <c r="F66" s="38">
        <v>32.826523854327291</v>
      </c>
      <c r="G66" s="38">
        <v>44.8</v>
      </c>
      <c r="H66" s="37">
        <v>3.3761023193650419</v>
      </c>
      <c r="I66" s="37">
        <v>0.31505606373786882</v>
      </c>
      <c r="J66" s="37">
        <v>4.2727359695985871</v>
      </c>
      <c r="K66" s="37">
        <v>0.1250330173550657</v>
      </c>
      <c r="L66" s="37">
        <v>0.37555645157020628</v>
      </c>
    </row>
    <row r="67" spans="1:12" ht="15">
      <c r="A67" s="2"/>
      <c r="B67" s="2"/>
      <c r="C67" s="35" t="s">
        <v>94</v>
      </c>
      <c r="D67" s="30"/>
      <c r="E67" s="37">
        <v>35.826216911298914</v>
      </c>
      <c r="F67" s="38">
        <v>34.822602426949921</v>
      </c>
      <c r="G67" s="38">
        <v>35</v>
      </c>
      <c r="H67" s="37">
        <v>10.022834098103688</v>
      </c>
      <c r="I67" s="37">
        <v>14.463631272598388</v>
      </c>
      <c r="J67" s="37">
        <v>37.450913458693122</v>
      </c>
      <c r="K67" s="37">
        <v>17.863283304251915</v>
      </c>
      <c r="L67" s="37">
        <v>20.834414468483427</v>
      </c>
    </row>
    <row r="68" spans="1:12" ht="15">
      <c r="A68" s="2"/>
      <c r="B68" s="2"/>
      <c r="C68" s="35" t="s">
        <v>98</v>
      </c>
      <c r="D68" s="31"/>
      <c r="E68" s="37">
        <v>11.555112611805638</v>
      </c>
      <c r="F68" s="38">
        <v>34.916149823261286</v>
      </c>
      <c r="G68" s="38">
        <v>40</v>
      </c>
      <c r="H68" s="37">
        <v>1.8897471227623284</v>
      </c>
      <c r="I68" s="37">
        <v>0.59008199620481094</v>
      </c>
      <c r="J68" s="37">
        <v>0.62941732498941094</v>
      </c>
      <c r="K68" s="37">
        <v>0.45512511544136774</v>
      </c>
      <c r="L68" s="37">
        <v>0.33689077671533008</v>
      </c>
    </row>
    <row r="69" spans="1:12" ht="15">
      <c r="A69" s="2"/>
      <c r="B69" s="2"/>
      <c r="C69" s="35" t="s">
        <v>111</v>
      </c>
      <c r="D69" s="31"/>
      <c r="E69" s="37">
        <v>20.703962535487069</v>
      </c>
      <c r="F69" s="38">
        <v>5</v>
      </c>
      <c r="G69" s="38">
        <v>5</v>
      </c>
      <c r="H69" s="37">
        <v>0</v>
      </c>
      <c r="I69" s="37">
        <v>0</v>
      </c>
      <c r="J69" s="37">
        <v>0</v>
      </c>
      <c r="K69" s="37">
        <v>0</v>
      </c>
      <c r="L69" s="37">
        <v>0</v>
      </c>
    </row>
    <row r="70" spans="1:12" ht="15">
      <c r="A70" s="2"/>
      <c r="B70" s="2"/>
      <c r="C70" s="35" t="s">
        <v>112</v>
      </c>
      <c r="D70" s="31"/>
      <c r="E70" s="37">
        <v>0</v>
      </c>
      <c r="F70" s="38">
        <v>38</v>
      </c>
      <c r="G70" s="38">
        <v>43</v>
      </c>
      <c r="H70" s="37">
        <v>0.81</v>
      </c>
      <c r="I70" s="37">
        <v>0</v>
      </c>
      <c r="J70" s="37">
        <v>0</v>
      </c>
      <c r="K70" s="37">
        <v>0</v>
      </c>
      <c r="L70" s="37">
        <v>0</v>
      </c>
    </row>
    <row r="71" spans="1:12" ht="15">
      <c r="A71" s="2"/>
      <c r="B71" s="2"/>
      <c r="C71" s="32"/>
      <c r="D71" s="31"/>
      <c r="E71" s="6"/>
      <c r="F71" s="6"/>
      <c r="G71" s="6"/>
      <c r="H71" s="6"/>
      <c r="I71" s="6"/>
      <c r="J71" s="6"/>
      <c r="K71" s="6"/>
      <c r="L71" s="6"/>
    </row>
    <row r="72" spans="1:12" ht="15">
      <c r="A72" s="2"/>
      <c r="B72" s="2"/>
      <c r="C72" s="32"/>
      <c r="D72" s="31"/>
      <c r="E72" s="6"/>
      <c r="F72" s="6"/>
      <c r="G72" s="6"/>
      <c r="H72" s="6"/>
      <c r="I72" s="6"/>
      <c r="J72" s="6"/>
      <c r="K72" s="6"/>
      <c r="L72" s="6"/>
    </row>
    <row r="73" spans="1:12" ht="15">
      <c r="A73" s="2"/>
      <c r="B73" s="2"/>
      <c r="C73" s="29"/>
      <c r="D73" s="30"/>
      <c r="E73" s="6"/>
      <c r="F73" s="6"/>
      <c r="G73" s="6"/>
      <c r="H73" s="6"/>
      <c r="I73" s="6"/>
      <c r="J73" s="6"/>
      <c r="K73" s="6"/>
      <c r="L73" s="6"/>
    </row>
    <row r="74" spans="1:12" ht="15.75">
      <c r="A74" s="2"/>
      <c r="B74" s="2"/>
      <c r="C74" s="295" t="s">
        <v>40</v>
      </c>
      <c r="D74" s="295"/>
      <c r="E74" s="37">
        <f>SUM(E46:E73)</f>
        <v>1818.1641834059315</v>
      </c>
      <c r="F74" s="20"/>
      <c r="G74" s="21"/>
      <c r="H74" s="37">
        <f>SUM(H46:H73)</f>
        <v>139.51128885428071</v>
      </c>
      <c r="I74" s="37">
        <f t="shared" ref="I74:L74" si="1">SUM(I46:I73)</f>
        <v>275.83980863699253</v>
      </c>
      <c r="J74" s="37">
        <f t="shared" si="1"/>
        <v>118.64271197568449</v>
      </c>
      <c r="K74" s="37">
        <f t="shared" si="1"/>
        <v>190.70339563088919</v>
      </c>
      <c r="L74" s="37">
        <f t="shared" si="1"/>
        <v>265.11176408250162</v>
      </c>
    </row>
    <row r="75" spans="1:12">
      <c r="A75" s="2"/>
      <c r="B75" s="2"/>
      <c r="C75" s="2"/>
      <c r="D75" s="2"/>
      <c r="E75" s="2"/>
      <c r="F75" s="2"/>
      <c r="G75" s="2"/>
      <c r="I75" s="2"/>
      <c r="K75" s="2"/>
      <c r="L75" s="2"/>
    </row>
    <row r="76" spans="1:12" ht="15">
      <c r="A76" s="2"/>
      <c r="B76" s="2"/>
      <c r="C76" s="4"/>
      <c r="D76" s="2"/>
      <c r="E76" s="2"/>
      <c r="F76" s="2"/>
      <c r="G76" s="2"/>
      <c r="H76" s="2"/>
      <c r="I76" s="2"/>
      <c r="J76" s="2"/>
      <c r="K76" s="2"/>
      <c r="L76" s="2"/>
    </row>
    <row r="77" spans="1:12" ht="15">
      <c r="A77" s="2"/>
      <c r="B77" s="2"/>
      <c r="C77" s="4" t="s">
        <v>41</v>
      </c>
      <c r="D77" s="2"/>
      <c r="E77" s="2"/>
      <c r="F77" s="2"/>
      <c r="G77" s="2"/>
      <c r="H77" s="2"/>
      <c r="I77" s="2"/>
      <c r="J77" s="2"/>
      <c r="K77" s="2"/>
      <c r="L77" s="2"/>
    </row>
    <row r="78" spans="1:12" ht="15">
      <c r="A78" s="2"/>
      <c r="B78" s="2"/>
      <c r="C78" s="4"/>
      <c r="D78" s="2"/>
      <c r="E78" s="2"/>
      <c r="F78" s="2"/>
      <c r="G78" s="2"/>
      <c r="H78" s="2"/>
      <c r="I78" s="2"/>
      <c r="J78" s="2"/>
      <c r="K78" s="2"/>
      <c r="L78" s="2"/>
    </row>
    <row r="79" spans="1:12" ht="15">
      <c r="A79" s="2"/>
      <c r="B79" s="2"/>
      <c r="C79" s="4"/>
      <c r="D79" s="2"/>
      <c r="E79" s="2"/>
      <c r="F79" s="2"/>
      <c r="G79" s="2"/>
      <c r="H79" s="2"/>
      <c r="I79" s="2"/>
      <c r="J79" s="2"/>
      <c r="K79" s="2"/>
      <c r="L79" s="2"/>
    </row>
    <row r="80" spans="1:12" ht="15">
      <c r="A80" s="2"/>
      <c r="B80" s="2"/>
      <c r="C80" s="4"/>
      <c r="D80" s="2"/>
      <c r="E80" s="2"/>
      <c r="F80" s="2"/>
      <c r="G80" s="2"/>
      <c r="H80" s="2"/>
      <c r="I80" s="2"/>
      <c r="J80" s="2"/>
      <c r="K80" s="2"/>
      <c r="L80" s="2"/>
    </row>
    <row r="81" spans="1:12" ht="18">
      <c r="A81" s="2"/>
      <c r="B81" s="2"/>
      <c r="C81" s="5" t="s">
        <v>42</v>
      </c>
      <c r="D81" s="2"/>
      <c r="E81" s="2"/>
      <c r="F81" s="2"/>
      <c r="G81" s="2"/>
      <c r="H81" s="2"/>
      <c r="I81" s="2"/>
      <c r="J81" s="2"/>
      <c r="K81" s="2"/>
      <c r="L81" s="2"/>
    </row>
    <row r="82" spans="1:12">
      <c r="A82" s="2"/>
      <c r="B82" s="2"/>
      <c r="C82" s="39" t="s">
        <v>117</v>
      </c>
      <c r="D82" s="2"/>
      <c r="E82" s="2"/>
      <c r="F82" s="2"/>
      <c r="G82" s="2"/>
      <c r="H82" s="2"/>
      <c r="I82" s="2"/>
      <c r="J82" s="2"/>
      <c r="K82" s="2"/>
      <c r="L82" s="2"/>
    </row>
    <row r="83" spans="1:12" ht="15">
      <c r="A83" s="2"/>
      <c r="B83" s="2"/>
      <c r="C83" s="4"/>
      <c r="D83" s="2"/>
      <c r="E83" s="2"/>
      <c r="F83" s="2"/>
      <c r="G83" s="2"/>
      <c r="H83" s="2"/>
      <c r="I83" s="2"/>
      <c r="J83" s="2"/>
      <c r="K83" s="2"/>
      <c r="L83" s="2"/>
    </row>
    <row r="84" spans="1:12">
      <c r="A84" s="2"/>
      <c r="B84" s="2"/>
      <c r="C84" s="296" t="s">
        <v>39</v>
      </c>
      <c r="D84" s="296"/>
      <c r="E84" s="296"/>
      <c r="F84" s="297" t="s">
        <v>43</v>
      </c>
      <c r="G84" s="297" t="s">
        <v>44</v>
      </c>
      <c r="H84" s="297" t="s">
        <v>45</v>
      </c>
      <c r="I84" s="297" t="s">
        <v>46</v>
      </c>
      <c r="J84" s="297" t="s">
        <v>47</v>
      </c>
      <c r="K84" s="297" t="s">
        <v>40</v>
      </c>
      <c r="L84" s="2"/>
    </row>
    <row r="85" spans="1:12">
      <c r="A85" s="2"/>
      <c r="B85" s="2"/>
      <c r="C85" s="296"/>
      <c r="D85" s="296"/>
      <c r="E85" s="296"/>
      <c r="F85" s="297"/>
      <c r="G85" s="297"/>
      <c r="H85" s="297"/>
      <c r="I85" s="297"/>
      <c r="J85" s="297"/>
      <c r="K85" s="297"/>
      <c r="L85" s="2"/>
    </row>
    <row r="86" spans="1:12" ht="15.75" customHeight="1">
      <c r="A86" s="2"/>
      <c r="B86" s="2"/>
      <c r="C86" s="35" t="s">
        <v>92</v>
      </c>
      <c r="D86" s="34"/>
      <c r="E86" s="30"/>
      <c r="F86" s="37">
        <v>0.17449823081768551</v>
      </c>
      <c r="G86" s="37">
        <v>0.17449823081768551</v>
      </c>
      <c r="H86" s="37">
        <v>0.37347369447154122</v>
      </c>
      <c r="I86" s="37">
        <v>0.37347369447154122</v>
      </c>
      <c r="J86" s="37">
        <v>0.41039612642039569</v>
      </c>
      <c r="K86" s="37">
        <f t="shared" ref="K86:K103" si="2">SUM(F86:J86)</f>
        <v>1.5063399769988493</v>
      </c>
      <c r="L86" s="2"/>
    </row>
    <row r="87" spans="1:12" ht="15">
      <c r="A87" s="2"/>
      <c r="B87" s="2"/>
      <c r="C87" s="35" t="s">
        <v>93</v>
      </c>
      <c r="D87" s="34"/>
      <c r="E87" s="30"/>
      <c r="F87" s="37">
        <v>6.6624849682947733</v>
      </c>
      <c r="G87" s="37">
        <v>7.3303261769259187</v>
      </c>
      <c r="H87" s="37">
        <v>10.020948968318844</v>
      </c>
      <c r="I87" s="37">
        <v>10.689148162075952</v>
      </c>
      <c r="J87" s="37">
        <v>12.04370732507024</v>
      </c>
      <c r="K87" s="37">
        <f t="shared" si="2"/>
        <v>46.746615600685729</v>
      </c>
      <c r="L87" s="2"/>
    </row>
    <row r="88" spans="1:12" ht="15">
      <c r="A88" s="2"/>
      <c r="B88" s="2"/>
      <c r="C88" s="35" t="s">
        <v>95</v>
      </c>
      <c r="D88" s="33"/>
      <c r="E88" s="31"/>
      <c r="F88" s="37">
        <v>0</v>
      </c>
      <c r="G88" s="37">
        <v>0</v>
      </c>
      <c r="H88" s="37">
        <v>0</v>
      </c>
      <c r="I88" s="37">
        <v>0</v>
      </c>
      <c r="J88" s="37">
        <v>0</v>
      </c>
      <c r="K88" s="37">
        <f t="shared" si="2"/>
        <v>0</v>
      </c>
      <c r="L88" s="2"/>
    </row>
    <row r="89" spans="1:12" ht="15">
      <c r="A89" s="2"/>
      <c r="B89" s="2"/>
      <c r="C89" s="35" t="s">
        <v>96</v>
      </c>
      <c r="D89" s="33"/>
      <c r="E89" s="31"/>
      <c r="F89" s="37">
        <v>0</v>
      </c>
      <c r="G89" s="37">
        <v>0</v>
      </c>
      <c r="H89" s="37">
        <v>0</v>
      </c>
      <c r="I89" s="37">
        <v>0</v>
      </c>
      <c r="J89" s="37">
        <v>0</v>
      </c>
      <c r="K89" s="37">
        <f t="shared" si="2"/>
        <v>0</v>
      </c>
      <c r="L89" s="2"/>
    </row>
    <row r="90" spans="1:12" ht="15">
      <c r="A90" s="2"/>
      <c r="B90" s="2"/>
      <c r="C90" s="35" t="s">
        <v>97</v>
      </c>
      <c r="D90" s="33"/>
      <c r="E90" s="31"/>
      <c r="F90" s="37">
        <v>-0.43326176598422322</v>
      </c>
      <c r="G90" s="37">
        <v>0</v>
      </c>
      <c r="H90" s="37">
        <v>0</v>
      </c>
      <c r="I90" s="37">
        <v>0</v>
      </c>
      <c r="J90" s="37">
        <v>0</v>
      </c>
      <c r="K90" s="37">
        <f t="shared" si="2"/>
        <v>-0.43326176598422322</v>
      </c>
      <c r="L90" s="2"/>
    </row>
    <row r="91" spans="1:12" ht="15">
      <c r="A91" s="2"/>
      <c r="B91" s="2"/>
      <c r="C91" s="35" t="s">
        <v>99</v>
      </c>
      <c r="D91" s="33"/>
      <c r="E91" s="31"/>
      <c r="F91" s="37">
        <v>8.3777272543543404</v>
      </c>
      <c r="G91" s="37">
        <v>8.3777272543543404</v>
      </c>
      <c r="H91" s="37">
        <v>8.3777272543543404</v>
      </c>
      <c r="I91" s="37">
        <v>8.3777272543543404</v>
      </c>
      <c r="J91" s="37">
        <v>3.2073517445533142</v>
      </c>
      <c r="K91" s="37">
        <f t="shared" si="2"/>
        <v>36.718260761970676</v>
      </c>
      <c r="L91" s="2"/>
    </row>
    <row r="92" spans="1:12" ht="15">
      <c r="A92" s="2"/>
      <c r="B92" s="2"/>
      <c r="C92" s="35" t="s">
        <v>100</v>
      </c>
      <c r="D92" s="33"/>
      <c r="E92" s="31"/>
      <c r="F92" s="37">
        <v>19.383253031448053</v>
      </c>
      <c r="G92" s="37">
        <v>20.953354647182376</v>
      </c>
      <c r="H92" s="37">
        <v>23.230962278494403</v>
      </c>
      <c r="I92" s="37">
        <v>23.53977569791261</v>
      </c>
      <c r="J92" s="37">
        <v>24.647879379139908</v>
      </c>
      <c r="K92" s="37">
        <f t="shared" si="2"/>
        <v>111.75522503417736</v>
      </c>
      <c r="L92" s="2"/>
    </row>
    <row r="93" spans="1:12" ht="15">
      <c r="A93" s="2"/>
      <c r="B93" s="2"/>
      <c r="C93" s="35" t="s">
        <v>101</v>
      </c>
      <c r="D93" s="33"/>
      <c r="E93" s="31"/>
      <c r="F93" s="37">
        <v>0.24144994101418413</v>
      </c>
      <c r="G93" s="37">
        <v>0.33507470656722238</v>
      </c>
      <c r="H93" s="37">
        <v>0.60895226194582408</v>
      </c>
      <c r="I93" s="37">
        <v>0.82741981086647576</v>
      </c>
      <c r="J93" s="37">
        <v>1.0342471780439113</v>
      </c>
      <c r="K93" s="37">
        <f t="shared" si="2"/>
        <v>3.0471438984376178</v>
      </c>
      <c r="L93" s="2"/>
    </row>
    <row r="94" spans="1:12" ht="15">
      <c r="A94" s="2"/>
      <c r="B94" s="2"/>
      <c r="C94" s="35" t="s">
        <v>102</v>
      </c>
      <c r="D94" s="33"/>
      <c r="E94" s="31"/>
      <c r="F94" s="37">
        <v>1.6087214512814099</v>
      </c>
      <c r="G94" s="37">
        <v>1.7266912271058494</v>
      </c>
      <c r="H94" s="37">
        <v>2.1157657507080239</v>
      </c>
      <c r="I94" s="37">
        <v>2.126151710343442</v>
      </c>
      <c r="J94" s="37">
        <v>2.4656640461090791</v>
      </c>
      <c r="K94" s="37">
        <f t="shared" si="2"/>
        <v>10.042994185547803</v>
      </c>
      <c r="L94" s="2"/>
    </row>
    <row r="95" spans="1:12" ht="15">
      <c r="A95" s="2"/>
      <c r="B95" s="2"/>
      <c r="C95" s="35" t="s">
        <v>103</v>
      </c>
      <c r="D95" s="33"/>
      <c r="E95" s="31"/>
      <c r="F95" s="37">
        <v>0.60235985753749111</v>
      </c>
      <c r="G95" s="37">
        <v>0.60622419450520248</v>
      </c>
      <c r="H95" s="37">
        <v>0.62375581113356593</v>
      </c>
      <c r="I95" s="37">
        <v>0.62375581113356593</v>
      </c>
      <c r="J95" s="37">
        <v>0.65760378896862959</v>
      </c>
      <c r="K95" s="37">
        <f t="shared" si="2"/>
        <v>3.1136994632784547</v>
      </c>
      <c r="L95" s="2"/>
    </row>
    <row r="96" spans="1:12" ht="15">
      <c r="A96" s="2"/>
      <c r="B96" s="2"/>
      <c r="C96" s="35" t="s">
        <v>104</v>
      </c>
      <c r="D96" s="33"/>
      <c r="E96" s="31"/>
      <c r="F96" s="37">
        <v>5.1506058864869813</v>
      </c>
      <c r="G96" s="37">
        <v>5.1506058864869813</v>
      </c>
      <c r="H96" s="37">
        <v>5.1506058864869813</v>
      </c>
      <c r="I96" s="37">
        <v>5.1506058864869813</v>
      </c>
      <c r="J96" s="37">
        <v>5.1506058864869813</v>
      </c>
      <c r="K96" s="37">
        <f t="shared" si="2"/>
        <v>25.753029432434907</v>
      </c>
      <c r="L96" s="2"/>
    </row>
    <row r="97" spans="1:12" ht="15">
      <c r="A97" s="2"/>
      <c r="B97" s="2"/>
      <c r="C97" s="35" t="s">
        <v>105</v>
      </c>
      <c r="D97" s="33"/>
      <c r="E97" s="31"/>
      <c r="F97" s="37">
        <v>5.6256829200747145</v>
      </c>
      <c r="G97" s="37">
        <v>7.7913825569622013</v>
      </c>
      <c r="H97" s="37">
        <v>10.249904930977522</v>
      </c>
      <c r="I97" s="37">
        <v>12.625254336857079</v>
      </c>
      <c r="J97" s="37">
        <v>13.763939351689467</v>
      </c>
      <c r="K97" s="37">
        <f t="shared" si="2"/>
        <v>50.056164096560984</v>
      </c>
      <c r="L97" s="2"/>
    </row>
    <row r="98" spans="1:12" ht="15">
      <c r="A98" s="2"/>
      <c r="B98" s="2"/>
      <c r="C98" s="35" t="s">
        <v>106</v>
      </c>
      <c r="D98" s="33"/>
      <c r="E98" s="31"/>
      <c r="F98" s="37">
        <v>14.22441210150868</v>
      </c>
      <c r="G98" s="37">
        <v>14.313563786414086</v>
      </c>
      <c r="H98" s="37">
        <v>14.731508659707863</v>
      </c>
      <c r="I98" s="37">
        <v>14.731508659707863</v>
      </c>
      <c r="J98" s="37">
        <v>15.166502649997081</v>
      </c>
      <c r="K98" s="37">
        <f t="shared" si="2"/>
        <v>73.167495857335567</v>
      </c>
      <c r="L98" s="2"/>
    </row>
    <row r="99" spans="1:12" ht="15">
      <c r="A99" s="2"/>
      <c r="B99" s="2"/>
      <c r="C99" s="35" t="s">
        <v>107</v>
      </c>
      <c r="D99" s="33"/>
      <c r="E99" s="31"/>
      <c r="F99" s="37">
        <v>3.1187490615221414</v>
      </c>
      <c r="G99" s="37">
        <v>3.1187490615221414</v>
      </c>
      <c r="H99" s="37">
        <v>3.1358346397024972</v>
      </c>
      <c r="I99" s="37">
        <v>3.1358346397024972</v>
      </c>
      <c r="J99" s="37">
        <v>3.1541394916316565</v>
      </c>
      <c r="K99" s="37">
        <f t="shared" si="2"/>
        <v>15.663306894080936</v>
      </c>
      <c r="L99" s="2"/>
    </row>
    <row r="100" spans="1:12" ht="15">
      <c r="A100" s="2"/>
      <c r="B100" s="2"/>
      <c r="C100" s="35" t="s">
        <v>108</v>
      </c>
      <c r="D100" s="33"/>
      <c r="E100" s="31"/>
      <c r="F100" s="37">
        <v>0</v>
      </c>
      <c r="G100" s="37">
        <v>0</v>
      </c>
      <c r="H100" s="37">
        <v>0</v>
      </c>
      <c r="I100" s="37">
        <v>0</v>
      </c>
      <c r="J100" s="37">
        <v>0</v>
      </c>
      <c r="K100" s="37">
        <f t="shared" si="2"/>
        <v>0</v>
      </c>
      <c r="L100" s="2"/>
    </row>
    <row r="101" spans="1:12" ht="15">
      <c r="A101" s="2"/>
      <c r="B101" s="2"/>
      <c r="C101" s="35" t="s">
        <v>109</v>
      </c>
      <c r="D101" s="33"/>
      <c r="E101" s="31"/>
      <c r="F101" s="37">
        <v>1.1648305872448863</v>
      </c>
      <c r="G101" s="37">
        <v>1.1648305872448863</v>
      </c>
      <c r="H101" s="37">
        <v>1.1648305872448863</v>
      </c>
      <c r="I101" s="37">
        <v>1.1648305872448863</v>
      </c>
      <c r="J101" s="37">
        <v>1.1648305872448863</v>
      </c>
      <c r="K101" s="37">
        <f t="shared" si="2"/>
        <v>5.8241529362244311</v>
      </c>
      <c r="L101" s="2"/>
    </row>
    <row r="102" spans="1:12" ht="15">
      <c r="A102" s="2"/>
      <c r="B102" s="2"/>
      <c r="C102" s="35" t="s">
        <v>110</v>
      </c>
      <c r="D102" s="33"/>
      <c r="E102" s="31"/>
      <c r="F102" s="37">
        <v>0.91401255921050673</v>
      </c>
      <c r="G102" s="37">
        <v>0.91401255921050673</v>
      </c>
      <c r="H102" s="37">
        <v>0.91401255921050673</v>
      </c>
      <c r="I102" s="37">
        <v>0.91401255921050673</v>
      </c>
      <c r="J102" s="37">
        <v>0.91401255921050673</v>
      </c>
      <c r="K102" s="37">
        <f t="shared" si="2"/>
        <v>4.5700627960525333</v>
      </c>
      <c r="L102" s="2"/>
    </row>
    <row r="103" spans="1:12" ht="15">
      <c r="A103" s="2"/>
      <c r="B103" s="2"/>
      <c r="C103" s="35" t="s">
        <v>113</v>
      </c>
      <c r="D103" s="33"/>
      <c r="E103" s="31"/>
      <c r="F103" s="37">
        <v>0</v>
      </c>
      <c r="G103" s="37">
        <v>0</v>
      </c>
      <c r="H103" s="37">
        <v>0</v>
      </c>
      <c r="I103" s="37">
        <v>0</v>
      </c>
      <c r="J103" s="37">
        <v>1.7886424552772655</v>
      </c>
      <c r="K103" s="37">
        <f t="shared" si="2"/>
        <v>1.7886424552772655</v>
      </c>
      <c r="L103" s="2"/>
    </row>
    <row r="104" spans="1:12" ht="15">
      <c r="A104" s="2"/>
      <c r="B104" s="2"/>
      <c r="C104" s="35"/>
      <c r="D104" s="33"/>
      <c r="E104" s="31"/>
      <c r="F104" s="37"/>
      <c r="G104" s="37"/>
      <c r="H104" s="37"/>
      <c r="I104" s="37"/>
      <c r="J104" s="37"/>
      <c r="K104" s="37"/>
      <c r="L104" s="2"/>
    </row>
    <row r="105" spans="1:12" ht="15">
      <c r="A105" s="2"/>
      <c r="B105" s="2"/>
      <c r="C105" s="35"/>
      <c r="D105" s="33"/>
      <c r="E105" s="31"/>
      <c r="F105" s="37"/>
      <c r="G105" s="37"/>
      <c r="H105" s="37"/>
      <c r="I105" s="37"/>
      <c r="J105" s="37"/>
      <c r="K105" s="37"/>
      <c r="L105" s="2"/>
    </row>
    <row r="106" spans="1:12" ht="15">
      <c r="A106" s="2"/>
      <c r="B106" s="2"/>
      <c r="C106" s="35" t="s">
        <v>91</v>
      </c>
      <c r="D106" s="34"/>
      <c r="E106" s="30"/>
      <c r="F106" s="37">
        <v>0.49771285326932713</v>
      </c>
      <c r="G106" s="37">
        <v>0.6127546170915128</v>
      </c>
      <c r="H106" s="37">
        <v>0.62349025299549099</v>
      </c>
      <c r="I106" s="37">
        <v>0.76908509455869489</v>
      </c>
      <c r="J106" s="37">
        <v>0.77334563452219995</v>
      </c>
      <c r="K106" s="37">
        <f>SUM(F106:J106)</f>
        <v>3.2763884524372262</v>
      </c>
      <c r="L106" s="2"/>
    </row>
    <row r="107" spans="1:12" ht="15">
      <c r="A107" s="2"/>
      <c r="B107" s="2"/>
      <c r="C107" s="35" t="s">
        <v>94</v>
      </c>
      <c r="D107" s="34"/>
      <c r="E107" s="30"/>
      <c r="F107" s="37">
        <v>10.461894160991447</v>
      </c>
      <c r="G107" s="37">
        <v>13.023378686791865</v>
      </c>
      <c r="H107" s="37">
        <v>16.719775068195936</v>
      </c>
      <c r="I107" s="37">
        <v>20.269554033682606</v>
      </c>
      <c r="J107" s="37">
        <v>20.39424769513429</v>
      </c>
      <c r="K107" s="37">
        <f>SUM(F107:J107)</f>
        <v>80.868849644796143</v>
      </c>
      <c r="L107" s="2"/>
    </row>
    <row r="108" spans="1:12" ht="15">
      <c r="A108" s="2"/>
      <c r="B108" s="2"/>
      <c r="C108" s="35" t="s">
        <v>98</v>
      </c>
      <c r="D108" s="33"/>
      <c r="E108" s="31"/>
      <c r="F108" s="37">
        <v>1.3703355445886443</v>
      </c>
      <c r="G108" s="37">
        <v>1.5635167532269234</v>
      </c>
      <c r="H108" s="37">
        <v>1.6238384501616463</v>
      </c>
      <c r="I108" s="37">
        <v>1.6881812387362314</v>
      </c>
      <c r="J108" s="37">
        <v>1.7347068393436189</v>
      </c>
      <c r="K108" s="37">
        <f>SUM(F108:J108)</f>
        <v>7.9805788260570631</v>
      </c>
      <c r="L108" s="2"/>
    </row>
    <row r="109" spans="1:12" ht="15">
      <c r="A109" s="2"/>
      <c r="B109" s="2"/>
      <c r="C109" s="35" t="s">
        <v>111</v>
      </c>
      <c r="D109" s="33"/>
      <c r="E109" s="31"/>
      <c r="F109" s="37">
        <v>0.54484111935492285</v>
      </c>
      <c r="G109" s="37">
        <v>0.54484111935492285</v>
      </c>
      <c r="H109" s="37">
        <v>0.54484111935492285</v>
      </c>
      <c r="I109" s="37">
        <v>0.54484111935492285</v>
      </c>
      <c r="J109" s="37">
        <v>0.54484111935492285</v>
      </c>
      <c r="K109" s="37">
        <f>SUM(F109:J109)</f>
        <v>2.7242055967746142</v>
      </c>
      <c r="L109" s="2"/>
    </row>
    <row r="110" spans="1:12" ht="15">
      <c r="A110" s="2"/>
      <c r="B110" s="2"/>
      <c r="C110" s="35" t="s">
        <v>112</v>
      </c>
      <c r="D110" s="33"/>
      <c r="E110" s="31"/>
      <c r="F110" s="37">
        <v>0</v>
      </c>
      <c r="G110" s="37">
        <v>1.9178080375581021E-2</v>
      </c>
      <c r="H110" s="37">
        <v>1.9178080375581021E-2</v>
      </c>
      <c r="I110" s="37">
        <v>1.9178080375581021E-2</v>
      </c>
      <c r="J110" s="37">
        <v>1.9178080375581021E-2</v>
      </c>
      <c r="K110" s="37">
        <f>SUM(F110:J110)</f>
        <v>7.6712321502324085E-2</v>
      </c>
      <c r="L110" s="2"/>
    </row>
    <row r="111" spans="1:12" ht="15">
      <c r="A111" s="2"/>
      <c r="B111" s="2"/>
      <c r="C111" s="32"/>
      <c r="D111" s="33"/>
      <c r="E111" s="31"/>
      <c r="F111" s="36"/>
      <c r="G111" s="36"/>
      <c r="H111" s="36"/>
      <c r="I111" s="36"/>
      <c r="J111" s="36"/>
      <c r="K111" s="6"/>
      <c r="L111" s="2"/>
    </row>
    <row r="112" spans="1:12" ht="15">
      <c r="A112" s="2"/>
      <c r="B112" s="2"/>
      <c r="C112" s="32"/>
      <c r="D112" s="33"/>
      <c r="E112" s="31"/>
      <c r="F112" s="36"/>
      <c r="G112" s="36"/>
      <c r="H112" s="36"/>
      <c r="I112" s="36"/>
      <c r="J112" s="36"/>
      <c r="K112" s="6"/>
      <c r="L112" s="2"/>
    </row>
    <row r="113" spans="1:12" ht="15">
      <c r="A113" s="2"/>
      <c r="B113" s="2"/>
      <c r="C113" s="290"/>
      <c r="D113" s="290"/>
      <c r="E113" s="290"/>
      <c r="F113" s="36"/>
      <c r="G113" s="36"/>
      <c r="H113" s="36"/>
      <c r="I113" s="36"/>
      <c r="J113" s="36"/>
      <c r="K113" s="6"/>
      <c r="L113" s="2"/>
    </row>
    <row r="114" spans="1:12" ht="15.75">
      <c r="A114" s="2"/>
      <c r="B114" s="2"/>
      <c r="C114" s="291" t="s">
        <v>48</v>
      </c>
      <c r="D114" s="292"/>
      <c r="E114" s="293"/>
      <c r="F114" s="42">
        <f t="shared" ref="F114:K114" si="3">SUM(F86:F113)</f>
        <v>79.690309763015975</v>
      </c>
      <c r="G114" s="42">
        <f t="shared" si="3"/>
        <v>87.720710132140198</v>
      </c>
      <c r="H114" s="42">
        <f t="shared" si="3"/>
        <v>100.22940625384038</v>
      </c>
      <c r="I114" s="42">
        <f t="shared" si="3"/>
        <v>107.57033837707577</v>
      </c>
      <c r="J114" s="42">
        <f t="shared" si="3"/>
        <v>109.03584193857395</v>
      </c>
      <c r="K114" s="42">
        <f t="shared" si="3"/>
        <v>484.24660646464628</v>
      </c>
      <c r="L114" s="2"/>
    </row>
    <row r="115" spans="1:12">
      <c r="A115" s="2"/>
      <c r="B115" s="2"/>
      <c r="C115" s="2"/>
      <c r="D115" s="2"/>
      <c r="E115" s="2"/>
      <c r="F115" s="40"/>
      <c r="G115" s="40"/>
      <c r="H115" s="40"/>
      <c r="I115" s="40"/>
      <c r="J115" s="40"/>
      <c r="K115" s="2"/>
      <c r="L115" s="2"/>
    </row>
    <row r="116" spans="1:12" ht="15">
      <c r="A116" s="2"/>
      <c r="B116" s="2"/>
      <c r="C116" s="4"/>
      <c r="D116" s="2"/>
      <c r="E116" s="2"/>
      <c r="F116" s="40"/>
      <c r="G116" s="40"/>
      <c r="H116" s="40"/>
      <c r="I116" s="40"/>
      <c r="J116" s="40"/>
      <c r="K116" s="2"/>
      <c r="L116" s="2"/>
    </row>
    <row r="117" spans="1:12" ht="15">
      <c r="A117" s="2"/>
      <c r="B117" s="2"/>
      <c r="C117" s="4"/>
      <c r="D117" s="2"/>
      <c r="E117" s="2"/>
      <c r="F117" s="40"/>
      <c r="G117" s="40"/>
      <c r="H117" s="40"/>
      <c r="I117" s="40"/>
      <c r="J117" s="40"/>
      <c r="K117" s="2"/>
      <c r="L117" s="2"/>
    </row>
    <row r="118" spans="1:12" ht="15.75">
      <c r="A118" s="2"/>
      <c r="B118" s="2"/>
      <c r="C118" s="7" t="s">
        <v>49</v>
      </c>
      <c r="D118" s="2"/>
      <c r="E118" s="2"/>
      <c r="F118" s="40"/>
      <c r="G118" s="40"/>
      <c r="H118" s="40"/>
      <c r="I118" s="40"/>
      <c r="J118" s="40"/>
      <c r="K118" s="2"/>
      <c r="L118" s="2"/>
    </row>
    <row r="119" spans="1:12" ht="15">
      <c r="A119" s="2"/>
      <c r="B119" s="2"/>
      <c r="C119" s="4"/>
      <c r="D119" s="2"/>
      <c r="E119" s="2"/>
      <c r="F119" s="40"/>
      <c r="G119" s="40"/>
      <c r="H119" s="40"/>
      <c r="I119" s="40"/>
      <c r="J119" s="40"/>
      <c r="K119" s="2"/>
      <c r="L119" s="2"/>
    </row>
    <row r="120" spans="1:12" ht="15">
      <c r="A120" s="2"/>
      <c r="B120" s="2"/>
      <c r="C120" s="4" t="s">
        <v>50</v>
      </c>
      <c r="D120" s="2"/>
      <c r="E120" s="2"/>
      <c r="F120" s="40"/>
      <c r="G120" s="40"/>
      <c r="H120" s="40"/>
      <c r="I120" s="40"/>
      <c r="J120" s="40"/>
      <c r="K120" s="2"/>
      <c r="L120" s="2"/>
    </row>
    <row r="121" spans="1:12" ht="15">
      <c r="A121" s="2"/>
      <c r="B121" s="2"/>
      <c r="C121" s="4"/>
      <c r="D121" s="2"/>
      <c r="E121" s="2"/>
      <c r="F121" s="40"/>
      <c r="G121" s="40"/>
      <c r="H121" s="40"/>
      <c r="I121" s="40"/>
      <c r="J121" s="40"/>
      <c r="K121" s="2"/>
      <c r="L121" s="2"/>
    </row>
    <row r="122" spans="1:12" ht="15.75">
      <c r="A122" s="2"/>
      <c r="B122" s="2"/>
      <c r="C122" s="7" t="s">
        <v>51</v>
      </c>
      <c r="D122" s="2"/>
      <c r="E122" s="2"/>
      <c r="F122" s="40"/>
      <c r="G122" s="40"/>
      <c r="H122" s="40"/>
      <c r="I122" s="40"/>
      <c r="J122" s="40"/>
      <c r="K122" s="2"/>
      <c r="L122" s="2"/>
    </row>
    <row r="123" spans="1:12" ht="15">
      <c r="A123" s="2"/>
      <c r="B123" s="2"/>
      <c r="C123" s="4"/>
      <c r="D123" s="2"/>
      <c r="E123" s="2"/>
      <c r="F123" s="40"/>
      <c r="G123" s="40"/>
      <c r="H123" s="40"/>
      <c r="I123" s="40"/>
      <c r="J123" s="40"/>
      <c r="K123" s="2"/>
      <c r="L123" s="2"/>
    </row>
    <row r="124" spans="1:12" ht="15">
      <c r="A124" s="2"/>
      <c r="B124" s="2"/>
      <c r="C124" s="22" t="s">
        <v>80</v>
      </c>
      <c r="D124" s="2"/>
      <c r="E124" s="2"/>
      <c r="F124" s="40"/>
      <c r="G124" s="40"/>
      <c r="H124" s="40"/>
      <c r="I124" s="40"/>
      <c r="J124" s="40"/>
      <c r="K124" s="2"/>
      <c r="L124" s="2"/>
    </row>
    <row r="125" spans="1:12" ht="15">
      <c r="A125" s="2"/>
      <c r="B125" s="2"/>
      <c r="C125" s="4"/>
      <c r="D125" s="2"/>
      <c r="E125" s="2"/>
      <c r="F125" s="40"/>
      <c r="G125" s="40"/>
      <c r="H125" s="40"/>
      <c r="I125" s="40"/>
      <c r="J125" s="40"/>
      <c r="K125" s="2"/>
      <c r="L125" s="2"/>
    </row>
    <row r="126" spans="1:12">
      <c r="F126" s="41"/>
      <c r="G126" s="41"/>
      <c r="H126" s="41"/>
      <c r="I126" s="41"/>
      <c r="J126" s="41"/>
    </row>
    <row r="127" spans="1:12">
      <c r="F127" s="41"/>
      <c r="G127" s="41"/>
      <c r="H127" s="41"/>
      <c r="I127" s="41"/>
      <c r="J127" s="41"/>
    </row>
    <row r="128" spans="1:12">
      <c r="F128" s="41"/>
      <c r="G128" s="41"/>
      <c r="H128" s="41"/>
      <c r="I128" s="41"/>
      <c r="J128" s="41"/>
    </row>
    <row r="129" spans="6:10">
      <c r="F129" s="41"/>
      <c r="G129" s="41"/>
      <c r="H129" s="41"/>
      <c r="I129" s="41"/>
      <c r="J129" s="41"/>
    </row>
    <row r="130" spans="6:10">
      <c r="F130" s="41"/>
      <c r="G130" s="41"/>
      <c r="H130" s="41"/>
      <c r="I130" s="41"/>
      <c r="J130" s="41"/>
    </row>
    <row r="131" spans="6:10">
      <c r="F131" s="41"/>
      <c r="G131" s="41"/>
      <c r="H131" s="41"/>
      <c r="I131" s="41"/>
      <c r="J131" s="41"/>
    </row>
    <row r="132" spans="6:10">
      <c r="F132" s="41"/>
      <c r="G132" s="41"/>
      <c r="H132" s="41"/>
      <c r="I132" s="41"/>
      <c r="J132" s="41"/>
    </row>
    <row r="133" spans="6:10">
      <c r="F133" s="41"/>
      <c r="G133" s="41"/>
      <c r="H133" s="41"/>
      <c r="I133" s="41"/>
      <c r="J133" s="41"/>
    </row>
    <row r="134" spans="6:10">
      <c r="F134" s="41"/>
      <c r="G134" s="41"/>
      <c r="H134" s="41"/>
      <c r="I134" s="41"/>
      <c r="J134" s="41"/>
    </row>
    <row r="135" spans="6:10">
      <c r="F135" s="41"/>
      <c r="G135" s="41"/>
      <c r="H135" s="41"/>
      <c r="I135" s="41"/>
      <c r="J135" s="41"/>
    </row>
    <row r="136" spans="6:10">
      <c r="F136" s="41"/>
      <c r="G136" s="41"/>
      <c r="H136" s="41"/>
      <c r="I136" s="41"/>
      <c r="J136" s="41"/>
    </row>
    <row r="137" spans="6:10">
      <c r="F137" s="41"/>
      <c r="G137" s="41"/>
      <c r="H137" s="41"/>
      <c r="I137" s="41"/>
      <c r="J137" s="41"/>
    </row>
    <row r="138" spans="6:10">
      <c r="F138" s="41"/>
      <c r="G138" s="41"/>
      <c r="H138" s="41"/>
      <c r="I138" s="41"/>
      <c r="J138" s="41"/>
    </row>
    <row r="139" spans="6:10">
      <c r="F139" s="41"/>
      <c r="G139" s="41"/>
      <c r="H139" s="41"/>
      <c r="I139" s="41"/>
      <c r="J139" s="41"/>
    </row>
    <row r="140" spans="6:10">
      <c r="F140" s="41"/>
      <c r="G140" s="41"/>
      <c r="H140" s="41"/>
      <c r="I140" s="41"/>
      <c r="J140" s="41"/>
    </row>
    <row r="141" spans="6:10">
      <c r="F141" s="41"/>
      <c r="G141" s="41"/>
      <c r="H141" s="41"/>
      <c r="I141" s="41"/>
      <c r="J141" s="41"/>
    </row>
    <row r="142" spans="6:10">
      <c r="F142" s="41"/>
      <c r="G142" s="41"/>
      <c r="H142" s="41"/>
      <c r="I142" s="41"/>
      <c r="J142" s="41"/>
    </row>
    <row r="143" spans="6:10">
      <c r="F143" s="41"/>
      <c r="G143" s="41"/>
      <c r="H143" s="41"/>
      <c r="I143" s="41"/>
      <c r="J143" s="41"/>
    </row>
    <row r="144" spans="6:10">
      <c r="F144" s="41"/>
      <c r="G144" s="41"/>
      <c r="H144" s="41"/>
      <c r="I144" s="41"/>
      <c r="J144" s="41"/>
    </row>
    <row r="145" spans="6:10">
      <c r="F145" s="41"/>
      <c r="G145" s="41"/>
      <c r="H145" s="41"/>
      <c r="I145" s="41"/>
      <c r="J145" s="41"/>
    </row>
    <row r="146" spans="6:10">
      <c r="F146" s="41"/>
      <c r="G146" s="41"/>
      <c r="H146" s="41"/>
      <c r="I146" s="41"/>
      <c r="J146" s="41"/>
    </row>
    <row r="147" spans="6:10">
      <c r="F147" s="41"/>
      <c r="G147" s="41"/>
      <c r="H147" s="41"/>
      <c r="I147" s="41"/>
      <c r="J147" s="41"/>
    </row>
    <row r="148" spans="6:10">
      <c r="F148" s="41"/>
      <c r="G148" s="41"/>
      <c r="H148" s="41"/>
      <c r="I148" s="41"/>
      <c r="J148" s="41"/>
    </row>
    <row r="149" spans="6:10">
      <c r="F149" s="41"/>
      <c r="G149" s="41"/>
      <c r="H149" s="41"/>
      <c r="I149" s="41"/>
      <c r="J149" s="41"/>
    </row>
    <row r="150" spans="6:10">
      <c r="F150" s="41"/>
      <c r="G150" s="41"/>
      <c r="H150" s="41"/>
      <c r="I150" s="41"/>
      <c r="J150" s="41"/>
    </row>
    <row r="151" spans="6:10">
      <c r="F151" s="41"/>
      <c r="G151" s="41"/>
      <c r="H151" s="41"/>
      <c r="I151" s="41"/>
      <c r="J151" s="41"/>
    </row>
    <row r="152" spans="6:10">
      <c r="F152" s="41"/>
      <c r="G152" s="41"/>
      <c r="H152" s="41"/>
      <c r="I152" s="41"/>
      <c r="J152" s="41"/>
    </row>
    <row r="153" spans="6:10">
      <c r="F153" s="41"/>
      <c r="G153" s="41"/>
      <c r="H153" s="41"/>
      <c r="I153" s="41"/>
      <c r="J153" s="41"/>
    </row>
    <row r="154" spans="6:10">
      <c r="F154" s="41"/>
      <c r="G154" s="41"/>
      <c r="H154" s="41"/>
      <c r="I154" s="41"/>
      <c r="J154" s="41"/>
    </row>
    <row r="155" spans="6:10">
      <c r="F155" s="41"/>
      <c r="G155" s="41"/>
      <c r="H155" s="41"/>
      <c r="I155" s="41"/>
      <c r="J155" s="41"/>
    </row>
    <row r="156" spans="6:10">
      <c r="F156" s="41"/>
      <c r="G156" s="41"/>
      <c r="H156" s="41"/>
      <c r="I156" s="41"/>
      <c r="J156" s="41"/>
    </row>
    <row r="157" spans="6:10">
      <c r="F157" s="41"/>
      <c r="G157" s="41"/>
      <c r="H157" s="41"/>
      <c r="I157" s="41"/>
      <c r="J157" s="41"/>
    </row>
    <row r="158" spans="6:10">
      <c r="F158" s="41"/>
      <c r="G158" s="41"/>
      <c r="H158" s="41"/>
      <c r="I158" s="41"/>
      <c r="J158" s="41"/>
    </row>
    <row r="159" spans="6:10">
      <c r="F159" s="41"/>
      <c r="G159" s="41"/>
      <c r="H159" s="41"/>
      <c r="I159" s="41"/>
      <c r="J159" s="41"/>
    </row>
    <row r="160" spans="6:10">
      <c r="F160" s="41"/>
      <c r="G160" s="41"/>
      <c r="H160" s="41"/>
      <c r="I160" s="41"/>
      <c r="J160" s="41"/>
    </row>
    <row r="161" spans="6:10">
      <c r="F161" s="41"/>
      <c r="G161" s="41"/>
      <c r="H161" s="41"/>
      <c r="I161" s="41"/>
      <c r="J161" s="41"/>
    </row>
    <row r="162" spans="6:10">
      <c r="F162" s="41"/>
      <c r="G162" s="41"/>
      <c r="H162" s="41"/>
      <c r="I162" s="41"/>
      <c r="J162" s="41"/>
    </row>
    <row r="163" spans="6:10">
      <c r="F163" s="41"/>
      <c r="G163" s="41"/>
      <c r="H163" s="41"/>
      <c r="I163" s="41"/>
      <c r="J163" s="41"/>
    </row>
    <row r="164" spans="6:10">
      <c r="F164" s="41"/>
      <c r="G164" s="41"/>
      <c r="H164" s="41"/>
      <c r="I164" s="41"/>
      <c r="J164" s="41"/>
    </row>
    <row r="165" spans="6:10">
      <c r="F165" s="41"/>
      <c r="G165" s="41"/>
      <c r="H165" s="41"/>
      <c r="I165" s="41"/>
      <c r="J165" s="41"/>
    </row>
    <row r="166" spans="6:10">
      <c r="F166" s="41"/>
      <c r="G166" s="41"/>
      <c r="H166" s="41"/>
      <c r="I166" s="41"/>
      <c r="J166" s="41"/>
    </row>
    <row r="167" spans="6:10">
      <c r="F167" s="41"/>
      <c r="G167" s="41"/>
      <c r="H167" s="41"/>
      <c r="I167" s="41"/>
      <c r="J167" s="41"/>
    </row>
    <row r="168" spans="6:10">
      <c r="F168" s="41"/>
      <c r="G168" s="41"/>
      <c r="H168" s="41"/>
      <c r="I168" s="41"/>
      <c r="J168" s="41"/>
    </row>
    <row r="169" spans="6:10">
      <c r="F169" s="41"/>
      <c r="G169" s="41"/>
      <c r="H169" s="41"/>
      <c r="I169" s="41"/>
      <c r="J169" s="41"/>
    </row>
    <row r="170" spans="6:10">
      <c r="F170" s="41"/>
      <c r="G170" s="41"/>
      <c r="H170" s="41"/>
      <c r="I170" s="41"/>
      <c r="J170" s="41"/>
    </row>
    <row r="171" spans="6:10">
      <c r="F171" s="41"/>
      <c r="G171" s="41"/>
      <c r="H171" s="41"/>
      <c r="I171" s="41"/>
      <c r="J171" s="41"/>
    </row>
    <row r="172" spans="6:10">
      <c r="F172" s="41"/>
      <c r="G172" s="41"/>
      <c r="H172" s="41"/>
      <c r="I172" s="41"/>
      <c r="J172" s="41"/>
    </row>
    <row r="173" spans="6:10">
      <c r="F173" s="41"/>
      <c r="G173" s="41"/>
      <c r="H173" s="41"/>
      <c r="I173" s="41"/>
      <c r="J173" s="41"/>
    </row>
    <row r="174" spans="6:10">
      <c r="F174" s="41"/>
      <c r="G174" s="41"/>
      <c r="H174" s="41"/>
      <c r="I174" s="41"/>
      <c r="J174" s="41"/>
    </row>
    <row r="175" spans="6:10">
      <c r="F175" s="41"/>
      <c r="G175" s="41"/>
      <c r="H175" s="41"/>
      <c r="I175" s="41"/>
      <c r="J175" s="41"/>
    </row>
    <row r="176" spans="6:10">
      <c r="F176" s="41"/>
      <c r="G176" s="41"/>
      <c r="H176" s="41"/>
      <c r="I176" s="41"/>
      <c r="J176" s="41"/>
    </row>
    <row r="177" spans="6:10">
      <c r="F177" s="41"/>
      <c r="G177" s="41"/>
      <c r="H177" s="41"/>
      <c r="I177" s="41"/>
      <c r="J177" s="41"/>
    </row>
    <row r="178" spans="6:10">
      <c r="F178" s="41"/>
      <c r="G178" s="41"/>
      <c r="H178" s="41"/>
      <c r="I178" s="41"/>
      <c r="J178" s="41"/>
    </row>
    <row r="179" spans="6:10">
      <c r="F179" s="41"/>
      <c r="G179" s="41"/>
      <c r="H179" s="41"/>
      <c r="I179" s="41"/>
      <c r="J179" s="41"/>
    </row>
    <row r="180" spans="6:10">
      <c r="F180" s="41"/>
      <c r="G180" s="41"/>
      <c r="H180" s="41"/>
      <c r="I180" s="41"/>
      <c r="J180" s="41"/>
    </row>
    <row r="181" spans="6:10">
      <c r="F181" s="41"/>
      <c r="G181" s="41"/>
      <c r="H181" s="41"/>
      <c r="I181" s="41"/>
      <c r="J181" s="41"/>
    </row>
    <row r="182" spans="6:10">
      <c r="F182" s="41"/>
      <c r="G182" s="41"/>
      <c r="H182" s="41"/>
      <c r="I182" s="41"/>
      <c r="J182" s="41"/>
    </row>
    <row r="183" spans="6:10">
      <c r="F183" s="41"/>
      <c r="G183" s="41"/>
      <c r="H183" s="41"/>
      <c r="I183" s="41"/>
      <c r="J183" s="41"/>
    </row>
    <row r="184" spans="6:10">
      <c r="F184" s="41"/>
      <c r="G184" s="41"/>
      <c r="H184" s="41"/>
      <c r="I184" s="41"/>
      <c r="J184" s="41"/>
    </row>
    <row r="185" spans="6:10">
      <c r="F185" s="41"/>
      <c r="G185" s="41"/>
      <c r="H185" s="41"/>
      <c r="I185" s="41"/>
      <c r="J185" s="41"/>
    </row>
    <row r="186" spans="6:10">
      <c r="F186" s="41"/>
      <c r="G186" s="41"/>
      <c r="H186" s="41"/>
      <c r="I186" s="41"/>
      <c r="J186" s="41"/>
    </row>
    <row r="187" spans="6:10">
      <c r="F187" s="41"/>
      <c r="G187" s="41"/>
      <c r="H187" s="41"/>
      <c r="I187" s="41"/>
      <c r="J187" s="41"/>
    </row>
    <row r="188" spans="6:10">
      <c r="F188" s="41"/>
      <c r="G188" s="41"/>
      <c r="H188" s="41"/>
      <c r="I188" s="41"/>
      <c r="J188" s="41"/>
    </row>
    <row r="189" spans="6:10">
      <c r="F189" s="41"/>
      <c r="G189" s="41"/>
      <c r="H189" s="41"/>
      <c r="I189" s="41"/>
      <c r="J189" s="41"/>
    </row>
    <row r="190" spans="6:10">
      <c r="F190" s="41"/>
      <c r="G190" s="41"/>
      <c r="H190" s="41"/>
      <c r="I190" s="41"/>
      <c r="J190" s="41"/>
    </row>
    <row r="191" spans="6:10">
      <c r="F191" s="41"/>
      <c r="G191" s="41"/>
      <c r="H191" s="41"/>
      <c r="I191" s="41"/>
      <c r="J191" s="41"/>
    </row>
    <row r="192" spans="6:10">
      <c r="F192" s="41"/>
      <c r="G192" s="41"/>
      <c r="H192" s="41"/>
      <c r="I192" s="41"/>
      <c r="J192" s="41"/>
    </row>
    <row r="193" spans="6:10">
      <c r="F193" s="41"/>
      <c r="G193" s="41"/>
      <c r="H193" s="41"/>
      <c r="I193" s="41"/>
      <c r="J193" s="41"/>
    </row>
    <row r="194" spans="6:10">
      <c r="F194" s="41"/>
      <c r="G194" s="41"/>
      <c r="H194" s="41"/>
      <c r="I194" s="41"/>
      <c r="J194" s="41"/>
    </row>
    <row r="195" spans="6:10">
      <c r="F195" s="41"/>
      <c r="G195" s="41"/>
      <c r="H195" s="41"/>
      <c r="I195" s="41"/>
      <c r="J195" s="41"/>
    </row>
    <row r="196" spans="6:10">
      <c r="F196" s="41"/>
      <c r="G196" s="41"/>
      <c r="H196" s="41"/>
      <c r="I196" s="41"/>
      <c r="J196" s="41"/>
    </row>
    <row r="197" spans="6:10">
      <c r="F197" s="41"/>
      <c r="G197" s="41"/>
      <c r="H197" s="41"/>
      <c r="I197" s="41"/>
      <c r="J197" s="41"/>
    </row>
    <row r="198" spans="6:10">
      <c r="F198" s="41"/>
      <c r="G198" s="41"/>
      <c r="H198" s="41"/>
      <c r="I198" s="41"/>
      <c r="J198" s="41"/>
    </row>
    <row r="199" spans="6:10">
      <c r="F199" s="41"/>
      <c r="G199" s="41"/>
      <c r="H199" s="41"/>
      <c r="I199" s="41"/>
      <c r="J199" s="41"/>
    </row>
    <row r="200" spans="6:10">
      <c r="F200" s="41"/>
      <c r="G200" s="41"/>
      <c r="H200" s="41"/>
      <c r="I200" s="41"/>
      <c r="J200" s="41"/>
    </row>
    <row r="201" spans="6:10">
      <c r="F201" s="41"/>
      <c r="G201" s="41"/>
      <c r="H201" s="41"/>
      <c r="I201" s="41"/>
      <c r="J201" s="41"/>
    </row>
    <row r="202" spans="6:10">
      <c r="F202" s="41"/>
      <c r="G202" s="41"/>
      <c r="H202" s="41"/>
      <c r="I202" s="41"/>
      <c r="J202" s="41"/>
    </row>
    <row r="203" spans="6:10">
      <c r="F203" s="41"/>
      <c r="G203" s="41"/>
      <c r="H203" s="41"/>
      <c r="I203" s="41"/>
      <c r="J203" s="41"/>
    </row>
    <row r="204" spans="6:10">
      <c r="F204" s="41"/>
      <c r="G204" s="41"/>
      <c r="H204" s="41"/>
      <c r="I204" s="41"/>
      <c r="J204" s="41"/>
    </row>
    <row r="205" spans="6:10">
      <c r="F205" s="41"/>
      <c r="G205" s="41"/>
      <c r="H205" s="41"/>
      <c r="I205" s="41"/>
      <c r="J205" s="41"/>
    </row>
    <row r="206" spans="6:10">
      <c r="F206" s="41"/>
      <c r="G206" s="41"/>
      <c r="H206" s="41"/>
      <c r="I206" s="41"/>
      <c r="J206" s="41"/>
    </row>
    <row r="207" spans="6:10">
      <c r="F207" s="41"/>
      <c r="G207" s="41"/>
      <c r="H207" s="41"/>
      <c r="I207" s="41"/>
      <c r="J207" s="41"/>
    </row>
    <row r="208" spans="6:10">
      <c r="F208" s="41"/>
      <c r="G208" s="41"/>
      <c r="H208" s="41"/>
      <c r="I208" s="41"/>
      <c r="J208" s="41"/>
    </row>
    <row r="209" spans="6:10">
      <c r="F209" s="41"/>
      <c r="G209" s="41"/>
      <c r="H209" s="41"/>
      <c r="I209" s="41"/>
      <c r="J209" s="41"/>
    </row>
    <row r="210" spans="6:10">
      <c r="F210" s="41"/>
      <c r="G210" s="41"/>
      <c r="H210" s="41"/>
      <c r="I210" s="41"/>
      <c r="J210" s="41"/>
    </row>
    <row r="211" spans="6:10">
      <c r="F211" s="41"/>
      <c r="G211" s="41"/>
      <c r="H211" s="41"/>
      <c r="I211" s="41"/>
      <c r="J211" s="41"/>
    </row>
    <row r="212" spans="6:10">
      <c r="F212" s="41"/>
      <c r="G212" s="41"/>
      <c r="H212" s="41"/>
      <c r="I212" s="41"/>
      <c r="J212" s="41"/>
    </row>
    <row r="213" spans="6:10">
      <c r="F213" s="41"/>
      <c r="G213" s="41"/>
      <c r="H213" s="41"/>
      <c r="I213" s="41"/>
      <c r="J213" s="41"/>
    </row>
    <row r="214" spans="6:10">
      <c r="F214" s="41"/>
      <c r="G214" s="41"/>
      <c r="H214" s="41"/>
      <c r="I214" s="41"/>
      <c r="J214" s="41"/>
    </row>
    <row r="215" spans="6:10">
      <c r="F215" s="41"/>
      <c r="G215" s="41"/>
      <c r="H215" s="41"/>
      <c r="I215" s="41"/>
      <c r="J215" s="41"/>
    </row>
    <row r="216" spans="6:10">
      <c r="F216" s="41"/>
      <c r="G216" s="41"/>
      <c r="H216" s="41"/>
      <c r="I216" s="41"/>
      <c r="J216" s="41"/>
    </row>
    <row r="217" spans="6:10">
      <c r="F217" s="41"/>
      <c r="G217" s="41"/>
      <c r="H217" s="41"/>
      <c r="I217" s="41"/>
      <c r="J217" s="41"/>
    </row>
    <row r="218" spans="6:10">
      <c r="F218" s="41"/>
      <c r="G218" s="41"/>
      <c r="H218" s="41"/>
      <c r="I218" s="41"/>
      <c r="J218" s="41"/>
    </row>
    <row r="219" spans="6:10">
      <c r="F219" s="41"/>
      <c r="G219" s="41"/>
      <c r="H219" s="41"/>
      <c r="I219" s="41"/>
      <c r="J219" s="41"/>
    </row>
    <row r="220" spans="6:10">
      <c r="F220" s="41"/>
      <c r="G220" s="41"/>
      <c r="H220" s="41"/>
      <c r="I220" s="41"/>
      <c r="J220" s="41"/>
    </row>
    <row r="221" spans="6:10">
      <c r="F221" s="41"/>
      <c r="G221" s="41"/>
      <c r="H221" s="41"/>
      <c r="I221" s="41"/>
      <c r="J221" s="41"/>
    </row>
    <row r="222" spans="6:10">
      <c r="F222" s="41"/>
      <c r="G222" s="41"/>
      <c r="H222" s="41"/>
      <c r="I222" s="41"/>
      <c r="J222" s="41"/>
    </row>
    <row r="223" spans="6:10">
      <c r="F223" s="41"/>
      <c r="G223" s="41"/>
      <c r="H223" s="41"/>
      <c r="I223" s="41"/>
      <c r="J223" s="41"/>
    </row>
    <row r="224" spans="6:10">
      <c r="F224" s="41"/>
      <c r="G224" s="41"/>
      <c r="H224" s="41"/>
      <c r="I224" s="41"/>
      <c r="J224" s="41"/>
    </row>
    <row r="225" spans="6:10">
      <c r="F225" s="41"/>
      <c r="G225" s="41"/>
      <c r="H225" s="41"/>
      <c r="I225" s="41"/>
      <c r="J225" s="41"/>
    </row>
    <row r="226" spans="6:10">
      <c r="F226" s="41"/>
      <c r="G226" s="41"/>
      <c r="H226" s="41"/>
      <c r="I226" s="41"/>
      <c r="J226" s="41"/>
    </row>
    <row r="227" spans="6:10">
      <c r="F227" s="41"/>
      <c r="G227" s="41"/>
      <c r="H227" s="41"/>
      <c r="I227" s="41"/>
      <c r="J227" s="41"/>
    </row>
    <row r="228" spans="6:10">
      <c r="F228" s="41"/>
      <c r="G228" s="41"/>
      <c r="H228" s="41"/>
      <c r="I228" s="41"/>
      <c r="J228" s="41"/>
    </row>
    <row r="229" spans="6:10">
      <c r="F229" s="41"/>
      <c r="G229" s="41"/>
      <c r="H229" s="41"/>
      <c r="I229" s="41"/>
      <c r="J229" s="41"/>
    </row>
    <row r="230" spans="6:10">
      <c r="F230" s="41"/>
      <c r="G230" s="41"/>
      <c r="H230" s="41"/>
      <c r="I230" s="41"/>
      <c r="J230" s="41"/>
    </row>
    <row r="231" spans="6:10">
      <c r="F231" s="41"/>
      <c r="G231" s="41"/>
      <c r="H231" s="41"/>
      <c r="I231" s="41"/>
      <c r="J231" s="41"/>
    </row>
    <row r="232" spans="6:10">
      <c r="F232" s="41"/>
      <c r="G232" s="41"/>
      <c r="H232" s="41"/>
      <c r="I232" s="41"/>
      <c r="J232" s="41"/>
    </row>
    <row r="233" spans="6:10">
      <c r="F233" s="41"/>
      <c r="G233" s="41"/>
      <c r="H233" s="41"/>
      <c r="I233" s="41"/>
      <c r="J233" s="41"/>
    </row>
    <row r="234" spans="6:10">
      <c r="F234" s="41"/>
      <c r="G234" s="41"/>
      <c r="H234" s="41"/>
      <c r="I234" s="41"/>
      <c r="J234" s="41"/>
    </row>
    <row r="235" spans="6:10">
      <c r="F235" s="41"/>
      <c r="G235" s="41"/>
      <c r="H235" s="41"/>
      <c r="I235" s="41"/>
      <c r="J235" s="41"/>
    </row>
    <row r="236" spans="6:10">
      <c r="F236" s="41"/>
      <c r="G236" s="41"/>
      <c r="H236" s="41"/>
      <c r="I236" s="41"/>
      <c r="J236" s="41"/>
    </row>
    <row r="237" spans="6:10">
      <c r="F237" s="41"/>
      <c r="G237" s="41"/>
      <c r="H237" s="41"/>
      <c r="I237" s="41"/>
      <c r="J237" s="41"/>
    </row>
    <row r="238" spans="6:10">
      <c r="F238" s="41"/>
      <c r="G238" s="41"/>
      <c r="H238" s="41"/>
      <c r="I238" s="41"/>
      <c r="J238" s="41"/>
    </row>
    <row r="239" spans="6:10">
      <c r="F239" s="41"/>
      <c r="G239" s="41"/>
      <c r="H239" s="41"/>
      <c r="I239" s="41"/>
      <c r="J239" s="41"/>
    </row>
    <row r="240" spans="6:10">
      <c r="F240" s="41"/>
      <c r="G240" s="41"/>
      <c r="H240" s="41"/>
      <c r="I240" s="41"/>
      <c r="J240" s="41"/>
    </row>
    <row r="241" spans="6:10">
      <c r="F241" s="41"/>
      <c r="G241" s="41"/>
      <c r="H241" s="41"/>
      <c r="I241" s="41"/>
      <c r="J241" s="41"/>
    </row>
    <row r="242" spans="6:10">
      <c r="F242" s="41"/>
      <c r="G242" s="41"/>
      <c r="H242" s="41"/>
      <c r="I242" s="41"/>
      <c r="J242" s="41"/>
    </row>
    <row r="243" spans="6:10">
      <c r="F243" s="41"/>
      <c r="G243" s="41"/>
      <c r="H243" s="41"/>
      <c r="I243" s="41"/>
      <c r="J243" s="41"/>
    </row>
    <row r="244" spans="6:10">
      <c r="F244" s="41"/>
      <c r="G244" s="41"/>
      <c r="H244" s="41"/>
      <c r="I244" s="41"/>
      <c r="J244" s="41"/>
    </row>
    <row r="245" spans="6:10">
      <c r="F245" s="41"/>
      <c r="G245" s="41"/>
      <c r="H245" s="41"/>
      <c r="I245" s="41"/>
      <c r="J245" s="41"/>
    </row>
    <row r="246" spans="6:10">
      <c r="F246" s="41"/>
      <c r="G246" s="41"/>
      <c r="H246" s="41"/>
      <c r="I246" s="41"/>
      <c r="J246" s="41"/>
    </row>
    <row r="247" spans="6:10">
      <c r="F247" s="41"/>
      <c r="G247" s="41"/>
      <c r="H247" s="41"/>
      <c r="I247" s="41"/>
      <c r="J247" s="41"/>
    </row>
    <row r="248" spans="6:10">
      <c r="F248" s="41"/>
      <c r="G248" s="41"/>
      <c r="H248" s="41"/>
      <c r="I248" s="41"/>
      <c r="J248" s="41"/>
    </row>
    <row r="249" spans="6:10">
      <c r="F249" s="41"/>
      <c r="G249" s="41"/>
      <c r="H249" s="41"/>
      <c r="I249" s="41"/>
      <c r="J249" s="41"/>
    </row>
    <row r="250" spans="6:10">
      <c r="F250" s="41"/>
      <c r="G250" s="41"/>
      <c r="H250" s="41"/>
      <c r="I250" s="41"/>
      <c r="J250" s="41"/>
    </row>
    <row r="251" spans="6:10">
      <c r="F251" s="41"/>
      <c r="G251" s="41"/>
      <c r="H251" s="41"/>
      <c r="I251" s="41"/>
      <c r="J251" s="41"/>
    </row>
    <row r="252" spans="6:10">
      <c r="F252" s="41"/>
      <c r="G252" s="41"/>
      <c r="H252" s="41"/>
      <c r="I252" s="41"/>
      <c r="J252" s="41"/>
    </row>
    <row r="253" spans="6:10">
      <c r="F253" s="41"/>
      <c r="G253" s="41"/>
      <c r="H253" s="41"/>
      <c r="I253" s="41"/>
      <c r="J253" s="41"/>
    </row>
    <row r="254" spans="6:10">
      <c r="F254" s="41"/>
      <c r="G254" s="41"/>
      <c r="H254" s="41"/>
      <c r="I254" s="41"/>
      <c r="J254" s="41"/>
    </row>
    <row r="255" spans="6:10">
      <c r="F255" s="41"/>
      <c r="G255" s="41"/>
      <c r="H255" s="41"/>
      <c r="I255" s="41"/>
      <c r="J255" s="41"/>
    </row>
    <row r="256" spans="6:10">
      <c r="F256" s="41"/>
      <c r="G256" s="41"/>
      <c r="H256" s="41"/>
      <c r="I256" s="41"/>
      <c r="J256" s="41"/>
    </row>
    <row r="257" spans="6:10">
      <c r="F257" s="41"/>
      <c r="G257" s="41"/>
      <c r="H257" s="41"/>
      <c r="I257" s="41"/>
      <c r="J257" s="41"/>
    </row>
    <row r="258" spans="6:10">
      <c r="F258" s="41"/>
      <c r="G258" s="41"/>
      <c r="H258" s="41"/>
      <c r="I258" s="41"/>
      <c r="J258" s="41"/>
    </row>
    <row r="259" spans="6:10">
      <c r="F259" s="41"/>
      <c r="G259" s="41"/>
      <c r="H259" s="41"/>
      <c r="I259" s="41"/>
      <c r="J259" s="41"/>
    </row>
    <row r="260" spans="6:10">
      <c r="F260" s="41"/>
      <c r="G260" s="41"/>
      <c r="H260" s="41"/>
      <c r="I260" s="41"/>
      <c r="J260" s="41"/>
    </row>
    <row r="261" spans="6:10">
      <c r="F261" s="41"/>
      <c r="G261" s="41"/>
      <c r="H261" s="41"/>
      <c r="I261" s="41"/>
      <c r="J261" s="41"/>
    </row>
    <row r="262" spans="6:10">
      <c r="F262" s="41"/>
      <c r="G262" s="41"/>
      <c r="H262" s="41"/>
      <c r="I262" s="41"/>
      <c r="J262" s="41"/>
    </row>
    <row r="263" spans="6:10">
      <c r="F263" s="41"/>
      <c r="G263" s="41"/>
      <c r="H263" s="41"/>
      <c r="I263" s="41"/>
      <c r="J263" s="41"/>
    </row>
    <row r="264" spans="6:10">
      <c r="F264" s="41"/>
      <c r="G264" s="41"/>
      <c r="H264" s="41"/>
      <c r="I264" s="41"/>
      <c r="J264" s="41"/>
    </row>
    <row r="265" spans="6:10">
      <c r="F265" s="41"/>
      <c r="G265" s="41"/>
      <c r="H265" s="41"/>
      <c r="I265" s="41"/>
      <c r="J265" s="41"/>
    </row>
    <row r="266" spans="6:10">
      <c r="F266" s="41"/>
      <c r="G266" s="41"/>
      <c r="H266" s="41"/>
      <c r="I266" s="41"/>
      <c r="J266" s="41"/>
    </row>
    <row r="267" spans="6:10">
      <c r="F267" s="41"/>
      <c r="G267" s="41"/>
      <c r="H267" s="41"/>
      <c r="I267" s="41"/>
      <c r="J267" s="41"/>
    </row>
    <row r="268" spans="6:10">
      <c r="F268" s="41"/>
      <c r="G268" s="41"/>
      <c r="H268" s="41"/>
      <c r="I268" s="41"/>
      <c r="J268" s="41"/>
    </row>
    <row r="269" spans="6:10">
      <c r="F269" s="41"/>
      <c r="G269" s="41"/>
      <c r="H269" s="41"/>
      <c r="I269" s="41"/>
      <c r="J269" s="41"/>
    </row>
    <row r="270" spans="6:10">
      <c r="F270" s="41"/>
      <c r="G270" s="41"/>
      <c r="H270" s="41"/>
      <c r="I270" s="41"/>
      <c r="J270" s="41"/>
    </row>
    <row r="271" spans="6:10">
      <c r="F271" s="41"/>
      <c r="G271" s="41"/>
      <c r="H271" s="41"/>
      <c r="I271" s="41"/>
      <c r="J271" s="41"/>
    </row>
    <row r="272" spans="6:10">
      <c r="F272" s="41"/>
      <c r="G272" s="41"/>
      <c r="H272" s="41"/>
      <c r="I272" s="41"/>
      <c r="J272" s="41"/>
    </row>
    <row r="273" spans="6:10">
      <c r="F273" s="41"/>
      <c r="G273" s="41"/>
      <c r="H273" s="41"/>
      <c r="I273" s="41"/>
      <c r="J273" s="41"/>
    </row>
    <row r="274" spans="6:10">
      <c r="F274" s="41"/>
      <c r="G274" s="41"/>
      <c r="H274" s="41"/>
      <c r="I274" s="41"/>
      <c r="J274" s="41"/>
    </row>
    <row r="275" spans="6:10">
      <c r="F275" s="41"/>
      <c r="G275" s="41"/>
      <c r="H275" s="41"/>
      <c r="I275" s="41"/>
      <c r="J275" s="41"/>
    </row>
    <row r="276" spans="6:10">
      <c r="F276" s="41"/>
      <c r="G276" s="41"/>
      <c r="H276" s="41"/>
      <c r="I276" s="41"/>
      <c r="J276" s="41"/>
    </row>
    <row r="277" spans="6:10">
      <c r="F277" s="41"/>
      <c r="G277" s="41"/>
      <c r="H277" s="41"/>
      <c r="I277" s="41"/>
      <c r="J277" s="41"/>
    </row>
    <row r="278" spans="6:10">
      <c r="F278" s="41"/>
      <c r="G278" s="41"/>
      <c r="H278" s="41"/>
      <c r="I278" s="41"/>
      <c r="J278" s="41"/>
    </row>
    <row r="279" spans="6:10">
      <c r="F279" s="41"/>
      <c r="G279" s="41"/>
      <c r="H279" s="41"/>
      <c r="I279" s="41"/>
      <c r="J279" s="41"/>
    </row>
    <row r="280" spans="6:10">
      <c r="F280" s="41"/>
      <c r="G280" s="41"/>
      <c r="H280" s="41"/>
      <c r="I280" s="41"/>
      <c r="J280" s="41"/>
    </row>
    <row r="281" spans="6:10">
      <c r="F281" s="41"/>
      <c r="G281" s="41"/>
      <c r="H281" s="41"/>
      <c r="I281" s="41"/>
      <c r="J281" s="41"/>
    </row>
    <row r="282" spans="6:10">
      <c r="F282" s="41"/>
      <c r="G282" s="41"/>
      <c r="H282" s="41"/>
      <c r="I282" s="41"/>
      <c r="J282" s="41"/>
    </row>
    <row r="283" spans="6:10">
      <c r="F283" s="41"/>
      <c r="G283" s="41"/>
      <c r="H283" s="41"/>
      <c r="I283" s="41"/>
      <c r="J283" s="41"/>
    </row>
    <row r="284" spans="6:10">
      <c r="F284" s="41"/>
      <c r="G284" s="41"/>
      <c r="H284" s="41"/>
      <c r="I284" s="41"/>
      <c r="J284" s="41"/>
    </row>
    <row r="285" spans="6:10">
      <c r="F285" s="41"/>
      <c r="G285" s="41"/>
      <c r="H285" s="41"/>
      <c r="I285" s="41"/>
      <c r="J285" s="41"/>
    </row>
    <row r="286" spans="6:10">
      <c r="F286" s="41"/>
      <c r="G286" s="41"/>
      <c r="H286" s="41"/>
      <c r="I286" s="41"/>
      <c r="J286" s="41"/>
    </row>
    <row r="287" spans="6:10">
      <c r="F287" s="41"/>
      <c r="G287" s="41"/>
      <c r="H287" s="41"/>
      <c r="I287" s="41"/>
      <c r="J287" s="41"/>
    </row>
    <row r="288" spans="6:10">
      <c r="F288" s="41"/>
      <c r="G288" s="41"/>
      <c r="H288" s="41"/>
      <c r="I288" s="41"/>
      <c r="J288" s="41"/>
    </row>
    <row r="289" spans="6:10">
      <c r="F289" s="41"/>
      <c r="G289" s="41"/>
      <c r="H289" s="41"/>
      <c r="I289" s="41"/>
      <c r="J289" s="41"/>
    </row>
    <row r="290" spans="6:10">
      <c r="F290" s="41"/>
      <c r="G290" s="41"/>
      <c r="H290" s="41"/>
      <c r="I290" s="41"/>
      <c r="J290" s="41"/>
    </row>
    <row r="291" spans="6:10">
      <c r="F291" s="41"/>
      <c r="G291" s="41"/>
      <c r="H291" s="41"/>
      <c r="I291" s="41"/>
      <c r="J291" s="41"/>
    </row>
    <row r="292" spans="6:10">
      <c r="F292" s="41"/>
      <c r="G292" s="41"/>
      <c r="H292" s="41"/>
      <c r="I292" s="41"/>
      <c r="J292" s="41"/>
    </row>
    <row r="293" spans="6:10">
      <c r="F293" s="41"/>
      <c r="G293" s="41"/>
      <c r="H293" s="41"/>
      <c r="I293" s="41"/>
      <c r="J293" s="41"/>
    </row>
    <row r="294" spans="6:10">
      <c r="F294" s="41"/>
      <c r="G294" s="41"/>
      <c r="H294" s="41"/>
      <c r="I294" s="41"/>
      <c r="J294" s="41"/>
    </row>
    <row r="295" spans="6:10">
      <c r="F295" s="41"/>
      <c r="G295" s="41"/>
      <c r="H295" s="41"/>
      <c r="I295" s="41"/>
      <c r="J295" s="41"/>
    </row>
    <row r="296" spans="6:10">
      <c r="F296" s="41"/>
      <c r="G296" s="41"/>
      <c r="H296" s="41"/>
      <c r="I296" s="41"/>
      <c r="J296" s="41"/>
    </row>
    <row r="297" spans="6:10">
      <c r="F297" s="41"/>
      <c r="G297" s="41"/>
      <c r="H297" s="41"/>
      <c r="I297" s="41"/>
      <c r="J297" s="41"/>
    </row>
    <row r="298" spans="6:10">
      <c r="F298" s="41"/>
      <c r="G298" s="41"/>
      <c r="H298" s="41"/>
      <c r="I298" s="41"/>
      <c r="J298" s="41"/>
    </row>
    <row r="299" spans="6:10">
      <c r="F299" s="41"/>
      <c r="G299" s="41"/>
      <c r="H299" s="41"/>
      <c r="I299" s="41"/>
      <c r="J299" s="41"/>
    </row>
    <row r="300" spans="6:10">
      <c r="F300" s="41"/>
      <c r="G300" s="41"/>
      <c r="H300" s="41"/>
      <c r="I300" s="41"/>
      <c r="J300" s="41"/>
    </row>
    <row r="301" spans="6:10">
      <c r="F301" s="41"/>
      <c r="G301" s="41"/>
      <c r="H301" s="41"/>
      <c r="I301" s="41"/>
      <c r="J301" s="41"/>
    </row>
    <row r="302" spans="6:10">
      <c r="F302" s="41"/>
      <c r="G302" s="41"/>
      <c r="H302" s="41"/>
      <c r="I302" s="41"/>
      <c r="J302" s="41"/>
    </row>
    <row r="303" spans="6:10">
      <c r="F303" s="41"/>
      <c r="G303" s="41"/>
      <c r="H303" s="41"/>
      <c r="I303" s="41"/>
      <c r="J303" s="41"/>
    </row>
    <row r="304" spans="6:10">
      <c r="F304" s="41"/>
      <c r="G304" s="41"/>
      <c r="H304" s="41"/>
      <c r="I304" s="41"/>
      <c r="J304" s="41"/>
    </row>
    <row r="305" spans="6:10">
      <c r="F305" s="41"/>
      <c r="G305" s="41"/>
      <c r="H305" s="41"/>
      <c r="I305" s="41"/>
      <c r="J305" s="41"/>
    </row>
    <row r="306" spans="6:10">
      <c r="F306" s="41"/>
      <c r="G306" s="41"/>
      <c r="H306" s="41"/>
      <c r="I306" s="41"/>
      <c r="J306" s="41"/>
    </row>
    <row r="307" spans="6:10">
      <c r="F307" s="41"/>
      <c r="G307" s="41"/>
      <c r="H307" s="41"/>
      <c r="I307" s="41"/>
      <c r="J307" s="41"/>
    </row>
    <row r="308" spans="6:10">
      <c r="F308" s="41"/>
      <c r="G308" s="41"/>
      <c r="H308" s="41"/>
      <c r="I308" s="41"/>
      <c r="J308" s="41"/>
    </row>
    <row r="309" spans="6:10">
      <c r="F309" s="41"/>
      <c r="G309" s="41"/>
      <c r="H309" s="41"/>
      <c r="I309" s="41"/>
      <c r="J309" s="41"/>
    </row>
    <row r="310" spans="6:10">
      <c r="F310" s="41"/>
      <c r="G310" s="41"/>
      <c r="H310" s="41"/>
      <c r="I310" s="41"/>
      <c r="J310" s="41"/>
    </row>
    <row r="311" spans="6:10">
      <c r="F311" s="41"/>
      <c r="G311" s="41"/>
      <c r="H311" s="41"/>
      <c r="I311" s="41"/>
      <c r="J311" s="41"/>
    </row>
    <row r="312" spans="6:10">
      <c r="F312" s="41"/>
      <c r="G312" s="41"/>
      <c r="H312" s="41"/>
      <c r="I312" s="41"/>
      <c r="J312" s="41"/>
    </row>
    <row r="313" spans="6:10">
      <c r="F313" s="41"/>
      <c r="G313" s="41"/>
      <c r="H313" s="41"/>
      <c r="I313" s="41"/>
      <c r="J313" s="41"/>
    </row>
    <row r="314" spans="6:10">
      <c r="F314" s="41"/>
      <c r="G314" s="41"/>
      <c r="H314" s="41"/>
      <c r="I314" s="41"/>
      <c r="J314" s="41"/>
    </row>
    <row r="315" spans="6:10">
      <c r="F315" s="41"/>
      <c r="G315" s="41"/>
      <c r="H315" s="41"/>
      <c r="I315" s="41"/>
      <c r="J315" s="41"/>
    </row>
    <row r="316" spans="6:10">
      <c r="F316" s="41"/>
      <c r="G316" s="41"/>
      <c r="H316" s="41"/>
      <c r="I316" s="41"/>
      <c r="J316" s="41"/>
    </row>
    <row r="317" spans="6:10">
      <c r="F317" s="41"/>
      <c r="G317" s="41"/>
      <c r="H317" s="41"/>
      <c r="I317" s="41"/>
      <c r="J317" s="41"/>
    </row>
    <row r="318" spans="6:10">
      <c r="F318" s="41"/>
      <c r="G318" s="41"/>
      <c r="H318" s="41"/>
      <c r="I318" s="41"/>
      <c r="J318" s="41"/>
    </row>
    <row r="319" spans="6:10">
      <c r="F319" s="41"/>
      <c r="G319" s="41"/>
      <c r="H319" s="41"/>
      <c r="I319" s="41"/>
      <c r="J319" s="41"/>
    </row>
    <row r="320" spans="6:10">
      <c r="F320" s="41"/>
      <c r="G320" s="41"/>
      <c r="H320" s="41"/>
      <c r="I320" s="41"/>
      <c r="J320" s="41"/>
    </row>
    <row r="321" spans="6:10">
      <c r="F321" s="41"/>
      <c r="G321" s="41"/>
      <c r="H321" s="41"/>
      <c r="I321" s="41"/>
      <c r="J321" s="41"/>
    </row>
    <row r="322" spans="6:10">
      <c r="F322" s="41"/>
      <c r="G322" s="41"/>
      <c r="H322" s="41"/>
      <c r="I322" s="41"/>
      <c r="J322" s="41"/>
    </row>
    <row r="323" spans="6:10">
      <c r="F323" s="41"/>
      <c r="G323" s="41"/>
      <c r="H323" s="41"/>
      <c r="I323" s="41"/>
      <c r="J323" s="41"/>
    </row>
    <row r="324" spans="6:10">
      <c r="F324" s="41"/>
      <c r="G324" s="41"/>
      <c r="H324" s="41"/>
      <c r="I324" s="41"/>
      <c r="J324" s="41"/>
    </row>
    <row r="325" spans="6:10">
      <c r="F325" s="41"/>
      <c r="G325" s="41"/>
      <c r="H325" s="41"/>
      <c r="I325" s="41"/>
      <c r="J325" s="41"/>
    </row>
    <row r="326" spans="6:10">
      <c r="F326" s="41"/>
      <c r="G326" s="41"/>
      <c r="H326" s="41"/>
      <c r="I326" s="41"/>
      <c r="J326" s="41"/>
    </row>
    <row r="327" spans="6:10">
      <c r="F327" s="41"/>
      <c r="G327" s="41"/>
      <c r="H327" s="41"/>
      <c r="I327" s="41"/>
      <c r="J327" s="41"/>
    </row>
    <row r="328" spans="6:10">
      <c r="F328" s="41"/>
      <c r="G328" s="41"/>
      <c r="H328" s="41"/>
      <c r="I328" s="41"/>
      <c r="J328" s="41"/>
    </row>
    <row r="329" spans="6:10">
      <c r="F329" s="41"/>
      <c r="G329" s="41"/>
      <c r="H329" s="41"/>
      <c r="I329" s="41"/>
      <c r="J329" s="41"/>
    </row>
    <row r="330" spans="6:10">
      <c r="F330" s="41"/>
      <c r="G330" s="41"/>
      <c r="H330" s="41"/>
      <c r="I330" s="41"/>
      <c r="J330" s="41"/>
    </row>
    <row r="331" spans="6:10">
      <c r="F331" s="41"/>
      <c r="G331" s="41"/>
      <c r="H331" s="41"/>
      <c r="I331" s="41"/>
      <c r="J331" s="41"/>
    </row>
    <row r="332" spans="6:10">
      <c r="F332" s="41"/>
      <c r="G332" s="41"/>
      <c r="H332" s="41"/>
      <c r="I332" s="41"/>
      <c r="J332" s="41"/>
    </row>
    <row r="333" spans="6:10">
      <c r="F333" s="41"/>
      <c r="G333" s="41"/>
      <c r="H333" s="41"/>
      <c r="I333" s="41"/>
      <c r="J333" s="41"/>
    </row>
    <row r="334" spans="6:10">
      <c r="F334" s="41"/>
      <c r="G334" s="41"/>
      <c r="H334" s="41"/>
      <c r="I334" s="41"/>
      <c r="J334" s="41"/>
    </row>
    <row r="335" spans="6:10">
      <c r="F335" s="41"/>
      <c r="G335" s="41"/>
      <c r="H335" s="41"/>
      <c r="I335" s="41"/>
      <c r="J335" s="41"/>
    </row>
    <row r="336" spans="6:10">
      <c r="F336" s="41"/>
      <c r="G336" s="41"/>
      <c r="H336" s="41"/>
      <c r="I336" s="41"/>
      <c r="J336" s="41"/>
    </row>
    <row r="337" spans="6:10">
      <c r="F337" s="41"/>
      <c r="G337" s="41"/>
      <c r="H337" s="41"/>
      <c r="I337" s="41"/>
      <c r="J337" s="41"/>
    </row>
    <row r="338" spans="6:10">
      <c r="F338" s="41"/>
      <c r="G338" s="41"/>
      <c r="H338" s="41"/>
      <c r="I338" s="41"/>
      <c r="J338" s="41"/>
    </row>
    <row r="339" spans="6:10">
      <c r="F339" s="41"/>
      <c r="G339" s="41"/>
      <c r="H339" s="41"/>
      <c r="I339" s="41"/>
      <c r="J339" s="41"/>
    </row>
    <row r="340" spans="6:10">
      <c r="F340" s="41"/>
      <c r="G340" s="41"/>
      <c r="H340" s="41"/>
      <c r="I340" s="41"/>
      <c r="J340" s="41"/>
    </row>
    <row r="341" spans="6:10">
      <c r="F341" s="41"/>
      <c r="G341" s="41"/>
      <c r="H341" s="41"/>
      <c r="I341" s="41"/>
      <c r="J341" s="41"/>
    </row>
    <row r="342" spans="6:10">
      <c r="F342" s="41"/>
      <c r="G342" s="41"/>
      <c r="H342" s="41"/>
      <c r="I342" s="41"/>
      <c r="J342" s="41"/>
    </row>
    <row r="343" spans="6:10">
      <c r="F343" s="41"/>
      <c r="G343" s="41"/>
      <c r="H343" s="41"/>
      <c r="I343" s="41"/>
      <c r="J343" s="41"/>
    </row>
    <row r="344" spans="6:10">
      <c r="F344" s="41"/>
      <c r="G344" s="41"/>
      <c r="H344" s="41"/>
      <c r="I344" s="41"/>
      <c r="J344" s="41"/>
    </row>
    <row r="345" spans="6:10">
      <c r="F345" s="41"/>
      <c r="G345" s="41"/>
      <c r="H345" s="41"/>
      <c r="I345" s="41"/>
      <c r="J345" s="41"/>
    </row>
    <row r="346" spans="6:10">
      <c r="F346" s="41"/>
      <c r="G346" s="41"/>
      <c r="H346" s="41"/>
      <c r="I346" s="41"/>
      <c r="J346" s="41"/>
    </row>
    <row r="347" spans="6:10">
      <c r="F347" s="41"/>
      <c r="G347" s="41"/>
      <c r="H347" s="41"/>
      <c r="I347" s="41"/>
      <c r="J347" s="41"/>
    </row>
    <row r="348" spans="6:10">
      <c r="F348" s="41"/>
      <c r="G348" s="41"/>
      <c r="H348" s="41"/>
      <c r="I348" s="41"/>
      <c r="J348" s="41"/>
    </row>
    <row r="349" spans="6:10">
      <c r="F349" s="41"/>
      <c r="G349" s="41"/>
      <c r="H349" s="41"/>
      <c r="I349" s="41"/>
      <c r="J349" s="41"/>
    </row>
    <row r="350" spans="6:10">
      <c r="F350" s="41"/>
      <c r="G350" s="41"/>
      <c r="H350" s="41"/>
      <c r="I350" s="41"/>
      <c r="J350" s="41"/>
    </row>
    <row r="351" spans="6:10">
      <c r="F351" s="41"/>
      <c r="G351" s="41"/>
      <c r="H351" s="41"/>
      <c r="I351" s="41"/>
      <c r="J351" s="41"/>
    </row>
    <row r="352" spans="6:10">
      <c r="F352" s="41"/>
      <c r="G352" s="41"/>
      <c r="H352" s="41"/>
      <c r="I352" s="41"/>
      <c r="J352" s="41"/>
    </row>
    <row r="353" spans="6:10">
      <c r="F353" s="41"/>
      <c r="G353" s="41"/>
      <c r="H353" s="41"/>
      <c r="I353" s="41"/>
      <c r="J353" s="41"/>
    </row>
    <row r="354" spans="6:10">
      <c r="F354" s="41"/>
      <c r="G354" s="41"/>
      <c r="H354" s="41"/>
      <c r="I354" s="41"/>
      <c r="J354" s="41"/>
    </row>
    <row r="355" spans="6:10">
      <c r="F355" s="41"/>
      <c r="G355" s="41"/>
      <c r="H355" s="41"/>
      <c r="I355" s="41"/>
      <c r="J355" s="41"/>
    </row>
    <row r="356" spans="6:10">
      <c r="F356" s="41"/>
      <c r="G356" s="41"/>
      <c r="H356" s="41"/>
      <c r="I356" s="41"/>
      <c r="J356" s="41"/>
    </row>
    <row r="357" spans="6:10">
      <c r="F357" s="41"/>
      <c r="G357" s="41"/>
      <c r="H357" s="41"/>
      <c r="I357" s="41"/>
      <c r="J357" s="41"/>
    </row>
    <row r="358" spans="6:10">
      <c r="F358" s="41"/>
      <c r="G358" s="41"/>
      <c r="H358" s="41"/>
      <c r="I358" s="41"/>
      <c r="J358" s="41"/>
    </row>
    <row r="359" spans="6:10">
      <c r="F359" s="41"/>
      <c r="G359" s="41"/>
      <c r="H359" s="41"/>
      <c r="I359" s="41"/>
      <c r="J359" s="41"/>
    </row>
    <row r="360" spans="6:10">
      <c r="F360" s="41"/>
      <c r="G360" s="41"/>
      <c r="H360" s="41"/>
      <c r="I360" s="41"/>
      <c r="J360" s="41"/>
    </row>
    <row r="361" spans="6:10">
      <c r="F361" s="41"/>
      <c r="G361" s="41"/>
      <c r="H361" s="41"/>
      <c r="I361" s="41"/>
      <c r="J361" s="41"/>
    </row>
    <row r="362" spans="6:10">
      <c r="F362" s="41"/>
      <c r="G362" s="41"/>
      <c r="H362" s="41"/>
      <c r="I362" s="41"/>
      <c r="J362" s="41"/>
    </row>
    <row r="363" spans="6:10">
      <c r="F363" s="41"/>
      <c r="G363" s="41"/>
      <c r="H363" s="41"/>
      <c r="I363" s="41"/>
      <c r="J363" s="41"/>
    </row>
    <row r="364" spans="6:10">
      <c r="F364" s="41"/>
      <c r="G364" s="41"/>
      <c r="H364" s="41"/>
      <c r="I364" s="41"/>
      <c r="J364" s="41"/>
    </row>
    <row r="365" spans="6:10">
      <c r="F365" s="41"/>
      <c r="G365" s="41"/>
      <c r="H365" s="41"/>
      <c r="I365" s="41"/>
      <c r="J365" s="41"/>
    </row>
    <row r="366" spans="6:10">
      <c r="F366" s="41"/>
      <c r="G366" s="41"/>
      <c r="H366" s="41"/>
      <c r="I366" s="41"/>
      <c r="J366" s="41"/>
    </row>
    <row r="367" spans="6:10">
      <c r="F367" s="41"/>
      <c r="G367" s="41"/>
      <c r="H367" s="41"/>
      <c r="I367" s="41"/>
      <c r="J367" s="41"/>
    </row>
    <row r="368" spans="6:10">
      <c r="F368" s="41"/>
      <c r="G368" s="41"/>
      <c r="H368" s="41"/>
      <c r="I368" s="41"/>
      <c r="J368" s="41"/>
    </row>
    <row r="369" spans="6:10">
      <c r="F369" s="41"/>
      <c r="G369" s="41"/>
      <c r="H369" s="41"/>
      <c r="I369" s="41"/>
      <c r="J369" s="41"/>
    </row>
    <row r="370" spans="6:10">
      <c r="F370" s="41"/>
      <c r="G370" s="41"/>
      <c r="H370" s="41"/>
      <c r="I370" s="41"/>
      <c r="J370" s="41"/>
    </row>
    <row r="371" spans="6:10">
      <c r="F371" s="41"/>
      <c r="G371" s="41"/>
      <c r="H371" s="41"/>
      <c r="I371" s="41"/>
      <c r="J371" s="41"/>
    </row>
  </sheetData>
  <sortState ref="A12:L34">
    <sortCondition ref="B12:B34"/>
    <sortCondition ref="A12:A34"/>
  </sortState>
  <mergeCells count="31">
    <mergeCell ref="H9:L9"/>
    <mergeCell ref="C10:D11"/>
    <mergeCell ref="E10:E11"/>
    <mergeCell ref="F10:F11"/>
    <mergeCell ref="G10:G11"/>
    <mergeCell ref="H10:H11"/>
    <mergeCell ref="I10:I11"/>
    <mergeCell ref="J10:J11"/>
    <mergeCell ref="K10:K11"/>
    <mergeCell ref="L10:L11"/>
    <mergeCell ref="C40:D40"/>
    <mergeCell ref="H43:L43"/>
    <mergeCell ref="C44:D45"/>
    <mergeCell ref="E44:E45"/>
    <mergeCell ref="F44:F45"/>
    <mergeCell ref="G44:G45"/>
    <mergeCell ref="H44:H45"/>
    <mergeCell ref="I44:I45"/>
    <mergeCell ref="J44:J45"/>
    <mergeCell ref="K44:K45"/>
    <mergeCell ref="C113:E113"/>
    <mergeCell ref="C114:E114"/>
    <mergeCell ref="L44:L45"/>
    <mergeCell ref="C74:D74"/>
    <mergeCell ref="C84:E85"/>
    <mergeCell ref="F84:F85"/>
    <mergeCell ref="G84:G85"/>
    <mergeCell ref="H84:H85"/>
    <mergeCell ref="I84:I85"/>
    <mergeCell ref="J84:J85"/>
    <mergeCell ref="K84:K85"/>
  </mergeCells>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dimension ref="A1:O69"/>
  <sheetViews>
    <sheetView showGridLines="0" topLeftCell="A11" zoomScale="80" zoomScaleNormal="80" workbookViewId="0">
      <selection activeCell="P40" sqref="P40"/>
    </sheetView>
  </sheetViews>
  <sheetFormatPr defaultRowHeight="12.75"/>
  <cols>
    <col min="13" max="13" width="46.85546875" customWidth="1"/>
  </cols>
  <sheetData>
    <row r="1" spans="1:15" ht="18">
      <c r="A1" s="23" t="s">
        <v>67</v>
      </c>
    </row>
    <row r="3" spans="1:15" ht="15.75">
      <c r="A3" s="303" t="s">
        <v>9</v>
      </c>
      <c r="B3" s="304"/>
      <c r="C3" s="304"/>
      <c r="D3" s="304"/>
      <c r="E3" s="304"/>
      <c r="F3" s="304"/>
      <c r="G3" s="304"/>
      <c r="H3" s="304"/>
      <c r="I3" s="304"/>
      <c r="J3" s="304"/>
      <c r="K3" s="304"/>
      <c r="L3" s="304"/>
      <c r="M3" s="304"/>
      <c r="N3" s="305"/>
    </row>
    <row r="4" spans="1:15">
      <c r="A4" s="8"/>
      <c r="B4" s="8"/>
      <c r="C4" s="8"/>
      <c r="D4" s="8"/>
      <c r="E4" s="8"/>
      <c r="F4" s="8"/>
      <c r="G4" s="8"/>
      <c r="H4" s="8"/>
      <c r="I4" s="8"/>
      <c r="J4" s="8"/>
      <c r="K4" s="8"/>
      <c r="L4" s="8"/>
      <c r="M4" s="8"/>
      <c r="N4" s="8"/>
      <c r="O4" s="8"/>
    </row>
    <row r="5" spans="1:15">
      <c r="A5" s="8"/>
      <c r="B5" s="8"/>
      <c r="C5" s="8"/>
      <c r="D5" s="8"/>
      <c r="E5" s="8"/>
      <c r="F5" s="8"/>
      <c r="G5" s="8"/>
      <c r="H5" s="8"/>
      <c r="I5" s="8"/>
      <c r="J5" s="8"/>
      <c r="K5" s="8"/>
      <c r="L5" s="8"/>
      <c r="M5" s="8"/>
      <c r="N5" s="8"/>
      <c r="O5" s="8"/>
    </row>
    <row r="6" spans="1:15">
      <c r="A6" s="8"/>
      <c r="B6" s="8"/>
      <c r="C6" s="8"/>
      <c r="D6" s="8"/>
      <c r="E6" s="8"/>
      <c r="F6" s="8"/>
      <c r="G6" s="8"/>
      <c r="H6" s="8"/>
      <c r="I6" s="8"/>
      <c r="J6" s="8"/>
      <c r="K6" s="8"/>
      <c r="L6" s="8"/>
      <c r="M6" s="8"/>
      <c r="N6" s="8"/>
      <c r="O6" s="8"/>
    </row>
    <row r="7" spans="1:15">
      <c r="A7" s="13" t="s">
        <v>10</v>
      </c>
      <c r="B7" s="12"/>
      <c r="C7" s="12"/>
      <c r="D7" s="12"/>
      <c r="E7" s="12"/>
      <c r="F7" s="12"/>
      <c r="G7" s="12"/>
      <c r="H7" s="12"/>
      <c r="I7" s="12"/>
      <c r="J7" s="12"/>
      <c r="K7" s="12"/>
      <c r="L7" s="12"/>
      <c r="M7" s="12"/>
      <c r="N7" s="12"/>
      <c r="O7" s="12"/>
    </row>
    <row r="8" spans="1:15">
      <c r="A8" s="13"/>
      <c r="B8" s="12"/>
      <c r="C8" s="12"/>
      <c r="D8" s="12"/>
      <c r="E8" s="12"/>
      <c r="F8" s="12"/>
      <c r="G8" s="12"/>
      <c r="H8" s="12"/>
      <c r="I8" s="12"/>
      <c r="J8" s="12"/>
      <c r="K8" s="12"/>
      <c r="L8" s="12"/>
      <c r="M8" s="12"/>
      <c r="N8" s="12"/>
      <c r="O8" s="12"/>
    </row>
    <row r="9" spans="1:15">
      <c r="A9" s="13"/>
      <c r="B9" s="12"/>
      <c r="C9" s="12"/>
      <c r="D9" s="12"/>
      <c r="E9" s="12"/>
      <c r="F9" s="12"/>
      <c r="G9" s="12"/>
      <c r="H9" s="12"/>
      <c r="I9" s="12"/>
      <c r="J9" s="12"/>
      <c r="K9" s="12"/>
      <c r="L9" s="12"/>
      <c r="M9" s="12"/>
      <c r="N9" s="12"/>
      <c r="O9" s="12"/>
    </row>
    <row r="10" spans="1:15">
      <c r="A10" s="18" t="s">
        <v>11</v>
      </c>
      <c r="B10" s="12" t="s">
        <v>57</v>
      </c>
      <c r="C10" s="12"/>
      <c r="D10" s="12"/>
      <c r="E10" s="12"/>
      <c r="F10" s="12"/>
      <c r="G10" s="12"/>
      <c r="H10" s="12"/>
      <c r="I10" s="12"/>
      <c r="J10" s="12"/>
      <c r="K10" s="12"/>
      <c r="L10" s="12"/>
      <c r="M10" s="12"/>
      <c r="N10" s="12"/>
      <c r="O10" s="12"/>
    </row>
    <row r="11" spans="1:15">
      <c r="A11" s="18"/>
      <c r="B11" s="12"/>
      <c r="C11" s="12"/>
      <c r="D11" s="12"/>
      <c r="E11" s="12"/>
      <c r="F11" s="12"/>
      <c r="G11" s="12"/>
      <c r="H11" s="12"/>
      <c r="I11" s="12"/>
      <c r="J11" s="12"/>
      <c r="K11" s="12"/>
      <c r="L11" s="12"/>
      <c r="M11" s="12"/>
      <c r="N11" s="12"/>
      <c r="O11" s="12"/>
    </row>
    <row r="12" spans="1:15">
      <c r="A12" s="18" t="s">
        <v>12</v>
      </c>
      <c r="B12" s="12" t="s">
        <v>13</v>
      </c>
      <c r="C12" s="12"/>
      <c r="D12" s="12"/>
      <c r="E12" s="12"/>
      <c r="F12" s="12"/>
      <c r="G12" s="12"/>
      <c r="H12" s="12"/>
      <c r="I12" s="12"/>
      <c r="J12" s="12"/>
      <c r="K12" s="12"/>
      <c r="L12" s="12"/>
      <c r="M12" s="12"/>
      <c r="N12" s="12"/>
      <c r="O12" s="12"/>
    </row>
    <row r="13" spans="1:15">
      <c r="A13" s="19"/>
      <c r="B13" s="12"/>
      <c r="C13" s="12"/>
      <c r="D13" s="12"/>
      <c r="E13" s="12"/>
      <c r="F13" s="12"/>
      <c r="G13" s="12"/>
      <c r="H13" s="12"/>
      <c r="I13" s="12"/>
      <c r="J13" s="12"/>
      <c r="K13" s="12"/>
      <c r="L13" s="12"/>
      <c r="M13" s="12"/>
      <c r="N13" s="12"/>
      <c r="O13" s="12"/>
    </row>
    <row r="14" spans="1:15">
      <c r="A14" s="19" t="s">
        <v>14</v>
      </c>
      <c r="B14" s="12" t="s">
        <v>15</v>
      </c>
      <c r="C14" s="12"/>
      <c r="D14" s="12"/>
      <c r="E14" s="12"/>
      <c r="F14" s="12"/>
      <c r="G14" s="12"/>
      <c r="H14" s="12"/>
      <c r="I14" s="12"/>
      <c r="J14" s="12"/>
      <c r="K14" s="12"/>
      <c r="L14" s="12"/>
      <c r="M14" s="12"/>
      <c r="N14" s="12"/>
      <c r="O14" s="12"/>
    </row>
    <row r="15" spans="1:15">
      <c r="A15" s="19"/>
      <c r="B15" s="12"/>
      <c r="C15" s="12"/>
      <c r="D15" s="12"/>
      <c r="E15" s="12"/>
      <c r="F15" s="12"/>
      <c r="G15" s="12"/>
      <c r="H15" s="12"/>
      <c r="I15" s="12"/>
      <c r="J15" s="12"/>
      <c r="K15" s="12"/>
      <c r="L15" s="12"/>
      <c r="M15" s="12"/>
      <c r="N15" s="12"/>
      <c r="O15" s="12"/>
    </row>
    <row r="16" spans="1:15">
      <c r="A16" s="18" t="s">
        <v>16</v>
      </c>
      <c r="B16" s="12" t="s">
        <v>58</v>
      </c>
      <c r="C16" s="12"/>
      <c r="D16" s="12"/>
      <c r="E16" s="12"/>
      <c r="F16" s="12"/>
      <c r="G16" s="12"/>
      <c r="H16" s="12"/>
      <c r="I16" s="12"/>
      <c r="J16" s="12"/>
      <c r="K16" s="12"/>
      <c r="L16" s="12"/>
      <c r="M16" s="12"/>
      <c r="N16" s="12"/>
      <c r="O16" s="12"/>
    </row>
    <row r="17" spans="1:15">
      <c r="A17" s="18"/>
      <c r="B17" s="12" t="s">
        <v>17</v>
      </c>
      <c r="C17" s="12" t="s">
        <v>18</v>
      </c>
      <c r="D17" s="12"/>
      <c r="E17" s="12"/>
      <c r="F17" s="12"/>
      <c r="G17" s="12"/>
      <c r="H17" s="12"/>
      <c r="I17" s="12"/>
      <c r="J17" s="12"/>
      <c r="K17" s="12"/>
      <c r="L17" s="12"/>
      <c r="M17" s="12"/>
      <c r="N17" s="12"/>
      <c r="O17" s="12"/>
    </row>
    <row r="18" spans="1:15">
      <c r="A18" s="18"/>
      <c r="B18" s="12" t="s">
        <v>19</v>
      </c>
      <c r="C18" s="12" t="s">
        <v>20</v>
      </c>
      <c r="D18" s="12"/>
      <c r="E18" s="12"/>
      <c r="F18" s="12"/>
      <c r="G18" s="12"/>
      <c r="H18" s="12"/>
      <c r="I18" s="12"/>
      <c r="J18" s="12"/>
      <c r="K18" s="12"/>
      <c r="L18" s="12"/>
      <c r="M18" s="12"/>
      <c r="N18" s="12"/>
      <c r="O18" s="12"/>
    </row>
    <row r="19" spans="1:15">
      <c r="A19" s="18"/>
      <c r="B19" s="12" t="s">
        <v>21</v>
      </c>
      <c r="C19" s="12" t="s">
        <v>22</v>
      </c>
      <c r="D19" s="12"/>
      <c r="E19" s="12"/>
      <c r="F19" s="12"/>
      <c r="G19" s="12"/>
      <c r="H19" s="12"/>
      <c r="I19" s="12"/>
      <c r="J19" s="12"/>
      <c r="K19" s="12"/>
      <c r="L19" s="12"/>
      <c r="M19" s="12"/>
      <c r="N19" s="12"/>
      <c r="O19" s="12"/>
    </row>
    <row r="20" spans="1:15">
      <c r="A20" s="18"/>
      <c r="B20" s="12" t="s">
        <v>23</v>
      </c>
      <c r="C20" s="12" t="s">
        <v>24</v>
      </c>
      <c r="D20" s="12"/>
      <c r="E20" s="12"/>
      <c r="F20" s="12"/>
      <c r="G20" s="12"/>
      <c r="H20" s="12"/>
      <c r="I20" s="12"/>
      <c r="J20" s="12"/>
      <c r="K20" s="12"/>
      <c r="L20" s="12"/>
      <c r="M20" s="12"/>
      <c r="N20" s="12"/>
      <c r="O20" s="12"/>
    </row>
    <row r="21" spans="1:15">
      <c r="A21" s="12"/>
      <c r="B21" s="12"/>
      <c r="C21" s="12"/>
      <c r="D21" s="12"/>
      <c r="E21" s="12"/>
      <c r="F21" s="12"/>
      <c r="G21" s="12"/>
      <c r="H21" s="12"/>
      <c r="I21" s="12"/>
      <c r="J21" s="12"/>
      <c r="K21" s="12"/>
      <c r="L21" s="12"/>
      <c r="M21" s="12"/>
      <c r="N21" s="12"/>
      <c r="O21" s="12"/>
    </row>
    <row r="22" spans="1:15">
      <c r="A22" s="8"/>
      <c r="B22" s="8"/>
      <c r="C22" s="8"/>
      <c r="D22" s="8"/>
      <c r="E22" s="8"/>
      <c r="F22" s="8"/>
      <c r="G22" s="8"/>
      <c r="H22" s="8"/>
      <c r="I22" s="8"/>
      <c r="J22" s="8"/>
      <c r="K22" s="8"/>
      <c r="L22" s="8"/>
      <c r="M22" s="8"/>
      <c r="N22" s="8"/>
    </row>
    <row r="23" spans="1:15" ht="15.75">
      <c r="A23" s="306" t="s">
        <v>9</v>
      </c>
      <c r="B23" s="307"/>
      <c r="C23" s="307"/>
      <c r="D23" s="307"/>
      <c r="E23" s="307"/>
      <c r="F23" s="307"/>
      <c r="G23" s="307"/>
      <c r="H23" s="307"/>
      <c r="I23" s="307"/>
      <c r="J23" s="307"/>
      <c r="K23" s="307"/>
      <c r="L23" s="307"/>
      <c r="M23" s="307"/>
      <c r="N23" s="308"/>
    </row>
    <row r="24" spans="1:15">
      <c r="A24" s="9"/>
      <c r="B24" s="9"/>
      <c r="C24" s="9"/>
      <c r="D24" s="9"/>
      <c r="E24" s="9"/>
      <c r="F24" s="9"/>
      <c r="G24" s="9"/>
      <c r="H24" s="9"/>
      <c r="I24" s="9"/>
      <c r="J24" s="9"/>
      <c r="K24" s="9"/>
      <c r="L24" s="9"/>
      <c r="M24" s="9"/>
      <c r="N24" s="9"/>
    </row>
    <row r="25" spans="1:15">
      <c r="A25" s="10" t="s">
        <v>25</v>
      </c>
      <c r="B25" s="10"/>
      <c r="C25" s="10"/>
      <c r="D25" s="10"/>
      <c r="E25" s="10"/>
      <c r="F25" s="10"/>
      <c r="G25" s="9"/>
      <c r="H25" s="9"/>
      <c r="I25" s="9"/>
      <c r="J25" s="10" t="s">
        <v>26</v>
      </c>
      <c r="K25" s="10"/>
      <c r="L25" s="10"/>
      <c r="M25" s="10"/>
      <c r="N25" s="10"/>
    </row>
    <row r="26" spans="1:15">
      <c r="A26" s="1"/>
      <c r="B26" s="9"/>
      <c r="C26" s="9"/>
      <c r="D26" s="9"/>
      <c r="E26" s="9"/>
      <c r="F26" s="9"/>
      <c r="G26" s="9"/>
      <c r="H26" s="9"/>
      <c r="I26" s="9"/>
      <c r="J26" s="9"/>
      <c r="K26" s="9"/>
      <c r="L26" s="9"/>
    </row>
    <row r="27" spans="1:15">
      <c r="A27" s="1"/>
      <c r="B27" s="9"/>
      <c r="C27" s="11"/>
      <c r="D27" s="11"/>
      <c r="E27" s="11"/>
      <c r="F27" s="11"/>
      <c r="G27" s="11"/>
      <c r="H27" s="11"/>
      <c r="I27" s="12"/>
      <c r="J27" s="13" t="s">
        <v>27</v>
      </c>
      <c r="K27" s="12"/>
    </row>
    <row r="28" spans="1:15">
      <c r="A28" s="1"/>
      <c r="B28" s="9"/>
      <c r="C28" s="11"/>
      <c r="D28" s="11"/>
      <c r="E28" s="11"/>
      <c r="F28" s="11"/>
      <c r="G28" s="14"/>
      <c r="H28" s="11"/>
      <c r="I28" s="9"/>
      <c r="J28" s="15" t="s">
        <v>28</v>
      </c>
      <c r="K28" s="9"/>
    </row>
    <row r="29" spans="1:15">
      <c r="A29" s="1"/>
      <c r="B29" s="9"/>
      <c r="C29" s="11"/>
      <c r="D29" s="11"/>
      <c r="E29" s="11"/>
      <c r="F29" s="11"/>
      <c r="G29" s="11"/>
      <c r="H29" s="11"/>
      <c r="I29" s="9"/>
      <c r="J29" s="9"/>
      <c r="K29" s="9"/>
    </row>
    <row r="30" spans="1:15">
      <c r="A30" s="1"/>
      <c r="B30" s="9"/>
      <c r="C30" s="11"/>
      <c r="D30" s="11"/>
      <c r="E30" s="11"/>
      <c r="F30" s="11"/>
      <c r="G30" s="11"/>
      <c r="H30" s="11"/>
      <c r="I30" s="9"/>
      <c r="J30" s="9"/>
      <c r="K30" s="9"/>
    </row>
    <row r="31" spans="1:15">
      <c r="A31" s="1"/>
      <c r="B31" s="9"/>
      <c r="C31" s="11" t="s">
        <v>29</v>
      </c>
      <c r="D31" s="11"/>
      <c r="E31" s="11"/>
      <c r="F31" s="11"/>
      <c r="G31" s="11"/>
      <c r="H31" s="11"/>
      <c r="I31" s="9"/>
      <c r="J31" s="25">
        <v>3.0300000000000001E-2</v>
      </c>
      <c r="K31" s="9"/>
    </row>
    <row r="32" spans="1:15">
      <c r="A32" s="1"/>
      <c r="B32" s="9"/>
      <c r="C32" s="11"/>
      <c r="D32" s="11"/>
      <c r="E32" s="11"/>
      <c r="F32" s="11"/>
      <c r="G32" s="11"/>
      <c r="H32" s="11"/>
      <c r="I32" s="9"/>
      <c r="J32" s="24"/>
      <c r="K32" s="9"/>
    </row>
    <row r="33" spans="1:11">
      <c r="A33" s="1"/>
      <c r="B33" s="9"/>
      <c r="C33" s="11" t="s">
        <v>69</v>
      </c>
      <c r="D33" s="11"/>
      <c r="E33" s="11"/>
      <c r="F33" s="11"/>
      <c r="G33" s="11"/>
      <c r="H33" s="11"/>
      <c r="I33" s="9"/>
      <c r="J33" s="25">
        <v>7.41463414634147E-3</v>
      </c>
      <c r="K33" s="9"/>
    </row>
    <row r="34" spans="1:11">
      <c r="A34" s="1"/>
      <c r="B34" s="9"/>
      <c r="C34" s="11"/>
      <c r="D34" s="11"/>
      <c r="E34" s="11"/>
      <c r="F34" s="11"/>
      <c r="G34" s="11"/>
      <c r="H34" s="11"/>
      <c r="I34" s="9"/>
      <c r="J34" s="26"/>
      <c r="K34" s="9"/>
    </row>
    <row r="35" spans="1:11">
      <c r="A35" s="1"/>
      <c r="B35" s="9"/>
      <c r="C35" s="11" t="s">
        <v>70</v>
      </c>
      <c r="D35" s="11"/>
      <c r="E35" s="11"/>
      <c r="F35" s="11"/>
      <c r="G35" s="9"/>
      <c r="H35" s="11"/>
      <c r="I35" s="9"/>
      <c r="J35" s="25">
        <v>2.5000000000000001E-2</v>
      </c>
      <c r="K35" s="9"/>
    </row>
    <row r="36" spans="1:11">
      <c r="A36" s="1"/>
      <c r="B36" s="9"/>
      <c r="C36" s="11"/>
      <c r="D36" s="11"/>
      <c r="E36" s="11"/>
      <c r="F36" s="11"/>
      <c r="G36" s="11"/>
      <c r="H36" s="11"/>
      <c r="I36" s="9"/>
      <c r="J36" s="27"/>
      <c r="K36" s="9"/>
    </row>
    <row r="37" spans="1:11">
      <c r="A37" s="1"/>
      <c r="B37" s="9"/>
      <c r="C37" s="11" t="s">
        <v>71</v>
      </c>
      <c r="D37" s="11"/>
      <c r="E37" s="11"/>
      <c r="F37" s="11"/>
      <c r="G37" s="9"/>
      <c r="H37" s="11"/>
      <c r="I37" s="9"/>
      <c r="J37" s="25">
        <v>0.6</v>
      </c>
      <c r="K37" s="9"/>
    </row>
    <row r="38" spans="1:11">
      <c r="A38" s="1"/>
      <c r="B38" s="9"/>
      <c r="C38" s="11"/>
      <c r="D38" s="11"/>
      <c r="E38" s="11"/>
      <c r="F38" s="11"/>
      <c r="G38" s="11"/>
      <c r="H38" s="11"/>
      <c r="I38" s="9"/>
      <c r="J38" s="27"/>
      <c r="K38" s="9"/>
    </row>
    <row r="39" spans="1:11">
      <c r="A39" s="1"/>
      <c r="B39" s="9"/>
      <c r="C39" s="11" t="s">
        <v>72</v>
      </c>
      <c r="D39" s="11"/>
      <c r="E39" s="11"/>
      <c r="F39" s="11"/>
      <c r="G39" s="11"/>
      <c r="H39" s="11"/>
      <c r="I39" s="9"/>
      <c r="J39" s="25">
        <v>6.3700000000000007E-2</v>
      </c>
      <c r="K39" s="9"/>
    </row>
    <row r="40" spans="1:11">
      <c r="A40" s="1"/>
      <c r="B40" s="9"/>
      <c r="C40" s="11"/>
      <c r="D40" s="11"/>
      <c r="E40" s="11"/>
      <c r="F40" s="11"/>
      <c r="G40" s="11"/>
      <c r="H40" s="11"/>
      <c r="I40" s="9"/>
      <c r="J40" s="27"/>
      <c r="K40" s="9"/>
    </row>
    <row r="41" spans="1:11">
      <c r="A41" s="1"/>
      <c r="B41" s="9"/>
      <c r="C41" s="11" t="s">
        <v>30</v>
      </c>
      <c r="D41" s="11"/>
      <c r="E41" s="11"/>
      <c r="F41" s="11"/>
      <c r="G41" s="11"/>
      <c r="H41" s="11"/>
      <c r="I41" s="9"/>
      <c r="J41" s="25">
        <v>3.3399999999999999E-2</v>
      </c>
      <c r="K41" s="9"/>
    </row>
    <row r="42" spans="1:11">
      <c r="A42" s="1"/>
      <c r="B42" s="9"/>
      <c r="C42" s="11"/>
      <c r="D42" s="11"/>
      <c r="E42" s="11"/>
      <c r="F42" s="11"/>
      <c r="G42" s="11"/>
      <c r="H42" s="11"/>
      <c r="I42" s="9"/>
      <c r="J42" s="27"/>
      <c r="K42" s="9"/>
    </row>
    <row r="43" spans="1:11">
      <c r="A43" s="1"/>
      <c r="B43" s="9"/>
      <c r="C43" s="11" t="s">
        <v>31</v>
      </c>
      <c r="D43" s="11"/>
      <c r="E43" s="11"/>
      <c r="F43" s="11"/>
      <c r="G43" s="11"/>
      <c r="H43" s="11"/>
      <c r="I43" s="9"/>
      <c r="J43" s="25">
        <v>6.5000000000000002E-2</v>
      </c>
      <c r="K43" s="9"/>
    </row>
    <row r="44" spans="1:11">
      <c r="A44" s="1"/>
      <c r="B44" s="9"/>
      <c r="C44" s="11"/>
      <c r="D44" s="11"/>
      <c r="E44" s="11"/>
      <c r="F44" s="11"/>
      <c r="G44" s="11"/>
      <c r="H44" s="11"/>
      <c r="I44" s="9"/>
      <c r="J44" s="27"/>
      <c r="K44" s="9"/>
    </row>
    <row r="45" spans="1:11">
      <c r="A45" s="1"/>
      <c r="B45" s="9"/>
      <c r="C45" s="11" t="s">
        <v>32</v>
      </c>
      <c r="D45" s="11"/>
      <c r="E45" s="11"/>
      <c r="F45" s="11"/>
      <c r="G45" s="11"/>
      <c r="H45" s="11"/>
      <c r="I45" s="9"/>
      <c r="J45" s="25">
        <v>0.3</v>
      </c>
      <c r="K45" s="9"/>
    </row>
    <row r="46" spans="1:11">
      <c r="A46" s="1"/>
      <c r="B46" s="9"/>
      <c r="C46" s="11"/>
      <c r="D46" s="11"/>
      <c r="E46" s="11"/>
      <c r="F46" s="11"/>
      <c r="G46" s="11"/>
      <c r="H46" s="11"/>
      <c r="I46" s="9"/>
      <c r="J46" s="27"/>
      <c r="K46" s="9"/>
    </row>
    <row r="47" spans="1:11">
      <c r="A47" s="1"/>
      <c r="B47" s="9"/>
      <c r="C47" s="11" t="s">
        <v>33</v>
      </c>
      <c r="D47" s="11"/>
      <c r="E47" s="11"/>
      <c r="F47" s="11"/>
      <c r="G47" s="11"/>
      <c r="H47" s="11"/>
      <c r="I47" s="9"/>
      <c r="J47" s="25">
        <v>0.23457524280375086</v>
      </c>
      <c r="K47" s="9"/>
    </row>
    <row r="48" spans="1:11">
      <c r="A48" s="1"/>
      <c r="B48" s="9"/>
      <c r="C48" s="11"/>
      <c r="D48" s="11"/>
      <c r="E48" s="11"/>
      <c r="F48" s="11"/>
      <c r="G48" s="11"/>
      <c r="H48" s="11"/>
      <c r="I48" s="9"/>
      <c r="J48" s="27"/>
      <c r="K48" s="9"/>
    </row>
    <row r="49" spans="1:14">
      <c r="A49" s="1"/>
      <c r="B49" s="9"/>
      <c r="C49" s="11" t="s">
        <v>34</v>
      </c>
      <c r="D49" s="11"/>
      <c r="E49" s="11"/>
      <c r="F49" s="11"/>
      <c r="G49" s="11"/>
      <c r="H49" s="11"/>
      <c r="I49" s="9"/>
      <c r="J49" s="25">
        <v>0.65</v>
      </c>
      <c r="K49" s="9"/>
    </row>
    <row r="50" spans="1:14">
      <c r="A50" s="1"/>
      <c r="B50" s="9"/>
      <c r="C50" s="11"/>
      <c r="D50" s="11"/>
      <c r="E50" s="11"/>
      <c r="F50" s="11"/>
      <c r="G50" s="11"/>
      <c r="H50" s="11"/>
      <c r="I50" s="9"/>
      <c r="J50" s="27"/>
      <c r="K50" s="9"/>
    </row>
    <row r="51" spans="1:14">
      <c r="A51" s="1"/>
      <c r="B51" s="9"/>
      <c r="C51" s="11" t="s">
        <v>35</v>
      </c>
      <c r="D51" s="11"/>
      <c r="E51" s="11"/>
      <c r="F51" s="11"/>
      <c r="G51" s="11"/>
      <c r="H51" s="11"/>
      <c r="I51" s="9"/>
      <c r="J51" s="25">
        <v>0.8</v>
      </c>
      <c r="K51" s="9"/>
    </row>
    <row r="52" spans="1:14">
      <c r="A52" s="1"/>
      <c r="B52" s="9"/>
      <c r="C52" s="9"/>
      <c r="D52" s="9"/>
      <c r="E52" s="9"/>
      <c r="F52" s="9"/>
      <c r="G52" s="9"/>
      <c r="H52" s="9"/>
      <c r="I52" s="9"/>
      <c r="J52" s="26"/>
      <c r="K52" s="9"/>
    </row>
    <row r="53" spans="1:14">
      <c r="A53" s="1"/>
      <c r="B53" s="9"/>
      <c r="C53" s="9" t="s">
        <v>36</v>
      </c>
      <c r="D53" s="9"/>
      <c r="E53" s="9"/>
      <c r="F53" s="9"/>
      <c r="G53" s="9"/>
      <c r="H53" s="9"/>
      <c r="I53" s="9"/>
      <c r="J53" s="25">
        <v>8.2300000000000012E-2</v>
      </c>
      <c r="K53" s="9"/>
    </row>
    <row r="54" spans="1:14">
      <c r="A54" s="1"/>
      <c r="B54" s="9"/>
      <c r="C54" s="9"/>
      <c r="D54" s="9"/>
      <c r="E54" s="9"/>
      <c r="F54" s="9"/>
      <c r="G54" s="9"/>
      <c r="H54" s="9"/>
      <c r="I54" s="9"/>
      <c r="J54" s="26"/>
      <c r="K54" s="9"/>
    </row>
    <row r="55" spans="1:14">
      <c r="A55" s="1"/>
      <c r="B55" s="9"/>
      <c r="C55" s="9" t="s">
        <v>68</v>
      </c>
      <c r="D55" s="9"/>
      <c r="E55" s="9"/>
      <c r="F55" s="9"/>
      <c r="G55" s="9"/>
      <c r="H55" s="9"/>
      <c r="I55" s="16"/>
      <c r="J55" s="28">
        <v>7.1140000000000009E-2</v>
      </c>
      <c r="K55" s="17"/>
    </row>
    <row r="56" spans="1:14">
      <c r="A56" s="9"/>
      <c r="B56" s="9"/>
      <c r="C56" s="17"/>
      <c r="D56" s="16"/>
      <c r="E56" s="16"/>
      <c r="F56" s="16"/>
      <c r="G56" s="17"/>
      <c r="H56" s="16"/>
      <c r="I56" s="16"/>
      <c r="J56" s="16"/>
      <c r="K56" s="16"/>
    </row>
    <row r="57" spans="1:14">
      <c r="A57" s="9"/>
      <c r="B57" s="9"/>
      <c r="C57" s="17"/>
      <c r="D57" s="17"/>
      <c r="E57" s="17"/>
      <c r="F57" s="17"/>
      <c r="G57" s="17"/>
      <c r="H57" s="17"/>
      <c r="I57" s="17"/>
      <c r="J57" s="17"/>
      <c r="K57" s="17"/>
    </row>
    <row r="58" spans="1:14">
      <c r="A58" s="9"/>
      <c r="B58" s="9"/>
      <c r="C58" s="17"/>
      <c r="D58" s="17"/>
      <c r="E58" s="17"/>
      <c r="F58" s="17"/>
      <c r="G58" s="17"/>
      <c r="H58" s="17"/>
      <c r="I58" s="17"/>
      <c r="J58" s="17"/>
      <c r="K58" s="17"/>
    </row>
    <row r="59" spans="1:14">
      <c r="A59" s="17"/>
      <c r="B59" s="17"/>
      <c r="C59" s="17"/>
      <c r="D59" s="17"/>
      <c r="E59" s="17"/>
      <c r="F59" s="17"/>
      <c r="G59" s="17"/>
      <c r="H59" s="17"/>
      <c r="I59" s="17"/>
      <c r="J59" s="17"/>
      <c r="K59" s="17"/>
    </row>
    <row r="60" spans="1:14">
      <c r="A60" s="17"/>
      <c r="B60" s="17"/>
      <c r="C60" s="17"/>
      <c r="D60" s="17"/>
      <c r="E60" s="17"/>
      <c r="F60" s="17"/>
      <c r="G60" s="17"/>
      <c r="H60" s="17"/>
      <c r="I60" s="17"/>
      <c r="J60" s="17"/>
      <c r="K60" s="17"/>
    </row>
    <row r="61" spans="1:14">
      <c r="A61" s="17"/>
      <c r="B61" s="17"/>
      <c r="C61" s="17"/>
      <c r="D61" s="17"/>
      <c r="E61" s="17"/>
      <c r="F61" s="17"/>
      <c r="G61" s="17"/>
      <c r="H61" s="17"/>
      <c r="I61" s="17"/>
      <c r="J61" s="17"/>
      <c r="K61" s="17"/>
      <c r="L61" s="17"/>
      <c r="M61" s="17"/>
      <c r="N61" s="17"/>
    </row>
    <row r="62" spans="1:14">
      <c r="A62" s="17"/>
      <c r="B62" s="17"/>
      <c r="C62" s="17"/>
      <c r="D62" s="17"/>
      <c r="E62" s="17"/>
      <c r="F62" s="17"/>
      <c r="G62" s="17"/>
      <c r="H62" s="17"/>
      <c r="I62" s="17"/>
      <c r="J62" s="17"/>
      <c r="K62" s="17"/>
      <c r="L62" s="17"/>
      <c r="M62" s="17"/>
      <c r="N62" s="17"/>
    </row>
    <row r="63" spans="1:14">
      <c r="A63" s="17"/>
      <c r="B63" s="17"/>
      <c r="C63" s="17"/>
      <c r="D63" s="17"/>
      <c r="E63" s="17"/>
      <c r="F63" s="17"/>
      <c r="G63" s="17"/>
      <c r="H63" s="17"/>
      <c r="I63" s="17"/>
      <c r="J63" s="17"/>
      <c r="K63" s="17"/>
      <c r="L63" s="17"/>
      <c r="M63" s="17"/>
      <c r="N63" s="17"/>
    </row>
    <row r="64" spans="1:14">
      <c r="A64" s="17"/>
      <c r="B64" s="17"/>
      <c r="C64" s="17"/>
      <c r="D64" s="17"/>
      <c r="E64" s="17"/>
      <c r="F64" s="17"/>
      <c r="G64" s="17"/>
      <c r="H64" s="17"/>
      <c r="I64" s="17"/>
      <c r="J64" s="17"/>
      <c r="K64" s="17"/>
      <c r="L64" s="17"/>
      <c r="M64" s="17"/>
      <c r="N64" s="17"/>
    </row>
    <row r="65" spans="1:14">
      <c r="A65" s="17"/>
      <c r="B65" s="17"/>
      <c r="C65" s="17"/>
      <c r="D65" s="17"/>
      <c r="E65" s="17"/>
      <c r="F65" s="17"/>
      <c r="G65" s="17"/>
      <c r="H65" s="17"/>
      <c r="I65" s="17"/>
      <c r="J65" s="17"/>
      <c r="K65" s="17"/>
      <c r="L65" s="17"/>
      <c r="M65" s="17"/>
      <c r="N65" s="17"/>
    </row>
    <row r="66" spans="1:14">
      <c r="A66" s="17"/>
      <c r="B66" s="17"/>
      <c r="L66" s="17"/>
      <c r="M66" s="17"/>
      <c r="N66" s="17"/>
    </row>
    <row r="67" spans="1:14">
      <c r="A67" s="17"/>
      <c r="B67" s="17"/>
      <c r="L67" s="17"/>
      <c r="M67" s="17"/>
      <c r="N67" s="17"/>
    </row>
    <row r="68" spans="1:14">
      <c r="A68" s="17"/>
      <c r="B68" s="17"/>
      <c r="L68" s="17"/>
      <c r="M68" s="17"/>
      <c r="N68" s="17"/>
    </row>
    <row r="69" spans="1:14">
      <c r="A69" s="17"/>
      <c r="B69" s="17"/>
      <c r="L69" s="17"/>
      <c r="M69" s="17"/>
      <c r="N69" s="17"/>
    </row>
  </sheetData>
  <mergeCells count="2">
    <mergeCell ref="A3:N3"/>
    <mergeCell ref="A23:N23"/>
  </mergeCells>
  <phoneticPr fontId="5" type="noConversion"/>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nfidential xmlns="3b5ae893-1f2f-40c2-90a2-42f65ba11484">No</Confidentia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07E12F5785C094BB4A8507ED09EA031" ma:contentTypeVersion="1" ma:contentTypeDescription="Create a new document." ma:contentTypeScope="" ma:versionID="1617cc4216c19b7fcba2106c3562227c">
  <xsd:schema xmlns:xsd="http://www.w3.org/2001/XMLSchema" xmlns:xs="http://www.w3.org/2001/XMLSchema" xmlns:p="http://schemas.microsoft.com/office/2006/metadata/properties" xmlns:ns2="3b5ae893-1f2f-40c2-90a2-42f65ba11484" targetNamespace="http://schemas.microsoft.com/office/2006/metadata/properties" ma:root="true" ma:fieldsID="2b2f8c3a3467b2fbed280646551c1c3b" ns2:_="">
    <xsd:import namespace="3b5ae893-1f2f-40c2-90a2-42f65ba11484"/>
    <xsd:element name="properties">
      <xsd:complexType>
        <xsd:sequence>
          <xsd:element name="documentManagement">
            <xsd:complexType>
              <xsd:all>
                <xsd:element ref="ns2:Confidentia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5ae893-1f2f-40c2-90a2-42f65ba11484" elementFormDefault="qualified">
    <xsd:import namespace="http://schemas.microsoft.com/office/2006/documentManagement/types"/>
    <xsd:import namespace="http://schemas.microsoft.com/office/infopath/2007/PartnerControls"/>
    <xsd:element name="Confidential" ma:index="8" nillable="true" ma:displayName="Confidential" ma:format="Dropdown" ma:internalName="Confidential">
      <xsd:simpleType>
        <xsd:restriction base="dms:Choice">
          <xsd:enumeration value="Yes"/>
          <xsd:enumeration value="N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F75470-4D21-4272-8F19-645CAC257CFD}">
  <ds:schemaRefs>
    <ds:schemaRef ds:uri="http://schemas.microsoft.com/office/2006/metadata/properties"/>
    <ds:schemaRef ds:uri="http://schemas.microsoft.com/office/infopath/2007/PartnerControls"/>
    <ds:schemaRef ds:uri="3b5ae893-1f2f-40c2-90a2-42f65ba11484"/>
  </ds:schemaRefs>
</ds:datastoreItem>
</file>

<file path=customXml/itemProps2.xml><?xml version="1.0" encoding="utf-8"?>
<ds:datastoreItem xmlns:ds="http://schemas.openxmlformats.org/officeDocument/2006/customXml" ds:itemID="{D7520609-5E0A-437E-90E1-B6D391C516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5ae893-1f2f-40c2-90a2-42f65ba114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4A2940F-A26A-4192-AB88-CB698C77030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STPIS</vt:lpstr>
      <vt:lpstr>EBSS</vt:lpstr>
      <vt:lpstr>Depreciation</vt:lpstr>
      <vt:lpstr>WACC</vt:lpstr>
    </vt:vector>
  </TitlesOfParts>
  <Company>ACCC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Chris Streets</dc:creator>
  <cp:lastModifiedBy>smoff</cp:lastModifiedBy>
  <cp:lastPrinted>2006-09-01T00:56:59Z</cp:lastPrinted>
  <dcterms:created xsi:type="dcterms:W3CDTF">2006-08-29T01:51:40Z</dcterms:created>
  <dcterms:modified xsi:type="dcterms:W3CDTF">2013-01-17T01:11:57Z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0x010100B07E12F5785C094BB4A8507ED09EA031</vt:lpwstr>
  </property>
</Properties>
</file>