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670" yWindow="165" windowWidth="28470" windowHeight="14295" activeTab="1"/>
  </bookViews>
  <sheets>
    <sheet name="F03 inputs" sheetId="1" r:id="rId1"/>
    <sheet name="Daily BBB estimates" sheetId="5" r:id="rId2"/>
  </sheets>
  <definedNames>
    <definedName name="_xlnm._FilterDatabase" localSheetId="1" hidden="1">'Daily BBB estimates'!$A$5:$O$2380</definedName>
    <definedName name="_xlnm._FilterDatabase" localSheetId="0" hidden="1">'F03 inputs'!$AG$1:$AP$176</definedName>
  </definedNames>
  <calcPr calcId="145621"/>
</workbook>
</file>

<file path=xl/calcChain.xml><?xml version="1.0" encoding="utf-8"?>
<calcChain xmlns="http://schemas.openxmlformats.org/spreadsheetml/2006/main">
  <c r="I2409" i="5" l="1"/>
  <c r="J2409" i="5" s="1"/>
  <c r="K2409" i="5" s="1"/>
  <c r="M2409" i="5"/>
  <c r="N2409" i="5" s="1"/>
  <c r="O2409" i="5" s="1"/>
  <c r="AY123" i="1" l="1"/>
  <c r="AZ123" i="1"/>
  <c r="AS123" i="1"/>
  <c r="AU123" i="1"/>
  <c r="AR123" i="1"/>
  <c r="AT123" i="1" s="1"/>
  <c r="AV123" i="1" s="1"/>
  <c r="F2390" i="5" l="1"/>
  <c r="G2390" i="5"/>
  <c r="F2391" i="5"/>
  <c r="G2391" i="5"/>
  <c r="F2392" i="5"/>
  <c r="G2392" i="5"/>
  <c r="F2393" i="5"/>
  <c r="G2393" i="5"/>
  <c r="F2394" i="5"/>
  <c r="G2394" i="5"/>
  <c r="F2395" i="5"/>
  <c r="G2395" i="5"/>
  <c r="F2396" i="5"/>
  <c r="G2396" i="5"/>
  <c r="F2397" i="5"/>
  <c r="G2397" i="5"/>
  <c r="F2398" i="5"/>
  <c r="G2398" i="5"/>
  <c r="F2399" i="5"/>
  <c r="G2399" i="5"/>
  <c r="F2400" i="5"/>
  <c r="G2400" i="5"/>
  <c r="F2401" i="5"/>
  <c r="G2401" i="5"/>
  <c r="F2402" i="5"/>
  <c r="G2402" i="5"/>
  <c r="F2403" i="5"/>
  <c r="G2403" i="5"/>
  <c r="F2404" i="5"/>
  <c r="G2404" i="5"/>
  <c r="F2405" i="5"/>
  <c r="G2405" i="5"/>
  <c r="F2406" i="5"/>
  <c r="G2406" i="5"/>
  <c r="F2407" i="5"/>
  <c r="G2407" i="5"/>
  <c r="F2408" i="5"/>
  <c r="G2408" i="5"/>
  <c r="F2409" i="5"/>
  <c r="G2409" i="5"/>
  <c r="D2390" i="5"/>
  <c r="E2390" i="5"/>
  <c r="D2391" i="5"/>
  <c r="E2391" i="5"/>
  <c r="D2392" i="5"/>
  <c r="E2392" i="5"/>
  <c r="D2393" i="5"/>
  <c r="E2393" i="5"/>
  <c r="D2394" i="5"/>
  <c r="E2394" i="5"/>
  <c r="D2395" i="5"/>
  <c r="E2395" i="5"/>
  <c r="D2396" i="5"/>
  <c r="E2396" i="5"/>
  <c r="D2397" i="5"/>
  <c r="E2397" i="5"/>
  <c r="D2398" i="5"/>
  <c r="E2398" i="5"/>
  <c r="D2399" i="5"/>
  <c r="E2399" i="5"/>
  <c r="D2400" i="5"/>
  <c r="E2400" i="5"/>
  <c r="D2401" i="5"/>
  <c r="E2401" i="5"/>
  <c r="D2402" i="5"/>
  <c r="E2402" i="5"/>
  <c r="D2403" i="5"/>
  <c r="E2403" i="5"/>
  <c r="D2404" i="5"/>
  <c r="E2404" i="5"/>
  <c r="D2405" i="5"/>
  <c r="E2405" i="5"/>
  <c r="D2406" i="5"/>
  <c r="E2406" i="5"/>
  <c r="D2407" i="5"/>
  <c r="E2407" i="5"/>
  <c r="D2408" i="5"/>
  <c r="E2408" i="5"/>
  <c r="BC9" i="1" l="1"/>
  <c r="BD9" i="1" s="1"/>
  <c r="BC10" i="1"/>
  <c r="BD10" i="1" s="1"/>
  <c r="BC11" i="1"/>
  <c r="BD11" i="1" s="1"/>
  <c r="BC12" i="1"/>
  <c r="BD12" i="1" s="1"/>
  <c r="BC13" i="1"/>
  <c r="BD13" i="1" s="1"/>
  <c r="BC14" i="1"/>
  <c r="BD14" i="1" s="1"/>
  <c r="BC15" i="1"/>
  <c r="BD15" i="1" s="1"/>
  <c r="BC16" i="1"/>
  <c r="BD16" i="1" s="1"/>
  <c r="BC17" i="1"/>
  <c r="BD17" i="1" s="1"/>
  <c r="BC18" i="1"/>
  <c r="BD18" i="1" s="1"/>
  <c r="BC19" i="1"/>
  <c r="BD19" i="1" s="1"/>
  <c r="BC20" i="1"/>
  <c r="BD20" i="1" s="1"/>
  <c r="BC21" i="1"/>
  <c r="BD21" i="1" s="1"/>
  <c r="BC22" i="1"/>
  <c r="BD22" i="1" s="1"/>
  <c r="BC23" i="1"/>
  <c r="BD23" i="1" s="1"/>
  <c r="BC24" i="1"/>
  <c r="BD24" i="1" s="1"/>
  <c r="BC25" i="1"/>
  <c r="BD25" i="1" s="1"/>
  <c r="BC26" i="1"/>
  <c r="BD26" i="1" s="1"/>
  <c r="BC27" i="1"/>
  <c r="BD27" i="1" s="1"/>
  <c r="BC28" i="1"/>
  <c r="BD28" i="1" s="1"/>
  <c r="BC29" i="1"/>
  <c r="BD29" i="1" s="1"/>
  <c r="BC30" i="1"/>
  <c r="BD30" i="1" s="1"/>
  <c r="BC31" i="1"/>
  <c r="BD31" i="1" s="1"/>
  <c r="BC32" i="1"/>
  <c r="BD32" i="1" s="1"/>
  <c r="BC33" i="1"/>
  <c r="BD33" i="1" s="1"/>
  <c r="BC34" i="1"/>
  <c r="BD34" i="1" s="1"/>
  <c r="BC35" i="1"/>
  <c r="BD35" i="1" s="1"/>
  <c r="BC36" i="1"/>
  <c r="BD36" i="1" s="1"/>
  <c r="BC37" i="1"/>
  <c r="BD37" i="1" s="1"/>
  <c r="BC38" i="1"/>
  <c r="BD38" i="1" s="1"/>
  <c r="BC39" i="1"/>
  <c r="BD39" i="1" s="1"/>
  <c r="BC40" i="1"/>
  <c r="BD40" i="1" s="1"/>
  <c r="BC41" i="1"/>
  <c r="BD41" i="1" s="1"/>
  <c r="BC42" i="1"/>
  <c r="BD42" i="1" s="1"/>
  <c r="BC43" i="1"/>
  <c r="BD43" i="1" s="1"/>
  <c r="BC44" i="1"/>
  <c r="BD44" i="1" s="1"/>
  <c r="BC45" i="1"/>
  <c r="BD45" i="1" s="1"/>
  <c r="BC46" i="1"/>
  <c r="BD46" i="1" s="1"/>
  <c r="BC47" i="1"/>
  <c r="BD47" i="1" s="1"/>
  <c r="BC48" i="1"/>
  <c r="BD48" i="1" s="1"/>
  <c r="BC49" i="1"/>
  <c r="BD49" i="1" s="1"/>
  <c r="BC50" i="1"/>
  <c r="BD50" i="1" s="1"/>
  <c r="BC51" i="1"/>
  <c r="BD51" i="1" s="1"/>
  <c r="BC52" i="1"/>
  <c r="BD52" i="1" s="1"/>
  <c r="BC53" i="1"/>
  <c r="BD53" i="1" s="1"/>
  <c r="BC54" i="1"/>
  <c r="BD54" i="1" s="1"/>
  <c r="BC55" i="1"/>
  <c r="BD55" i="1" s="1"/>
  <c r="BC56" i="1"/>
  <c r="BD56" i="1" s="1"/>
  <c r="BC57" i="1"/>
  <c r="BD57" i="1" s="1"/>
  <c r="BC58" i="1"/>
  <c r="BD58" i="1" s="1"/>
  <c r="BC59" i="1"/>
  <c r="BD59" i="1" s="1"/>
  <c r="BC60" i="1"/>
  <c r="BD60" i="1" s="1"/>
  <c r="BC61" i="1"/>
  <c r="BD61" i="1" s="1"/>
  <c r="BC62" i="1"/>
  <c r="BD62" i="1" s="1"/>
  <c r="BC63" i="1"/>
  <c r="BD63" i="1" s="1"/>
  <c r="BC64" i="1"/>
  <c r="BD64" i="1" s="1"/>
  <c r="BC65" i="1"/>
  <c r="BD65" i="1" s="1"/>
  <c r="BC66" i="1"/>
  <c r="BD66" i="1" s="1"/>
  <c r="BC67" i="1"/>
  <c r="BD67" i="1" s="1"/>
  <c r="BC68" i="1"/>
  <c r="BD68" i="1" s="1"/>
  <c r="BC69" i="1"/>
  <c r="BD69" i="1" s="1"/>
  <c r="BC70" i="1"/>
  <c r="BD70" i="1" s="1"/>
  <c r="BC71" i="1"/>
  <c r="BD71" i="1" s="1"/>
  <c r="BC72" i="1"/>
  <c r="BD72" i="1" s="1"/>
  <c r="BC73" i="1"/>
  <c r="BD73" i="1" s="1"/>
  <c r="BC74" i="1"/>
  <c r="BD74" i="1" s="1"/>
  <c r="BC75" i="1"/>
  <c r="BD75" i="1" s="1"/>
  <c r="BC76" i="1"/>
  <c r="BD76" i="1" s="1"/>
  <c r="BC77" i="1"/>
  <c r="BD77" i="1" s="1"/>
  <c r="BC78" i="1"/>
  <c r="BD78" i="1" s="1"/>
  <c r="BC79" i="1"/>
  <c r="BD79" i="1" s="1"/>
  <c r="BC80" i="1"/>
  <c r="BD80" i="1" s="1"/>
  <c r="BC81" i="1"/>
  <c r="BD81" i="1" s="1"/>
  <c r="BC82" i="1"/>
  <c r="BD82" i="1" s="1"/>
  <c r="BC83" i="1"/>
  <c r="BD83" i="1" s="1"/>
  <c r="BC84" i="1"/>
  <c r="BD84" i="1" s="1"/>
  <c r="BC85" i="1"/>
  <c r="BD85" i="1" s="1"/>
  <c r="BC86" i="1"/>
  <c r="BD86" i="1" s="1"/>
  <c r="BC87" i="1"/>
  <c r="BD87" i="1" s="1"/>
  <c r="BC88" i="1"/>
  <c r="BD88" i="1" s="1"/>
  <c r="BC89" i="1"/>
  <c r="BD89" i="1" s="1"/>
  <c r="BC90" i="1"/>
  <c r="BD90" i="1" s="1"/>
  <c r="BC91" i="1"/>
  <c r="BD91" i="1" s="1"/>
  <c r="BC92" i="1"/>
  <c r="BD92" i="1" s="1"/>
  <c r="BC93" i="1"/>
  <c r="BD93" i="1" s="1"/>
  <c r="BC94" i="1"/>
  <c r="BD94" i="1" s="1"/>
  <c r="BC95" i="1"/>
  <c r="BD95" i="1" s="1"/>
  <c r="BC96" i="1"/>
  <c r="BD96" i="1" s="1"/>
  <c r="BC97" i="1"/>
  <c r="BD97" i="1" s="1"/>
  <c r="BC98" i="1"/>
  <c r="BD98" i="1" s="1"/>
  <c r="BC99" i="1"/>
  <c r="BD99" i="1" s="1"/>
  <c r="BC100" i="1"/>
  <c r="BD100" i="1" s="1"/>
  <c r="BC101" i="1"/>
  <c r="BD101" i="1" s="1"/>
  <c r="BC102" i="1"/>
  <c r="BD102" i="1" s="1"/>
  <c r="BC103" i="1"/>
  <c r="BD103" i="1" s="1"/>
  <c r="BC104" i="1"/>
  <c r="BD104" i="1" s="1"/>
  <c r="BC105" i="1"/>
  <c r="BD105" i="1" s="1"/>
  <c r="BC106" i="1"/>
  <c r="BD106" i="1" s="1"/>
  <c r="BC107" i="1"/>
  <c r="BD107" i="1" s="1"/>
  <c r="BC108" i="1"/>
  <c r="BD108" i="1" s="1"/>
  <c r="BC109" i="1"/>
  <c r="BD109" i="1" s="1"/>
  <c r="BC110" i="1"/>
  <c r="BD110" i="1" s="1"/>
  <c r="BC111" i="1"/>
  <c r="BD111" i="1" s="1"/>
  <c r="BC112" i="1"/>
  <c r="BD112" i="1" s="1"/>
  <c r="BC113" i="1"/>
  <c r="BD113" i="1" s="1"/>
  <c r="BC114" i="1"/>
  <c r="BD114" i="1" s="1"/>
  <c r="BC115" i="1"/>
  <c r="BD115" i="1" s="1"/>
  <c r="BC116" i="1"/>
  <c r="BD116" i="1" s="1"/>
  <c r="BC117" i="1"/>
  <c r="BD117" i="1" s="1"/>
  <c r="BC118" i="1"/>
  <c r="BD118" i="1" s="1"/>
  <c r="BC119" i="1"/>
  <c r="BD119" i="1" s="1"/>
  <c r="BC120" i="1"/>
  <c r="BD120" i="1" s="1"/>
  <c r="BC121" i="1"/>
  <c r="BD121" i="1" s="1"/>
  <c r="BC122" i="1"/>
  <c r="BD122" i="1" s="1"/>
  <c r="BC8" i="1"/>
  <c r="BD8" i="1" s="1"/>
  <c r="AS122" i="1" l="1"/>
  <c r="AU122" i="1"/>
  <c r="AR122" i="1" l="1"/>
  <c r="AT122" i="1" s="1"/>
  <c r="AV122" i="1" s="1"/>
  <c r="BE122" i="1" s="1"/>
  <c r="BF122" i="1" l="1"/>
  <c r="BG122" i="1" s="1"/>
  <c r="D2367" i="5"/>
  <c r="E2367" i="5"/>
  <c r="D2368" i="5"/>
  <c r="E2368" i="5"/>
  <c r="D2369" i="5"/>
  <c r="E2369" i="5"/>
  <c r="D2370" i="5"/>
  <c r="E2370" i="5"/>
  <c r="D2371" i="5"/>
  <c r="E2371" i="5"/>
  <c r="D2372" i="5"/>
  <c r="E2372" i="5"/>
  <c r="D2373" i="5"/>
  <c r="E2373" i="5"/>
  <c r="D2374" i="5"/>
  <c r="E2374" i="5"/>
  <c r="D2375" i="5"/>
  <c r="E2375" i="5"/>
  <c r="D2376" i="5"/>
  <c r="E2376" i="5"/>
  <c r="D2377" i="5"/>
  <c r="E2377" i="5"/>
  <c r="D2378" i="5"/>
  <c r="E2378" i="5"/>
  <c r="D2379" i="5"/>
  <c r="E2379" i="5"/>
  <c r="D2380" i="5"/>
  <c r="E2380" i="5"/>
  <c r="D2381" i="5"/>
  <c r="E2381" i="5"/>
  <c r="D2382" i="5"/>
  <c r="E2382" i="5"/>
  <c r="D2383" i="5"/>
  <c r="E2383" i="5"/>
  <c r="D2384" i="5"/>
  <c r="E2384" i="5"/>
  <c r="D2385" i="5"/>
  <c r="E2385" i="5"/>
  <c r="D2386" i="5"/>
  <c r="E2386" i="5"/>
  <c r="D2387" i="5"/>
  <c r="E2387" i="5"/>
  <c r="D2388" i="5"/>
  <c r="E2388" i="5"/>
  <c r="AI141" i="1" l="1"/>
  <c r="AJ141" i="1"/>
  <c r="AK141" i="1"/>
  <c r="AH141" i="1"/>
  <c r="AR9" i="1" l="1"/>
  <c r="AR119" i="1" l="1"/>
  <c r="AR111" i="1"/>
  <c r="AR103" i="1"/>
  <c r="AR95" i="1"/>
  <c r="AR87" i="1"/>
  <c r="AR83" i="1"/>
  <c r="AR75" i="1"/>
  <c r="AR67" i="1"/>
  <c r="AR59" i="1"/>
  <c r="AR51" i="1"/>
  <c r="AR43" i="1"/>
  <c r="AR35" i="1"/>
  <c r="AR27" i="1"/>
  <c r="AR15" i="1"/>
  <c r="AR8" i="1"/>
  <c r="AR114" i="1"/>
  <c r="AR106" i="1"/>
  <c r="AR98" i="1"/>
  <c r="AR90" i="1"/>
  <c r="AR82" i="1"/>
  <c r="AR74" i="1"/>
  <c r="AR66" i="1"/>
  <c r="AR58" i="1"/>
  <c r="AR50" i="1"/>
  <c r="AR42" i="1"/>
  <c r="AR34" i="1"/>
  <c r="AR26" i="1"/>
  <c r="AR18" i="1"/>
  <c r="AR10" i="1"/>
  <c r="AR121" i="1"/>
  <c r="AR113" i="1"/>
  <c r="AR120" i="1"/>
  <c r="AR116" i="1"/>
  <c r="AR112" i="1"/>
  <c r="AR108" i="1"/>
  <c r="AR104" i="1"/>
  <c r="AR100" i="1"/>
  <c r="AR96" i="1"/>
  <c r="AR92" i="1"/>
  <c r="AR88" i="1"/>
  <c r="AR84" i="1"/>
  <c r="AR80" i="1"/>
  <c r="AR76" i="1"/>
  <c r="AR72" i="1"/>
  <c r="AR68" i="1"/>
  <c r="AR64" i="1"/>
  <c r="AR60" i="1"/>
  <c r="AR56" i="1"/>
  <c r="AR52" i="1"/>
  <c r="AR48" i="1"/>
  <c r="AR44" i="1"/>
  <c r="AR40" i="1"/>
  <c r="AR36" i="1"/>
  <c r="AR32" i="1"/>
  <c r="AR28" i="1"/>
  <c r="AR24" i="1"/>
  <c r="AR20" i="1"/>
  <c r="AR16" i="1"/>
  <c r="AR12" i="1"/>
  <c r="AR115" i="1"/>
  <c r="AR107" i="1"/>
  <c r="AR99" i="1"/>
  <c r="AR91" i="1"/>
  <c r="AR79" i="1"/>
  <c r="AR71" i="1"/>
  <c r="AR63" i="1"/>
  <c r="AR55" i="1"/>
  <c r="AR47" i="1"/>
  <c r="AR39" i="1"/>
  <c r="AR31" i="1"/>
  <c r="AR23" i="1"/>
  <c r="AR19" i="1"/>
  <c r="AR11" i="1"/>
  <c r="AR118" i="1"/>
  <c r="AR110" i="1"/>
  <c r="AR102" i="1"/>
  <c r="AR94" i="1"/>
  <c r="AR86" i="1"/>
  <c r="AR78" i="1"/>
  <c r="AR70" i="1"/>
  <c r="AR62" i="1"/>
  <c r="AR54" i="1"/>
  <c r="AR46" i="1"/>
  <c r="AR38" i="1"/>
  <c r="AR30" i="1"/>
  <c r="AR22" i="1"/>
  <c r="AR14" i="1"/>
  <c r="AR117" i="1"/>
  <c r="AR109" i="1"/>
  <c r="AR105" i="1"/>
  <c r="AR101" i="1"/>
  <c r="AR97" i="1"/>
  <c r="AR93" i="1"/>
  <c r="AR89" i="1"/>
  <c r="AR85" i="1"/>
  <c r="AR81" i="1"/>
  <c r="AR77" i="1"/>
  <c r="AR73" i="1"/>
  <c r="AR69" i="1"/>
  <c r="AR65" i="1"/>
  <c r="AR61" i="1"/>
  <c r="AR57" i="1"/>
  <c r="AR53" i="1"/>
  <c r="AR49" i="1"/>
  <c r="AR45" i="1"/>
  <c r="AR41" i="1"/>
  <c r="AR37" i="1"/>
  <c r="AR33" i="1"/>
  <c r="AR29" i="1"/>
  <c r="AR25" i="1"/>
  <c r="AR21" i="1"/>
  <c r="AR17" i="1"/>
  <c r="AR13" i="1"/>
  <c r="AQ133" i="1" l="1"/>
  <c r="AQ132" i="1"/>
  <c r="AQ131" i="1"/>
  <c r="D6" i="5" l="1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E202" i="5"/>
  <c r="D203" i="5"/>
  <c r="E203" i="5"/>
  <c r="D204" i="5"/>
  <c r="E204" i="5"/>
  <c r="D205" i="5"/>
  <c r="E205" i="5"/>
  <c r="D206" i="5"/>
  <c r="E206" i="5"/>
  <c r="D207" i="5"/>
  <c r="E207" i="5"/>
  <c r="D208" i="5"/>
  <c r="E208" i="5"/>
  <c r="D209" i="5"/>
  <c r="E209" i="5"/>
  <c r="D210" i="5"/>
  <c r="E210" i="5"/>
  <c r="D211" i="5"/>
  <c r="E211" i="5"/>
  <c r="D212" i="5"/>
  <c r="E212" i="5"/>
  <c r="D213" i="5"/>
  <c r="E213" i="5"/>
  <c r="D214" i="5"/>
  <c r="E214" i="5"/>
  <c r="D215" i="5"/>
  <c r="E215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E223" i="5"/>
  <c r="D224" i="5"/>
  <c r="E224" i="5"/>
  <c r="D225" i="5"/>
  <c r="E225" i="5"/>
  <c r="D226" i="5"/>
  <c r="E226" i="5"/>
  <c r="D227" i="5"/>
  <c r="E227" i="5"/>
  <c r="D228" i="5"/>
  <c r="E228" i="5"/>
  <c r="D229" i="5"/>
  <c r="E229" i="5"/>
  <c r="D230" i="5"/>
  <c r="E230" i="5"/>
  <c r="D231" i="5"/>
  <c r="E231" i="5"/>
  <c r="D232" i="5"/>
  <c r="E232" i="5"/>
  <c r="D233" i="5"/>
  <c r="E233" i="5"/>
  <c r="D234" i="5"/>
  <c r="E234" i="5"/>
  <c r="D235" i="5"/>
  <c r="E235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7" i="5"/>
  <c r="E257" i="5"/>
  <c r="D258" i="5"/>
  <c r="E258" i="5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7" i="5"/>
  <c r="E277" i="5"/>
  <c r="D278" i="5"/>
  <c r="E278" i="5"/>
  <c r="D279" i="5"/>
  <c r="E279" i="5"/>
  <c r="D280" i="5"/>
  <c r="E280" i="5"/>
  <c r="D281" i="5"/>
  <c r="E281" i="5"/>
  <c r="D282" i="5"/>
  <c r="E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E290" i="5"/>
  <c r="D291" i="5"/>
  <c r="E291" i="5"/>
  <c r="D292" i="5"/>
  <c r="E292" i="5"/>
  <c r="D293" i="5"/>
  <c r="E293" i="5"/>
  <c r="D294" i="5"/>
  <c r="E294" i="5"/>
  <c r="D295" i="5"/>
  <c r="E295" i="5"/>
  <c r="D296" i="5"/>
  <c r="E296" i="5"/>
  <c r="D297" i="5"/>
  <c r="E297" i="5"/>
  <c r="D298" i="5"/>
  <c r="E298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306" i="5"/>
  <c r="E306" i="5"/>
  <c r="D307" i="5"/>
  <c r="E307" i="5"/>
  <c r="D308" i="5"/>
  <c r="E308" i="5"/>
  <c r="D309" i="5"/>
  <c r="E309" i="5"/>
  <c r="D310" i="5"/>
  <c r="E310" i="5"/>
  <c r="D311" i="5"/>
  <c r="E311" i="5"/>
  <c r="D312" i="5"/>
  <c r="E312" i="5"/>
  <c r="D313" i="5"/>
  <c r="E313" i="5"/>
  <c r="D314" i="5"/>
  <c r="E314" i="5"/>
  <c r="D315" i="5"/>
  <c r="E315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323" i="5"/>
  <c r="E323" i="5"/>
  <c r="D324" i="5"/>
  <c r="E324" i="5"/>
  <c r="D325" i="5"/>
  <c r="E325" i="5"/>
  <c r="D326" i="5"/>
  <c r="E326" i="5"/>
  <c r="D327" i="5"/>
  <c r="E327" i="5"/>
  <c r="D328" i="5"/>
  <c r="E328" i="5"/>
  <c r="D329" i="5"/>
  <c r="E329" i="5"/>
  <c r="D330" i="5"/>
  <c r="E330" i="5"/>
  <c r="D331" i="5"/>
  <c r="E331" i="5"/>
  <c r="D332" i="5"/>
  <c r="E332" i="5"/>
  <c r="D333" i="5"/>
  <c r="E333" i="5"/>
  <c r="D334" i="5"/>
  <c r="E334" i="5"/>
  <c r="D335" i="5"/>
  <c r="E335" i="5"/>
  <c r="D336" i="5"/>
  <c r="E336" i="5"/>
  <c r="D337" i="5"/>
  <c r="E337" i="5"/>
  <c r="D338" i="5"/>
  <c r="E338" i="5"/>
  <c r="D340" i="5"/>
  <c r="E340" i="5"/>
  <c r="D341" i="5"/>
  <c r="E341" i="5"/>
  <c r="D342" i="5"/>
  <c r="E342" i="5"/>
  <c r="D343" i="5"/>
  <c r="E343" i="5"/>
  <c r="D344" i="5"/>
  <c r="E344" i="5"/>
  <c r="D345" i="5"/>
  <c r="E345" i="5"/>
  <c r="D346" i="5"/>
  <c r="E346" i="5"/>
  <c r="D347" i="5"/>
  <c r="E347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E356" i="5"/>
  <c r="D357" i="5"/>
  <c r="E357" i="5"/>
  <c r="D358" i="5"/>
  <c r="E358" i="5"/>
  <c r="D359" i="5"/>
  <c r="E359" i="5"/>
  <c r="D361" i="5"/>
  <c r="E361" i="5"/>
  <c r="D362" i="5"/>
  <c r="E362" i="5"/>
  <c r="D363" i="5"/>
  <c r="E363" i="5"/>
  <c r="D364" i="5"/>
  <c r="E364" i="5"/>
  <c r="D365" i="5"/>
  <c r="E365" i="5"/>
  <c r="D366" i="5"/>
  <c r="E366" i="5"/>
  <c r="D367" i="5"/>
  <c r="E367" i="5"/>
  <c r="D368" i="5"/>
  <c r="E368" i="5"/>
  <c r="D369" i="5"/>
  <c r="E369" i="5"/>
  <c r="D370" i="5"/>
  <c r="E370" i="5"/>
  <c r="D371" i="5"/>
  <c r="E371" i="5"/>
  <c r="D372" i="5"/>
  <c r="E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391" i="5"/>
  <c r="E391" i="5"/>
  <c r="D392" i="5"/>
  <c r="E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E400" i="5"/>
  <c r="D401" i="5"/>
  <c r="E401" i="5"/>
  <c r="D402" i="5"/>
  <c r="E402" i="5"/>
  <c r="D404" i="5"/>
  <c r="E404" i="5"/>
  <c r="D405" i="5"/>
  <c r="E405" i="5"/>
  <c r="D406" i="5"/>
  <c r="E406" i="5"/>
  <c r="D407" i="5"/>
  <c r="E407" i="5"/>
  <c r="D408" i="5"/>
  <c r="E408" i="5"/>
  <c r="D409" i="5"/>
  <c r="E409" i="5"/>
  <c r="D410" i="5"/>
  <c r="E410" i="5"/>
  <c r="D411" i="5"/>
  <c r="E411" i="5"/>
  <c r="D412" i="5"/>
  <c r="E412" i="5"/>
  <c r="D413" i="5"/>
  <c r="E413" i="5"/>
  <c r="D414" i="5"/>
  <c r="E414" i="5"/>
  <c r="D415" i="5"/>
  <c r="E415" i="5"/>
  <c r="D416" i="5"/>
  <c r="E416" i="5"/>
  <c r="D417" i="5"/>
  <c r="E417" i="5"/>
  <c r="D418" i="5"/>
  <c r="E418" i="5"/>
  <c r="D419" i="5"/>
  <c r="E419" i="5"/>
  <c r="D420" i="5"/>
  <c r="E420" i="5"/>
  <c r="D421" i="5"/>
  <c r="E421" i="5"/>
  <c r="D422" i="5"/>
  <c r="E422" i="5"/>
  <c r="D423" i="5"/>
  <c r="E423" i="5"/>
  <c r="D425" i="5"/>
  <c r="E425" i="5"/>
  <c r="D426" i="5"/>
  <c r="E426" i="5"/>
  <c r="D427" i="5"/>
  <c r="E427" i="5"/>
  <c r="D428" i="5"/>
  <c r="E428" i="5"/>
  <c r="D429" i="5"/>
  <c r="E429" i="5"/>
  <c r="D430" i="5"/>
  <c r="E430" i="5"/>
  <c r="D431" i="5"/>
  <c r="E431" i="5"/>
  <c r="D432" i="5"/>
  <c r="E432" i="5"/>
  <c r="D433" i="5"/>
  <c r="E433" i="5"/>
  <c r="D434" i="5"/>
  <c r="E434" i="5"/>
  <c r="D435" i="5"/>
  <c r="E435" i="5"/>
  <c r="D436" i="5"/>
  <c r="E436" i="5"/>
  <c r="D437" i="5"/>
  <c r="E437" i="5"/>
  <c r="D438" i="5"/>
  <c r="E438" i="5"/>
  <c r="D439" i="5"/>
  <c r="E439" i="5"/>
  <c r="D440" i="5"/>
  <c r="E440" i="5"/>
  <c r="D441" i="5"/>
  <c r="E441" i="5"/>
  <c r="D442" i="5"/>
  <c r="E442" i="5"/>
  <c r="D443" i="5"/>
  <c r="E443" i="5"/>
  <c r="D444" i="5"/>
  <c r="E444" i="5"/>
  <c r="D446" i="5"/>
  <c r="E446" i="5"/>
  <c r="D447" i="5"/>
  <c r="E447" i="5"/>
  <c r="D448" i="5"/>
  <c r="E448" i="5"/>
  <c r="D449" i="5"/>
  <c r="E449" i="5"/>
  <c r="D450" i="5"/>
  <c r="E450" i="5"/>
  <c r="D451" i="5"/>
  <c r="E451" i="5"/>
  <c r="D452" i="5"/>
  <c r="E452" i="5"/>
  <c r="D453" i="5"/>
  <c r="E453" i="5"/>
  <c r="D454" i="5"/>
  <c r="E454" i="5"/>
  <c r="D455" i="5"/>
  <c r="E455" i="5"/>
  <c r="D456" i="5"/>
  <c r="E456" i="5"/>
  <c r="D457" i="5"/>
  <c r="E457" i="5"/>
  <c r="D458" i="5"/>
  <c r="E458" i="5"/>
  <c r="D459" i="5"/>
  <c r="E459" i="5"/>
  <c r="D460" i="5"/>
  <c r="E460" i="5"/>
  <c r="D461" i="5"/>
  <c r="E461" i="5"/>
  <c r="D462" i="5"/>
  <c r="E462" i="5"/>
  <c r="D463" i="5"/>
  <c r="E463" i="5"/>
  <c r="D464" i="5"/>
  <c r="E464" i="5"/>
  <c r="D465" i="5"/>
  <c r="E465" i="5"/>
  <c r="D466" i="5"/>
  <c r="E466" i="5"/>
  <c r="D468" i="5"/>
  <c r="E468" i="5"/>
  <c r="D469" i="5"/>
  <c r="E469" i="5"/>
  <c r="D470" i="5"/>
  <c r="E470" i="5"/>
  <c r="D471" i="5"/>
  <c r="E471" i="5"/>
  <c r="D472" i="5"/>
  <c r="E472" i="5"/>
  <c r="D473" i="5"/>
  <c r="E473" i="5"/>
  <c r="D474" i="5"/>
  <c r="E474" i="5"/>
  <c r="D475" i="5"/>
  <c r="E475" i="5"/>
  <c r="D476" i="5"/>
  <c r="E476" i="5"/>
  <c r="D477" i="5"/>
  <c r="E477" i="5"/>
  <c r="D478" i="5"/>
  <c r="E478" i="5"/>
  <c r="D479" i="5"/>
  <c r="E479" i="5"/>
  <c r="D480" i="5"/>
  <c r="E480" i="5"/>
  <c r="D481" i="5"/>
  <c r="E481" i="5"/>
  <c r="D482" i="5"/>
  <c r="E482" i="5"/>
  <c r="D483" i="5"/>
  <c r="E483" i="5"/>
  <c r="D484" i="5"/>
  <c r="E484" i="5"/>
  <c r="D485" i="5"/>
  <c r="E485" i="5"/>
  <c r="D487" i="5"/>
  <c r="E487" i="5"/>
  <c r="D488" i="5"/>
  <c r="E488" i="5"/>
  <c r="D489" i="5"/>
  <c r="E489" i="5"/>
  <c r="D490" i="5"/>
  <c r="E490" i="5"/>
  <c r="D491" i="5"/>
  <c r="E491" i="5"/>
  <c r="D492" i="5"/>
  <c r="E492" i="5"/>
  <c r="D493" i="5"/>
  <c r="E493" i="5"/>
  <c r="D494" i="5"/>
  <c r="E494" i="5"/>
  <c r="D495" i="5"/>
  <c r="E495" i="5"/>
  <c r="D496" i="5"/>
  <c r="E496" i="5"/>
  <c r="D497" i="5"/>
  <c r="E497" i="5"/>
  <c r="D498" i="5"/>
  <c r="E498" i="5"/>
  <c r="D499" i="5"/>
  <c r="E499" i="5"/>
  <c r="D500" i="5"/>
  <c r="E500" i="5"/>
  <c r="D501" i="5"/>
  <c r="E501" i="5"/>
  <c r="D502" i="5"/>
  <c r="E502" i="5"/>
  <c r="D503" i="5"/>
  <c r="E503" i="5"/>
  <c r="D504" i="5"/>
  <c r="E504" i="5"/>
  <c r="D505" i="5"/>
  <c r="E505" i="5"/>
  <c r="D506" i="5"/>
  <c r="E506" i="5"/>
  <c r="D508" i="5"/>
  <c r="E508" i="5"/>
  <c r="D509" i="5"/>
  <c r="E509" i="5"/>
  <c r="D510" i="5"/>
  <c r="E510" i="5"/>
  <c r="D511" i="5"/>
  <c r="E511" i="5"/>
  <c r="D512" i="5"/>
  <c r="E512" i="5"/>
  <c r="D513" i="5"/>
  <c r="E513" i="5"/>
  <c r="D514" i="5"/>
  <c r="E514" i="5"/>
  <c r="D515" i="5"/>
  <c r="E515" i="5"/>
  <c r="D516" i="5"/>
  <c r="E516" i="5"/>
  <c r="D517" i="5"/>
  <c r="E517" i="5"/>
  <c r="D518" i="5"/>
  <c r="E518" i="5"/>
  <c r="D519" i="5"/>
  <c r="E519" i="5"/>
  <c r="D520" i="5"/>
  <c r="E520" i="5"/>
  <c r="D521" i="5"/>
  <c r="E521" i="5"/>
  <c r="D522" i="5"/>
  <c r="E522" i="5"/>
  <c r="D523" i="5"/>
  <c r="E523" i="5"/>
  <c r="D524" i="5"/>
  <c r="E524" i="5"/>
  <c r="D525" i="5"/>
  <c r="E525" i="5"/>
  <c r="D526" i="5"/>
  <c r="E526" i="5"/>
  <c r="D528" i="5"/>
  <c r="E528" i="5"/>
  <c r="D529" i="5"/>
  <c r="E529" i="5"/>
  <c r="D530" i="5"/>
  <c r="E530" i="5"/>
  <c r="D531" i="5"/>
  <c r="E531" i="5"/>
  <c r="D532" i="5"/>
  <c r="E532" i="5"/>
  <c r="D533" i="5"/>
  <c r="E533" i="5"/>
  <c r="D534" i="5"/>
  <c r="E534" i="5"/>
  <c r="D535" i="5"/>
  <c r="E535" i="5"/>
  <c r="D536" i="5"/>
  <c r="E536" i="5"/>
  <c r="D537" i="5"/>
  <c r="E537" i="5"/>
  <c r="D538" i="5"/>
  <c r="E538" i="5"/>
  <c r="D539" i="5"/>
  <c r="E539" i="5"/>
  <c r="D540" i="5"/>
  <c r="E540" i="5"/>
  <c r="D541" i="5"/>
  <c r="E541" i="5"/>
  <c r="D542" i="5"/>
  <c r="E542" i="5"/>
  <c r="D543" i="5"/>
  <c r="E543" i="5"/>
  <c r="D544" i="5"/>
  <c r="E544" i="5"/>
  <c r="D545" i="5"/>
  <c r="E545" i="5"/>
  <c r="D546" i="5"/>
  <c r="E546" i="5"/>
  <c r="D547" i="5"/>
  <c r="E547" i="5"/>
  <c r="D548" i="5"/>
  <c r="E548" i="5"/>
  <c r="D550" i="5"/>
  <c r="E550" i="5"/>
  <c r="D551" i="5"/>
  <c r="E551" i="5"/>
  <c r="D552" i="5"/>
  <c r="E552" i="5"/>
  <c r="D553" i="5"/>
  <c r="E553" i="5"/>
  <c r="D554" i="5"/>
  <c r="E554" i="5"/>
  <c r="D555" i="5"/>
  <c r="E555" i="5"/>
  <c r="D556" i="5"/>
  <c r="E556" i="5"/>
  <c r="D557" i="5"/>
  <c r="E557" i="5"/>
  <c r="D558" i="5"/>
  <c r="E558" i="5"/>
  <c r="D559" i="5"/>
  <c r="E559" i="5"/>
  <c r="D560" i="5"/>
  <c r="E560" i="5"/>
  <c r="D561" i="5"/>
  <c r="E561" i="5"/>
  <c r="D562" i="5"/>
  <c r="E562" i="5"/>
  <c r="D563" i="5"/>
  <c r="E563" i="5"/>
  <c r="D564" i="5"/>
  <c r="E564" i="5"/>
  <c r="D565" i="5"/>
  <c r="E565" i="5"/>
  <c r="D566" i="5"/>
  <c r="E566" i="5"/>
  <c r="D568" i="5"/>
  <c r="E568" i="5"/>
  <c r="D569" i="5"/>
  <c r="E569" i="5"/>
  <c r="D570" i="5"/>
  <c r="E570" i="5"/>
  <c r="D571" i="5"/>
  <c r="E571" i="5"/>
  <c r="D572" i="5"/>
  <c r="E572" i="5"/>
  <c r="D573" i="5"/>
  <c r="E573" i="5"/>
  <c r="D574" i="5"/>
  <c r="E574" i="5"/>
  <c r="D575" i="5"/>
  <c r="E575" i="5"/>
  <c r="D576" i="5"/>
  <c r="E576" i="5"/>
  <c r="D577" i="5"/>
  <c r="E577" i="5"/>
  <c r="D578" i="5"/>
  <c r="E578" i="5"/>
  <c r="D579" i="5"/>
  <c r="E579" i="5"/>
  <c r="D580" i="5"/>
  <c r="E580" i="5"/>
  <c r="D581" i="5"/>
  <c r="E581" i="5"/>
  <c r="D582" i="5"/>
  <c r="E582" i="5"/>
  <c r="D583" i="5"/>
  <c r="E583" i="5"/>
  <c r="D584" i="5"/>
  <c r="E584" i="5"/>
  <c r="D585" i="5"/>
  <c r="E585" i="5"/>
  <c r="D586" i="5"/>
  <c r="E586" i="5"/>
  <c r="D587" i="5"/>
  <c r="E587" i="5"/>
  <c r="D588" i="5"/>
  <c r="E588" i="5"/>
  <c r="D589" i="5"/>
  <c r="E589" i="5"/>
  <c r="D591" i="5"/>
  <c r="E591" i="5"/>
  <c r="D592" i="5"/>
  <c r="E592" i="5"/>
  <c r="D593" i="5"/>
  <c r="E593" i="5"/>
  <c r="D594" i="5"/>
  <c r="E594" i="5"/>
  <c r="D595" i="5"/>
  <c r="E595" i="5"/>
  <c r="D596" i="5"/>
  <c r="E596" i="5"/>
  <c r="D597" i="5"/>
  <c r="E597" i="5"/>
  <c r="D598" i="5"/>
  <c r="E598" i="5"/>
  <c r="D599" i="5"/>
  <c r="E599" i="5"/>
  <c r="D600" i="5"/>
  <c r="E600" i="5"/>
  <c r="D601" i="5"/>
  <c r="E601" i="5"/>
  <c r="D602" i="5"/>
  <c r="E602" i="5"/>
  <c r="D603" i="5"/>
  <c r="E603" i="5"/>
  <c r="D604" i="5"/>
  <c r="E604" i="5"/>
  <c r="D605" i="5"/>
  <c r="E605" i="5"/>
  <c r="D606" i="5"/>
  <c r="E606" i="5"/>
  <c r="D607" i="5"/>
  <c r="E607" i="5"/>
  <c r="D608" i="5"/>
  <c r="E608" i="5"/>
  <c r="D609" i="5"/>
  <c r="E609" i="5"/>
  <c r="D611" i="5"/>
  <c r="E611" i="5"/>
  <c r="D612" i="5"/>
  <c r="E612" i="5"/>
  <c r="D613" i="5"/>
  <c r="E613" i="5"/>
  <c r="D614" i="5"/>
  <c r="E614" i="5"/>
  <c r="D615" i="5"/>
  <c r="E615" i="5"/>
  <c r="D616" i="5"/>
  <c r="E616" i="5"/>
  <c r="D617" i="5"/>
  <c r="E617" i="5"/>
  <c r="D618" i="5"/>
  <c r="E618" i="5"/>
  <c r="D619" i="5"/>
  <c r="E619" i="5"/>
  <c r="D620" i="5"/>
  <c r="E620" i="5"/>
  <c r="D621" i="5"/>
  <c r="E621" i="5"/>
  <c r="D622" i="5"/>
  <c r="E622" i="5"/>
  <c r="D623" i="5"/>
  <c r="E623" i="5"/>
  <c r="D624" i="5"/>
  <c r="E624" i="5"/>
  <c r="D625" i="5"/>
  <c r="E625" i="5"/>
  <c r="D626" i="5"/>
  <c r="E626" i="5"/>
  <c r="D627" i="5"/>
  <c r="E627" i="5"/>
  <c r="D628" i="5"/>
  <c r="E628" i="5"/>
  <c r="D629" i="5"/>
  <c r="E629" i="5"/>
  <c r="D630" i="5"/>
  <c r="E630" i="5"/>
  <c r="D631" i="5"/>
  <c r="E631" i="5"/>
  <c r="D633" i="5"/>
  <c r="E633" i="5"/>
  <c r="D634" i="5"/>
  <c r="E634" i="5"/>
  <c r="D635" i="5"/>
  <c r="E635" i="5"/>
  <c r="D636" i="5"/>
  <c r="E636" i="5"/>
  <c r="D637" i="5"/>
  <c r="E637" i="5"/>
  <c r="D638" i="5"/>
  <c r="E638" i="5"/>
  <c r="D639" i="5"/>
  <c r="E639" i="5"/>
  <c r="D640" i="5"/>
  <c r="E640" i="5"/>
  <c r="D641" i="5"/>
  <c r="E641" i="5"/>
  <c r="D642" i="5"/>
  <c r="E642" i="5"/>
  <c r="D643" i="5"/>
  <c r="E643" i="5"/>
  <c r="D644" i="5"/>
  <c r="E644" i="5"/>
  <c r="D645" i="5"/>
  <c r="E645" i="5"/>
  <c r="D646" i="5"/>
  <c r="E646" i="5"/>
  <c r="D647" i="5"/>
  <c r="E647" i="5"/>
  <c r="D648" i="5"/>
  <c r="E648" i="5"/>
  <c r="D649" i="5"/>
  <c r="E649" i="5"/>
  <c r="D650" i="5"/>
  <c r="E650" i="5"/>
  <c r="D651" i="5"/>
  <c r="E651" i="5"/>
  <c r="D652" i="5"/>
  <c r="E652" i="5"/>
  <c r="D653" i="5"/>
  <c r="E653" i="5"/>
  <c r="D655" i="5"/>
  <c r="E655" i="5"/>
  <c r="D656" i="5"/>
  <c r="E656" i="5"/>
  <c r="D657" i="5"/>
  <c r="E657" i="5"/>
  <c r="D658" i="5"/>
  <c r="E658" i="5"/>
  <c r="D659" i="5"/>
  <c r="E659" i="5"/>
  <c r="D660" i="5"/>
  <c r="E660" i="5"/>
  <c r="D661" i="5"/>
  <c r="E661" i="5"/>
  <c r="D662" i="5"/>
  <c r="E662" i="5"/>
  <c r="D663" i="5"/>
  <c r="E663" i="5"/>
  <c r="D664" i="5"/>
  <c r="E664" i="5"/>
  <c r="D665" i="5"/>
  <c r="E665" i="5"/>
  <c r="D666" i="5"/>
  <c r="E666" i="5"/>
  <c r="D667" i="5"/>
  <c r="E667" i="5"/>
  <c r="D668" i="5"/>
  <c r="E668" i="5"/>
  <c r="D669" i="5"/>
  <c r="E669" i="5"/>
  <c r="D670" i="5"/>
  <c r="E670" i="5"/>
  <c r="D671" i="5"/>
  <c r="E671" i="5"/>
  <c r="D672" i="5"/>
  <c r="E672" i="5"/>
  <c r="D674" i="5"/>
  <c r="E674" i="5"/>
  <c r="D675" i="5"/>
  <c r="E675" i="5"/>
  <c r="D676" i="5"/>
  <c r="E676" i="5"/>
  <c r="D677" i="5"/>
  <c r="E677" i="5"/>
  <c r="D678" i="5"/>
  <c r="E678" i="5"/>
  <c r="D679" i="5"/>
  <c r="E679" i="5"/>
  <c r="D680" i="5"/>
  <c r="E680" i="5"/>
  <c r="D681" i="5"/>
  <c r="E681" i="5"/>
  <c r="D682" i="5"/>
  <c r="E682" i="5"/>
  <c r="D683" i="5"/>
  <c r="E683" i="5"/>
  <c r="D684" i="5"/>
  <c r="E684" i="5"/>
  <c r="D685" i="5"/>
  <c r="E685" i="5"/>
  <c r="D686" i="5"/>
  <c r="E686" i="5"/>
  <c r="D687" i="5"/>
  <c r="E687" i="5"/>
  <c r="D688" i="5"/>
  <c r="E688" i="5"/>
  <c r="D689" i="5"/>
  <c r="E689" i="5"/>
  <c r="D690" i="5"/>
  <c r="E690" i="5"/>
  <c r="D691" i="5"/>
  <c r="E691" i="5"/>
  <c r="D692" i="5"/>
  <c r="E692" i="5"/>
  <c r="D693" i="5"/>
  <c r="E693" i="5"/>
  <c r="D694" i="5"/>
  <c r="E694" i="5"/>
  <c r="D696" i="5"/>
  <c r="E696" i="5"/>
  <c r="D697" i="5"/>
  <c r="E697" i="5"/>
  <c r="D698" i="5"/>
  <c r="E698" i="5"/>
  <c r="D699" i="5"/>
  <c r="E699" i="5"/>
  <c r="D700" i="5"/>
  <c r="E700" i="5"/>
  <c r="D701" i="5"/>
  <c r="E701" i="5"/>
  <c r="D702" i="5"/>
  <c r="E702" i="5"/>
  <c r="D703" i="5"/>
  <c r="E703" i="5"/>
  <c r="D704" i="5"/>
  <c r="E704" i="5"/>
  <c r="D705" i="5"/>
  <c r="E705" i="5"/>
  <c r="D706" i="5"/>
  <c r="E706" i="5"/>
  <c r="D707" i="5"/>
  <c r="E707" i="5"/>
  <c r="D708" i="5"/>
  <c r="E708" i="5"/>
  <c r="D709" i="5"/>
  <c r="E709" i="5"/>
  <c r="D710" i="5"/>
  <c r="E710" i="5"/>
  <c r="D711" i="5"/>
  <c r="E711" i="5"/>
  <c r="D712" i="5"/>
  <c r="E712" i="5"/>
  <c r="D713" i="5"/>
  <c r="E713" i="5"/>
  <c r="D714" i="5"/>
  <c r="E714" i="5"/>
  <c r="D715" i="5"/>
  <c r="E715" i="5"/>
  <c r="D716" i="5"/>
  <c r="E716" i="5"/>
  <c r="D718" i="5"/>
  <c r="E718" i="5"/>
  <c r="D719" i="5"/>
  <c r="E719" i="5"/>
  <c r="D720" i="5"/>
  <c r="E720" i="5"/>
  <c r="D721" i="5"/>
  <c r="E721" i="5"/>
  <c r="D722" i="5"/>
  <c r="E722" i="5"/>
  <c r="D723" i="5"/>
  <c r="E723" i="5"/>
  <c r="D724" i="5"/>
  <c r="E724" i="5"/>
  <c r="D725" i="5"/>
  <c r="E725" i="5"/>
  <c r="D726" i="5"/>
  <c r="E726" i="5"/>
  <c r="D727" i="5"/>
  <c r="E727" i="5"/>
  <c r="D728" i="5"/>
  <c r="E728" i="5"/>
  <c r="D729" i="5"/>
  <c r="E729" i="5"/>
  <c r="D730" i="5"/>
  <c r="E730" i="5"/>
  <c r="D731" i="5"/>
  <c r="E731" i="5"/>
  <c r="D732" i="5"/>
  <c r="E732" i="5"/>
  <c r="D733" i="5"/>
  <c r="E733" i="5"/>
  <c r="D734" i="5"/>
  <c r="E734" i="5"/>
  <c r="D735" i="5"/>
  <c r="E735" i="5"/>
  <c r="D737" i="5"/>
  <c r="E737" i="5"/>
  <c r="D738" i="5"/>
  <c r="E738" i="5"/>
  <c r="D739" i="5"/>
  <c r="E739" i="5"/>
  <c r="D740" i="5"/>
  <c r="E740" i="5"/>
  <c r="D741" i="5"/>
  <c r="E741" i="5"/>
  <c r="D742" i="5"/>
  <c r="E742" i="5"/>
  <c r="D743" i="5"/>
  <c r="E743" i="5"/>
  <c r="D744" i="5"/>
  <c r="E744" i="5"/>
  <c r="D745" i="5"/>
  <c r="E745" i="5"/>
  <c r="D746" i="5"/>
  <c r="E746" i="5"/>
  <c r="D747" i="5"/>
  <c r="E747" i="5"/>
  <c r="D748" i="5"/>
  <c r="E748" i="5"/>
  <c r="D749" i="5"/>
  <c r="E749" i="5"/>
  <c r="D750" i="5"/>
  <c r="E750" i="5"/>
  <c r="D751" i="5"/>
  <c r="E751" i="5"/>
  <c r="D752" i="5"/>
  <c r="E752" i="5"/>
  <c r="D753" i="5"/>
  <c r="E753" i="5"/>
  <c r="D754" i="5"/>
  <c r="E754" i="5"/>
  <c r="D755" i="5"/>
  <c r="E755" i="5"/>
  <c r="D756" i="5"/>
  <c r="E756" i="5"/>
  <c r="D758" i="5"/>
  <c r="E758" i="5"/>
  <c r="D759" i="5"/>
  <c r="E759" i="5"/>
  <c r="D760" i="5"/>
  <c r="E760" i="5"/>
  <c r="D761" i="5"/>
  <c r="E761" i="5"/>
  <c r="D762" i="5"/>
  <c r="E762" i="5"/>
  <c r="D763" i="5"/>
  <c r="E763" i="5"/>
  <c r="D764" i="5"/>
  <c r="E764" i="5"/>
  <c r="D765" i="5"/>
  <c r="E765" i="5"/>
  <c r="D766" i="5"/>
  <c r="E766" i="5"/>
  <c r="D767" i="5"/>
  <c r="E767" i="5"/>
  <c r="D768" i="5"/>
  <c r="E768" i="5"/>
  <c r="D769" i="5"/>
  <c r="E769" i="5"/>
  <c r="D770" i="5"/>
  <c r="E770" i="5"/>
  <c r="D771" i="5"/>
  <c r="E771" i="5"/>
  <c r="D772" i="5"/>
  <c r="E772" i="5"/>
  <c r="D773" i="5"/>
  <c r="E773" i="5"/>
  <c r="D774" i="5"/>
  <c r="E774" i="5"/>
  <c r="D775" i="5"/>
  <c r="E775" i="5"/>
  <c r="D776" i="5"/>
  <c r="E776" i="5"/>
  <c r="D777" i="5"/>
  <c r="E777" i="5"/>
  <c r="D779" i="5"/>
  <c r="E779" i="5"/>
  <c r="D780" i="5"/>
  <c r="E780" i="5"/>
  <c r="D781" i="5"/>
  <c r="E781" i="5"/>
  <c r="D782" i="5"/>
  <c r="E782" i="5"/>
  <c r="D783" i="5"/>
  <c r="E783" i="5"/>
  <c r="D784" i="5"/>
  <c r="E784" i="5"/>
  <c r="D785" i="5"/>
  <c r="E785" i="5"/>
  <c r="D786" i="5"/>
  <c r="E786" i="5"/>
  <c r="D787" i="5"/>
  <c r="E787" i="5"/>
  <c r="D788" i="5"/>
  <c r="E788" i="5"/>
  <c r="D789" i="5"/>
  <c r="E789" i="5"/>
  <c r="D790" i="5"/>
  <c r="E790" i="5"/>
  <c r="D791" i="5"/>
  <c r="E791" i="5"/>
  <c r="D792" i="5"/>
  <c r="E792" i="5"/>
  <c r="D793" i="5"/>
  <c r="E793" i="5"/>
  <c r="D794" i="5"/>
  <c r="E794" i="5"/>
  <c r="D795" i="5"/>
  <c r="E795" i="5"/>
  <c r="D796" i="5"/>
  <c r="E796" i="5"/>
  <c r="D798" i="5"/>
  <c r="E798" i="5"/>
  <c r="D799" i="5"/>
  <c r="E799" i="5"/>
  <c r="D800" i="5"/>
  <c r="E800" i="5"/>
  <c r="D801" i="5"/>
  <c r="E801" i="5"/>
  <c r="D802" i="5"/>
  <c r="E802" i="5"/>
  <c r="D803" i="5"/>
  <c r="E803" i="5"/>
  <c r="D804" i="5"/>
  <c r="E804" i="5"/>
  <c r="D805" i="5"/>
  <c r="E805" i="5"/>
  <c r="D806" i="5"/>
  <c r="E806" i="5"/>
  <c r="D807" i="5"/>
  <c r="E807" i="5"/>
  <c r="D808" i="5"/>
  <c r="E808" i="5"/>
  <c r="D809" i="5"/>
  <c r="E809" i="5"/>
  <c r="D810" i="5"/>
  <c r="E810" i="5"/>
  <c r="D811" i="5"/>
  <c r="E811" i="5"/>
  <c r="D812" i="5"/>
  <c r="E812" i="5"/>
  <c r="D813" i="5"/>
  <c r="E813" i="5"/>
  <c r="D814" i="5"/>
  <c r="E814" i="5"/>
  <c r="D815" i="5"/>
  <c r="E815" i="5"/>
  <c r="D816" i="5"/>
  <c r="E816" i="5"/>
  <c r="D817" i="5"/>
  <c r="E817" i="5"/>
  <c r="D819" i="5"/>
  <c r="E819" i="5"/>
  <c r="D820" i="5"/>
  <c r="E820" i="5"/>
  <c r="D821" i="5"/>
  <c r="E821" i="5"/>
  <c r="D822" i="5"/>
  <c r="E822" i="5"/>
  <c r="D823" i="5"/>
  <c r="E823" i="5"/>
  <c r="D824" i="5"/>
  <c r="E824" i="5"/>
  <c r="D825" i="5"/>
  <c r="E825" i="5"/>
  <c r="D826" i="5"/>
  <c r="E826" i="5"/>
  <c r="D827" i="5"/>
  <c r="E827" i="5"/>
  <c r="D828" i="5"/>
  <c r="E828" i="5"/>
  <c r="D829" i="5"/>
  <c r="E829" i="5"/>
  <c r="D830" i="5"/>
  <c r="E830" i="5"/>
  <c r="D831" i="5"/>
  <c r="E831" i="5"/>
  <c r="D832" i="5"/>
  <c r="E832" i="5"/>
  <c r="D833" i="5"/>
  <c r="E833" i="5"/>
  <c r="D834" i="5"/>
  <c r="E834" i="5"/>
  <c r="D835" i="5"/>
  <c r="E835" i="5"/>
  <c r="D836" i="5"/>
  <c r="E836" i="5"/>
  <c r="D837" i="5"/>
  <c r="E837" i="5"/>
  <c r="D838" i="5"/>
  <c r="E838" i="5"/>
  <c r="D839" i="5"/>
  <c r="E839" i="5"/>
  <c r="D841" i="5"/>
  <c r="E841" i="5"/>
  <c r="D842" i="5"/>
  <c r="E842" i="5"/>
  <c r="D843" i="5"/>
  <c r="E843" i="5"/>
  <c r="D844" i="5"/>
  <c r="E844" i="5"/>
  <c r="D845" i="5"/>
  <c r="E845" i="5"/>
  <c r="D846" i="5"/>
  <c r="E846" i="5"/>
  <c r="D847" i="5"/>
  <c r="E847" i="5"/>
  <c r="D848" i="5"/>
  <c r="E848" i="5"/>
  <c r="D849" i="5"/>
  <c r="E849" i="5"/>
  <c r="D850" i="5"/>
  <c r="E850" i="5"/>
  <c r="D851" i="5"/>
  <c r="E851" i="5"/>
  <c r="D852" i="5"/>
  <c r="E852" i="5"/>
  <c r="D853" i="5"/>
  <c r="E853" i="5"/>
  <c r="D854" i="5"/>
  <c r="E854" i="5"/>
  <c r="D855" i="5"/>
  <c r="E855" i="5"/>
  <c r="D856" i="5"/>
  <c r="E856" i="5"/>
  <c r="D857" i="5"/>
  <c r="E857" i="5"/>
  <c r="D858" i="5"/>
  <c r="E858" i="5"/>
  <c r="D859" i="5"/>
  <c r="E859" i="5"/>
  <c r="D861" i="5"/>
  <c r="E861" i="5"/>
  <c r="D862" i="5"/>
  <c r="E862" i="5"/>
  <c r="D863" i="5"/>
  <c r="E863" i="5"/>
  <c r="D864" i="5"/>
  <c r="E864" i="5"/>
  <c r="D865" i="5"/>
  <c r="E865" i="5"/>
  <c r="D866" i="5"/>
  <c r="E866" i="5"/>
  <c r="D867" i="5"/>
  <c r="E867" i="5"/>
  <c r="D868" i="5"/>
  <c r="E868" i="5"/>
  <c r="D869" i="5"/>
  <c r="E869" i="5"/>
  <c r="D870" i="5"/>
  <c r="E870" i="5"/>
  <c r="D871" i="5"/>
  <c r="E871" i="5"/>
  <c r="D872" i="5"/>
  <c r="E872" i="5"/>
  <c r="D873" i="5"/>
  <c r="E873" i="5"/>
  <c r="D874" i="5"/>
  <c r="E874" i="5"/>
  <c r="D875" i="5"/>
  <c r="E875" i="5"/>
  <c r="D876" i="5"/>
  <c r="E876" i="5"/>
  <c r="D877" i="5"/>
  <c r="E877" i="5"/>
  <c r="D878" i="5"/>
  <c r="E878" i="5"/>
  <c r="D879" i="5"/>
  <c r="E879" i="5"/>
  <c r="D880" i="5"/>
  <c r="E880" i="5"/>
  <c r="D881" i="5"/>
  <c r="E881" i="5"/>
  <c r="D882" i="5"/>
  <c r="E882" i="5"/>
  <c r="D884" i="5"/>
  <c r="E884" i="5"/>
  <c r="D885" i="5"/>
  <c r="E885" i="5"/>
  <c r="D886" i="5"/>
  <c r="E886" i="5"/>
  <c r="D887" i="5"/>
  <c r="E887" i="5"/>
  <c r="D888" i="5"/>
  <c r="E888" i="5"/>
  <c r="D889" i="5"/>
  <c r="E889" i="5"/>
  <c r="D890" i="5"/>
  <c r="E890" i="5"/>
  <c r="D891" i="5"/>
  <c r="E891" i="5"/>
  <c r="D892" i="5"/>
  <c r="E892" i="5"/>
  <c r="D893" i="5"/>
  <c r="E893" i="5"/>
  <c r="D894" i="5"/>
  <c r="E894" i="5"/>
  <c r="D895" i="5"/>
  <c r="E895" i="5"/>
  <c r="D896" i="5"/>
  <c r="E896" i="5"/>
  <c r="D897" i="5"/>
  <c r="E897" i="5"/>
  <c r="D898" i="5"/>
  <c r="E898" i="5"/>
  <c r="D899" i="5"/>
  <c r="E899" i="5"/>
  <c r="D900" i="5"/>
  <c r="E900" i="5"/>
  <c r="D901" i="5"/>
  <c r="E901" i="5"/>
  <c r="D902" i="5"/>
  <c r="E902" i="5"/>
  <c r="D904" i="5"/>
  <c r="E904" i="5"/>
  <c r="D905" i="5"/>
  <c r="E905" i="5"/>
  <c r="D906" i="5"/>
  <c r="E906" i="5"/>
  <c r="D907" i="5"/>
  <c r="E907" i="5"/>
  <c r="D908" i="5"/>
  <c r="E908" i="5"/>
  <c r="D909" i="5"/>
  <c r="E909" i="5"/>
  <c r="D910" i="5"/>
  <c r="E910" i="5"/>
  <c r="D911" i="5"/>
  <c r="E911" i="5"/>
  <c r="D912" i="5"/>
  <c r="E912" i="5"/>
  <c r="D913" i="5"/>
  <c r="E913" i="5"/>
  <c r="D914" i="5"/>
  <c r="E914" i="5"/>
  <c r="D915" i="5"/>
  <c r="E915" i="5"/>
  <c r="D916" i="5"/>
  <c r="E916" i="5"/>
  <c r="D917" i="5"/>
  <c r="E917" i="5"/>
  <c r="D918" i="5"/>
  <c r="E918" i="5"/>
  <c r="D919" i="5"/>
  <c r="E919" i="5"/>
  <c r="D920" i="5"/>
  <c r="E920" i="5"/>
  <c r="D921" i="5"/>
  <c r="E921" i="5"/>
  <c r="D922" i="5"/>
  <c r="E922" i="5"/>
  <c r="D923" i="5"/>
  <c r="E923" i="5"/>
  <c r="D924" i="5"/>
  <c r="E924" i="5"/>
  <c r="D926" i="5"/>
  <c r="E926" i="5"/>
  <c r="D927" i="5"/>
  <c r="E927" i="5"/>
  <c r="D928" i="5"/>
  <c r="E928" i="5"/>
  <c r="D929" i="5"/>
  <c r="E929" i="5"/>
  <c r="D930" i="5"/>
  <c r="E930" i="5"/>
  <c r="D931" i="5"/>
  <c r="E931" i="5"/>
  <c r="D932" i="5"/>
  <c r="E932" i="5"/>
  <c r="D933" i="5"/>
  <c r="E933" i="5"/>
  <c r="D934" i="5"/>
  <c r="E934" i="5"/>
  <c r="D935" i="5"/>
  <c r="E935" i="5"/>
  <c r="D936" i="5"/>
  <c r="E936" i="5"/>
  <c r="D937" i="5"/>
  <c r="E937" i="5"/>
  <c r="D938" i="5"/>
  <c r="E938" i="5"/>
  <c r="D939" i="5"/>
  <c r="E939" i="5"/>
  <c r="D940" i="5"/>
  <c r="E940" i="5"/>
  <c r="D941" i="5"/>
  <c r="E941" i="5"/>
  <c r="D942" i="5"/>
  <c r="E942" i="5"/>
  <c r="D943" i="5"/>
  <c r="E943" i="5"/>
  <c r="D944" i="5"/>
  <c r="E944" i="5"/>
  <c r="D945" i="5"/>
  <c r="E945" i="5"/>
  <c r="D946" i="5"/>
  <c r="E946" i="5"/>
  <c r="D948" i="5"/>
  <c r="E948" i="5"/>
  <c r="D949" i="5"/>
  <c r="E949" i="5"/>
  <c r="D950" i="5"/>
  <c r="E950" i="5"/>
  <c r="D951" i="5"/>
  <c r="E951" i="5"/>
  <c r="D952" i="5"/>
  <c r="E952" i="5"/>
  <c r="D953" i="5"/>
  <c r="E953" i="5"/>
  <c r="D954" i="5"/>
  <c r="E954" i="5"/>
  <c r="D955" i="5"/>
  <c r="E955" i="5"/>
  <c r="D956" i="5"/>
  <c r="E956" i="5"/>
  <c r="D957" i="5"/>
  <c r="E957" i="5"/>
  <c r="D958" i="5"/>
  <c r="E958" i="5"/>
  <c r="D959" i="5"/>
  <c r="E959" i="5"/>
  <c r="D960" i="5"/>
  <c r="E960" i="5"/>
  <c r="D961" i="5"/>
  <c r="E961" i="5"/>
  <c r="D962" i="5"/>
  <c r="E962" i="5"/>
  <c r="D963" i="5"/>
  <c r="E963" i="5"/>
  <c r="D964" i="5"/>
  <c r="E964" i="5"/>
  <c r="D965" i="5"/>
  <c r="E965" i="5"/>
  <c r="D966" i="5"/>
  <c r="E966" i="5"/>
  <c r="D968" i="5"/>
  <c r="E968" i="5"/>
  <c r="D969" i="5"/>
  <c r="E969" i="5"/>
  <c r="D970" i="5"/>
  <c r="E970" i="5"/>
  <c r="D971" i="5"/>
  <c r="E971" i="5"/>
  <c r="D972" i="5"/>
  <c r="E972" i="5"/>
  <c r="D973" i="5"/>
  <c r="E973" i="5"/>
  <c r="D974" i="5"/>
  <c r="E974" i="5"/>
  <c r="D975" i="5"/>
  <c r="E975" i="5"/>
  <c r="D976" i="5"/>
  <c r="E976" i="5"/>
  <c r="D977" i="5"/>
  <c r="E977" i="5"/>
  <c r="D978" i="5"/>
  <c r="E978" i="5"/>
  <c r="D979" i="5"/>
  <c r="E979" i="5"/>
  <c r="D980" i="5"/>
  <c r="E980" i="5"/>
  <c r="D981" i="5"/>
  <c r="E981" i="5"/>
  <c r="D982" i="5"/>
  <c r="E982" i="5"/>
  <c r="D983" i="5"/>
  <c r="E983" i="5"/>
  <c r="D984" i="5"/>
  <c r="E984" i="5"/>
  <c r="D985" i="5"/>
  <c r="E985" i="5"/>
  <c r="D986" i="5"/>
  <c r="E986" i="5"/>
  <c r="D987" i="5"/>
  <c r="E987" i="5"/>
  <c r="D989" i="5"/>
  <c r="E989" i="5"/>
  <c r="D990" i="5"/>
  <c r="E990" i="5"/>
  <c r="D991" i="5"/>
  <c r="E991" i="5"/>
  <c r="D992" i="5"/>
  <c r="E992" i="5"/>
  <c r="D993" i="5"/>
  <c r="E993" i="5"/>
  <c r="D994" i="5"/>
  <c r="E994" i="5"/>
  <c r="D995" i="5"/>
  <c r="E995" i="5"/>
  <c r="D996" i="5"/>
  <c r="E996" i="5"/>
  <c r="D997" i="5"/>
  <c r="E997" i="5"/>
  <c r="D998" i="5"/>
  <c r="E998" i="5"/>
  <c r="D999" i="5"/>
  <c r="E999" i="5"/>
  <c r="D1000" i="5"/>
  <c r="E1000" i="5"/>
  <c r="D1001" i="5"/>
  <c r="E1001" i="5"/>
  <c r="D1002" i="5"/>
  <c r="E1002" i="5"/>
  <c r="D1003" i="5"/>
  <c r="E1003" i="5"/>
  <c r="D1004" i="5"/>
  <c r="E1004" i="5"/>
  <c r="D1005" i="5"/>
  <c r="E1005" i="5"/>
  <c r="D1006" i="5"/>
  <c r="E1006" i="5"/>
  <c r="D1007" i="5"/>
  <c r="E1007" i="5"/>
  <c r="D1009" i="5"/>
  <c r="E1009" i="5"/>
  <c r="D1010" i="5"/>
  <c r="E1010" i="5"/>
  <c r="D1011" i="5"/>
  <c r="E1011" i="5"/>
  <c r="D1012" i="5"/>
  <c r="E1012" i="5"/>
  <c r="D1013" i="5"/>
  <c r="E1013" i="5"/>
  <c r="D1014" i="5"/>
  <c r="E1014" i="5"/>
  <c r="D1015" i="5"/>
  <c r="E1015" i="5"/>
  <c r="D1016" i="5"/>
  <c r="E1016" i="5"/>
  <c r="D1017" i="5"/>
  <c r="E1017" i="5"/>
  <c r="D1018" i="5"/>
  <c r="E1018" i="5"/>
  <c r="D1019" i="5"/>
  <c r="E1019" i="5"/>
  <c r="D1020" i="5"/>
  <c r="E1020" i="5"/>
  <c r="D1021" i="5"/>
  <c r="E1021" i="5"/>
  <c r="D1022" i="5"/>
  <c r="E1022" i="5"/>
  <c r="D1023" i="5"/>
  <c r="E1023" i="5"/>
  <c r="D1024" i="5"/>
  <c r="E1024" i="5"/>
  <c r="D1025" i="5"/>
  <c r="E1025" i="5"/>
  <c r="D1026" i="5"/>
  <c r="E1026" i="5"/>
  <c r="D1027" i="5"/>
  <c r="E1027" i="5"/>
  <c r="D1029" i="5"/>
  <c r="E1029" i="5"/>
  <c r="D1030" i="5"/>
  <c r="E1030" i="5"/>
  <c r="D1031" i="5"/>
  <c r="E1031" i="5"/>
  <c r="D1032" i="5"/>
  <c r="E1032" i="5"/>
  <c r="D1033" i="5"/>
  <c r="E1033" i="5"/>
  <c r="D1034" i="5"/>
  <c r="E1034" i="5"/>
  <c r="D1035" i="5"/>
  <c r="E1035" i="5"/>
  <c r="D1036" i="5"/>
  <c r="E1036" i="5"/>
  <c r="D1037" i="5"/>
  <c r="E1037" i="5"/>
  <c r="D1038" i="5"/>
  <c r="E1038" i="5"/>
  <c r="D1039" i="5"/>
  <c r="E1039" i="5"/>
  <c r="D1040" i="5"/>
  <c r="E1040" i="5"/>
  <c r="D1041" i="5"/>
  <c r="E1041" i="5"/>
  <c r="D1042" i="5"/>
  <c r="E1042" i="5"/>
  <c r="D1043" i="5"/>
  <c r="E1043" i="5"/>
  <c r="D1044" i="5"/>
  <c r="E1044" i="5"/>
  <c r="D1045" i="5"/>
  <c r="E1045" i="5"/>
  <c r="D1046" i="5"/>
  <c r="E1046" i="5"/>
  <c r="D1047" i="5"/>
  <c r="E1047" i="5"/>
  <c r="D1048" i="5"/>
  <c r="E1048" i="5"/>
  <c r="D1049" i="5"/>
  <c r="E1049" i="5"/>
  <c r="D1051" i="5"/>
  <c r="E1051" i="5"/>
  <c r="D1052" i="5"/>
  <c r="E1052" i="5"/>
  <c r="D1053" i="5"/>
  <c r="E1053" i="5"/>
  <c r="D1054" i="5"/>
  <c r="E1054" i="5"/>
  <c r="D1055" i="5"/>
  <c r="E1055" i="5"/>
  <c r="D1056" i="5"/>
  <c r="E1056" i="5"/>
  <c r="D1057" i="5"/>
  <c r="E1057" i="5"/>
  <c r="D1058" i="5"/>
  <c r="E1058" i="5"/>
  <c r="D1059" i="5"/>
  <c r="E1059" i="5"/>
  <c r="D1060" i="5"/>
  <c r="E1060" i="5"/>
  <c r="D1061" i="5"/>
  <c r="E1061" i="5"/>
  <c r="D1062" i="5"/>
  <c r="E1062" i="5"/>
  <c r="D1063" i="5"/>
  <c r="E1063" i="5"/>
  <c r="D1064" i="5"/>
  <c r="E1064" i="5"/>
  <c r="D1065" i="5"/>
  <c r="E1065" i="5"/>
  <c r="D1066" i="5"/>
  <c r="E1066" i="5"/>
  <c r="D1067" i="5"/>
  <c r="E1067" i="5"/>
  <c r="D1068" i="5"/>
  <c r="E1068" i="5"/>
  <c r="D1069" i="5"/>
  <c r="E1069" i="5"/>
  <c r="D1071" i="5"/>
  <c r="E1071" i="5"/>
  <c r="D1072" i="5"/>
  <c r="E1072" i="5"/>
  <c r="D1073" i="5"/>
  <c r="E1073" i="5"/>
  <c r="D1074" i="5"/>
  <c r="E1074" i="5"/>
  <c r="D1075" i="5"/>
  <c r="E1075" i="5"/>
  <c r="D1076" i="5"/>
  <c r="E1076" i="5"/>
  <c r="D1077" i="5"/>
  <c r="E1077" i="5"/>
  <c r="D1078" i="5"/>
  <c r="E1078" i="5"/>
  <c r="D1079" i="5"/>
  <c r="E1079" i="5"/>
  <c r="D1080" i="5"/>
  <c r="E1080" i="5"/>
  <c r="D1081" i="5"/>
  <c r="E1081" i="5"/>
  <c r="D1082" i="5"/>
  <c r="E1082" i="5"/>
  <c r="D1083" i="5"/>
  <c r="E1083" i="5"/>
  <c r="D1084" i="5"/>
  <c r="E1084" i="5"/>
  <c r="D1085" i="5"/>
  <c r="E1085" i="5"/>
  <c r="D1086" i="5"/>
  <c r="E1086" i="5"/>
  <c r="D1087" i="5"/>
  <c r="E1087" i="5"/>
  <c r="D1088" i="5"/>
  <c r="E1088" i="5"/>
  <c r="D1089" i="5"/>
  <c r="E1089" i="5"/>
  <c r="D1090" i="5"/>
  <c r="E1090" i="5"/>
  <c r="D1092" i="5"/>
  <c r="E1092" i="5"/>
  <c r="D1093" i="5"/>
  <c r="E1093" i="5"/>
  <c r="D1094" i="5"/>
  <c r="E1094" i="5"/>
  <c r="D1095" i="5"/>
  <c r="E1095" i="5"/>
  <c r="D1096" i="5"/>
  <c r="E1096" i="5"/>
  <c r="D1097" i="5"/>
  <c r="E1097" i="5"/>
  <c r="D1098" i="5"/>
  <c r="E1098" i="5"/>
  <c r="D1099" i="5"/>
  <c r="E1099" i="5"/>
  <c r="D1100" i="5"/>
  <c r="E1100" i="5"/>
  <c r="D1101" i="5"/>
  <c r="E1101" i="5"/>
  <c r="D1102" i="5"/>
  <c r="E1102" i="5"/>
  <c r="D1103" i="5"/>
  <c r="E1103" i="5"/>
  <c r="D1104" i="5"/>
  <c r="E1104" i="5"/>
  <c r="D1105" i="5"/>
  <c r="E1105" i="5"/>
  <c r="D1106" i="5"/>
  <c r="E1106" i="5"/>
  <c r="D1107" i="5"/>
  <c r="E1107" i="5"/>
  <c r="D1108" i="5"/>
  <c r="E1108" i="5"/>
  <c r="D1109" i="5"/>
  <c r="E1109" i="5"/>
  <c r="D1110" i="5"/>
  <c r="E1110" i="5"/>
  <c r="D1111" i="5"/>
  <c r="E1111" i="5"/>
  <c r="D1113" i="5"/>
  <c r="E1113" i="5"/>
  <c r="D1114" i="5"/>
  <c r="E1114" i="5"/>
  <c r="D1115" i="5"/>
  <c r="E1115" i="5"/>
  <c r="D1116" i="5"/>
  <c r="E1116" i="5"/>
  <c r="D1117" i="5"/>
  <c r="E1117" i="5"/>
  <c r="D1118" i="5"/>
  <c r="E1118" i="5"/>
  <c r="D1119" i="5"/>
  <c r="E1119" i="5"/>
  <c r="D1120" i="5"/>
  <c r="E1120" i="5"/>
  <c r="D1121" i="5"/>
  <c r="E1121" i="5"/>
  <c r="D1122" i="5"/>
  <c r="E1122" i="5"/>
  <c r="D1123" i="5"/>
  <c r="E1123" i="5"/>
  <c r="D1124" i="5"/>
  <c r="E1124" i="5"/>
  <c r="D1125" i="5"/>
  <c r="E1125" i="5"/>
  <c r="D1126" i="5"/>
  <c r="E1126" i="5"/>
  <c r="D1127" i="5"/>
  <c r="E1127" i="5"/>
  <c r="D1128" i="5"/>
  <c r="E1128" i="5"/>
  <c r="D1129" i="5"/>
  <c r="E1129" i="5"/>
  <c r="D1130" i="5"/>
  <c r="E1130" i="5"/>
  <c r="D1131" i="5"/>
  <c r="E1131" i="5"/>
  <c r="D1132" i="5"/>
  <c r="E1132" i="5"/>
  <c r="D1133" i="5"/>
  <c r="E1133" i="5"/>
  <c r="D1134" i="5"/>
  <c r="E1134" i="5"/>
  <c r="D1136" i="5"/>
  <c r="E1136" i="5"/>
  <c r="D1137" i="5"/>
  <c r="E1137" i="5"/>
  <c r="D1138" i="5"/>
  <c r="E1138" i="5"/>
  <c r="D1139" i="5"/>
  <c r="E1139" i="5"/>
  <c r="D1140" i="5"/>
  <c r="E1140" i="5"/>
  <c r="D1141" i="5"/>
  <c r="E1141" i="5"/>
  <c r="D1142" i="5"/>
  <c r="E1142" i="5"/>
  <c r="D1143" i="5"/>
  <c r="E1143" i="5"/>
  <c r="D1144" i="5"/>
  <c r="E1144" i="5"/>
  <c r="D1145" i="5"/>
  <c r="E1145" i="5"/>
  <c r="D1146" i="5"/>
  <c r="E1146" i="5"/>
  <c r="D1147" i="5"/>
  <c r="E1147" i="5"/>
  <c r="D1148" i="5"/>
  <c r="E1148" i="5"/>
  <c r="D1149" i="5"/>
  <c r="E1149" i="5"/>
  <c r="D1150" i="5"/>
  <c r="E1150" i="5"/>
  <c r="D1151" i="5"/>
  <c r="E1151" i="5"/>
  <c r="D1152" i="5"/>
  <c r="E1152" i="5"/>
  <c r="D1153" i="5"/>
  <c r="E1153" i="5"/>
  <c r="D1154" i="5"/>
  <c r="E1154" i="5"/>
  <c r="D1156" i="5"/>
  <c r="E1156" i="5"/>
  <c r="D1157" i="5"/>
  <c r="E1157" i="5"/>
  <c r="D1158" i="5"/>
  <c r="E1158" i="5"/>
  <c r="D1159" i="5"/>
  <c r="E1159" i="5"/>
  <c r="D1160" i="5"/>
  <c r="E1160" i="5"/>
  <c r="D1161" i="5"/>
  <c r="E1161" i="5"/>
  <c r="D1162" i="5"/>
  <c r="E1162" i="5"/>
  <c r="D1163" i="5"/>
  <c r="E1163" i="5"/>
  <c r="D1164" i="5"/>
  <c r="E1164" i="5"/>
  <c r="D1165" i="5"/>
  <c r="E1165" i="5"/>
  <c r="D1166" i="5"/>
  <c r="E1166" i="5"/>
  <c r="D1167" i="5"/>
  <c r="E1167" i="5"/>
  <c r="D1168" i="5"/>
  <c r="E1168" i="5"/>
  <c r="D1169" i="5"/>
  <c r="E1169" i="5"/>
  <c r="D1170" i="5"/>
  <c r="E1170" i="5"/>
  <c r="D1171" i="5"/>
  <c r="E1171" i="5"/>
  <c r="D1172" i="5"/>
  <c r="E1172" i="5"/>
  <c r="D1173" i="5"/>
  <c r="E1173" i="5"/>
  <c r="D1174" i="5"/>
  <c r="E1174" i="5"/>
  <c r="D1175" i="5"/>
  <c r="E1175" i="5"/>
  <c r="D1176" i="5"/>
  <c r="E1176" i="5"/>
  <c r="D1178" i="5"/>
  <c r="E1178" i="5"/>
  <c r="D1179" i="5"/>
  <c r="E1179" i="5"/>
  <c r="D1180" i="5"/>
  <c r="E1180" i="5"/>
  <c r="D1181" i="5"/>
  <c r="E1181" i="5"/>
  <c r="D1182" i="5"/>
  <c r="E1182" i="5"/>
  <c r="D1183" i="5"/>
  <c r="E1183" i="5"/>
  <c r="D1184" i="5"/>
  <c r="E1184" i="5"/>
  <c r="D1185" i="5"/>
  <c r="E1185" i="5"/>
  <c r="D1186" i="5"/>
  <c r="E1186" i="5"/>
  <c r="D1187" i="5"/>
  <c r="E1187" i="5"/>
  <c r="D1188" i="5"/>
  <c r="E1188" i="5"/>
  <c r="D1189" i="5"/>
  <c r="E1189" i="5"/>
  <c r="D1190" i="5"/>
  <c r="E1190" i="5"/>
  <c r="D1191" i="5"/>
  <c r="E1191" i="5"/>
  <c r="D1192" i="5"/>
  <c r="E1192" i="5"/>
  <c r="D1193" i="5"/>
  <c r="E1193" i="5"/>
  <c r="D1194" i="5"/>
  <c r="E1194" i="5"/>
  <c r="D1195" i="5"/>
  <c r="E1195" i="5"/>
  <c r="D1196" i="5"/>
  <c r="E1196" i="5"/>
  <c r="D1197" i="5"/>
  <c r="E1197" i="5"/>
  <c r="D1199" i="5"/>
  <c r="E1199" i="5"/>
  <c r="D1200" i="5"/>
  <c r="E1200" i="5"/>
  <c r="D1201" i="5"/>
  <c r="E1201" i="5"/>
  <c r="D1202" i="5"/>
  <c r="E1202" i="5"/>
  <c r="D1203" i="5"/>
  <c r="E1203" i="5"/>
  <c r="D1204" i="5"/>
  <c r="E1204" i="5"/>
  <c r="D1205" i="5"/>
  <c r="E1205" i="5"/>
  <c r="D1206" i="5"/>
  <c r="E1206" i="5"/>
  <c r="D1207" i="5"/>
  <c r="E1207" i="5"/>
  <c r="D1208" i="5"/>
  <c r="E1208" i="5"/>
  <c r="D1209" i="5"/>
  <c r="E1209" i="5"/>
  <c r="D1210" i="5"/>
  <c r="E1210" i="5"/>
  <c r="D1211" i="5"/>
  <c r="E1211" i="5"/>
  <c r="D1212" i="5"/>
  <c r="E1212" i="5"/>
  <c r="D1213" i="5"/>
  <c r="E1213" i="5"/>
  <c r="D1214" i="5"/>
  <c r="E1214" i="5"/>
  <c r="D1215" i="5"/>
  <c r="E1215" i="5"/>
  <c r="D1216" i="5"/>
  <c r="E1216" i="5"/>
  <c r="D1217" i="5"/>
  <c r="E1217" i="5"/>
  <c r="D1218" i="5"/>
  <c r="E1218" i="5"/>
  <c r="D1220" i="5"/>
  <c r="E1220" i="5"/>
  <c r="D1221" i="5"/>
  <c r="E1221" i="5"/>
  <c r="D1222" i="5"/>
  <c r="E1222" i="5"/>
  <c r="D1223" i="5"/>
  <c r="E1223" i="5"/>
  <c r="D1224" i="5"/>
  <c r="E1224" i="5"/>
  <c r="D1225" i="5"/>
  <c r="E1225" i="5"/>
  <c r="D1226" i="5"/>
  <c r="E1226" i="5"/>
  <c r="D1227" i="5"/>
  <c r="E1227" i="5"/>
  <c r="D1228" i="5"/>
  <c r="E1228" i="5"/>
  <c r="D1229" i="5"/>
  <c r="E1229" i="5"/>
  <c r="D1230" i="5"/>
  <c r="E1230" i="5"/>
  <c r="D1231" i="5"/>
  <c r="E1231" i="5"/>
  <c r="D1232" i="5"/>
  <c r="E1232" i="5"/>
  <c r="D1233" i="5"/>
  <c r="E1233" i="5"/>
  <c r="D1234" i="5"/>
  <c r="E1234" i="5"/>
  <c r="D1235" i="5"/>
  <c r="E1235" i="5"/>
  <c r="D1236" i="5"/>
  <c r="E1236" i="5"/>
  <c r="D1237" i="5"/>
  <c r="E1237" i="5"/>
  <c r="D1238" i="5"/>
  <c r="E1238" i="5"/>
  <c r="D1239" i="5"/>
  <c r="E1239" i="5"/>
  <c r="D1241" i="5"/>
  <c r="E1241" i="5"/>
  <c r="D1242" i="5"/>
  <c r="E1242" i="5"/>
  <c r="D1243" i="5"/>
  <c r="E1243" i="5"/>
  <c r="D1244" i="5"/>
  <c r="E1244" i="5"/>
  <c r="D1245" i="5"/>
  <c r="E1245" i="5"/>
  <c r="D1246" i="5"/>
  <c r="E1246" i="5"/>
  <c r="D1247" i="5"/>
  <c r="E1247" i="5"/>
  <c r="D1248" i="5"/>
  <c r="E1248" i="5"/>
  <c r="D1249" i="5"/>
  <c r="E1249" i="5"/>
  <c r="D1250" i="5"/>
  <c r="E1250" i="5"/>
  <c r="D1251" i="5"/>
  <c r="E1251" i="5"/>
  <c r="D1252" i="5"/>
  <c r="E1252" i="5"/>
  <c r="D1253" i="5"/>
  <c r="E1253" i="5"/>
  <c r="D1254" i="5"/>
  <c r="E1254" i="5"/>
  <c r="D1255" i="5"/>
  <c r="E1255" i="5"/>
  <c r="D1256" i="5"/>
  <c r="E1256" i="5"/>
  <c r="D1257" i="5"/>
  <c r="E1257" i="5"/>
  <c r="D1258" i="5"/>
  <c r="E1258" i="5"/>
  <c r="D1260" i="5"/>
  <c r="E1260" i="5"/>
  <c r="D1261" i="5"/>
  <c r="E1261" i="5"/>
  <c r="D1262" i="5"/>
  <c r="E1262" i="5"/>
  <c r="D1263" i="5"/>
  <c r="E1263" i="5"/>
  <c r="D1264" i="5"/>
  <c r="E1264" i="5"/>
  <c r="D1265" i="5"/>
  <c r="E1265" i="5"/>
  <c r="D1266" i="5"/>
  <c r="E1266" i="5"/>
  <c r="D1267" i="5"/>
  <c r="E1267" i="5"/>
  <c r="D1268" i="5"/>
  <c r="E1268" i="5"/>
  <c r="D1269" i="5"/>
  <c r="E1269" i="5"/>
  <c r="D1270" i="5"/>
  <c r="E1270" i="5"/>
  <c r="D1271" i="5"/>
  <c r="E1271" i="5"/>
  <c r="D1272" i="5"/>
  <c r="E1272" i="5"/>
  <c r="D1273" i="5"/>
  <c r="E1273" i="5"/>
  <c r="D1274" i="5"/>
  <c r="E1274" i="5"/>
  <c r="D1275" i="5"/>
  <c r="E1275" i="5"/>
  <c r="D1276" i="5"/>
  <c r="E1276" i="5"/>
  <c r="D1277" i="5"/>
  <c r="E1277" i="5"/>
  <c r="D1278" i="5"/>
  <c r="E1278" i="5"/>
  <c r="D1280" i="5"/>
  <c r="E1280" i="5"/>
  <c r="D1281" i="5"/>
  <c r="E1281" i="5"/>
  <c r="D1282" i="5"/>
  <c r="E1282" i="5"/>
  <c r="D1283" i="5"/>
  <c r="E1283" i="5"/>
  <c r="D1284" i="5"/>
  <c r="E1284" i="5"/>
  <c r="D1285" i="5"/>
  <c r="E1285" i="5"/>
  <c r="D1286" i="5"/>
  <c r="E1286" i="5"/>
  <c r="D1287" i="5"/>
  <c r="E1287" i="5"/>
  <c r="D1288" i="5"/>
  <c r="E1288" i="5"/>
  <c r="D1289" i="5"/>
  <c r="E1289" i="5"/>
  <c r="D1290" i="5"/>
  <c r="E1290" i="5"/>
  <c r="D1291" i="5"/>
  <c r="E1291" i="5"/>
  <c r="D1292" i="5"/>
  <c r="E1292" i="5"/>
  <c r="D1293" i="5"/>
  <c r="E1293" i="5"/>
  <c r="D1294" i="5"/>
  <c r="E1294" i="5"/>
  <c r="D1295" i="5"/>
  <c r="E1295" i="5"/>
  <c r="D1296" i="5"/>
  <c r="E1296" i="5"/>
  <c r="D1297" i="5"/>
  <c r="E1297" i="5"/>
  <c r="D1298" i="5"/>
  <c r="E1298" i="5"/>
  <c r="D1299" i="5"/>
  <c r="E1299" i="5"/>
  <c r="D1300" i="5"/>
  <c r="E1300" i="5"/>
  <c r="D1301" i="5"/>
  <c r="E1301" i="5"/>
  <c r="D1303" i="5"/>
  <c r="E1303" i="5"/>
  <c r="D1304" i="5"/>
  <c r="E1304" i="5"/>
  <c r="D1305" i="5"/>
  <c r="E1305" i="5"/>
  <c r="D1306" i="5"/>
  <c r="E1306" i="5"/>
  <c r="D1307" i="5"/>
  <c r="E1307" i="5"/>
  <c r="D1308" i="5"/>
  <c r="E1308" i="5"/>
  <c r="D1309" i="5"/>
  <c r="E1309" i="5"/>
  <c r="D1310" i="5"/>
  <c r="E1310" i="5"/>
  <c r="D1311" i="5"/>
  <c r="E1311" i="5"/>
  <c r="D1312" i="5"/>
  <c r="E1312" i="5"/>
  <c r="D1313" i="5"/>
  <c r="E1313" i="5"/>
  <c r="D1314" i="5"/>
  <c r="E1314" i="5"/>
  <c r="D1315" i="5"/>
  <c r="E1315" i="5"/>
  <c r="D1316" i="5"/>
  <c r="E1316" i="5"/>
  <c r="D1317" i="5"/>
  <c r="E1317" i="5"/>
  <c r="D1318" i="5"/>
  <c r="E1318" i="5"/>
  <c r="D1319" i="5"/>
  <c r="E1319" i="5"/>
  <c r="D1320" i="5"/>
  <c r="E1320" i="5"/>
  <c r="D1322" i="5"/>
  <c r="E1322" i="5"/>
  <c r="D1323" i="5"/>
  <c r="E1323" i="5"/>
  <c r="D1324" i="5"/>
  <c r="E1324" i="5"/>
  <c r="D1325" i="5"/>
  <c r="E1325" i="5"/>
  <c r="D1326" i="5"/>
  <c r="E1326" i="5"/>
  <c r="D1327" i="5"/>
  <c r="E1327" i="5"/>
  <c r="D1328" i="5"/>
  <c r="E1328" i="5"/>
  <c r="D1329" i="5"/>
  <c r="E1329" i="5"/>
  <c r="D1330" i="5"/>
  <c r="E1330" i="5"/>
  <c r="D1331" i="5"/>
  <c r="E1331" i="5"/>
  <c r="D1332" i="5"/>
  <c r="E1332" i="5"/>
  <c r="D1333" i="5"/>
  <c r="E1333" i="5"/>
  <c r="D1334" i="5"/>
  <c r="E1334" i="5"/>
  <c r="D1335" i="5"/>
  <c r="E1335" i="5"/>
  <c r="D1336" i="5"/>
  <c r="E1336" i="5"/>
  <c r="D1337" i="5"/>
  <c r="E1337" i="5"/>
  <c r="D1338" i="5"/>
  <c r="E1338" i="5"/>
  <c r="D1339" i="5"/>
  <c r="E1339" i="5"/>
  <c r="D1340" i="5"/>
  <c r="E1340" i="5"/>
  <c r="D1341" i="5"/>
  <c r="E1341" i="5"/>
  <c r="D1343" i="5"/>
  <c r="E1343" i="5"/>
  <c r="D1344" i="5"/>
  <c r="E1344" i="5"/>
  <c r="D1345" i="5"/>
  <c r="E1345" i="5"/>
  <c r="D1346" i="5"/>
  <c r="E1346" i="5"/>
  <c r="D1347" i="5"/>
  <c r="E1347" i="5"/>
  <c r="D1348" i="5"/>
  <c r="E1348" i="5"/>
  <c r="D1349" i="5"/>
  <c r="E1349" i="5"/>
  <c r="D1350" i="5"/>
  <c r="E1350" i="5"/>
  <c r="D1351" i="5"/>
  <c r="E1351" i="5"/>
  <c r="D1352" i="5"/>
  <c r="E1352" i="5"/>
  <c r="D1353" i="5"/>
  <c r="E1353" i="5"/>
  <c r="D1354" i="5"/>
  <c r="E1354" i="5"/>
  <c r="D1355" i="5"/>
  <c r="E1355" i="5"/>
  <c r="D1356" i="5"/>
  <c r="E1356" i="5"/>
  <c r="D1357" i="5"/>
  <c r="E1357" i="5"/>
  <c r="D1358" i="5"/>
  <c r="E1358" i="5"/>
  <c r="D1359" i="5"/>
  <c r="E1359" i="5"/>
  <c r="D1360" i="5"/>
  <c r="E1360" i="5"/>
  <c r="D1361" i="5"/>
  <c r="E1361" i="5"/>
  <c r="D1362" i="5"/>
  <c r="E1362" i="5"/>
  <c r="D1364" i="5"/>
  <c r="E1364" i="5"/>
  <c r="D1365" i="5"/>
  <c r="E1365" i="5"/>
  <c r="D1366" i="5"/>
  <c r="E1366" i="5"/>
  <c r="D1367" i="5"/>
  <c r="E1367" i="5"/>
  <c r="D1368" i="5"/>
  <c r="E1368" i="5"/>
  <c r="D1369" i="5"/>
  <c r="E1369" i="5"/>
  <c r="D1370" i="5"/>
  <c r="E1370" i="5"/>
  <c r="D1371" i="5"/>
  <c r="E1371" i="5"/>
  <c r="D1372" i="5"/>
  <c r="E1372" i="5"/>
  <c r="D1373" i="5"/>
  <c r="E1373" i="5"/>
  <c r="D1374" i="5"/>
  <c r="E1374" i="5"/>
  <c r="D1375" i="5"/>
  <c r="E1375" i="5"/>
  <c r="D1376" i="5"/>
  <c r="E1376" i="5"/>
  <c r="D1377" i="5"/>
  <c r="E1377" i="5"/>
  <c r="D1378" i="5"/>
  <c r="E1378" i="5"/>
  <c r="D1379" i="5"/>
  <c r="E1379" i="5"/>
  <c r="D1380" i="5"/>
  <c r="E1380" i="5"/>
  <c r="D1381" i="5"/>
  <c r="E1381" i="5"/>
  <c r="D1382" i="5"/>
  <c r="E1382" i="5"/>
  <c r="D1383" i="5"/>
  <c r="E1383" i="5"/>
  <c r="D1384" i="5"/>
  <c r="E1384" i="5"/>
  <c r="D1386" i="5"/>
  <c r="E1386" i="5"/>
  <c r="D1387" i="5"/>
  <c r="E1387" i="5"/>
  <c r="D1388" i="5"/>
  <c r="E1388" i="5"/>
  <c r="D1389" i="5"/>
  <c r="E1389" i="5"/>
  <c r="D1390" i="5"/>
  <c r="E1390" i="5"/>
  <c r="D1391" i="5"/>
  <c r="E1391" i="5"/>
  <c r="D1392" i="5"/>
  <c r="E1392" i="5"/>
  <c r="D1393" i="5"/>
  <c r="E1393" i="5"/>
  <c r="D1394" i="5"/>
  <c r="E1394" i="5"/>
  <c r="D1395" i="5"/>
  <c r="E1395" i="5"/>
  <c r="D1396" i="5"/>
  <c r="E1396" i="5"/>
  <c r="D1397" i="5"/>
  <c r="E1397" i="5"/>
  <c r="D1398" i="5"/>
  <c r="E1398" i="5"/>
  <c r="D1399" i="5"/>
  <c r="E1399" i="5"/>
  <c r="D1400" i="5"/>
  <c r="E1400" i="5"/>
  <c r="D1401" i="5"/>
  <c r="E1401" i="5"/>
  <c r="D1402" i="5"/>
  <c r="E1402" i="5"/>
  <c r="D1403" i="5"/>
  <c r="E1403" i="5"/>
  <c r="D1404" i="5"/>
  <c r="E1404" i="5"/>
  <c r="D1405" i="5"/>
  <c r="E1405" i="5"/>
  <c r="D1407" i="5"/>
  <c r="E1407" i="5"/>
  <c r="D1408" i="5"/>
  <c r="E1408" i="5"/>
  <c r="D1409" i="5"/>
  <c r="E1409" i="5"/>
  <c r="D1410" i="5"/>
  <c r="E1410" i="5"/>
  <c r="D1411" i="5"/>
  <c r="E1411" i="5"/>
  <c r="D1412" i="5"/>
  <c r="E1412" i="5"/>
  <c r="D1413" i="5"/>
  <c r="E1413" i="5"/>
  <c r="D1414" i="5"/>
  <c r="E1414" i="5"/>
  <c r="D1415" i="5"/>
  <c r="E1415" i="5"/>
  <c r="D1416" i="5"/>
  <c r="E1416" i="5"/>
  <c r="D1417" i="5"/>
  <c r="E1417" i="5"/>
  <c r="D1418" i="5"/>
  <c r="E1418" i="5"/>
  <c r="D1419" i="5"/>
  <c r="E1419" i="5"/>
  <c r="D1420" i="5"/>
  <c r="E1420" i="5"/>
  <c r="D1421" i="5"/>
  <c r="E1421" i="5"/>
  <c r="D1422" i="5"/>
  <c r="E1422" i="5"/>
  <c r="D1423" i="5"/>
  <c r="E1423" i="5"/>
  <c r="D1424" i="5"/>
  <c r="E1424" i="5"/>
  <c r="D1425" i="5"/>
  <c r="E1425" i="5"/>
  <c r="D1426" i="5"/>
  <c r="E1426" i="5"/>
  <c r="D1427" i="5"/>
  <c r="E1427" i="5"/>
  <c r="D1429" i="5"/>
  <c r="E1429" i="5"/>
  <c r="D1430" i="5"/>
  <c r="E1430" i="5"/>
  <c r="D1431" i="5"/>
  <c r="E1431" i="5"/>
  <c r="D1432" i="5"/>
  <c r="E1432" i="5"/>
  <c r="D1433" i="5"/>
  <c r="E1433" i="5"/>
  <c r="D1434" i="5"/>
  <c r="E1434" i="5"/>
  <c r="D1435" i="5"/>
  <c r="E1435" i="5"/>
  <c r="D1436" i="5"/>
  <c r="E1436" i="5"/>
  <c r="D1437" i="5"/>
  <c r="E1437" i="5"/>
  <c r="D1438" i="5"/>
  <c r="E1438" i="5"/>
  <c r="D1439" i="5"/>
  <c r="E1439" i="5"/>
  <c r="D1440" i="5"/>
  <c r="E1440" i="5"/>
  <c r="D1441" i="5"/>
  <c r="E1441" i="5"/>
  <c r="D1442" i="5"/>
  <c r="E1442" i="5"/>
  <c r="D1443" i="5"/>
  <c r="E1443" i="5"/>
  <c r="D1444" i="5"/>
  <c r="E1444" i="5"/>
  <c r="D1445" i="5"/>
  <c r="E1445" i="5"/>
  <c r="D1446" i="5"/>
  <c r="E1446" i="5"/>
  <c r="D1447" i="5"/>
  <c r="E1447" i="5"/>
  <c r="D1449" i="5"/>
  <c r="E1449" i="5"/>
  <c r="D1450" i="5"/>
  <c r="E1450" i="5"/>
  <c r="D1451" i="5"/>
  <c r="E1451" i="5"/>
  <c r="D1452" i="5"/>
  <c r="E1452" i="5"/>
  <c r="D1453" i="5"/>
  <c r="E1453" i="5"/>
  <c r="D1454" i="5"/>
  <c r="E1454" i="5"/>
  <c r="D1455" i="5"/>
  <c r="E1455" i="5"/>
  <c r="D1456" i="5"/>
  <c r="E1456" i="5"/>
  <c r="D1457" i="5"/>
  <c r="E1457" i="5"/>
  <c r="D1458" i="5"/>
  <c r="E1458" i="5"/>
  <c r="D1459" i="5"/>
  <c r="E1459" i="5"/>
  <c r="D1460" i="5"/>
  <c r="E1460" i="5"/>
  <c r="D1461" i="5"/>
  <c r="E1461" i="5"/>
  <c r="D1462" i="5"/>
  <c r="E1462" i="5"/>
  <c r="D1463" i="5"/>
  <c r="E1463" i="5"/>
  <c r="D1464" i="5"/>
  <c r="E1464" i="5"/>
  <c r="D1465" i="5"/>
  <c r="E1465" i="5"/>
  <c r="D1466" i="5"/>
  <c r="E1466" i="5"/>
  <c r="D1467" i="5"/>
  <c r="E1467" i="5"/>
  <c r="D1468" i="5"/>
  <c r="E1468" i="5"/>
  <c r="D1469" i="5"/>
  <c r="E1469" i="5"/>
  <c r="D1471" i="5"/>
  <c r="E1471" i="5"/>
  <c r="D1472" i="5"/>
  <c r="E1472" i="5"/>
  <c r="D1473" i="5"/>
  <c r="E1473" i="5"/>
  <c r="D1474" i="5"/>
  <c r="E1474" i="5"/>
  <c r="D1475" i="5"/>
  <c r="E1475" i="5"/>
  <c r="D1476" i="5"/>
  <c r="E1476" i="5"/>
  <c r="D1477" i="5"/>
  <c r="E1477" i="5"/>
  <c r="D1478" i="5"/>
  <c r="E1478" i="5"/>
  <c r="D1479" i="5"/>
  <c r="E1479" i="5"/>
  <c r="D1480" i="5"/>
  <c r="E1480" i="5"/>
  <c r="D1481" i="5"/>
  <c r="E1481" i="5"/>
  <c r="D1482" i="5"/>
  <c r="E1482" i="5"/>
  <c r="D1483" i="5"/>
  <c r="E1483" i="5"/>
  <c r="D1484" i="5"/>
  <c r="E1484" i="5"/>
  <c r="D1485" i="5"/>
  <c r="E1485" i="5"/>
  <c r="D1486" i="5"/>
  <c r="E1486" i="5"/>
  <c r="D1487" i="5"/>
  <c r="E1487" i="5"/>
  <c r="D1488" i="5"/>
  <c r="E1488" i="5"/>
  <c r="D1489" i="5"/>
  <c r="E1489" i="5"/>
  <c r="D1490" i="5"/>
  <c r="E1490" i="5"/>
  <c r="D1492" i="5"/>
  <c r="E1492" i="5"/>
  <c r="D1493" i="5"/>
  <c r="E1493" i="5"/>
  <c r="D1494" i="5"/>
  <c r="E1494" i="5"/>
  <c r="D1495" i="5"/>
  <c r="E1495" i="5"/>
  <c r="D1496" i="5"/>
  <c r="E1496" i="5"/>
  <c r="D1497" i="5"/>
  <c r="E1497" i="5"/>
  <c r="D1498" i="5"/>
  <c r="E1498" i="5"/>
  <c r="D1499" i="5"/>
  <c r="E1499" i="5"/>
  <c r="D1500" i="5"/>
  <c r="E1500" i="5"/>
  <c r="D1501" i="5"/>
  <c r="E1501" i="5"/>
  <c r="D1502" i="5"/>
  <c r="E1502" i="5"/>
  <c r="D1503" i="5"/>
  <c r="E1503" i="5"/>
  <c r="D1504" i="5"/>
  <c r="E1504" i="5"/>
  <c r="D1505" i="5"/>
  <c r="E1505" i="5"/>
  <c r="D1506" i="5"/>
  <c r="E1506" i="5"/>
  <c r="D1507" i="5"/>
  <c r="E1507" i="5"/>
  <c r="D1508" i="5"/>
  <c r="E1508" i="5"/>
  <c r="D1509" i="5"/>
  <c r="E1509" i="5"/>
  <c r="D1511" i="5"/>
  <c r="E1511" i="5"/>
  <c r="D1512" i="5"/>
  <c r="E1512" i="5"/>
  <c r="D1513" i="5"/>
  <c r="E1513" i="5"/>
  <c r="D1514" i="5"/>
  <c r="E1514" i="5"/>
  <c r="D1515" i="5"/>
  <c r="E1515" i="5"/>
  <c r="D1516" i="5"/>
  <c r="E1516" i="5"/>
  <c r="D1517" i="5"/>
  <c r="E1517" i="5"/>
  <c r="D1518" i="5"/>
  <c r="E1518" i="5"/>
  <c r="D1519" i="5"/>
  <c r="E1519" i="5"/>
  <c r="D1520" i="5"/>
  <c r="E1520" i="5"/>
  <c r="D1521" i="5"/>
  <c r="E1521" i="5"/>
  <c r="D1522" i="5"/>
  <c r="E1522" i="5"/>
  <c r="D1523" i="5"/>
  <c r="E1523" i="5"/>
  <c r="D1524" i="5"/>
  <c r="E1524" i="5"/>
  <c r="D1525" i="5"/>
  <c r="E1525" i="5"/>
  <c r="D1526" i="5"/>
  <c r="E1526" i="5"/>
  <c r="D1527" i="5"/>
  <c r="E1527" i="5"/>
  <c r="D1528" i="5"/>
  <c r="E1528" i="5"/>
  <c r="D1529" i="5"/>
  <c r="E1529" i="5"/>
  <c r="D1531" i="5"/>
  <c r="E1531" i="5"/>
  <c r="D1532" i="5"/>
  <c r="E1532" i="5"/>
  <c r="D1533" i="5"/>
  <c r="E1533" i="5"/>
  <c r="D1534" i="5"/>
  <c r="E1534" i="5"/>
  <c r="D1535" i="5"/>
  <c r="E1535" i="5"/>
  <c r="D1536" i="5"/>
  <c r="E1536" i="5"/>
  <c r="D1537" i="5"/>
  <c r="E1537" i="5"/>
  <c r="D1538" i="5"/>
  <c r="E1538" i="5"/>
  <c r="D1539" i="5"/>
  <c r="E1539" i="5"/>
  <c r="D1540" i="5"/>
  <c r="E1540" i="5"/>
  <c r="D1541" i="5"/>
  <c r="E1541" i="5"/>
  <c r="D1542" i="5"/>
  <c r="E1542" i="5"/>
  <c r="D1543" i="5"/>
  <c r="E1543" i="5"/>
  <c r="D1544" i="5"/>
  <c r="E1544" i="5"/>
  <c r="D1545" i="5"/>
  <c r="E1545" i="5"/>
  <c r="D1546" i="5"/>
  <c r="E1546" i="5"/>
  <c r="D1547" i="5"/>
  <c r="E1547" i="5"/>
  <c r="D1548" i="5"/>
  <c r="E1548" i="5"/>
  <c r="D1549" i="5"/>
  <c r="E1549" i="5"/>
  <c r="D1550" i="5"/>
  <c r="E1550" i="5"/>
  <c r="D1551" i="5"/>
  <c r="E1551" i="5"/>
  <c r="D1552" i="5"/>
  <c r="E1552" i="5"/>
  <c r="D1554" i="5"/>
  <c r="E1554" i="5"/>
  <c r="D1555" i="5"/>
  <c r="E1555" i="5"/>
  <c r="D1556" i="5"/>
  <c r="E1556" i="5"/>
  <c r="D1557" i="5"/>
  <c r="E1557" i="5"/>
  <c r="D1558" i="5"/>
  <c r="E1558" i="5"/>
  <c r="D1559" i="5"/>
  <c r="E1559" i="5"/>
  <c r="D1560" i="5"/>
  <c r="E1560" i="5"/>
  <c r="D1561" i="5"/>
  <c r="E1561" i="5"/>
  <c r="D1562" i="5"/>
  <c r="E1562" i="5"/>
  <c r="D1563" i="5"/>
  <c r="E1563" i="5"/>
  <c r="D1564" i="5"/>
  <c r="E1564" i="5"/>
  <c r="D1565" i="5"/>
  <c r="E1565" i="5"/>
  <c r="D1566" i="5"/>
  <c r="E1566" i="5"/>
  <c r="D1567" i="5"/>
  <c r="E1567" i="5"/>
  <c r="D1568" i="5"/>
  <c r="E1568" i="5"/>
  <c r="D1569" i="5"/>
  <c r="E1569" i="5"/>
  <c r="D1570" i="5"/>
  <c r="E1570" i="5"/>
  <c r="D1572" i="5"/>
  <c r="E1572" i="5"/>
  <c r="D1573" i="5"/>
  <c r="E1573" i="5"/>
  <c r="D1574" i="5"/>
  <c r="E1574" i="5"/>
  <c r="D1575" i="5"/>
  <c r="E1575" i="5"/>
  <c r="D1576" i="5"/>
  <c r="E1576" i="5"/>
  <c r="D1577" i="5"/>
  <c r="E1577" i="5"/>
  <c r="D1578" i="5"/>
  <c r="E1578" i="5"/>
  <c r="D1579" i="5"/>
  <c r="E1579" i="5"/>
  <c r="D1580" i="5"/>
  <c r="E1580" i="5"/>
  <c r="D1581" i="5"/>
  <c r="E1581" i="5"/>
  <c r="D1582" i="5"/>
  <c r="E1582" i="5"/>
  <c r="D1583" i="5"/>
  <c r="E1583" i="5"/>
  <c r="D1584" i="5"/>
  <c r="E1584" i="5"/>
  <c r="D1585" i="5"/>
  <c r="E1585" i="5"/>
  <c r="D1586" i="5"/>
  <c r="E1586" i="5"/>
  <c r="D1587" i="5"/>
  <c r="E1587" i="5"/>
  <c r="D1588" i="5"/>
  <c r="E1588" i="5"/>
  <c r="D1589" i="5"/>
  <c r="E1589" i="5"/>
  <c r="D1590" i="5"/>
  <c r="E1590" i="5"/>
  <c r="D1591" i="5"/>
  <c r="E1591" i="5"/>
  <c r="D1592" i="5"/>
  <c r="E1592" i="5"/>
  <c r="D1594" i="5"/>
  <c r="E1594" i="5"/>
  <c r="D1595" i="5"/>
  <c r="E1595" i="5"/>
  <c r="D1596" i="5"/>
  <c r="E1596" i="5"/>
  <c r="D1597" i="5"/>
  <c r="E1597" i="5"/>
  <c r="D1598" i="5"/>
  <c r="E1598" i="5"/>
  <c r="D1599" i="5"/>
  <c r="E1599" i="5"/>
  <c r="D1600" i="5"/>
  <c r="E1600" i="5"/>
  <c r="D1601" i="5"/>
  <c r="E1601" i="5"/>
  <c r="D1602" i="5"/>
  <c r="E1602" i="5"/>
  <c r="D1603" i="5"/>
  <c r="E1603" i="5"/>
  <c r="D1604" i="5"/>
  <c r="E1604" i="5"/>
  <c r="D1605" i="5"/>
  <c r="E1605" i="5"/>
  <c r="D1606" i="5"/>
  <c r="E1606" i="5"/>
  <c r="D1607" i="5"/>
  <c r="E1607" i="5"/>
  <c r="D1608" i="5"/>
  <c r="E1608" i="5"/>
  <c r="D1609" i="5"/>
  <c r="E1609" i="5"/>
  <c r="D1610" i="5"/>
  <c r="E1610" i="5"/>
  <c r="D1611" i="5"/>
  <c r="E1611" i="5"/>
  <c r="D1612" i="5"/>
  <c r="E1612" i="5"/>
  <c r="D1613" i="5"/>
  <c r="E1613" i="5"/>
  <c r="D1615" i="5"/>
  <c r="E1615" i="5"/>
  <c r="D1616" i="5"/>
  <c r="E1616" i="5"/>
  <c r="D1617" i="5"/>
  <c r="E1617" i="5"/>
  <c r="D1618" i="5"/>
  <c r="E1618" i="5"/>
  <c r="D1619" i="5"/>
  <c r="E1619" i="5"/>
  <c r="D1620" i="5"/>
  <c r="E1620" i="5"/>
  <c r="D1621" i="5"/>
  <c r="E1621" i="5"/>
  <c r="D1622" i="5"/>
  <c r="E1622" i="5"/>
  <c r="D1623" i="5"/>
  <c r="E1623" i="5"/>
  <c r="D1624" i="5"/>
  <c r="E1624" i="5"/>
  <c r="D1625" i="5"/>
  <c r="E1625" i="5"/>
  <c r="D1626" i="5"/>
  <c r="E1626" i="5"/>
  <c r="D1627" i="5"/>
  <c r="E1627" i="5"/>
  <c r="D1628" i="5"/>
  <c r="E1628" i="5"/>
  <c r="D1629" i="5"/>
  <c r="E1629" i="5"/>
  <c r="D1630" i="5"/>
  <c r="E1630" i="5"/>
  <c r="D1631" i="5"/>
  <c r="E1631" i="5"/>
  <c r="D1632" i="5"/>
  <c r="E1632" i="5"/>
  <c r="D1633" i="5"/>
  <c r="E1633" i="5"/>
  <c r="D1634" i="5"/>
  <c r="E1634" i="5"/>
  <c r="D1636" i="5"/>
  <c r="E1636" i="5"/>
  <c r="D1637" i="5"/>
  <c r="E1637" i="5"/>
  <c r="D1638" i="5"/>
  <c r="E1638" i="5"/>
  <c r="D1639" i="5"/>
  <c r="E1639" i="5"/>
  <c r="D1640" i="5"/>
  <c r="E1640" i="5"/>
  <c r="D1641" i="5"/>
  <c r="E1641" i="5"/>
  <c r="D1642" i="5"/>
  <c r="E1642" i="5"/>
  <c r="D1643" i="5"/>
  <c r="E1643" i="5"/>
  <c r="D1644" i="5"/>
  <c r="E1644" i="5"/>
  <c r="D1645" i="5"/>
  <c r="E1645" i="5"/>
  <c r="D1646" i="5"/>
  <c r="E1646" i="5"/>
  <c r="D1647" i="5"/>
  <c r="E1647" i="5"/>
  <c r="D1648" i="5"/>
  <c r="E1648" i="5"/>
  <c r="D1649" i="5"/>
  <c r="E1649" i="5"/>
  <c r="D1650" i="5"/>
  <c r="E1650" i="5"/>
  <c r="D1651" i="5"/>
  <c r="E1651" i="5"/>
  <c r="D1652" i="5"/>
  <c r="E1652" i="5"/>
  <c r="D1653" i="5"/>
  <c r="E1653" i="5"/>
  <c r="D1654" i="5"/>
  <c r="E1654" i="5"/>
  <c r="D1655" i="5"/>
  <c r="E1655" i="5"/>
  <c r="D1656" i="5"/>
  <c r="E1656" i="5"/>
  <c r="D1658" i="5"/>
  <c r="E1658" i="5"/>
  <c r="D1659" i="5"/>
  <c r="E1659" i="5"/>
  <c r="D1660" i="5"/>
  <c r="E1660" i="5"/>
  <c r="D1661" i="5"/>
  <c r="E1661" i="5"/>
  <c r="D1662" i="5"/>
  <c r="E1662" i="5"/>
  <c r="D1663" i="5"/>
  <c r="E1663" i="5"/>
  <c r="D1664" i="5"/>
  <c r="E1664" i="5"/>
  <c r="D1665" i="5"/>
  <c r="E1665" i="5"/>
  <c r="D1666" i="5"/>
  <c r="E1666" i="5"/>
  <c r="D1667" i="5"/>
  <c r="E1667" i="5"/>
  <c r="D1668" i="5"/>
  <c r="E1668" i="5"/>
  <c r="D1669" i="5"/>
  <c r="E1669" i="5"/>
  <c r="D1670" i="5"/>
  <c r="E1670" i="5"/>
  <c r="D1671" i="5"/>
  <c r="E1671" i="5"/>
  <c r="D1672" i="5"/>
  <c r="E1672" i="5"/>
  <c r="D1673" i="5"/>
  <c r="E1673" i="5"/>
  <c r="D1674" i="5"/>
  <c r="E1674" i="5"/>
  <c r="D1675" i="5"/>
  <c r="E1675" i="5"/>
  <c r="D1676" i="5"/>
  <c r="E1676" i="5"/>
  <c r="D1677" i="5"/>
  <c r="E1677" i="5"/>
  <c r="D1678" i="5"/>
  <c r="E1678" i="5"/>
  <c r="D1680" i="5"/>
  <c r="E1680" i="5"/>
  <c r="D1681" i="5"/>
  <c r="E1681" i="5"/>
  <c r="D1682" i="5"/>
  <c r="E1682" i="5"/>
  <c r="D1683" i="5"/>
  <c r="E1683" i="5"/>
  <c r="D1684" i="5"/>
  <c r="E1684" i="5"/>
  <c r="D1685" i="5"/>
  <c r="E1685" i="5"/>
  <c r="D1686" i="5"/>
  <c r="E1686" i="5"/>
  <c r="D1687" i="5"/>
  <c r="E1687" i="5"/>
  <c r="D1688" i="5"/>
  <c r="E1688" i="5"/>
  <c r="D1689" i="5"/>
  <c r="E1689" i="5"/>
  <c r="D1690" i="5"/>
  <c r="E1690" i="5"/>
  <c r="D1691" i="5"/>
  <c r="E1691" i="5"/>
  <c r="D1692" i="5"/>
  <c r="E1692" i="5"/>
  <c r="D1693" i="5"/>
  <c r="E1693" i="5"/>
  <c r="D1694" i="5"/>
  <c r="E1694" i="5"/>
  <c r="D1695" i="5"/>
  <c r="E1695" i="5"/>
  <c r="D1696" i="5"/>
  <c r="E1696" i="5"/>
  <c r="D1697" i="5"/>
  <c r="E1697" i="5"/>
  <c r="D1698" i="5"/>
  <c r="E1698" i="5"/>
  <c r="D1700" i="5"/>
  <c r="E1700" i="5"/>
  <c r="D1701" i="5"/>
  <c r="E1701" i="5"/>
  <c r="D1702" i="5"/>
  <c r="E1702" i="5"/>
  <c r="D1703" i="5"/>
  <c r="E1703" i="5"/>
  <c r="D1704" i="5"/>
  <c r="E1704" i="5"/>
  <c r="D1705" i="5"/>
  <c r="E1705" i="5"/>
  <c r="D1706" i="5"/>
  <c r="E1706" i="5"/>
  <c r="D1707" i="5"/>
  <c r="E1707" i="5"/>
  <c r="D1708" i="5"/>
  <c r="E1708" i="5"/>
  <c r="D1709" i="5"/>
  <c r="E1709" i="5"/>
  <c r="D1710" i="5"/>
  <c r="E1710" i="5"/>
  <c r="D1711" i="5"/>
  <c r="E1711" i="5"/>
  <c r="D1712" i="5"/>
  <c r="E1712" i="5"/>
  <c r="D1713" i="5"/>
  <c r="E1713" i="5"/>
  <c r="D1714" i="5"/>
  <c r="E1714" i="5"/>
  <c r="D1715" i="5"/>
  <c r="E1715" i="5"/>
  <c r="D1716" i="5"/>
  <c r="E1716" i="5"/>
  <c r="D1717" i="5"/>
  <c r="E1717" i="5"/>
  <c r="D1718" i="5"/>
  <c r="E1718" i="5"/>
  <c r="D1719" i="5"/>
  <c r="E1719" i="5"/>
  <c r="D1720" i="5"/>
  <c r="E1720" i="5"/>
  <c r="D1722" i="5"/>
  <c r="E1722" i="5"/>
  <c r="D1723" i="5"/>
  <c r="E1723" i="5"/>
  <c r="D1724" i="5"/>
  <c r="E1724" i="5"/>
  <c r="D1725" i="5"/>
  <c r="E1725" i="5"/>
  <c r="D1726" i="5"/>
  <c r="E1726" i="5"/>
  <c r="D1727" i="5"/>
  <c r="E1727" i="5"/>
  <c r="D1728" i="5"/>
  <c r="E1728" i="5"/>
  <c r="D1729" i="5"/>
  <c r="E1729" i="5"/>
  <c r="D1730" i="5"/>
  <c r="E1730" i="5"/>
  <c r="D1731" i="5"/>
  <c r="E1731" i="5"/>
  <c r="D1732" i="5"/>
  <c r="E1732" i="5"/>
  <c r="D1733" i="5"/>
  <c r="E1733" i="5"/>
  <c r="D1734" i="5"/>
  <c r="E1734" i="5"/>
  <c r="D1735" i="5"/>
  <c r="E1735" i="5"/>
  <c r="D1736" i="5"/>
  <c r="E1736" i="5"/>
  <c r="D1737" i="5"/>
  <c r="E1737" i="5"/>
  <c r="D1738" i="5"/>
  <c r="E1738" i="5"/>
  <c r="D1739" i="5"/>
  <c r="E1739" i="5"/>
  <c r="D1740" i="5"/>
  <c r="E1740" i="5"/>
  <c r="D1742" i="5"/>
  <c r="E1742" i="5"/>
  <c r="D1743" i="5"/>
  <c r="E1743" i="5"/>
  <c r="D1744" i="5"/>
  <c r="E1744" i="5"/>
  <c r="D1745" i="5"/>
  <c r="E1745" i="5"/>
  <c r="D1746" i="5"/>
  <c r="E1746" i="5"/>
  <c r="D1747" i="5"/>
  <c r="E1747" i="5"/>
  <c r="D1748" i="5"/>
  <c r="E1748" i="5"/>
  <c r="D1749" i="5"/>
  <c r="E1749" i="5"/>
  <c r="D1750" i="5"/>
  <c r="E1750" i="5"/>
  <c r="D1751" i="5"/>
  <c r="E1751" i="5"/>
  <c r="D1752" i="5"/>
  <c r="E1752" i="5"/>
  <c r="D1753" i="5"/>
  <c r="E1753" i="5"/>
  <c r="D1754" i="5"/>
  <c r="E1754" i="5"/>
  <c r="D1755" i="5"/>
  <c r="E1755" i="5"/>
  <c r="D1756" i="5"/>
  <c r="E1756" i="5"/>
  <c r="D1757" i="5"/>
  <c r="E1757" i="5"/>
  <c r="D1758" i="5"/>
  <c r="E1758" i="5"/>
  <c r="D1759" i="5"/>
  <c r="E1759" i="5"/>
  <c r="D1760" i="5"/>
  <c r="E1760" i="5"/>
  <c r="D1762" i="5"/>
  <c r="E1762" i="5"/>
  <c r="D1763" i="5"/>
  <c r="E1763" i="5"/>
  <c r="D1764" i="5"/>
  <c r="E1764" i="5"/>
  <c r="D1765" i="5"/>
  <c r="E1765" i="5"/>
  <c r="D1766" i="5"/>
  <c r="E1766" i="5"/>
  <c r="D1767" i="5"/>
  <c r="E1767" i="5"/>
  <c r="D1768" i="5"/>
  <c r="E1768" i="5"/>
  <c r="D1769" i="5"/>
  <c r="E1769" i="5"/>
  <c r="D1770" i="5"/>
  <c r="E1770" i="5"/>
  <c r="D1771" i="5"/>
  <c r="E1771" i="5"/>
  <c r="D1772" i="5"/>
  <c r="E1772" i="5"/>
  <c r="D1773" i="5"/>
  <c r="E1773" i="5"/>
  <c r="D1774" i="5"/>
  <c r="E1774" i="5"/>
  <c r="D1775" i="5"/>
  <c r="E1775" i="5"/>
  <c r="D1776" i="5"/>
  <c r="E1776" i="5"/>
  <c r="D1777" i="5"/>
  <c r="E1777" i="5"/>
  <c r="D1778" i="5"/>
  <c r="E1778" i="5"/>
  <c r="D1779" i="5"/>
  <c r="E1779" i="5"/>
  <c r="D1780" i="5"/>
  <c r="E1780" i="5"/>
  <c r="D1781" i="5"/>
  <c r="E1781" i="5"/>
  <c r="D1783" i="5"/>
  <c r="E1783" i="5"/>
  <c r="D1784" i="5"/>
  <c r="E1784" i="5"/>
  <c r="D1785" i="5"/>
  <c r="E1785" i="5"/>
  <c r="D1786" i="5"/>
  <c r="E1786" i="5"/>
  <c r="D1787" i="5"/>
  <c r="E1787" i="5"/>
  <c r="D1788" i="5"/>
  <c r="E1788" i="5"/>
  <c r="D1789" i="5"/>
  <c r="E1789" i="5"/>
  <c r="D1790" i="5"/>
  <c r="E1790" i="5"/>
  <c r="D1791" i="5"/>
  <c r="E1791" i="5"/>
  <c r="D1792" i="5"/>
  <c r="E1792" i="5"/>
  <c r="D1793" i="5"/>
  <c r="E1793" i="5"/>
  <c r="D1794" i="5"/>
  <c r="E1794" i="5"/>
  <c r="D1795" i="5"/>
  <c r="E1795" i="5"/>
  <c r="D1796" i="5"/>
  <c r="E1796" i="5"/>
  <c r="D1797" i="5"/>
  <c r="E1797" i="5"/>
  <c r="D1798" i="5"/>
  <c r="E1798" i="5"/>
  <c r="D1799" i="5"/>
  <c r="E1799" i="5"/>
  <c r="D1800" i="5"/>
  <c r="E1800" i="5"/>
  <c r="D1801" i="5"/>
  <c r="E1801" i="5"/>
  <c r="D1802" i="5"/>
  <c r="E1802" i="5"/>
  <c r="D1803" i="5"/>
  <c r="E1803" i="5"/>
  <c r="D1805" i="5"/>
  <c r="E1805" i="5"/>
  <c r="D1806" i="5"/>
  <c r="E1806" i="5"/>
  <c r="D1807" i="5"/>
  <c r="E1807" i="5"/>
  <c r="D1808" i="5"/>
  <c r="E1808" i="5"/>
  <c r="D1809" i="5"/>
  <c r="E1809" i="5"/>
  <c r="D1810" i="5"/>
  <c r="E1810" i="5"/>
  <c r="D1811" i="5"/>
  <c r="E1811" i="5"/>
  <c r="D1812" i="5"/>
  <c r="E1812" i="5"/>
  <c r="D1813" i="5"/>
  <c r="E1813" i="5"/>
  <c r="D1814" i="5"/>
  <c r="E1814" i="5"/>
  <c r="D1815" i="5"/>
  <c r="E1815" i="5"/>
  <c r="D1816" i="5"/>
  <c r="E1816" i="5"/>
  <c r="D1817" i="5"/>
  <c r="E1817" i="5"/>
  <c r="D1818" i="5"/>
  <c r="E1818" i="5"/>
  <c r="D1819" i="5"/>
  <c r="E1819" i="5"/>
  <c r="D1820" i="5"/>
  <c r="E1820" i="5"/>
  <c r="D1821" i="5"/>
  <c r="E1821" i="5"/>
  <c r="D1823" i="5"/>
  <c r="E1823" i="5"/>
  <c r="D1824" i="5"/>
  <c r="E1824" i="5"/>
  <c r="D1825" i="5"/>
  <c r="E1825" i="5"/>
  <c r="D1826" i="5"/>
  <c r="E1826" i="5"/>
  <c r="D1827" i="5"/>
  <c r="E1827" i="5"/>
  <c r="D1828" i="5"/>
  <c r="E1828" i="5"/>
  <c r="D1829" i="5"/>
  <c r="E1829" i="5"/>
  <c r="D1830" i="5"/>
  <c r="E1830" i="5"/>
  <c r="D1831" i="5"/>
  <c r="E1831" i="5"/>
  <c r="D1832" i="5"/>
  <c r="E1832" i="5"/>
  <c r="D1833" i="5"/>
  <c r="E1833" i="5"/>
  <c r="D1834" i="5"/>
  <c r="E1834" i="5"/>
  <c r="D1835" i="5"/>
  <c r="E1835" i="5"/>
  <c r="D1836" i="5"/>
  <c r="E1836" i="5"/>
  <c r="D1837" i="5"/>
  <c r="E1837" i="5"/>
  <c r="D1838" i="5"/>
  <c r="E1838" i="5"/>
  <c r="D1839" i="5"/>
  <c r="E1839" i="5"/>
  <c r="D1840" i="5"/>
  <c r="E1840" i="5"/>
  <c r="D1841" i="5"/>
  <c r="E1841" i="5"/>
  <c r="D1842" i="5"/>
  <c r="E1842" i="5"/>
  <c r="D1843" i="5"/>
  <c r="E1843" i="5"/>
  <c r="D1844" i="5"/>
  <c r="E1844" i="5"/>
  <c r="D1846" i="5"/>
  <c r="E1846" i="5"/>
  <c r="D1847" i="5"/>
  <c r="E1847" i="5"/>
  <c r="D1848" i="5"/>
  <c r="E1848" i="5"/>
  <c r="D1849" i="5"/>
  <c r="E1849" i="5"/>
  <c r="D1850" i="5"/>
  <c r="E1850" i="5"/>
  <c r="D1851" i="5"/>
  <c r="E1851" i="5"/>
  <c r="D1852" i="5"/>
  <c r="E1852" i="5"/>
  <c r="D1853" i="5"/>
  <c r="E1853" i="5"/>
  <c r="D1854" i="5"/>
  <c r="E1854" i="5"/>
  <c r="D1855" i="5"/>
  <c r="E1855" i="5"/>
  <c r="D1856" i="5"/>
  <c r="E1856" i="5"/>
  <c r="D1857" i="5"/>
  <c r="E1857" i="5"/>
  <c r="D1858" i="5"/>
  <c r="E1858" i="5"/>
  <c r="D1859" i="5"/>
  <c r="E1859" i="5"/>
  <c r="D1860" i="5"/>
  <c r="E1860" i="5"/>
  <c r="D1861" i="5"/>
  <c r="E1861" i="5"/>
  <c r="D1862" i="5"/>
  <c r="E1862" i="5"/>
  <c r="D1863" i="5"/>
  <c r="E1863" i="5"/>
  <c r="D1864" i="5"/>
  <c r="E1864" i="5"/>
  <c r="D1866" i="5"/>
  <c r="E1866" i="5"/>
  <c r="D1867" i="5"/>
  <c r="E1867" i="5"/>
  <c r="D1868" i="5"/>
  <c r="E1868" i="5"/>
  <c r="D1869" i="5"/>
  <c r="E1869" i="5"/>
  <c r="D1870" i="5"/>
  <c r="E1870" i="5"/>
  <c r="D1871" i="5"/>
  <c r="E1871" i="5"/>
  <c r="D1872" i="5"/>
  <c r="E1872" i="5"/>
  <c r="D1873" i="5"/>
  <c r="E1873" i="5"/>
  <c r="D1874" i="5"/>
  <c r="E1874" i="5"/>
  <c r="D1875" i="5"/>
  <c r="E1875" i="5"/>
  <c r="D1876" i="5"/>
  <c r="E1876" i="5"/>
  <c r="D1877" i="5"/>
  <c r="E1877" i="5"/>
  <c r="D1878" i="5"/>
  <c r="E1878" i="5"/>
  <c r="D1879" i="5"/>
  <c r="E1879" i="5"/>
  <c r="D1880" i="5"/>
  <c r="E1880" i="5"/>
  <c r="D1881" i="5"/>
  <c r="E1881" i="5"/>
  <c r="D1882" i="5"/>
  <c r="E1882" i="5"/>
  <c r="D1883" i="5"/>
  <c r="E1883" i="5"/>
  <c r="D1884" i="5"/>
  <c r="E1884" i="5"/>
  <c r="D1885" i="5"/>
  <c r="E1885" i="5"/>
  <c r="D1886" i="5"/>
  <c r="E1886" i="5"/>
  <c r="D1888" i="5"/>
  <c r="E1888" i="5"/>
  <c r="D1889" i="5"/>
  <c r="E1889" i="5"/>
  <c r="D1890" i="5"/>
  <c r="E1890" i="5"/>
  <c r="D1891" i="5"/>
  <c r="E1891" i="5"/>
  <c r="D1892" i="5"/>
  <c r="E1892" i="5"/>
  <c r="D1893" i="5"/>
  <c r="E1893" i="5"/>
  <c r="D1894" i="5"/>
  <c r="E1894" i="5"/>
  <c r="D1895" i="5"/>
  <c r="E1895" i="5"/>
  <c r="D1896" i="5"/>
  <c r="E1896" i="5"/>
  <c r="D1897" i="5"/>
  <c r="E1897" i="5"/>
  <c r="D1898" i="5"/>
  <c r="E1898" i="5"/>
  <c r="D1899" i="5"/>
  <c r="E1899" i="5"/>
  <c r="D1900" i="5"/>
  <c r="E1900" i="5"/>
  <c r="D1901" i="5"/>
  <c r="E1901" i="5"/>
  <c r="D1902" i="5"/>
  <c r="E1902" i="5"/>
  <c r="D1903" i="5"/>
  <c r="E1903" i="5"/>
  <c r="D1904" i="5"/>
  <c r="E1904" i="5"/>
  <c r="D1905" i="5"/>
  <c r="E1905" i="5"/>
  <c r="D1906" i="5"/>
  <c r="E1906" i="5"/>
  <c r="D1907" i="5"/>
  <c r="E1907" i="5"/>
  <c r="D1908" i="5"/>
  <c r="E1908" i="5"/>
  <c r="D1910" i="5"/>
  <c r="E1910" i="5"/>
  <c r="D1911" i="5"/>
  <c r="E1911" i="5"/>
  <c r="D1912" i="5"/>
  <c r="E1912" i="5"/>
  <c r="D1913" i="5"/>
  <c r="E1913" i="5"/>
  <c r="D1914" i="5"/>
  <c r="E1914" i="5"/>
  <c r="D1915" i="5"/>
  <c r="E1915" i="5"/>
  <c r="D1916" i="5"/>
  <c r="E1916" i="5"/>
  <c r="D1917" i="5"/>
  <c r="E1917" i="5"/>
  <c r="D1918" i="5"/>
  <c r="E1918" i="5"/>
  <c r="D1919" i="5"/>
  <c r="E1919" i="5"/>
  <c r="D1920" i="5"/>
  <c r="E1920" i="5"/>
  <c r="D1921" i="5"/>
  <c r="E1921" i="5"/>
  <c r="D1922" i="5"/>
  <c r="E1922" i="5"/>
  <c r="D1923" i="5"/>
  <c r="E1923" i="5"/>
  <c r="D1924" i="5"/>
  <c r="E1924" i="5"/>
  <c r="D1925" i="5"/>
  <c r="E1925" i="5"/>
  <c r="D1926" i="5"/>
  <c r="E1926" i="5"/>
  <c r="D1927" i="5"/>
  <c r="E1927" i="5"/>
  <c r="D1928" i="5"/>
  <c r="E1928" i="5"/>
  <c r="D1930" i="5"/>
  <c r="E1930" i="5"/>
  <c r="D1931" i="5"/>
  <c r="E1931" i="5"/>
  <c r="D1932" i="5"/>
  <c r="E1932" i="5"/>
  <c r="D1933" i="5"/>
  <c r="E1933" i="5"/>
  <c r="D1934" i="5"/>
  <c r="E1934" i="5"/>
  <c r="D1935" i="5"/>
  <c r="E1935" i="5"/>
  <c r="D1936" i="5"/>
  <c r="E1936" i="5"/>
  <c r="D1937" i="5"/>
  <c r="E1937" i="5"/>
  <c r="D1938" i="5"/>
  <c r="E1938" i="5"/>
  <c r="D1939" i="5"/>
  <c r="E1939" i="5"/>
  <c r="D1940" i="5"/>
  <c r="E1940" i="5"/>
  <c r="D1941" i="5"/>
  <c r="E1941" i="5"/>
  <c r="D1942" i="5"/>
  <c r="E1942" i="5"/>
  <c r="D1943" i="5"/>
  <c r="E1943" i="5"/>
  <c r="D1944" i="5"/>
  <c r="E1944" i="5"/>
  <c r="D1945" i="5"/>
  <c r="E1945" i="5"/>
  <c r="D1946" i="5"/>
  <c r="E1946" i="5"/>
  <c r="D1947" i="5"/>
  <c r="E1947" i="5"/>
  <c r="D1948" i="5"/>
  <c r="E1948" i="5"/>
  <c r="D1949" i="5"/>
  <c r="E1949" i="5"/>
  <c r="D1950" i="5"/>
  <c r="E1950" i="5"/>
  <c r="D1952" i="5"/>
  <c r="E1952" i="5"/>
  <c r="D1953" i="5"/>
  <c r="E1953" i="5"/>
  <c r="D1954" i="5"/>
  <c r="E1954" i="5"/>
  <c r="D1955" i="5"/>
  <c r="E1955" i="5"/>
  <c r="D1956" i="5"/>
  <c r="E1956" i="5"/>
  <c r="D1957" i="5"/>
  <c r="E1957" i="5"/>
  <c r="D1958" i="5"/>
  <c r="E1958" i="5"/>
  <c r="D1959" i="5"/>
  <c r="E1959" i="5"/>
  <c r="D1960" i="5"/>
  <c r="E1960" i="5"/>
  <c r="D1961" i="5"/>
  <c r="E1961" i="5"/>
  <c r="D1962" i="5"/>
  <c r="E1962" i="5"/>
  <c r="D1963" i="5"/>
  <c r="E1963" i="5"/>
  <c r="D1964" i="5"/>
  <c r="E1964" i="5"/>
  <c r="D1965" i="5"/>
  <c r="E1965" i="5"/>
  <c r="D1966" i="5"/>
  <c r="E1966" i="5"/>
  <c r="D1967" i="5"/>
  <c r="E1967" i="5"/>
  <c r="D1968" i="5"/>
  <c r="E1968" i="5"/>
  <c r="D1969" i="5"/>
  <c r="E1969" i="5"/>
  <c r="D1970" i="5"/>
  <c r="E1970" i="5"/>
  <c r="D1971" i="5"/>
  <c r="E1971" i="5"/>
  <c r="D1972" i="5"/>
  <c r="E1972" i="5"/>
  <c r="D1974" i="5"/>
  <c r="E1974" i="5"/>
  <c r="D1975" i="5"/>
  <c r="E1975" i="5"/>
  <c r="D1976" i="5"/>
  <c r="E1976" i="5"/>
  <c r="D1977" i="5"/>
  <c r="E1977" i="5"/>
  <c r="D1978" i="5"/>
  <c r="E1978" i="5"/>
  <c r="D1979" i="5"/>
  <c r="E1979" i="5"/>
  <c r="D1980" i="5"/>
  <c r="E1980" i="5"/>
  <c r="D1981" i="5"/>
  <c r="E1981" i="5"/>
  <c r="D1982" i="5"/>
  <c r="E1982" i="5"/>
  <c r="D1983" i="5"/>
  <c r="E1983" i="5"/>
  <c r="D1984" i="5"/>
  <c r="E1984" i="5"/>
  <c r="D1985" i="5"/>
  <c r="E1985" i="5"/>
  <c r="D1986" i="5"/>
  <c r="E1986" i="5"/>
  <c r="D1987" i="5"/>
  <c r="E1987" i="5"/>
  <c r="D1988" i="5"/>
  <c r="E1988" i="5"/>
  <c r="D1989" i="5"/>
  <c r="E1989" i="5"/>
  <c r="D1990" i="5"/>
  <c r="E1990" i="5"/>
  <c r="D1991" i="5"/>
  <c r="E1991" i="5"/>
  <c r="D1993" i="5"/>
  <c r="E1993" i="5"/>
  <c r="D1994" i="5"/>
  <c r="E1994" i="5"/>
  <c r="D1995" i="5"/>
  <c r="E1995" i="5"/>
  <c r="D1996" i="5"/>
  <c r="E1996" i="5"/>
  <c r="D1997" i="5"/>
  <c r="E1997" i="5"/>
  <c r="D1998" i="5"/>
  <c r="E1998" i="5"/>
  <c r="D1999" i="5"/>
  <c r="E1999" i="5"/>
  <c r="D2000" i="5"/>
  <c r="E2000" i="5"/>
  <c r="D2001" i="5"/>
  <c r="E2001" i="5"/>
  <c r="D2002" i="5"/>
  <c r="E2002" i="5"/>
  <c r="D2003" i="5"/>
  <c r="E2003" i="5"/>
  <c r="D2004" i="5"/>
  <c r="E2004" i="5"/>
  <c r="D2005" i="5"/>
  <c r="E2005" i="5"/>
  <c r="D2006" i="5"/>
  <c r="E2006" i="5"/>
  <c r="D2007" i="5"/>
  <c r="E2007" i="5"/>
  <c r="D2008" i="5"/>
  <c r="E2008" i="5"/>
  <c r="D2009" i="5"/>
  <c r="E2009" i="5"/>
  <c r="D2010" i="5"/>
  <c r="E2010" i="5"/>
  <c r="D2011" i="5"/>
  <c r="E2011" i="5"/>
  <c r="D2012" i="5"/>
  <c r="E2012" i="5"/>
  <c r="D2014" i="5"/>
  <c r="E2014" i="5"/>
  <c r="D2015" i="5"/>
  <c r="E2015" i="5"/>
  <c r="D2016" i="5"/>
  <c r="E2016" i="5"/>
  <c r="D2017" i="5"/>
  <c r="E2017" i="5"/>
  <c r="D2018" i="5"/>
  <c r="E2018" i="5"/>
  <c r="D2019" i="5"/>
  <c r="E2019" i="5"/>
  <c r="D2020" i="5"/>
  <c r="E2020" i="5"/>
  <c r="D2021" i="5"/>
  <c r="E2021" i="5"/>
  <c r="D2022" i="5"/>
  <c r="E2022" i="5"/>
  <c r="D2023" i="5"/>
  <c r="E2023" i="5"/>
  <c r="D2024" i="5"/>
  <c r="E2024" i="5"/>
  <c r="D2025" i="5"/>
  <c r="E2025" i="5"/>
  <c r="D2026" i="5"/>
  <c r="E2026" i="5"/>
  <c r="D2027" i="5"/>
  <c r="E2027" i="5"/>
  <c r="D2028" i="5"/>
  <c r="E2028" i="5"/>
  <c r="D2029" i="5"/>
  <c r="E2029" i="5"/>
  <c r="D2030" i="5"/>
  <c r="E2030" i="5"/>
  <c r="D2031" i="5"/>
  <c r="E2031" i="5"/>
  <c r="D2032" i="5"/>
  <c r="E2032" i="5"/>
  <c r="D2034" i="5"/>
  <c r="E2034" i="5"/>
  <c r="D2035" i="5"/>
  <c r="E2035" i="5"/>
  <c r="D2036" i="5"/>
  <c r="E2036" i="5"/>
  <c r="D2037" i="5"/>
  <c r="E2037" i="5"/>
  <c r="D2038" i="5"/>
  <c r="E2038" i="5"/>
  <c r="D2039" i="5"/>
  <c r="E2039" i="5"/>
  <c r="D2040" i="5"/>
  <c r="E2040" i="5"/>
  <c r="D2041" i="5"/>
  <c r="E2041" i="5"/>
  <c r="D2042" i="5"/>
  <c r="E2042" i="5"/>
  <c r="D2043" i="5"/>
  <c r="E2043" i="5"/>
  <c r="D2044" i="5"/>
  <c r="E2044" i="5"/>
  <c r="D2045" i="5"/>
  <c r="E2045" i="5"/>
  <c r="D2046" i="5"/>
  <c r="E2046" i="5"/>
  <c r="D2047" i="5"/>
  <c r="E2047" i="5"/>
  <c r="D2048" i="5"/>
  <c r="E2048" i="5"/>
  <c r="D2049" i="5"/>
  <c r="E2049" i="5"/>
  <c r="D2050" i="5"/>
  <c r="E2050" i="5"/>
  <c r="D2051" i="5"/>
  <c r="E2051" i="5"/>
  <c r="D2052" i="5"/>
  <c r="E2052" i="5"/>
  <c r="D2054" i="5"/>
  <c r="E2054" i="5"/>
  <c r="D2055" i="5"/>
  <c r="E2055" i="5"/>
  <c r="D2056" i="5"/>
  <c r="E2056" i="5"/>
  <c r="D2057" i="5"/>
  <c r="E2057" i="5"/>
  <c r="D2058" i="5"/>
  <c r="E2058" i="5"/>
  <c r="D2059" i="5"/>
  <c r="E2059" i="5"/>
  <c r="D2060" i="5"/>
  <c r="E2060" i="5"/>
  <c r="D2061" i="5"/>
  <c r="E2061" i="5"/>
  <c r="D2062" i="5"/>
  <c r="E2062" i="5"/>
  <c r="D2063" i="5"/>
  <c r="E2063" i="5"/>
  <c r="D2064" i="5"/>
  <c r="E2064" i="5"/>
  <c r="D2065" i="5"/>
  <c r="E2065" i="5"/>
  <c r="D2066" i="5"/>
  <c r="E2066" i="5"/>
  <c r="D2067" i="5"/>
  <c r="E2067" i="5"/>
  <c r="D2068" i="5"/>
  <c r="E2068" i="5"/>
  <c r="D2069" i="5"/>
  <c r="E2069" i="5"/>
  <c r="D2070" i="5"/>
  <c r="E2070" i="5"/>
  <c r="D2071" i="5"/>
  <c r="E2071" i="5"/>
  <c r="D2072" i="5"/>
  <c r="E2072" i="5"/>
  <c r="D2074" i="5"/>
  <c r="E2074" i="5"/>
  <c r="D2075" i="5"/>
  <c r="E2075" i="5"/>
  <c r="D2076" i="5"/>
  <c r="E2076" i="5"/>
  <c r="D2077" i="5"/>
  <c r="E2077" i="5"/>
  <c r="D2078" i="5"/>
  <c r="E2078" i="5"/>
  <c r="D2079" i="5"/>
  <c r="E2079" i="5"/>
  <c r="D2080" i="5"/>
  <c r="E2080" i="5"/>
  <c r="D2081" i="5"/>
  <c r="E2081" i="5"/>
  <c r="D2082" i="5"/>
  <c r="E2082" i="5"/>
  <c r="D2083" i="5"/>
  <c r="E2083" i="5"/>
  <c r="D2084" i="5"/>
  <c r="E2084" i="5"/>
  <c r="D2085" i="5"/>
  <c r="E2085" i="5"/>
  <c r="D2086" i="5"/>
  <c r="E2086" i="5"/>
  <c r="D2087" i="5"/>
  <c r="E2087" i="5"/>
  <c r="D2088" i="5"/>
  <c r="E2088" i="5"/>
  <c r="D2089" i="5"/>
  <c r="E2089" i="5"/>
  <c r="D2090" i="5"/>
  <c r="E2090" i="5"/>
  <c r="D2091" i="5"/>
  <c r="E2091" i="5"/>
  <c r="D2092" i="5"/>
  <c r="E2092" i="5"/>
  <c r="D2093" i="5"/>
  <c r="E2093" i="5"/>
  <c r="D2094" i="5"/>
  <c r="E2094" i="5"/>
  <c r="D2095" i="5"/>
  <c r="E2095" i="5"/>
  <c r="D2097" i="5"/>
  <c r="E2097" i="5"/>
  <c r="D2098" i="5"/>
  <c r="E2098" i="5"/>
  <c r="D2099" i="5"/>
  <c r="E2099" i="5"/>
  <c r="D2100" i="5"/>
  <c r="E2100" i="5"/>
  <c r="D2101" i="5"/>
  <c r="E2101" i="5"/>
  <c r="D2102" i="5"/>
  <c r="E2102" i="5"/>
  <c r="D2103" i="5"/>
  <c r="E2103" i="5"/>
  <c r="D2104" i="5"/>
  <c r="E2104" i="5"/>
  <c r="D2105" i="5"/>
  <c r="E2105" i="5"/>
  <c r="D2106" i="5"/>
  <c r="E2106" i="5"/>
  <c r="D2107" i="5"/>
  <c r="E2107" i="5"/>
  <c r="D2108" i="5"/>
  <c r="E2108" i="5"/>
  <c r="D2109" i="5"/>
  <c r="E2109" i="5"/>
  <c r="D2110" i="5"/>
  <c r="E2110" i="5"/>
  <c r="D2111" i="5"/>
  <c r="E2111" i="5"/>
  <c r="D2112" i="5"/>
  <c r="E2112" i="5"/>
  <c r="D2113" i="5"/>
  <c r="E2113" i="5"/>
  <c r="D2114" i="5"/>
  <c r="E2114" i="5"/>
  <c r="D2116" i="5"/>
  <c r="E2116" i="5"/>
  <c r="D2117" i="5"/>
  <c r="E2117" i="5"/>
  <c r="D2118" i="5"/>
  <c r="E2118" i="5"/>
  <c r="D2119" i="5"/>
  <c r="E2119" i="5"/>
  <c r="D2120" i="5"/>
  <c r="E2120" i="5"/>
  <c r="D2121" i="5"/>
  <c r="E2121" i="5"/>
  <c r="D2122" i="5"/>
  <c r="E2122" i="5"/>
  <c r="D2123" i="5"/>
  <c r="E2123" i="5"/>
  <c r="D2124" i="5"/>
  <c r="E2124" i="5"/>
  <c r="D2125" i="5"/>
  <c r="E2125" i="5"/>
  <c r="D2126" i="5"/>
  <c r="E2126" i="5"/>
  <c r="D2127" i="5"/>
  <c r="E2127" i="5"/>
  <c r="D2128" i="5"/>
  <c r="E2128" i="5"/>
  <c r="D2129" i="5"/>
  <c r="E2129" i="5"/>
  <c r="D2130" i="5"/>
  <c r="E2130" i="5"/>
  <c r="D2131" i="5"/>
  <c r="E2131" i="5"/>
  <c r="D2132" i="5"/>
  <c r="E2132" i="5"/>
  <c r="D2133" i="5"/>
  <c r="E2133" i="5"/>
  <c r="D2134" i="5"/>
  <c r="E2134" i="5"/>
  <c r="D2135" i="5"/>
  <c r="E2135" i="5"/>
  <c r="D2136" i="5"/>
  <c r="E2136" i="5"/>
  <c r="D2137" i="5"/>
  <c r="E2137" i="5"/>
  <c r="D2139" i="5"/>
  <c r="E2139" i="5"/>
  <c r="D2140" i="5"/>
  <c r="E2140" i="5"/>
  <c r="D2141" i="5"/>
  <c r="E2141" i="5"/>
  <c r="D2142" i="5"/>
  <c r="E2142" i="5"/>
  <c r="D2143" i="5"/>
  <c r="E2143" i="5"/>
  <c r="D2144" i="5"/>
  <c r="E2144" i="5"/>
  <c r="D2145" i="5"/>
  <c r="E2145" i="5"/>
  <c r="D2146" i="5"/>
  <c r="E2146" i="5"/>
  <c r="D2147" i="5"/>
  <c r="E2147" i="5"/>
  <c r="D2148" i="5"/>
  <c r="E2148" i="5"/>
  <c r="D2149" i="5"/>
  <c r="E2149" i="5"/>
  <c r="D2150" i="5"/>
  <c r="E2150" i="5"/>
  <c r="D2151" i="5"/>
  <c r="E2151" i="5"/>
  <c r="D2152" i="5"/>
  <c r="E2152" i="5"/>
  <c r="D2153" i="5"/>
  <c r="E2153" i="5"/>
  <c r="D2154" i="5"/>
  <c r="E2154" i="5"/>
  <c r="D2155" i="5"/>
  <c r="E2155" i="5"/>
  <c r="D2156" i="5"/>
  <c r="E2156" i="5"/>
  <c r="D2157" i="5"/>
  <c r="E2157" i="5"/>
  <c r="D2158" i="5"/>
  <c r="E2158" i="5"/>
  <c r="D2160" i="5"/>
  <c r="E2160" i="5"/>
  <c r="D2161" i="5"/>
  <c r="E2161" i="5"/>
  <c r="D2162" i="5"/>
  <c r="E2162" i="5"/>
  <c r="D2163" i="5"/>
  <c r="E2163" i="5"/>
  <c r="D2164" i="5"/>
  <c r="E2164" i="5"/>
  <c r="D2165" i="5"/>
  <c r="E2165" i="5"/>
  <c r="D2166" i="5"/>
  <c r="E2166" i="5"/>
  <c r="D2167" i="5"/>
  <c r="E2167" i="5"/>
  <c r="D2168" i="5"/>
  <c r="E2168" i="5"/>
  <c r="D2169" i="5"/>
  <c r="E2169" i="5"/>
  <c r="D2170" i="5"/>
  <c r="E2170" i="5"/>
  <c r="D2171" i="5"/>
  <c r="E2171" i="5"/>
  <c r="D2172" i="5"/>
  <c r="E2172" i="5"/>
  <c r="D2173" i="5"/>
  <c r="E2173" i="5"/>
  <c r="D2174" i="5"/>
  <c r="E2174" i="5"/>
  <c r="D2175" i="5"/>
  <c r="E2175" i="5"/>
  <c r="D2176" i="5"/>
  <c r="E2176" i="5"/>
  <c r="D2177" i="5"/>
  <c r="E2177" i="5"/>
  <c r="D2178" i="5"/>
  <c r="E2178" i="5"/>
  <c r="D2179" i="5"/>
  <c r="E2179" i="5"/>
  <c r="D2181" i="5"/>
  <c r="E2181" i="5"/>
  <c r="D2182" i="5"/>
  <c r="E2182" i="5"/>
  <c r="D2183" i="5"/>
  <c r="E2183" i="5"/>
  <c r="D2184" i="5"/>
  <c r="E2184" i="5"/>
  <c r="D2185" i="5"/>
  <c r="E2185" i="5"/>
  <c r="D2186" i="5"/>
  <c r="E2186" i="5"/>
  <c r="D2187" i="5"/>
  <c r="E2187" i="5"/>
  <c r="D2188" i="5"/>
  <c r="E2188" i="5"/>
  <c r="D2189" i="5"/>
  <c r="E2189" i="5"/>
  <c r="D2190" i="5"/>
  <c r="E2190" i="5"/>
  <c r="D2191" i="5"/>
  <c r="E2191" i="5"/>
  <c r="D2192" i="5"/>
  <c r="E2192" i="5"/>
  <c r="D2193" i="5"/>
  <c r="E2193" i="5"/>
  <c r="D2194" i="5"/>
  <c r="E2194" i="5"/>
  <c r="D2195" i="5"/>
  <c r="E2195" i="5"/>
  <c r="D2196" i="5"/>
  <c r="E2196" i="5"/>
  <c r="D2197" i="5"/>
  <c r="E2197" i="5"/>
  <c r="D2198" i="5"/>
  <c r="E2198" i="5"/>
  <c r="D2199" i="5"/>
  <c r="E2199" i="5"/>
  <c r="D2200" i="5"/>
  <c r="E2200" i="5"/>
  <c r="D2201" i="5"/>
  <c r="E2201" i="5"/>
  <c r="D2203" i="5"/>
  <c r="E2203" i="5"/>
  <c r="D2204" i="5"/>
  <c r="E2204" i="5"/>
  <c r="D2205" i="5"/>
  <c r="E2205" i="5"/>
  <c r="D2206" i="5"/>
  <c r="E2206" i="5"/>
  <c r="D2207" i="5"/>
  <c r="E2207" i="5"/>
  <c r="D2208" i="5"/>
  <c r="E2208" i="5"/>
  <c r="D2209" i="5"/>
  <c r="E2209" i="5"/>
  <c r="D2210" i="5"/>
  <c r="E2210" i="5"/>
  <c r="D2211" i="5"/>
  <c r="E2211" i="5"/>
  <c r="D2212" i="5"/>
  <c r="E2212" i="5"/>
  <c r="D2213" i="5"/>
  <c r="E2213" i="5"/>
  <c r="D2214" i="5"/>
  <c r="E2214" i="5"/>
  <c r="D2215" i="5"/>
  <c r="E2215" i="5"/>
  <c r="D2216" i="5"/>
  <c r="E2216" i="5"/>
  <c r="D2217" i="5"/>
  <c r="E2217" i="5"/>
  <c r="D2218" i="5"/>
  <c r="E2218" i="5"/>
  <c r="D2219" i="5"/>
  <c r="E2219" i="5"/>
  <c r="D2220" i="5"/>
  <c r="E2220" i="5"/>
  <c r="D2221" i="5"/>
  <c r="E2221" i="5"/>
  <c r="D2222" i="5"/>
  <c r="E2222" i="5"/>
  <c r="D2224" i="5"/>
  <c r="E2224" i="5"/>
  <c r="D2225" i="5"/>
  <c r="E2225" i="5"/>
  <c r="D2226" i="5"/>
  <c r="E2226" i="5"/>
  <c r="D2227" i="5"/>
  <c r="E2227" i="5"/>
  <c r="D2228" i="5"/>
  <c r="E2228" i="5"/>
  <c r="D2229" i="5"/>
  <c r="E2229" i="5"/>
  <c r="D2230" i="5"/>
  <c r="E2230" i="5"/>
  <c r="D2231" i="5"/>
  <c r="E2231" i="5"/>
  <c r="D2232" i="5"/>
  <c r="E2232" i="5"/>
  <c r="D2233" i="5"/>
  <c r="E2233" i="5"/>
  <c r="D2234" i="5"/>
  <c r="E2234" i="5"/>
  <c r="D2235" i="5"/>
  <c r="E2235" i="5"/>
  <c r="D2236" i="5"/>
  <c r="E2236" i="5"/>
  <c r="D2237" i="5"/>
  <c r="E2237" i="5"/>
  <c r="D2238" i="5"/>
  <c r="E2238" i="5"/>
  <c r="D2239" i="5"/>
  <c r="E2239" i="5"/>
  <c r="D2240" i="5"/>
  <c r="E2240" i="5"/>
  <c r="D2241" i="5"/>
  <c r="E2241" i="5"/>
  <c r="D2242" i="5"/>
  <c r="E2242" i="5"/>
  <c r="D2244" i="5"/>
  <c r="E2244" i="5"/>
  <c r="D2245" i="5"/>
  <c r="E2245" i="5"/>
  <c r="D2246" i="5"/>
  <c r="E2246" i="5"/>
  <c r="D2247" i="5"/>
  <c r="E2247" i="5"/>
  <c r="D2248" i="5"/>
  <c r="E2248" i="5"/>
  <c r="D2249" i="5"/>
  <c r="E2249" i="5"/>
  <c r="D2250" i="5"/>
  <c r="E2250" i="5"/>
  <c r="D2251" i="5"/>
  <c r="E2251" i="5"/>
  <c r="D2252" i="5"/>
  <c r="E2252" i="5"/>
  <c r="D2253" i="5"/>
  <c r="E2253" i="5"/>
  <c r="D2254" i="5"/>
  <c r="E2254" i="5"/>
  <c r="D2255" i="5"/>
  <c r="E2255" i="5"/>
  <c r="D2256" i="5"/>
  <c r="E2256" i="5"/>
  <c r="D2257" i="5"/>
  <c r="E2257" i="5"/>
  <c r="D2258" i="5"/>
  <c r="E2258" i="5"/>
  <c r="D2259" i="5"/>
  <c r="E2259" i="5"/>
  <c r="D2260" i="5"/>
  <c r="E2260" i="5"/>
  <c r="D2261" i="5"/>
  <c r="E2261" i="5"/>
  <c r="D2262" i="5"/>
  <c r="E2262" i="5"/>
  <c r="D2263" i="5"/>
  <c r="E2263" i="5"/>
  <c r="D2265" i="5"/>
  <c r="E2265" i="5"/>
  <c r="D2266" i="5"/>
  <c r="E2266" i="5"/>
  <c r="D2267" i="5"/>
  <c r="E2267" i="5"/>
  <c r="D2268" i="5"/>
  <c r="E2268" i="5"/>
  <c r="D2269" i="5"/>
  <c r="E2269" i="5"/>
  <c r="D2270" i="5"/>
  <c r="E2270" i="5"/>
  <c r="D2271" i="5"/>
  <c r="E2271" i="5"/>
  <c r="D2272" i="5"/>
  <c r="E2272" i="5"/>
  <c r="D2273" i="5"/>
  <c r="E2273" i="5"/>
  <c r="D2274" i="5"/>
  <c r="E2274" i="5"/>
  <c r="D2275" i="5"/>
  <c r="E2275" i="5"/>
  <c r="D2276" i="5"/>
  <c r="E2276" i="5"/>
  <c r="D2277" i="5"/>
  <c r="E2277" i="5"/>
  <c r="D2278" i="5"/>
  <c r="E2278" i="5"/>
  <c r="D2279" i="5"/>
  <c r="E2279" i="5"/>
  <c r="D2280" i="5"/>
  <c r="E2280" i="5"/>
  <c r="D2281" i="5"/>
  <c r="E2281" i="5"/>
  <c r="D2282" i="5"/>
  <c r="E2282" i="5"/>
  <c r="D2283" i="5"/>
  <c r="E2283" i="5"/>
  <c r="D2285" i="5"/>
  <c r="E2285" i="5"/>
  <c r="D2286" i="5"/>
  <c r="E2286" i="5"/>
  <c r="D2287" i="5"/>
  <c r="E2287" i="5"/>
  <c r="D2288" i="5"/>
  <c r="E2288" i="5"/>
  <c r="D2289" i="5"/>
  <c r="E2289" i="5"/>
  <c r="D2290" i="5"/>
  <c r="E2290" i="5"/>
  <c r="D2291" i="5"/>
  <c r="E2291" i="5"/>
  <c r="D2292" i="5"/>
  <c r="E2292" i="5"/>
  <c r="D2293" i="5"/>
  <c r="E2293" i="5"/>
  <c r="D2294" i="5"/>
  <c r="E2294" i="5"/>
  <c r="D2295" i="5"/>
  <c r="E2295" i="5"/>
  <c r="D2296" i="5"/>
  <c r="E2296" i="5"/>
  <c r="D2297" i="5"/>
  <c r="E2297" i="5"/>
  <c r="D2298" i="5"/>
  <c r="E2298" i="5"/>
  <c r="D2299" i="5"/>
  <c r="E2299" i="5"/>
  <c r="D2300" i="5"/>
  <c r="E2300" i="5"/>
  <c r="D2301" i="5"/>
  <c r="E2301" i="5"/>
  <c r="D2302" i="5"/>
  <c r="E2302" i="5"/>
  <c r="D2303" i="5"/>
  <c r="E2303" i="5"/>
  <c r="D2304" i="5"/>
  <c r="E2304" i="5"/>
  <c r="D2306" i="5"/>
  <c r="E2306" i="5"/>
  <c r="D2307" i="5"/>
  <c r="E2307" i="5"/>
  <c r="D2308" i="5"/>
  <c r="E2308" i="5"/>
  <c r="D2309" i="5"/>
  <c r="E2309" i="5"/>
  <c r="D2310" i="5"/>
  <c r="E2310" i="5"/>
  <c r="D2311" i="5"/>
  <c r="E2311" i="5"/>
  <c r="D2312" i="5"/>
  <c r="E2312" i="5"/>
  <c r="D2313" i="5"/>
  <c r="E2313" i="5"/>
  <c r="D2314" i="5"/>
  <c r="E2314" i="5"/>
  <c r="D2315" i="5"/>
  <c r="E2315" i="5"/>
  <c r="D2316" i="5"/>
  <c r="E2316" i="5"/>
  <c r="D2317" i="5"/>
  <c r="E2317" i="5"/>
  <c r="D2318" i="5"/>
  <c r="E2318" i="5"/>
  <c r="D2319" i="5"/>
  <c r="E2319" i="5"/>
  <c r="D2320" i="5"/>
  <c r="E2320" i="5"/>
  <c r="D2321" i="5"/>
  <c r="E2321" i="5"/>
  <c r="D2322" i="5"/>
  <c r="E2322" i="5"/>
  <c r="D2323" i="5"/>
  <c r="E2323" i="5"/>
  <c r="D2325" i="5"/>
  <c r="E2325" i="5"/>
  <c r="D2326" i="5"/>
  <c r="E2326" i="5"/>
  <c r="D2327" i="5"/>
  <c r="E2327" i="5"/>
  <c r="D2328" i="5"/>
  <c r="E2328" i="5"/>
  <c r="D2329" i="5"/>
  <c r="E2329" i="5"/>
  <c r="D2330" i="5"/>
  <c r="E2330" i="5"/>
  <c r="D2331" i="5"/>
  <c r="E2331" i="5"/>
  <c r="D2332" i="5"/>
  <c r="E2332" i="5"/>
  <c r="D2333" i="5"/>
  <c r="E2333" i="5"/>
  <c r="D2334" i="5"/>
  <c r="E2334" i="5"/>
  <c r="D2335" i="5"/>
  <c r="E2335" i="5"/>
  <c r="D2336" i="5"/>
  <c r="E2336" i="5"/>
  <c r="D2337" i="5"/>
  <c r="E2337" i="5"/>
  <c r="D2338" i="5"/>
  <c r="E2338" i="5"/>
  <c r="D2339" i="5"/>
  <c r="E2339" i="5"/>
  <c r="D2340" i="5"/>
  <c r="E2340" i="5"/>
  <c r="D2341" i="5"/>
  <c r="E2341" i="5"/>
  <c r="D2342" i="5"/>
  <c r="E2342" i="5"/>
  <c r="D2343" i="5"/>
  <c r="E2343" i="5"/>
  <c r="D2344" i="5"/>
  <c r="E2344" i="5"/>
  <c r="D2345" i="5"/>
  <c r="E2345" i="5"/>
  <c r="D2347" i="5"/>
  <c r="E2347" i="5"/>
  <c r="D2348" i="5"/>
  <c r="E2348" i="5"/>
  <c r="D2349" i="5"/>
  <c r="E2349" i="5"/>
  <c r="D2350" i="5"/>
  <c r="E2350" i="5"/>
  <c r="D2351" i="5"/>
  <c r="E2351" i="5"/>
  <c r="D2352" i="5"/>
  <c r="E2352" i="5"/>
  <c r="D2353" i="5"/>
  <c r="E2353" i="5"/>
  <c r="D2354" i="5"/>
  <c r="E2354" i="5"/>
  <c r="D2355" i="5"/>
  <c r="E2355" i="5"/>
  <c r="D2356" i="5"/>
  <c r="E2356" i="5"/>
  <c r="D2357" i="5"/>
  <c r="E2357" i="5"/>
  <c r="D2358" i="5"/>
  <c r="E2358" i="5"/>
  <c r="D2359" i="5"/>
  <c r="E2359" i="5"/>
  <c r="D2360" i="5"/>
  <c r="E2360" i="5"/>
  <c r="D2361" i="5"/>
  <c r="E2361" i="5"/>
  <c r="D2362" i="5"/>
  <c r="E2362" i="5"/>
  <c r="D2363" i="5"/>
  <c r="E2363" i="5"/>
  <c r="D2364" i="5"/>
  <c r="E2364" i="5"/>
  <c r="D2365" i="5"/>
  <c r="E2365" i="5"/>
  <c r="AQ9" i="1" l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Y122" i="1" s="1"/>
  <c r="AU8" i="1"/>
  <c r="AS9" i="1"/>
  <c r="AT9" i="1" s="1"/>
  <c r="AS10" i="1"/>
  <c r="AT10" i="1" s="1"/>
  <c r="AS11" i="1"/>
  <c r="AS12" i="1"/>
  <c r="AT12" i="1" s="1"/>
  <c r="AS13" i="1"/>
  <c r="AT13" i="1" s="1"/>
  <c r="AS14" i="1"/>
  <c r="AS15" i="1"/>
  <c r="AS16" i="1"/>
  <c r="AT16" i="1" s="1"/>
  <c r="AS17" i="1"/>
  <c r="AT17" i="1" s="1"/>
  <c r="AS18" i="1"/>
  <c r="AT18" i="1" s="1"/>
  <c r="AS19" i="1"/>
  <c r="AS20" i="1"/>
  <c r="AT20" i="1" s="1"/>
  <c r="AS21" i="1"/>
  <c r="AT21" i="1" s="1"/>
  <c r="AS22" i="1"/>
  <c r="AS23" i="1"/>
  <c r="AS24" i="1"/>
  <c r="AT24" i="1" s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T62" i="1" s="1"/>
  <c r="AS63" i="1"/>
  <c r="AS64" i="1"/>
  <c r="AT64" i="1" s="1"/>
  <c r="AS65" i="1"/>
  <c r="AS66" i="1"/>
  <c r="AT66" i="1" s="1"/>
  <c r="AS67" i="1"/>
  <c r="AS68" i="1"/>
  <c r="AT68" i="1" s="1"/>
  <c r="AS69" i="1"/>
  <c r="AS70" i="1"/>
  <c r="AT70" i="1" s="1"/>
  <c r="AS71" i="1"/>
  <c r="AS72" i="1"/>
  <c r="AT72" i="1" s="1"/>
  <c r="AS73" i="1"/>
  <c r="AS74" i="1"/>
  <c r="AT74" i="1" s="1"/>
  <c r="AS75" i="1"/>
  <c r="AS76" i="1"/>
  <c r="AT76" i="1" s="1"/>
  <c r="AS77" i="1"/>
  <c r="AS78" i="1"/>
  <c r="AT78" i="1" s="1"/>
  <c r="AS79" i="1"/>
  <c r="AS80" i="1"/>
  <c r="AT80" i="1" s="1"/>
  <c r="AS81" i="1"/>
  <c r="AS82" i="1"/>
  <c r="AT82" i="1" s="1"/>
  <c r="AS83" i="1"/>
  <c r="AS84" i="1"/>
  <c r="AT84" i="1" s="1"/>
  <c r="AS85" i="1"/>
  <c r="AS86" i="1"/>
  <c r="AT86" i="1" s="1"/>
  <c r="AS87" i="1"/>
  <c r="AS88" i="1"/>
  <c r="AT88" i="1" s="1"/>
  <c r="AS89" i="1"/>
  <c r="AS90" i="1"/>
  <c r="AT90" i="1" s="1"/>
  <c r="AS91" i="1"/>
  <c r="AS92" i="1"/>
  <c r="AT92" i="1" s="1"/>
  <c r="AS93" i="1"/>
  <c r="AS94" i="1"/>
  <c r="AT94" i="1" s="1"/>
  <c r="AS95" i="1"/>
  <c r="AS96" i="1"/>
  <c r="AT96" i="1" s="1"/>
  <c r="AS97" i="1"/>
  <c r="AS98" i="1"/>
  <c r="AT98" i="1" s="1"/>
  <c r="AS99" i="1"/>
  <c r="AS100" i="1"/>
  <c r="AT100" i="1" s="1"/>
  <c r="AS101" i="1"/>
  <c r="AS102" i="1"/>
  <c r="AT102" i="1" s="1"/>
  <c r="AS103" i="1"/>
  <c r="AS104" i="1"/>
  <c r="AT104" i="1" s="1"/>
  <c r="AS105" i="1"/>
  <c r="AS106" i="1"/>
  <c r="AT106" i="1" s="1"/>
  <c r="AS107" i="1"/>
  <c r="AS108" i="1"/>
  <c r="AT108" i="1" s="1"/>
  <c r="AS109" i="1"/>
  <c r="AS110" i="1"/>
  <c r="AT110" i="1" s="1"/>
  <c r="AS111" i="1"/>
  <c r="AS112" i="1"/>
  <c r="AT112" i="1" s="1"/>
  <c r="AS113" i="1"/>
  <c r="AS114" i="1"/>
  <c r="AT114" i="1" s="1"/>
  <c r="AS115" i="1"/>
  <c r="AS116" i="1"/>
  <c r="AT116" i="1" s="1"/>
  <c r="AS117" i="1"/>
  <c r="AS118" i="1"/>
  <c r="AT118" i="1" s="1"/>
  <c r="AS119" i="1"/>
  <c r="AS120" i="1"/>
  <c r="AT120" i="1" s="1"/>
  <c r="AS121" i="1"/>
  <c r="AS8" i="1"/>
  <c r="AT8" i="1" s="1"/>
  <c r="AY120" i="1" l="1"/>
  <c r="AY116" i="1"/>
  <c r="AY112" i="1"/>
  <c r="F2169" i="5" s="1"/>
  <c r="AY108" i="1"/>
  <c r="F2096" i="5" s="1"/>
  <c r="AY104" i="1"/>
  <c r="AY100" i="1"/>
  <c r="AY96" i="1"/>
  <c r="F1824" i="5" s="1"/>
  <c r="AY92" i="1"/>
  <c r="F1761" i="5" s="1"/>
  <c r="AY88" i="1"/>
  <c r="AY84" i="1"/>
  <c r="AY80" i="1"/>
  <c r="F1510" i="5" s="1"/>
  <c r="AY76" i="1"/>
  <c r="F1416" i="5" s="1"/>
  <c r="AY72" i="1"/>
  <c r="AY68" i="1"/>
  <c r="AY64" i="1"/>
  <c r="F1159" i="5" s="1"/>
  <c r="AY60" i="1"/>
  <c r="F1077" i="5" s="1"/>
  <c r="AY56" i="1"/>
  <c r="AY52" i="1"/>
  <c r="AY48" i="1"/>
  <c r="F827" i="5" s="1"/>
  <c r="AY44" i="1"/>
  <c r="F751" i="5" s="1"/>
  <c r="AY40" i="1"/>
  <c r="AY36" i="1"/>
  <c r="AY32" i="1"/>
  <c r="F497" i="5" s="1"/>
  <c r="AY28" i="1"/>
  <c r="F416" i="5" s="1"/>
  <c r="AY24" i="1"/>
  <c r="AY20" i="1"/>
  <c r="AY16" i="1"/>
  <c r="F164" i="5" s="1"/>
  <c r="AY12" i="1"/>
  <c r="F76" i="5" s="1"/>
  <c r="AV116" i="1"/>
  <c r="BE116" i="1" s="1"/>
  <c r="AV108" i="1"/>
  <c r="BE108" i="1" s="1"/>
  <c r="AV20" i="1"/>
  <c r="BE20" i="1" s="1"/>
  <c r="AV16" i="1"/>
  <c r="BE16" i="1" s="1"/>
  <c r="BF16" i="1" s="1"/>
  <c r="BG16" i="1" s="1"/>
  <c r="AV104" i="1"/>
  <c r="AV92" i="1"/>
  <c r="AV88" i="1"/>
  <c r="AV120" i="1"/>
  <c r="BE120" i="1" s="1"/>
  <c r="AV76" i="1"/>
  <c r="BE76" i="1" s="1"/>
  <c r="AV72" i="1"/>
  <c r="AV112" i="1"/>
  <c r="BE112" i="1" s="1"/>
  <c r="AY118" i="1"/>
  <c r="AY114" i="1"/>
  <c r="AY110" i="1"/>
  <c r="F2138" i="5" s="1"/>
  <c r="AY106" i="1"/>
  <c r="F2046" i="5" s="1"/>
  <c r="AY102" i="1"/>
  <c r="F1961" i="5" s="1"/>
  <c r="AY98" i="1"/>
  <c r="AY94" i="1"/>
  <c r="F1793" i="5" s="1"/>
  <c r="AY90" i="1"/>
  <c r="F1720" i="5" s="1"/>
  <c r="AY86" i="1"/>
  <c r="F1618" i="5" s="1"/>
  <c r="AY82" i="1"/>
  <c r="AY78" i="1"/>
  <c r="F1470" i="5" s="1"/>
  <c r="AY74" i="1"/>
  <c r="AY70" i="1"/>
  <c r="F1281" i="5" s="1"/>
  <c r="AY66" i="1"/>
  <c r="AY62" i="1"/>
  <c r="F1123" i="5" s="1"/>
  <c r="AY58" i="1"/>
  <c r="F1042" i="5" s="1"/>
  <c r="AY54" i="1"/>
  <c r="F966" i="5" s="1"/>
  <c r="AY50" i="1"/>
  <c r="F875" i="5" s="1"/>
  <c r="AY46" i="1"/>
  <c r="F791" i="5" s="1"/>
  <c r="AY42" i="1"/>
  <c r="F707" i="5" s="1"/>
  <c r="AY38" i="1"/>
  <c r="F632" i="5" s="1"/>
  <c r="AY34" i="1"/>
  <c r="AY30" i="1"/>
  <c r="F446" i="5" s="1"/>
  <c r="AY26" i="1"/>
  <c r="F378" i="5" s="1"/>
  <c r="AY22" i="1"/>
  <c r="AY18" i="1"/>
  <c r="AY14" i="1"/>
  <c r="F123" i="5" s="1"/>
  <c r="AY10" i="1"/>
  <c r="F36" i="5" s="1"/>
  <c r="D2409" i="5"/>
  <c r="E2409" i="5"/>
  <c r="AV100" i="1"/>
  <c r="BE100" i="1" s="1"/>
  <c r="AV96" i="1"/>
  <c r="BE96" i="1" s="1"/>
  <c r="AV68" i="1"/>
  <c r="AV64" i="1"/>
  <c r="AY117" i="1"/>
  <c r="F2267" i="5" s="1"/>
  <c r="AY113" i="1"/>
  <c r="F2185" i="5" s="1"/>
  <c r="AY109" i="1"/>
  <c r="F2114" i="5" s="1"/>
  <c r="AY105" i="1"/>
  <c r="AY101" i="1"/>
  <c r="F1938" i="5" s="1"/>
  <c r="AY97" i="1"/>
  <c r="F1852" i="5" s="1"/>
  <c r="AY93" i="1"/>
  <c r="F1762" i="5" s="1"/>
  <c r="AY89" i="1"/>
  <c r="AY85" i="1"/>
  <c r="F1597" i="5" s="1"/>
  <c r="AY81" i="1"/>
  <c r="F1521" i="5" s="1"/>
  <c r="AY77" i="1"/>
  <c r="F1430" i="5" s="1"/>
  <c r="AY73" i="1"/>
  <c r="AY69" i="1"/>
  <c r="F1270" i="5" s="1"/>
  <c r="AY65" i="1"/>
  <c r="AY61" i="1"/>
  <c r="F1098" i="5" s="1"/>
  <c r="AY57" i="1"/>
  <c r="AY53" i="1"/>
  <c r="F946" i="5" s="1"/>
  <c r="AY49" i="1"/>
  <c r="F846" i="5" s="1"/>
  <c r="AY45" i="1"/>
  <c r="AY41" i="1"/>
  <c r="AY37" i="1"/>
  <c r="F602" i="5" s="1"/>
  <c r="AY33" i="1"/>
  <c r="AY29" i="1"/>
  <c r="F441" i="5" s="1"/>
  <c r="AY25" i="1"/>
  <c r="AY21" i="1"/>
  <c r="F265" i="5" s="1"/>
  <c r="AY17" i="1"/>
  <c r="F176" i="5" s="1"/>
  <c r="AY13" i="1"/>
  <c r="F100" i="5" s="1"/>
  <c r="AY9" i="1"/>
  <c r="AV84" i="1"/>
  <c r="AV80" i="1"/>
  <c r="E1510" i="5" s="1"/>
  <c r="M1510" i="5" s="1"/>
  <c r="N1510" i="5" s="1"/>
  <c r="O1510" i="5" s="1"/>
  <c r="E2346" i="5"/>
  <c r="M2346" i="5" s="1"/>
  <c r="N2346" i="5" s="1"/>
  <c r="O2346" i="5" s="1"/>
  <c r="BF108" i="1"/>
  <c r="BG108" i="1" s="1"/>
  <c r="E2013" i="5"/>
  <c r="M2013" i="5" s="1"/>
  <c r="N2013" i="5" s="1"/>
  <c r="O2013" i="5" s="1"/>
  <c r="BE104" i="1"/>
  <c r="E1428" i="5"/>
  <c r="M1428" i="5" s="1"/>
  <c r="N1428" i="5" s="1"/>
  <c r="O1428" i="5" s="1"/>
  <c r="BF116" i="1"/>
  <c r="BG116" i="1" s="1"/>
  <c r="F2269" i="5"/>
  <c r="F2025" i="5"/>
  <c r="F1595" i="5"/>
  <c r="F1016" i="5"/>
  <c r="F930" i="5"/>
  <c r="F690" i="5"/>
  <c r="F607" i="5"/>
  <c r="F345" i="5"/>
  <c r="F348" i="5"/>
  <c r="F24" i="5"/>
  <c r="F2210" i="5"/>
  <c r="F2218" i="5"/>
  <c r="F2205" i="5"/>
  <c r="F2213" i="5"/>
  <c r="F2221" i="5"/>
  <c r="F2211" i="5"/>
  <c r="F2208" i="5"/>
  <c r="F2212" i="5"/>
  <c r="F2207" i="5"/>
  <c r="F2223" i="5"/>
  <c r="F2122" i="5"/>
  <c r="F2129" i="5"/>
  <c r="F2132" i="5"/>
  <c r="F1872" i="5"/>
  <c r="F1867" i="5"/>
  <c r="F1878" i="5"/>
  <c r="F1886" i="5"/>
  <c r="F1883" i="5"/>
  <c r="F1871" i="5"/>
  <c r="F1881" i="5"/>
  <c r="F1869" i="5"/>
  <c r="F1887" i="5"/>
  <c r="F1870" i="5"/>
  <c r="F1880" i="5"/>
  <c r="F1796" i="5"/>
  <c r="F1799" i="5"/>
  <c r="F1785" i="5"/>
  <c r="F1534" i="5"/>
  <c r="F1537" i="5"/>
  <c r="F1532" i="5"/>
  <c r="F1544" i="5"/>
  <c r="F1552" i="5"/>
  <c r="F1542" i="5"/>
  <c r="F1553" i="5"/>
  <c r="F1531" i="5"/>
  <c r="F1546" i="5"/>
  <c r="F1536" i="5"/>
  <c r="F1545" i="5"/>
  <c r="F1538" i="5"/>
  <c r="F1462" i="5"/>
  <c r="F1453" i="5"/>
  <c r="F1469" i="5"/>
  <c r="F1459" i="5"/>
  <c r="F1451" i="5"/>
  <c r="F1202" i="5"/>
  <c r="F1210" i="5"/>
  <c r="F1218" i="5"/>
  <c r="F1205" i="5"/>
  <c r="F1213" i="5"/>
  <c r="F1203" i="5"/>
  <c r="F1219" i="5"/>
  <c r="F1212" i="5"/>
  <c r="F1215" i="5"/>
  <c r="F1208" i="5"/>
  <c r="F1207" i="5"/>
  <c r="F1115" i="5"/>
  <c r="F1131" i="5"/>
  <c r="F1122" i="5"/>
  <c r="F1120" i="5"/>
  <c r="F1133" i="5"/>
  <c r="F1132" i="5"/>
  <c r="F863" i="5"/>
  <c r="F867" i="5"/>
  <c r="F871" i="5"/>
  <c r="F879" i="5"/>
  <c r="F883" i="5"/>
  <c r="F862" i="5"/>
  <c r="F866" i="5"/>
  <c r="F870" i="5"/>
  <c r="F874" i="5"/>
  <c r="F878" i="5"/>
  <c r="F882" i="5"/>
  <c r="F864" i="5"/>
  <c r="F872" i="5"/>
  <c r="F880" i="5"/>
  <c r="F861" i="5"/>
  <c r="F869" i="5"/>
  <c r="F877" i="5"/>
  <c r="F873" i="5"/>
  <c r="F876" i="5"/>
  <c r="F881" i="5"/>
  <c r="F868" i="5"/>
  <c r="F865" i="5"/>
  <c r="F783" i="5"/>
  <c r="F782" i="5"/>
  <c r="F784" i="5"/>
  <c r="F797" i="5"/>
  <c r="F785" i="5"/>
  <c r="F528" i="5"/>
  <c r="F532" i="5"/>
  <c r="F536" i="5"/>
  <c r="F540" i="5"/>
  <c r="F544" i="5"/>
  <c r="F548" i="5"/>
  <c r="F531" i="5"/>
  <c r="F535" i="5"/>
  <c r="F539" i="5"/>
  <c r="F543" i="5"/>
  <c r="F547" i="5"/>
  <c r="F533" i="5"/>
  <c r="F541" i="5"/>
  <c r="F549" i="5"/>
  <c r="F530" i="5"/>
  <c r="F538" i="5"/>
  <c r="F546" i="5"/>
  <c r="F542" i="5"/>
  <c r="F537" i="5"/>
  <c r="F545" i="5"/>
  <c r="F534" i="5"/>
  <c r="F529" i="5"/>
  <c r="F461" i="5"/>
  <c r="F454" i="5"/>
  <c r="F451" i="5"/>
  <c r="F456" i="5"/>
  <c r="F463" i="5"/>
  <c r="F195" i="5"/>
  <c r="F199" i="5"/>
  <c r="F203" i="5"/>
  <c r="F207" i="5"/>
  <c r="F211" i="5"/>
  <c r="F215" i="5"/>
  <c r="F196" i="5"/>
  <c r="F200" i="5"/>
  <c r="F204" i="5"/>
  <c r="F208" i="5"/>
  <c r="F212" i="5"/>
  <c r="F216" i="5"/>
  <c r="F201" i="5"/>
  <c r="F209" i="5"/>
  <c r="F202" i="5"/>
  <c r="F210" i="5"/>
  <c r="F205" i="5"/>
  <c r="F198" i="5"/>
  <c r="F214" i="5"/>
  <c r="F206" i="5"/>
  <c r="F197" i="5"/>
  <c r="F213" i="5"/>
  <c r="F115" i="5"/>
  <c r="F127" i="5"/>
  <c r="F120" i="5"/>
  <c r="F128" i="5"/>
  <c r="F129" i="5"/>
  <c r="F130" i="5"/>
  <c r="F118" i="5"/>
  <c r="F117" i="5"/>
  <c r="F2326" i="5"/>
  <c r="F2330" i="5"/>
  <c r="F2334" i="5"/>
  <c r="F2338" i="5"/>
  <c r="F2342" i="5"/>
  <c r="F2346" i="5"/>
  <c r="F2325" i="5"/>
  <c r="F2329" i="5"/>
  <c r="F2333" i="5"/>
  <c r="F2337" i="5"/>
  <c r="F2341" i="5"/>
  <c r="F2345" i="5"/>
  <c r="F2331" i="5"/>
  <c r="F2339" i="5"/>
  <c r="F2336" i="5"/>
  <c r="F2332" i="5"/>
  <c r="F2340" i="5"/>
  <c r="F2327" i="5"/>
  <c r="F2335" i="5"/>
  <c r="F2343" i="5"/>
  <c r="F2328" i="5"/>
  <c r="F2344" i="5"/>
  <c r="F2246" i="5"/>
  <c r="F2250" i="5"/>
  <c r="F2254" i="5"/>
  <c r="F2258" i="5"/>
  <c r="F2262" i="5"/>
  <c r="F2245" i="5"/>
  <c r="F2249" i="5"/>
  <c r="F2253" i="5"/>
  <c r="F2257" i="5"/>
  <c r="F2261" i="5"/>
  <c r="F2251" i="5"/>
  <c r="F2259" i="5"/>
  <c r="F2256" i="5"/>
  <c r="F2244" i="5"/>
  <c r="F2252" i="5"/>
  <c r="F2260" i="5"/>
  <c r="F2247" i="5"/>
  <c r="F2255" i="5"/>
  <c r="F2263" i="5"/>
  <c r="F2248" i="5"/>
  <c r="F2264" i="5"/>
  <c r="F1910" i="5"/>
  <c r="F1914" i="5"/>
  <c r="F1918" i="5"/>
  <c r="F1922" i="5"/>
  <c r="F1926" i="5"/>
  <c r="F1915" i="5"/>
  <c r="F1923" i="5"/>
  <c r="F1913" i="5"/>
  <c r="F1917" i="5"/>
  <c r="F1921" i="5"/>
  <c r="F1925" i="5"/>
  <c r="F1929" i="5"/>
  <c r="F1911" i="5"/>
  <c r="F1919" i="5"/>
  <c r="F1927" i="5"/>
  <c r="F1916" i="5"/>
  <c r="F1912" i="5"/>
  <c r="F1920" i="5"/>
  <c r="F1924" i="5"/>
  <c r="F1928" i="5"/>
  <c r="F1572" i="5"/>
  <c r="F1576" i="5"/>
  <c r="F1580" i="5"/>
  <c r="F1584" i="5"/>
  <c r="F1588" i="5"/>
  <c r="F1592" i="5"/>
  <c r="F1574" i="5"/>
  <c r="F1579" i="5"/>
  <c r="F1585" i="5"/>
  <c r="F1590" i="5"/>
  <c r="F1575" i="5"/>
  <c r="F1586" i="5"/>
  <c r="F1573" i="5"/>
  <c r="F1578" i="5"/>
  <c r="F1583" i="5"/>
  <c r="F1589" i="5"/>
  <c r="F1581" i="5"/>
  <c r="F1591" i="5"/>
  <c r="F1587" i="5"/>
  <c r="F1593" i="5"/>
  <c r="F1577" i="5"/>
  <c r="F1582" i="5"/>
  <c r="F1242" i="5"/>
  <c r="F1246" i="5"/>
  <c r="F1250" i="5"/>
  <c r="F1254" i="5"/>
  <c r="F1258" i="5"/>
  <c r="F1241" i="5"/>
  <c r="F1245" i="5"/>
  <c r="F1249" i="5"/>
  <c r="F1253" i="5"/>
  <c r="F1257" i="5"/>
  <c r="F1243" i="5"/>
  <c r="F1244" i="5"/>
  <c r="F1252" i="5"/>
  <c r="F1247" i="5"/>
  <c r="F1256" i="5"/>
  <c r="F1248" i="5"/>
  <c r="F1255" i="5"/>
  <c r="F1259" i="5"/>
  <c r="F1251" i="5"/>
  <c r="F907" i="5"/>
  <c r="F911" i="5"/>
  <c r="F915" i="5"/>
  <c r="F919" i="5"/>
  <c r="F923" i="5"/>
  <c r="F906" i="5"/>
  <c r="F910" i="5"/>
  <c r="F914" i="5"/>
  <c r="F918" i="5"/>
  <c r="F922" i="5"/>
  <c r="F904" i="5"/>
  <c r="F912" i="5"/>
  <c r="F920" i="5"/>
  <c r="F909" i="5"/>
  <c r="F917" i="5"/>
  <c r="F925" i="5"/>
  <c r="F905" i="5"/>
  <c r="F921" i="5"/>
  <c r="F908" i="5"/>
  <c r="F924" i="5"/>
  <c r="F913" i="5"/>
  <c r="F916" i="5"/>
  <c r="F656" i="5"/>
  <c r="F660" i="5"/>
  <c r="F664" i="5"/>
  <c r="F668" i="5"/>
  <c r="F672" i="5"/>
  <c r="F655" i="5"/>
  <c r="F659" i="5"/>
  <c r="F663" i="5"/>
  <c r="F667" i="5"/>
  <c r="F671" i="5"/>
  <c r="F661" i="5"/>
  <c r="F669" i="5"/>
  <c r="F658" i="5"/>
  <c r="F666" i="5"/>
  <c r="F670" i="5"/>
  <c r="F665" i="5"/>
  <c r="F673" i="5"/>
  <c r="F662" i="5"/>
  <c r="F657" i="5"/>
  <c r="F496" i="5"/>
  <c r="F504" i="5"/>
  <c r="F319" i="5"/>
  <c r="F323" i="5"/>
  <c r="F327" i="5"/>
  <c r="F331" i="5"/>
  <c r="F335" i="5"/>
  <c r="F339" i="5"/>
  <c r="F320" i="5"/>
  <c r="F324" i="5"/>
  <c r="F328" i="5"/>
  <c r="F332" i="5"/>
  <c r="F336" i="5"/>
  <c r="F321" i="5"/>
  <c r="F329" i="5"/>
  <c r="F337" i="5"/>
  <c r="F322" i="5"/>
  <c r="F330" i="5"/>
  <c r="F338" i="5"/>
  <c r="F317" i="5"/>
  <c r="F333" i="5"/>
  <c r="F326" i="5"/>
  <c r="F334" i="5"/>
  <c r="F325" i="5"/>
  <c r="F318" i="5"/>
  <c r="F167" i="5"/>
  <c r="F162" i="5"/>
  <c r="F174" i="5"/>
  <c r="AY115" i="1"/>
  <c r="AY107" i="1"/>
  <c r="AY99" i="1"/>
  <c r="AY95" i="1"/>
  <c r="AY87" i="1"/>
  <c r="AY83" i="1"/>
  <c r="AY75" i="1"/>
  <c r="AY67" i="1"/>
  <c r="AY59" i="1"/>
  <c r="AY55" i="1"/>
  <c r="AY47" i="1"/>
  <c r="AY39" i="1"/>
  <c r="AY31" i="1"/>
  <c r="AY23" i="1"/>
  <c r="AY15" i="1"/>
  <c r="E2264" i="5"/>
  <c r="M2264" i="5" s="1"/>
  <c r="N2264" i="5" s="1"/>
  <c r="O2264" i="5" s="1"/>
  <c r="E2096" i="5"/>
  <c r="M2096" i="5" s="1"/>
  <c r="N2096" i="5" s="1"/>
  <c r="O2096" i="5" s="1"/>
  <c r="AY121" i="1"/>
  <c r="F2174" i="5"/>
  <c r="F2165" i="5"/>
  <c r="F2175" i="5"/>
  <c r="F1994" i="5"/>
  <c r="F1998" i="5"/>
  <c r="F2002" i="5"/>
  <c r="F2006" i="5"/>
  <c r="F2010" i="5"/>
  <c r="F1995" i="5"/>
  <c r="F2003" i="5"/>
  <c r="F2011" i="5"/>
  <c r="F1993" i="5"/>
  <c r="F1997" i="5"/>
  <c r="F2001" i="5"/>
  <c r="F2005" i="5"/>
  <c r="F2009" i="5"/>
  <c r="F2013" i="5"/>
  <c r="F1999" i="5"/>
  <c r="F2007" i="5"/>
  <c r="F1996" i="5"/>
  <c r="F2012" i="5"/>
  <c r="F2000" i="5"/>
  <c r="F2004" i="5"/>
  <c r="F2008" i="5"/>
  <c r="F1823" i="5"/>
  <c r="F1829" i="5"/>
  <c r="F1660" i="5"/>
  <c r="F1664" i="5"/>
  <c r="F1668" i="5"/>
  <c r="F1672" i="5"/>
  <c r="F1676" i="5"/>
  <c r="F1659" i="5"/>
  <c r="F1665" i="5"/>
  <c r="F1670" i="5"/>
  <c r="F1675" i="5"/>
  <c r="F1661" i="5"/>
  <c r="F1671" i="5"/>
  <c r="F1658" i="5"/>
  <c r="F1663" i="5"/>
  <c r="F1669" i="5"/>
  <c r="F1674" i="5"/>
  <c r="F1679" i="5"/>
  <c r="F1666" i="5"/>
  <c r="F1677" i="5"/>
  <c r="F1673" i="5"/>
  <c r="F1678" i="5"/>
  <c r="F1662" i="5"/>
  <c r="F1667" i="5"/>
  <c r="F1505" i="5"/>
  <c r="F1500" i="5"/>
  <c r="F1322" i="5"/>
  <c r="F1326" i="5"/>
  <c r="F1330" i="5"/>
  <c r="F1334" i="5"/>
  <c r="F1338" i="5"/>
  <c r="F1342" i="5"/>
  <c r="F1325" i="5"/>
  <c r="F1329" i="5"/>
  <c r="F1333" i="5"/>
  <c r="F1337" i="5"/>
  <c r="F1341" i="5"/>
  <c r="F1324" i="5"/>
  <c r="F1332" i="5"/>
  <c r="F1340" i="5"/>
  <c r="F1331" i="5"/>
  <c r="F1335" i="5"/>
  <c r="F1328" i="5"/>
  <c r="F1339" i="5"/>
  <c r="F1323" i="5"/>
  <c r="F1336" i="5"/>
  <c r="F1327" i="5"/>
  <c r="F1175" i="5"/>
  <c r="F1166" i="5"/>
  <c r="F1172" i="5"/>
  <c r="F991" i="5"/>
  <c r="F995" i="5"/>
  <c r="F999" i="5"/>
  <c r="F1003" i="5"/>
  <c r="F1007" i="5"/>
  <c r="F990" i="5"/>
  <c r="F994" i="5"/>
  <c r="F998" i="5"/>
  <c r="F1002" i="5"/>
  <c r="F1006" i="5"/>
  <c r="F992" i="5"/>
  <c r="F1000" i="5"/>
  <c r="F1008" i="5"/>
  <c r="F989" i="5"/>
  <c r="F997" i="5"/>
  <c r="F1005" i="5"/>
  <c r="F1001" i="5"/>
  <c r="F1004" i="5"/>
  <c r="F996" i="5"/>
  <c r="F993" i="5"/>
  <c r="F823" i="5"/>
  <c r="F821" i="5"/>
  <c r="F825" i="5"/>
  <c r="F568" i="5"/>
  <c r="F572" i="5"/>
  <c r="F576" i="5"/>
  <c r="F580" i="5"/>
  <c r="F584" i="5"/>
  <c r="F588" i="5"/>
  <c r="F571" i="5"/>
  <c r="F575" i="5"/>
  <c r="F579" i="5"/>
  <c r="F583" i="5"/>
  <c r="F587" i="5"/>
  <c r="F573" i="5"/>
  <c r="F581" i="5"/>
  <c r="F589" i="5"/>
  <c r="F570" i="5"/>
  <c r="F578" i="5"/>
  <c r="F586" i="5"/>
  <c r="F574" i="5"/>
  <c r="F590" i="5"/>
  <c r="F569" i="5"/>
  <c r="F585" i="5"/>
  <c r="F577" i="5"/>
  <c r="F582" i="5"/>
  <c r="F422" i="5"/>
  <c r="F239" i="5"/>
  <c r="F243" i="5"/>
  <c r="F247" i="5"/>
  <c r="F251" i="5"/>
  <c r="F255" i="5"/>
  <c r="F240" i="5"/>
  <c r="F244" i="5"/>
  <c r="F248" i="5"/>
  <c r="F252" i="5"/>
  <c r="F256" i="5"/>
  <c r="F241" i="5"/>
  <c r="F249" i="5"/>
  <c r="F242" i="5"/>
  <c r="F250" i="5"/>
  <c r="F237" i="5"/>
  <c r="F253" i="5"/>
  <c r="F246" i="5"/>
  <c r="F238" i="5"/>
  <c r="F254" i="5"/>
  <c r="F245" i="5"/>
  <c r="F2368" i="5"/>
  <c r="F2372" i="5"/>
  <c r="F2376" i="5"/>
  <c r="F2380" i="5"/>
  <c r="F2384" i="5"/>
  <c r="F2388" i="5"/>
  <c r="F2367" i="5"/>
  <c r="F2369" i="5"/>
  <c r="F2371" i="5"/>
  <c r="F2373" i="5"/>
  <c r="F2375" i="5"/>
  <c r="F2377" i="5"/>
  <c r="F2379" i="5"/>
  <c r="F2381" i="5"/>
  <c r="F2383" i="5"/>
  <c r="F2385" i="5"/>
  <c r="F2387" i="5"/>
  <c r="F2389" i="5"/>
  <c r="F2370" i="5"/>
  <c r="F2374" i="5"/>
  <c r="F2378" i="5"/>
  <c r="F2382" i="5"/>
  <c r="F2386" i="5"/>
  <c r="AY119" i="1"/>
  <c r="AY111" i="1"/>
  <c r="AY103" i="1"/>
  <c r="AY91" i="1"/>
  <c r="AY79" i="1"/>
  <c r="AY71" i="1"/>
  <c r="AY63" i="1"/>
  <c r="AY51" i="1"/>
  <c r="AY43" i="1"/>
  <c r="AY35" i="1"/>
  <c r="AY27" i="1"/>
  <c r="AY19" i="1"/>
  <c r="AY11" i="1"/>
  <c r="E2389" i="5"/>
  <c r="M2389" i="5" s="1"/>
  <c r="D2389" i="5"/>
  <c r="I2389" i="5" s="1"/>
  <c r="D216" i="5"/>
  <c r="I216" i="5" s="1"/>
  <c r="J216" i="5" s="1"/>
  <c r="K216" i="5" s="1"/>
  <c r="D339" i="5"/>
  <c r="I339" i="5" s="1"/>
  <c r="D507" i="5"/>
  <c r="I507" i="5" s="1"/>
  <c r="D632" i="5"/>
  <c r="I632" i="5" s="1"/>
  <c r="D673" i="5"/>
  <c r="I673" i="5" s="1"/>
  <c r="D757" i="5"/>
  <c r="I757" i="5" s="1"/>
  <c r="D925" i="5"/>
  <c r="I925" i="5" s="1"/>
  <c r="J925" i="5" s="1"/>
  <c r="K925" i="5" s="1"/>
  <c r="D1091" i="5"/>
  <c r="I1091" i="5" s="1"/>
  <c r="D1177" i="5"/>
  <c r="I1177" i="5" s="1"/>
  <c r="J1177" i="5" s="1"/>
  <c r="K1177" i="5" s="1"/>
  <c r="D1259" i="5"/>
  <c r="I1259" i="5" s="1"/>
  <c r="D1302" i="5"/>
  <c r="I1302" i="5" s="1"/>
  <c r="D1679" i="5"/>
  <c r="I1679" i="5" s="1"/>
  <c r="D1804" i="5"/>
  <c r="I1804" i="5" s="1"/>
  <c r="J1804" i="5" s="1"/>
  <c r="K1804" i="5" s="1"/>
  <c r="D1845" i="5"/>
  <c r="I1845" i="5" s="1"/>
  <c r="D1929" i="5"/>
  <c r="I1929" i="5" s="1"/>
  <c r="D236" i="5"/>
  <c r="I236" i="5" s="1"/>
  <c r="D316" i="5"/>
  <c r="I316" i="5" s="1"/>
  <c r="D445" i="5"/>
  <c r="I445" i="5" s="1"/>
  <c r="D486" i="5"/>
  <c r="I486" i="5" s="1"/>
  <c r="D527" i="5"/>
  <c r="I527" i="5" s="1"/>
  <c r="D654" i="5"/>
  <c r="I654" i="5" s="1"/>
  <c r="J654" i="5" s="1"/>
  <c r="K654" i="5" s="1"/>
  <c r="D695" i="5"/>
  <c r="I695" i="5" s="1"/>
  <c r="J695" i="5" s="1"/>
  <c r="K695" i="5" s="1"/>
  <c r="D736" i="5"/>
  <c r="I736" i="5" s="1"/>
  <c r="D818" i="5"/>
  <c r="I818" i="5" s="1"/>
  <c r="D947" i="5"/>
  <c r="I947" i="5" s="1"/>
  <c r="D988" i="5"/>
  <c r="I988" i="5" s="1"/>
  <c r="J988" i="5" s="1"/>
  <c r="K988" i="5" s="1"/>
  <c r="D1070" i="5"/>
  <c r="I1070" i="5" s="1"/>
  <c r="D1240" i="5"/>
  <c r="I1240" i="5" s="1"/>
  <c r="D1279" i="5"/>
  <c r="I1279" i="5" s="1"/>
  <c r="D1363" i="5"/>
  <c r="I1363" i="5" s="1"/>
  <c r="D1406" i="5"/>
  <c r="I1406" i="5" s="1"/>
  <c r="D1699" i="5"/>
  <c r="I1699" i="5" s="1"/>
  <c r="D1822" i="5"/>
  <c r="I1822" i="5" s="1"/>
  <c r="J1822" i="5" s="1"/>
  <c r="K1822" i="5" s="1"/>
  <c r="D1865" i="5"/>
  <c r="I1865" i="5" s="1"/>
  <c r="J1865" i="5" s="1"/>
  <c r="K1865" i="5" s="1"/>
  <c r="D1951" i="5"/>
  <c r="I1951" i="5" s="1"/>
  <c r="D1992" i="5"/>
  <c r="I1992" i="5" s="1"/>
  <c r="D2033" i="5"/>
  <c r="I2033" i="5" s="1"/>
  <c r="J2033" i="5" s="1"/>
  <c r="K2033" i="5" s="1"/>
  <c r="D2115" i="5"/>
  <c r="I2115" i="5" s="1"/>
  <c r="J2115" i="5" s="1"/>
  <c r="K2115" i="5" s="1"/>
  <c r="D2324" i="5"/>
  <c r="I2324" i="5" s="1"/>
  <c r="J2324" i="5" s="1"/>
  <c r="K2324" i="5" s="1"/>
  <c r="D1050" i="5"/>
  <c r="I1050" i="5" s="1"/>
  <c r="D1470" i="5"/>
  <c r="I1470" i="5" s="1"/>
  <c r="J1470" i="5" s="1"/>
  <c r="K1470" i="5" s="1"/>
  <c r="D1593" i="5"/>
  <c r="I1593" i="5" s="1"/>
  <c r="D1761" i="5"/>
  <c r="I1761" i="5" s="1"/>
  <c r="D2013" i="5"/>
  <c r="I2013" i="5" s="1"/>
  <c r="D2138" i="5"/>
  <c r="I2138" i="5" s="1"/>
  <c r="J2138" i="5" s="1"/>
  <c r="K2138" i="5" s="1"/>
  <c r="D276" i="5"/>
  <c r="I276" i="5" s="1"/>
  <c r="D778" i="5"/>
  <c r="I778" i="5" s="1"/>
  <c r="D840" i="5"/>
  <c r="I840" i="5" s="1"/>
  <c r="D883" i="5"/>
  <c r="I883" i="5" s="1"/>
  <c r="D1028" i="5"/>
  <c r="I1028" i="5" s="1"/>
  <c r="J1028" i="5" s="1"/>
  <c r="K1028" i="5" s="1"/>
  <c r="D1198" i="5"/>
  <c r="I1198" i="5" s="1"/>
  <c r="D1321" i="5"/>
  <c r="I1321" i="5" s="1"/>
  <c r="D1385" i="5"/>
  <c r="I1385" i="5" s="1"/>
  <c r="J1385" i="5" s="1"/>
  <c r="K1385" i="5" s="1"/>
  <c r="D1614" i="5"/>
  <c r="I1614" i="5" s="1"/>
  <c r="D1657" i="5"/>
  <c r="I1657" i="5" s="1"/>
  <c r="D1973" i="5"/>
  <c r="I1973" i="5" s="1"/>
  <c r="J1973" i="5" s="1"/>
  <c r="K1973" i="5" s="1"/>
  <c r="D2073" i="5"/>
  <c r="I2073" i="5" s="1"/>
  <c r="D2159" i="5"/>
  <c r="I2159" i="5" s="1"/>
  <c r="J2159" i="5" s="1"/>
  <c r="K2159" i="5" s="1"/>
  <c r="D2243" i="5"/>
  <c r="I2243" i="5" s="1"/>
  <c r="D2346" i="5"/>
  <c r="I2346" i="5" s="1"/>
  <c r="J2346" i="5" s="1"/>
  <c r="K2346" i="5" s="1"/>
  <c r="D381" i="5"/>
  <c r="I381" i="5" s="1"/>
  <c r="J381" i="5" s="1"/>
  <c r="K381" i="5" s="1"/>
  <c r="D424" i="5"/>
  <c r="I424" i="5" s="1"/>
  <c r="D549" i="5"/>
  <c r="I549" i="5" s="1"/>
  <c r="J549" i="5" s="1"/>
  <c r="K549" i="5" s="1"/>
  <c r="D717" i="5"/>
  <c r="I717" i="5" s="1"/>
  <c r="D860" i="5"/>
  <c r="I860" i="5" s="1"/>
  <c r="J860" i="5" s="1"/>
  <c r="K860" i="5" s="1"/>
  <c r="D1428" i="5"/>
  <c r="I1428" i="5" s="1"/>
  <c r="D1721" i="5"/>
  <c r="I1721" i="5" s="1"/>
  <c r="D2180" i="5"/>
  <c r="I2180" i="5" s="1"/>
  <c r="D2223" i="5"/>
  <c r="I2223" i="5" s="1"/>
  <c r="J2223" i="5" s="1"/>
  <c r="K2223" i="5" s="1"/>
  <c r="D2264" i="5"/>
  <c r="I2264" i="5" s="1"/>
  <c r="J2264" i="5" s="1"/>
  <c r="K2264" i="5" s="1"/>
  <c r="D256" i="5"/>
  <c r="I256" i="5" s="1"/>
  <c r="D299" i="5"/>
  <c r="I299" i="5" s="1"/>
  <c r="D797" i="5"/>
  <c r="I797" i="5" s="1"/>
  <c r="J797" i="5" s="1"/>
  <c r="K797" i="5" s="1"/>
  <c r="D1008" i="5"/>
  <c r="I1008" i="5" s="1"/>
  <c r="D1112" i="5"/>
  <c r="I1112" i="5" s="1"/>
  <c r="J1112" i="5" s="1"/>
  <c r="K1112" i="5" s="1"/>
  <c r="D1155" i="5"/>
  <c r="I1155" i="5" s="1"/>
  <c r="D1219" i="5"/>
  <c r="I1219" i="5" s="1"/>
  <c r="D1342" i="5"/>
  <c r="I1342" i="5" s="1"/>
  <c r="J1342" i="5" s="1"/>
  <c r="K1342" i="5" s="1"/>
  <c r="D1491" i="5"/>
  <c r="I1491" i="5" s="1"/>
  <c r="D1530" i="5"/>
  <c r="I1530" i="5" s="1"/>
  <c r="D1571" i="5"/>
  <c r="I1571" i="5" s="1"/>
  <c r="J1571" i="5" s="1"/>
  <c r="K1571" i="5" s="1"/>
  <c r="D1635" i="5"/>
  <c r="I1635" i="5" s="1"/>
  <c r="D1782" i="5"/>
  <c r="I1782" i="5" s="1"/>
  <c r="D1909" i="5"/>
  <c r="I1909" i="5" s="1"/>
  <c r="D2053" i="5"/>
  <c r="I2053" i="5" s="1"/>
  <c r="J2053" i="5" s="1"/>
  <c r="K2053" i="5" s="1"/>
  <c r="D2096" i="5"/>
  <c r="I2096" i="5" s="1"/>
  <c r="D2366" i="5"/>
  <c r="I2366" i="5" s="1"/>
  <c r="D360" i="5"/>
  <c r="I360" i="5" s="1"/>
  <c r="D403" i="5"/>
  <c r="I403" i="5" s="1"/>
  <c r="D467" i="5"/>
  <c r="I467" i="5" s="1"/>
  <c r="D567" i="5"/>
  <c r="I567" i="5" s="1"/>
  <c r="D610" i="5"/>
  <c r="I610" i="5" s="1"/>
  <c r="D967" i="5"/>
  <c r="I967" i="5" s="1"/>
  <c r="J967" i="5" s="1"/>
  <c r="K967" i="5" s="1"/>
  <c r="D1135" i="5"/>
  <c r="I1135" i="5" s="1"/>
  <c r="J1135" i="5" s="1"/>
  <c r="K1135" i="5" s="1"/>
  <c r="D1448" i="5"/>
  <c r="I1448" i="5" s="1"/>
  <c r="D1510" i="5"/>
  <c r="I1510" i="5" s="1"/>
  <c r="D1553" i="5"/>
  <c r="I1553" i="5" s="1"/>
  <c r="J1553" i="5" s="1"/>
  <c r="K1553" i="5" s="1"/>
  <c r="D1741" i="5"/>
  <c r="I1741" i="5" s="1"/>
  <c r="D1887" i="5"/>
  <c r="I1887" i="5" s="1"/>
  <c r="D2202" i="5"/>
  <c r="I2202" i="5" s="1"/>
  <c r="D2284" i="5"/>
  <c r="I2284" i="5" s="1"/>
  <c r="D590" i="5"/>
  <c r="I590" i="5" s="1"/>
  <c r="J590" i="5" s="1"/>
  <c r="K590" i="5" s="1"/>
  <c r="D903" i="5"/>
  <c r="I903" i="5" s="1"/>
  <c r="D2305" i="5"/>
  <c r="I2305" i="5" s="1"/>
  <c r="AV12" i="1"/>
  <c r="D25" i="5"/>
  <c r="I25" i="5" s="1"/>
  <c r="D109" i="5"/>
  <c r="I109" i="5" s="1"/>
  <c r="D46" i="5"/>
  <c r="I46" i="5" s="1"/>
  <c r="D66" i="5"/>
  <c r="I66" i="5" s="1"/>
  <c r="J66" i="5" s="1"/>
  <c r="K66" i="5" s="1"/>
  <c r="D88" i="5"/>
  <c r="I88" i="5" s="1"/>
  <c r="D130" i="5"/>
  <c r="I130" i="5" s="1"/>
  <c r="J130" i="5" s="1"/>
  <c r="K130" i="5" s="1"/>
  <c r="D152" i="5"/>
  <c r="I152" i="5" s="1"/>
  <c r="D174" i="5"/>
  <c r="I174" i="5" s="1"/>
  <c r="J174" i="5" s="1"/>
  <c r="K174" i="5" s="1"/>
  <c r="D194" i="5"/>
  <c r="I194" i="5" s="1"/>
  <c r="D5" i="5"/>
  <c r="I5" i="5" s="1"/>
  <c r="AV24" i="1"/>
  <c r="BE24" i="1" s="1"/>
  <c r="AV21" i="1"/>
  <c r="BE21" i="1" s="1"/>
  <c r="AV17" i="1"/>
  <c r="AV13" i="1"/>
  <c r="BE13" i="1" s="1"/>
  <c r="AV9" i="1"/>
  <c r="AT22" i="1"/>
  <c r="AV22" i="1" s="1"/>
  <c r="BE22" i="1" s="1"/>
  <c r="AT14" i="1"/>
  <c r="AV14" i="1" s="1"/>
  <c r="BE14" i="1" s="1"/>
  <c r="AT121" i="1"/>
  <c r="AV121" i="1" s="1"/>
  <c r="AT117" i="1"/>
  <c r="AV117" i="1" s="1"/>
  <c r="BE117" i="1" s="1"/>
  <c r="AT113" i="1"/>
  <c r="AV113" i="1" s="1"/>
  <c r="BE113" i="1" s="1"/>
  <c r="AT111" i="1"/>
  <c r="AV111" i="1" s="1"/>
  <c r="AT107" i="1"/>
  <c r="AV107" i="1" s="1"/>
  <c r="BE107" i="1" s="1"/>
  <c r="BF107" i="1" s="1"/>
  <c r="BG107" i="1" s="1"/>
  <c r="AT119" i="1"/>
  <c r="AV119" i="1" s="1"/>
  <c r="BE119" i="1" s="1"/>
  <c r="AT115" i="1"/>
  <c r="AV115" i="1" s="1"/>
  <c r="BE115" i="1" s="1"/>
  <c r="BF115" i="1" s="1"/>
  <c r="BG115" i="1" s="1"/>
  <c r="AT109" i="1"/>
  <c r="AV109" i="1" s="1"/>
  <c r="BE109" i="1" s="1"/>
  <c r="AT105" i="1"/>
  <c r="AV105" i="1" s="1"/>
  <c r="BE105" i="1" s="1"/>
  <c r="AT19" i="1"/>
  <c r="AV19" i="1" s="1"/>
  <c r="BE19" i="1" s="1"/>
  <c r="BF19" i="1" s="1"/>
  <c r="BG19" i="1" s="1"/>
  <c r="AT11" i="1"/>
  <c r="AV11" i="1" s="1"/>
  <c r="BE11" i="1" s="1"/>
  <c r="AT23" i="1"/>
  <c r="AV23" i="1" s="1"/>
  <c r="BE23" i="1" s="1"/>
  <c r="BF23" i="1" s="1"/>
  <c r="BG23" i="1" s="1"/>
  <c r="AT15" i="1"/>
  <c r="AV15" i="1" s="1"/>
  <c r="AV8" i="1"/>
  <c r="AV118" i="1"/>
  <c r="BE118" i="1" s="1"/>
  <c r="AV114" i="1"/>
  <c r="BE114" i="1" s="1"/>
  <c r="AV110" i="1"/>
  <c r="BE110" i="1" s="1"/>
  <c r="AV106" i="1"/>
  <c r="BE106" i="1" s="1"/>
  <c r="AV102" i="1"/>
  <c r="BE102" i="1" s="1"/>
  <c r="AV98" i="1"/>
  <c r="BE98" i="1" s="1"/>
  <c r="AV94" i="1"/>
  <c r="BE94" i="1" s="1"/>
  <c r="AV90" i="1"/>
  <c r="BE90" i="1" s="1"/>
  <c r="AV86" i="1"/>
  <c r="BE86" i="1" s="1"/>
  <c r="AV82" i="1"/>
  <c r="BE82" i="1" s="1"/>
  <c r="AV78" i="1"/>
  <c r="BE78" i="1" s="1"/>
  <c r="AV74" i="1"/>
  <c r="BE74" i="1" s="1"/>
  <c r="AV70" i="1"/>
  <c r="BE70" i="1" s="1"/>
  <c r="AV66" i="1"/>
  <c r="BE66" i="1" s="1"/>
  <c r="AV62" i="1"/>
  <c r="BE62" i="1" s="1"/>
  <c r="AV18" i="1"/>
  <c r="BE18" i="1" s="1"/>
  <c r="AV10" i="1"/>
  <c r="BE10" i="1" s="1"/>
  <c r="AT58" i="1"/>
  <c r="AV58" i="1" s="1"/>
  <c r="BE58" i="1" s="1"/>
  <c r="AT54" i="1"/>
  <c r="AV54" i="1" s="1"/>
  <c r="BE54" i="1" s="1"/>
  <c r="AT50" i="1"/>
  <c r="AV50" i="1" s="1"/>
  <c r="BE50" i="1" s="1"/>
  <c r="AT46" i="1"/>
  <c r="AV46" i="1" s="1"/>
  <c r="BE46" i="1" s="1"/>
  <c r="AT42" i="1"/>
  <c r="AV42" i="1" s="1"/>
  <c r="BE42" i="1" s="1"/>
  <c r="AT38" i="1"/>
  <c r="AV38" i="1" s="1"/>
  <c r="BE38" i="1" s="1"/>
  <c r="AT34" i="1"/>
  <c r="AV34" i="1" s="1"/>
  <c r="BE34" i="1" s="1"/>
  <c r="AT30" i="1"/>
  <c r="AV30" i="1" s="1"/>
  <c r="BE30" i="1" s="1"/>
  <c r="AT26" i="1"/>
  <c r="AV26" i="1" s="1"/>
  <c r="BE26" i="1" s="1"/>
  <c r="AT60" i="1"/>
  <c r="AV60" i="1" s="1"/>
  <c r="BE60" i="1" s="1"/>
  <c r="AT56" i="1"/>
  <c r="AV56" i="1" s="1"/>
  <c r="BE56" i="1" s="1"/>
  <c r="AT52" i="1"/>
  <c r="AV52" i="1" s="1"/>
  <c r="BE52" i="1" s="1"/>
  <c r="AT48" i="1"/>
  <c r="AV48" i="1" s="1"/>
  <c r="BE48" i="1" s="1"/>
  <c r="AT44" i="1"/>
  <c r="AV44" i="1" s="1"/>
  <c r="BE44" i="1" s="1"/>
  <c r="AT40" i="1"/>
  <c r="AV40" i="1" s="1"/>
  <c r="BE40" i="1" s="1"/>
  <c r="AT36" i="1"/>
  <c r="AV36" i="1" s="1"/>
  <c r="BE36" i="1" s="1"/>
  <c r="AT32" i="1"/>
  <c r="AV32" i="1" s="1"/>
  <c r="BE32" i="1" s="1"/>
  <c r="AT28" i="1"/>
  <c r="AV28" i="1" s="1"/>
  <c r="BE28" i="1" s="1"/>
  <c r="AT103" i="1"/>
  <c r="AV103" i="1" s="1"/>
  <c r="BE103" i="1" s="1"/>
  <c r="BF103" i="1" s="1"/>
  <c r="BG103" i="1" s="1"/>
  <c r="AT101" i="1"/>
  <c r="AV101" i="1" s="1"/>
  <c r="BE101" i="1" s="1"/>
  <c r="AT99" i="1"/>
  <c r="AV99" i="1" s="1"/>
  <c r="AT97" i="1"/>
  <c r="AV97" i="1" s="1"/>
  <c r="BE97" i="1" s="1"/>
  <c r="AT95" i="1"/>
  <c r="AV95" i="1" s="1"/>
  <c r="BE95" i="1" s="1"/>
  <c r="BF95" i="1" s="1"/>
  <c r="BG95" i="1" s="1"/>
  <c r="AT93" i="1"/>
  <c r="AV93" i="1" s="1"/>
  <c r="BE93" i="1" s="1"/>
  <c r="AT91" i="1"/>
  <c r="AV91" i="1" s="1"/>
  <c r="AT89" i="1"/>
  <c r="AV89" i="1" s="1"/>
  <c r="BE89" i="1" s="1"/>
  <c r="AT87" i="1"/>
  <c r="AV87" i="1" s="1"/>
  <c r="BE87" i="1" s="1"/>
  <c r="AT85" i="1"/>
  <c r="AV85" i="1" s="1"/>
  <c r="BE85" i="1" s="1"/>
  <c r="AT83" i="1"/>
  <c r="AV83" i="1" s="1"/>
  <c r="AT81" i="1"/>
  <c r="AV81" i="1" s="1"/>
  <c r="BE81" i="1" s="1"/>
  <c r="AT79" i="1"/>
  <c r="AV79" i="1" s="1"/>
  <c r="BE79" i="1" s="1"/>
  <c r="BF79" i="1" s="1"/>
  <c r="BG79" i="1" s="1"/>
  <c r="AT77" i="1"/>
  <c r="AV77" i="1" s="1"/>
  <c r="BE77" i="1" s="1"/>
  <c r="AT75" i="1"/>
  <c r="AV75" i="1" s="1"/>
  <c r="AT73" i="1"/>
  <c r="AV73" i="1" s="1"/>
  <c r="BE73" i="1" s="1"/>
  <c r="AT71" i="1"/>
  <c r="AV71" i="1" s="1"/>
  <c r="BE71" i="1" s="1"/>
  <c r="AT69" i="1"/>
  <c r="AV69" i="1" s="1"/>
  <c r="BE69" i="1" s="1"/>
  <c r="AT67" i="1"/>
  <c r="AV67" i="1" s="1"/>
  <c r="AT65" i="1"/>
  <c r="AV65" i="1" s="1"/>
  <c r="BE65" i="1" s="1"/>
  <c r="AT63" i="1"/>
  <c r="AV63" i="1" s="1"/>
  <c r="BE63" i="1" s="1"/>
  <c r="BF63" i="1" s="1"/>
  <c r="BG63" i="1" s="1"/>
  <c r="AT61" i="1"/>
  <c r="AV61" i="1" s="1"/>
  <c r="BE61" i="1" s="1"/>
  <c r="AT59" i="1"/>
  <c r="AV59" i="1" s="1"/>
  <c r="BE59" i="1" s="1"/>
  <c r="BF59" i="1" s="1"/>
  <c r="BG59" i="1" s="1"/>
  <c r="AT57" i="1"/>
  <c r="AV57" i="1" s="1"/>
  <c r="BE57" i="1" s="1"/>
  <c r="AT55" i="1"/>
  <c r="AV55" i="1" s="1"/>
  <c r="BE55" i="1" s="1"/>
  <c r="BF55" i="1" s="1"/>
  <c r="BG55" i="1" s="1"/>
  <c r="AT53" i="1"/>
  <c r="AV53" i="1" s="1"/>
  <c r="BE53" i="1" s="1"/>
  <c r="AT51" i="1"/>
  <c r="AV51" i="1" s="1"/>
  <c r="BE51" i="1" s="1"/>
  <c r="BF51" i="1" s="1"/>
  <c r="BG51" i="1" s="1"/>
  <c r="AT49" i="1"/>
  <c r="AV49" i="1" s="1"/>
  <c r="BE49" i="1" s="1"/>
  <c r="AT47" i="1"/>
  <c r="AV47" i="1" s="1"/>
  <c r="BE47" i="1" s="1"/>
  <c r="BF47" i="1" s="1"/>
  <c r="BG47" i="1" s="1"/>
  <c r="AT45" i="1"/>
  <c r="AV45" i="1" s="1"/>
  <c r="BE45" i="1" s="1"/>
  <c r="AT43" i="1"/>
  <c r="AV43" i="1" s="1"/>
  <c r="BE43" i="1" s="1"/>
  <c r="BF43" i="1" s="1"/>
  <c r="BG43" i="1" s="1"/>
  <c r="AT41" i="1"/>
  <c r="AV41" i="1" s="1"/>
  <c r="BE41" i="1" s="1"/>
  <c r="AT39" i="1"/>
  <c r="AV39" i="1" s="1"/>
  <c r="BE39" i="1" s="1"/>
  <c r="BF39" i="1" s="1"/>
  <c r="BG39" i="1" s="1"/>
  <c r="AT37" i="1"/>
  <c r="AV37" i="1" s="1"/>
  <c r="BE37" i="1" s="1"/>
  <c r="AT35" i="1"/>
  <c r="AV35" i="1" s="1"/>
  <c r="BE35" i="1" s="1"/>
  <c r="AT33" i="1"/>
  <c r="AV33" i="1" s="1"/>
  <c r="BE33" i="1" s="1"/>
  <c r="AT31" i="1"/>
  <c r="AV31" i="1" s="1"/>
  <c r="BE31" i="1" s="1"/>
  <c r="BF31" i="1" s="1"/>
  <c r="BG31" i="1" s="1"/>
  <c r="AT29" i="1"/>
  <c r="AV29" i="1" s="1"/>
  <c r="BE29" i="1" s="1"/>
  <c r="AT27" i="1"/>
  <c r="AV27" i="1" s="1"/>
  <c r="BE27" i="1" s="1"/>
  <c r="BF27" i="1" s="1"/>
  <c r="BG27" i="1" s="1"/>
  <c r="AT25" i="1"/>
  <c r="AV25" i="1" s="1"/>
  <c r="BE25" i="1" s="1"/>
  <c r="J2389" i="5" l="1"/>
  <c r="K2389" i="5" s="1"/>
  <c r="I2390" i="5"/>
  <c r="N2389" i="5"/>
  <c r="O2389" i="5" s="1"/>
  <c r="M2390" i="5"/>
  <c r="F1760" i="5"/>
  <c r="F69" i="5"/>
  <c r="F834" i="5"/>
  <c r="F1173" i="5"/>
  <c r="F1506" i="5"/>
  <c r="F1833" i="5"/>
  <c r="F1844" i="5"/>
  <c r="F2176" i="5"/>
  <c r="F161" i="5"/>
  <c r="F498" i="5"/>
  <c r="F1090" i="5"/>
  <c r="F1412" i="5"/>
  <c r="F2075" i="5"/>
  <c r="BE80" i="1"/>
  <c r="F83" i="5"/>
  <c r="F822" i="5"/>
  <c r="F1176" i="5"/>
  <c r="F1495" i="5"/>
  <c r="F1494" i="5"/>
  <c r="F1827" i="5"/>
  <c r="F1840" i="5"/>
  <c r="F2171" i="5"/>
  <c r="F160" i="5"/>
  <c r="F494" i="5"/>
  <c r="F745" i="5"/>
  <c r="F1849" i="5"/>
  <c r="I1910" i="5"/>
  <c r="I1911" i="5" s="1"/>
  <c r="I1912" i="5" s="1"/>
  <c r="I1322" i="5"/>
  <c r="I1323" i="5" s="1"/>
  <c r="I1324" i="5" s="1"/>
  <c r="F73" i="5"/>
  <c r="F415" i="5"/>
  <c r="F409" i="5"/>
  <c r="F833" i="5"/>
  <c r="F840" i="5"/>
  <c r="F839" i="5"/>
  <c r="F1169" i="5"/>
  <c r="F1168" i="5"/>
  <c r="F1171" i="5"/>
  <c r="F1499" i="5"/>
  <c r="F1501" i="5"/>
  <c r="F1826" i="5"/>
  <c r="F1841" i="5"/>
  <c r="F1828" i="5"/>
  <c r="F2167" i="5"/>
  <c r="F2163" i="5"/>
  <c r="F2170" i="5"/>
  <c r="F166" i="5"/>
  <c r="F153" i="5"/>
  <c r="I153" i="5" s="1"/>
  <c r="F163" i="5"/>
  <c r="F492" i="5"/>
  <c r="F499" i="5"/>
  <c r="F501" i="5"/>
  <c r="F746" i="5"/>
  <c r="F1073" i="5"/>
  <c r="F1079" i="5"/>
  <c r="F1424" i="5"/>
  <c r="F1418" i="5"/>
  <c r="F1749" i="5"/>
  <c r="F2079" i="5"/>
  <c r="F2086" i="5"/>
  <c r="F37" i="5"/>
  <c r="F622" i="5"/>
  <c r="F1624" i="5"/>
  <c r="F1962" i="5"/>
  <c r="F178" i="5"/>
  <c r="F1853" i="5"/>
  <c r="E256" i="5"/>
  <c r="M256" i="5" s="1"/>
  <c r="N256" i="5" s="1"/>
  <c r="O256" i="5" s="1"/>
  <c r="F77" i="5"/>
  <c r="F67" i="5"/>
  <c r="I67" i="5" s="1"/>
  <c r="F406" i="5"/>
  <c r="F752" i="5"/>
  <c r="F1074" i="5"/>
  <c r="F1413" i="5"/>
  <c r="F1758" i="5"/>
  <c r="F1744" i="5"/>
  <c r="F2081" i="5"/>
  <c r="F828" i="5"/>
  <c r="F838" i="5"/>
  <c r="F1161" i="5"/>
  <c r="F1170" i="5"/>
  <c r="F1508" i="5"/>
  <c r="F1845" i="5"/>
  <c r="F1835" i="5"/>
  <c r="F2164" i="5"/>
  <c r="F170" i="5"/>
  <c r="F503" i="5"/>
  <c r="F491" i="5"/>
  <c r="F740" i="5"/>
  <c r="F1710" i="5"/>
  <c r="F2044" i="5"/>
  <c r="F274" i="5"/>
  <c r="F596" i="5"/>
  <c r="F1279" i="5"/>
  <c r="F772" i="5"/>
  <c r="F771" i="5"/>
  <c r="F282" i="5"/>
  <c r="F296" i="5"/>
  <c r="F2289" i="5"/>
  <c r="F2304" i="5"/>
  <c r="F71" i="5"/>
  <c r="F87" i="5"/>
  <c r="F80" i="5"/>
  <c r="F81" i="5"/>
  <c r="F70" i="5"/>
  <c r="F85" i="5"/>
  <c r="F75" i="5"/>
  <c r="F68" i="5"/>
  <c r="F84" i="5"/>
  <c r="F74" i="5"/>
  <c r="F86" i="5"/>
  <c r="F413" i="5"/>
  <c r="F410" i="5"/>
  <c r="F411" i="5"/>
  <c r="F424" i="5"/>
  <c r="F407" i="5"/>
  <c r="F417" i="5"/>
  <c r="F414" i="5"/>
  <c r="F419" i="5"/>
  <c r="F404" i="5"/>
  <c r="I404" i="5" s="1"/>
  <c r="F423" i="5"/>
  <c r="F739" i="5"/>
  <c r="F755" i="5"/>
  <c r="F750" i="5"/>
  <c r="F741" i="5"/>
  <c r="F748" i="5"/>
  <c r="F737" i="5"/>
  <c r="F743" i="5"/>
  <c r="F738" i="5"/>
  <c r="F754" i="5"/>
  <c r="F749" i="5"/>
  <c r="F753" i="5"/>
  <c r="F1083" i="5"/>
  <c r="F1078" i="5"/>
  <c r="F1072" i="5"/>
  <c r="F1085" i="5"/>
  <c r="F1076" i="5"/>
  <c r="F1071" i="5"/>
  <c r="I1071" i="5" s="1"/>
  <c r="F1087" i="5"/>
  <c r="F1082" i="5"/>
  <c r="F1080" i="5"/>
  <c r="F1081" i="5"/>
  <c r="F1089" i="5"/>
  <c r="F1410" i="5"/>
  <c r="F1426" i="5"/>
  <c r="F1421" i="5"/>
  <c r="F1428" i="5"/>
  <c r="F1419" i="5"/>
  <c r="F1423" i="5"/>
  <c r="F1414" i="5"/>
  <c r="F1409" i="5"/>
  <c r="F1425" i="5"/>
  <c r="F1407" i="5"/>
  <c r="I1407" i="5" s="1"/>
  <c r="F1415" i="5"/>
  <c r="F1411" i="5"/>
  <c r="F1752" i="5"/>
  <c r="F1750" i="5"/>
  <c r="F1757" i="5"/>
  <c r="F1759" i="5"/>
  <c r="F1747" i="5"/>
  <c r="F1756" i="5"/>
  <c r="F1755" i="5"/>
  <c r="F1743" i="5"/>
  <c r="F1751" i="5"/>
  <c r="F1753" i="5"/>
  <c r="F2078" i="5"/>
  <c r="F2094" i="5"/>
  <c r="F2089" i="5"/>
  <c r="F2091" i="5"/>
  <c r="F2084" i="5"/>
  <c r="F2095" i="5"/>
  <c r="F2082" i="5"/>
  <c r="F2077" i="5"/>
  <c r="F2093" i="5"/>
  <c r="F2080" i="5"/>
  <c r="F2092" i="5"/>
  <c r="F2088" i="5"/>
  <c r="F78" i="5"/>
  <c r="F88" i="5"/>
  <c r="F79" i="5"/>
  <c r="F420" i="5"/>
  <c r="F418" i="5"/>
  <c r="F405" i="5"/>
  <c r="F757" i="5"/>
  <c r="F742" i="5"/>
  <c r="F1088" i="5"/>
  <c r="F1091" i="5"/>
  <c r="F1427" i="5"/>
  <c r="F1417" i="5"/>
  <c r="F1754" i="5"/>
  <c r="F1745" i="5"/>
  <c r="F2087" i="5"/>
  <c r="F2083" i="5"/>
  <c r="F2090" i="5"/>
  <c r="F616" i="5"/>
  <c r="F1287" i="5"/>
  <c r="F524" i="5"/>
  <c r="F527" i="5"/>
  <c r="F518" i="5"/>
  <c r="F1187" i="5"/>
  <c r="F1186" i="5"/>
  <c r="F27" i="5"/>
  <c r="F39" i="5"/>
  <c r="F373" i="5"/>
  <c r="F368" i="5"/>
  <c r="F711" i="5"/>
  <c r="F702" i="5"/>
  <c r="F700" i="5"/>
  <c r="F1037" i="5"/>
  <c r="F1031" i="5"/>
  <c r="F1370" i="5"/>
  <c r="F1371" i="5"/>
  <c r="E1679" i="5"/>
  <c r="M1679" i="5" s="1"/>
  <c r="N1679" i="5" s="1"/>
  <c r="O1679" i="5" s="1"/>
  <c r="BE88" i="1"/>
  <c r="F155" i="5"/>
  <c r="F171" i="5"/>
  <c r="F168" i="5"/>
  <c r="F169" i="5"/>
  <c r="F157" i="5"/>
  <c r="F165" i="5"/>
  <c r="F159" i="5"/>
  <c r="F156" i="5"/>
  <c r="F172" i="5"/>
  <c r="F154" i="5"/>
  <c r="F173" i="5"/>
  <c r="F158" i="5"/>
  <c r="F489" i="5"/>
  <c r="F505" i="5"/>
  <c r="F502" i="5"/>
  <c r="F507" i="5"/>
  <c r="F500" i="5"/>
  <c r="F487" i="5"/>
  <c r="I487" i="5" s="1"/>
  <c r="F493" i="5"/>
  <c r="F490" i="5"/>
  <c r="F506" i="5"/>
  <c r="F488" i="5"/>
  <c r="F495" i="5"/>
  <c r="F831" i="5"/>
  <c r="F826" i="5"/>
  <c r="F824" i="5"/>
  <c r="F829" i="5"/>
  <c r="F820" i="5"/>
  <c r="F819" i="5"/>
  <c r="I819" i="5" s="1"/>
  <c r="F835" i="5"/>
  <c r="F830" i="5"/>
  <c r="F832" i="5"/>
  <c r="F837" i="5"/>
  <c r="F836" i="5"/>
  <c r="F1163" i="5"/>
  <c r="F1158" i="5"/>
  <c r="F1174" i="5"/>
  <c r="F1157" i="5"/>
  <c r="F1177" i="5"/>
  <c r="F1156" i="5"/>
  <c r="I1156" i="5" s="1"/>
  <c r="F1167" i="5"/>
  <c r="F1162" i="5"/>
  <c r="F1160" i="5"/>
  <c r="F1165" i="5"/>
  <c r="F1164" i="5"/>
  <c r="F1498" i="5"/>
  <c r="F1493" i="5"/>
  <c r="F1509" i="5"/>
  <c r="F1503" i="5"/>
  <c r="F1507" i="5"/>
  <c r="F1502" i="5"/>
  <c r="F1497" i="5"/>
  <c r="F1492" i="5"/>
  <c r="I1492" i="5" s="1"/>
  <c r="J1492" i="5" s="1"/>
  <c r="K1492" i="5" s="1"/>
  <c r="F1504" i="5"/>
  <c r="F1496" i="5"/>
  <c r="F1832" i="5"/>
  <c r="F1825" i="5"/>
  <c r="F1831" i="5"/>
  <c r="F1834" i="5"/>
  <c r="F1837" i="5"/>
  <c r="F1838" i="5"/>
  <c r="F1836" i="5"/>
  <c r="F1830" i="5"/>
  <c r="F1842" i="5"/>
  <c r="F1839" i="5"/>
  <c r="F1843" i="5"/>
  <c r="F2162" i="5"/>
  <c r="F2178" i="5"/>
  <c r="F2173" i="5"/>
  <c r="F2179" i="5"/>
  <c r="F2172" i="5"/>
  <c r="F2168" i="5"/>
  <c r="F2166" i="5"/>
  <c r="F2161" i="5"/>
  <c r="F2177" i="5"/>
  <c r="F2160" i="5"/>
  <c r="I2160" i="5" s="1"/>
  <c r="F2180" i="5"/>
  <c r="F950" i="5"/>
  <c r="F1290" i="5"/>
  <c r="F82" i="5"/>
  <c r="F72" i="5"/>
  <c r="F412" i="5"/>
  <c r="F408" i="5"/>
  <c r="F421" i="5"/>
  <c r="F756" i="5"/>
  <c r="F744" i="5"/>
  <c r="F747" i="5"/>
  <c r="F1084" i="5"/>
  <c r="F1086" i="5"/>
  <c r="F1075" i="5"/>
  <c r="F1408" i="5"/>
  <c r="F1420" i="5"/>
  <c r="F1422" i="5"/>
  <c r="F1742" i="5"/>
  <c r="F1746" i="5"/>
  <c r="F1748" i="5"/>
  <c r="F2076" i="5"/>
  <c r="F2085" i="5"/>
  <c r="F2074" i="5"/>
  <c r="I2074" i="5" s="1"/>
  <c r="J2074" i="5" s="1"/>
  <c r="K2074" i="5" s="1"/>
  <c r="F286" i="5"/>
  <c r="F841" i="5"/>
  <c r="F1511" i="5"/>
  <c r="I1511" i="5" s="1"/>
  <c r="F293" i="5"/>
  <c r="F621" i="5"/>
  <c r="F955" i="5"/>
  <c r="F29" i="5"/>
  <c r="F285" i="5"/>
  <c r="F287" i="5"/>
  <c r="F362" i="5"/>
  <c r="F623" i="5"/>
  <c r="F709" i="5"/>
  <c r="F957" i="5"/>
  <c r="F1041" i="5"/>
  <c r="F1297" i="5"/>
  <c r="F1381" i="5"/>
  <c r="F1631" i="5"/>
  <c r="F1706" i="5"/>
  <c r="F1952" i="5"/>
  <c r="I1952" i="5" s="1"/>
  <c r="F2051" i="5"/>
  <c r="F444" i="5"/>
  <c r="F510" i="5"/>
  <c r="F1447" i="5"/>
  <c r="F2188" i="5"/>
  <c r="F280" i="5"/>
  <c r="F948" i="5"/>
  <c r="F1300" i="5"/>
  <c r="F1625" i="5"/>
  <c r="E174" i="5"/>
  <c r="M174" i="5" s="1"/>
  <c r="N174" i="5" s="1"/>
  <c r="O174" i="5" s="1"/>
  <c r="F41" i="5"/>
  <c r="F375" i="5"/>
  <c r="F369" i="5"/>
  <c r="F630" i="5"/>
  <c r="F696" i="5"/>
  <c r="F1283" i="5"/>
  <c r="F268" i="5"/>
  <c r="F609" i="5"/>
  <c r="F933" i="5"/>
  <c r="F1189" i="5"/>
  <c r="F1935" i="5"/>
  <c r="F1265" i="5"/>
  <c r="F1605" i="5"/>
  <c r="F1931" i="5"/>
  <c r="F2268" i="5"/>
  <c r="F91" i="5"/>
  <c r="F99" i="5"/>
  <c r="F89" i="5"/>
  <c r="I89" i="5" s="1"/>
  <c r="F102" i="5"/>
  <c r="F96" i="5"/>
  <c r="F98" i="5"/>
  <c r="F103" i="5"/>
  <c r="F101" i="5"/>
  <c r="F97" i="5"/>
  <c r="F433" i="5"/>
  <c r="F445" i="5"/>
  <c r="F443" i="5"/>
  <c r="F429" i="5"/>
  <c r="F438" i="5"/>
  <c r="F431" i="5"/>
  <c r="F425" i="5"/>
  <c r="I425" i="5" s="1"/>
  <c r="F436" i="5"/>
  <c r="F434" i="5"/>
  <c r="F763" i="5"/>
  <c r="F775" i="5"/>
  <c r="F768" i="5"/>
  <c r="F769" i="5"/>
  <c r="F759" i="5"/>
  <c r="F770" i="5"/>
  <c r="F761" i="5"/>
  <c r="F773" i="5"/>
  <c r="F766" i="5"/>
  <c r="F1095" i="5"/>
  <c r="F1107" i="5"/>
  <c r="F1104" i="5"/>
  <c r="F1092" i="5"/>
  <c r="I1092" i="5" s="1"/>
  <c r="F1102" i="5"/>
  <c r="F1109" i="5"/>
  <c r="F1096" i="5"/>
  <c r="F1103" i="5"/>
  <c r="F1105" i="5"/>
  <c r="F1438" i="5"/>
  <c r="F1434" i="5"/>
  <c r="F1445" i="5"/>
  <c r="F1431" i="5"/>
  <c r="F1429" i="5"/>
  <c r="I1429" i="5" s="1"/>
  <c r="I1430" i="5" s="1"/>
  <c r="F1448" i="5"/>
  <c r="F1439" i="5"/>
  <c r="F1446" i="5"/>
  <c r="F1764" i="5"/>
  <c r="F1771" i="5"/>
  <c r="F1781" i="5"/>
  <c r="F1772" i="5"/>
  <c r="F1778" i="5"/>
  <c r="F1763" i="5"/>
  <c r="F1776" i="5"/>
  <c r="F1769" i="5"/>
  <c r="F1765" i="5"/>
  <c r="F2102" i="5"/>
  <c r="F2110" i="5"/>
  <c r="F2107" i="5"/>
  <c r="F2105" i="5"/>
  <c r="F2108" i="5"/>
  <c r="F2098" i="5"/>
  <c r="F2103" i="5"/>
  <c r="F2109" i="5"/>
  <c r="BE68" i="1"/>
  <c r="BF68" i="1" s="1"/>
  <c r="BG68" i="1" s="1"/>
  <c r="E1259" i="5"/>
  <c r="M1259" i="5" s="1"/>
  <c r="N1259" i="5" s="1"/>
  <c r="O1259" i="5" s="1"/>
  <c r="F291" i="5"/>
  <c r="F284" i="5"/>
  <c r="F281" i="5"/>
  <c r="F290" i="5"/>
  <c r="F294" i="5"/>
  <c r="F283" i="5"/>
  <c r="F299" i="5"/>
  <c r="F292" i="5"/>
  <c r="F297" i="5"/>
  <c r="F620" i="5"/>
  <c r="F611" i="5"/>
  <c r="I611" i="5" s="1"/>
  <c r="F627" i="5"/>
  <c r="F629" i="5"/>
  <c r="F617" i="5"/>
  <c r="F612" i="5"/>
  <c r="F628" i="5"/>
  <c r="F619" i="5"/>
  <c r="F613" i="5"/>
  <c r="F626" i="5"/>
  <c r="F625" i="5"/>
  <c r="F951" i="5"/>
  <c r="F967" i="5"/>
  <c r="F962" i="5"/>
  <c r="F949" i="5"/>
  <c r="F956" i="5"/>
  <c r="F959" i="5"/>
  <c r="F954" i="5"/>
  <c r="F952" i="5"/>
  <c r="F965" i="5"/>
  <c r="F964" i="5"/>
  <c r="F1286" i="5"/>
  <c r="F1302" i="5"/>
  <c r="F1293" i="5"/>
  <c r="F1292" i="5"/>
  <c r="F1291" i="5"/>
  <c r="F1295" i="5"/>
  <c r="F1294" i="5"/>
  <c r="F1285" i="5"/>
  <c r="F1301" i="5"/>
  <c r="F1288" i="5"/>
  <c r="F1296" i="5"/>
  <c r="F1628" i="5"/>
  <c r="F1627" i="5"/>
  <c r="F1615" i="5"/>
  <c r="I1615" i="5" s="1"/>
  <c r="F1623" i="5"/>
  <c r="F1619" i="5"/>
  <c r="F1620" i="5"/>
  <c r="F1617" i="5"/>
  <c r="F1616" i="5"/>
  <c r="F1633" i="5"/>
  <c r="F1626" i="5"/>
  <c r="F1635" i="5"/>
  <c r="F1632" i="5"/>
  <c r="F1629" i="5"/>
  <c r="F1634" i="5"/>
  <c r="F1958" i="5"/>
  <c r="F1955" i="5"/>
  <c r="F1957" i="5"/>
  <c r="F1973" i="5"/>
  <c r="F1960" i="5"/>
  <c r="F1972" i="5"/>
  <c r="F1966" i="5"/>
  <c r="F1971" i="5"/>
  <c r="F1965" i="5"/>
  <c r="F1967" i="5"/>
  <c r="F1968" i="5"/>
  <c r="F1954" i="5"/>
  <c r="F1953" i="5"/>
  <c r="F1964" i="5"/>
  <c r="F1970" i="5"/>
  <c r="F1969" i="5"/>
  <c r="F1956" i="5"/>
  <c r="F2290" i="5"/>
  <c r="F2285" i="5"/>
  <c r="I2285" i="5" s="1"/>
  <c r="F2301" i="5"/>
  <c r="F2288" i="5"/>
  <c r="F2287" i="5"/>
  <c r="F2298" i="5"/>
  <c r="F2293" i="5"/>
  <c r="F2291" i="5"/>
  <c r="F2292" i="5"/>
  <c r="F2303" i="5"/>
  <c r="F2302" i="5"/>
  <c r="F2299" i="5"/>
  <c r="F2296" i="5"/>
  <c r="F2286" i="5"/>
  <c r="F2297" i="5"/>
  <c r="F2300" i="5"/>
  <c r="F126" i="5"/>
  <c r="F114" i="5"/>
  <c r="F124" i="5"/>
  <c r="F278" i="5"/>
  <c r="F289" i="5"/>
  <c r="F295" i="5"/>
  <c r="F455" i="5"/>
  <c r="F467" i="5"/>
  <c r="F618" i="5"/>
  <c r="F615" i="5"/>
  <c r="F781" i="5"/>
  <c r="F961" i="5"/>
  <c r="F960" i="5"/>
  <c r="F963" i="5"/>
  <c r="F1129" i="5"/>
  <c r="F1130" i="5"/>
  <c r="F1299" i="5"/>
  <c r="F1289" i="5"/>
  <c r="F1282" i="5"/>
  <c r="F1455" i="5"/>
  <c r="F1460" i="5"/>
  <c r="F1630" i="5"/>
  <c r="F1622" i="5"/>
  <c r="F1963" i="5"/>
  <c r="F2120" i="5"/>
  <c r="F2295" i="5"/>
  <c r="F2294" i="5"/>
  <c r="F1101" i="5"/>
  <c r="F1263" i="5"/>
  <c r="F1777" i="5"/>
  <c r="F1948" i="5"/>
  <c r="E1593" i="5"/>
  <c r="M1593" i="5" s="1"/>
  <c r="N1593" i="5" s="1"/>
  <c r="O1593" i="5" s="1"/>
  <c r="BE84" i="1"/>
  <c r="BF84" i="1" s="1"/>
  <c r="BG84" i="1" s="1"/>
  <c r="F267" i="5"/>
  <c r="F264" i="5"/>
  <c r="F257" i="5"/>
  <c r="I257" i="5" s="1"/>
  <c r="F266" i="5"/>
  <c r="F270" i="5"/>
  <c r="F259" i="5"/>
  <c r="F275" i="5"/>
  <c r="F272" i="5"/>
  <c r="F273" i="5"/>
  <c r="F269" i="5"/>
  <c r="F263" i="5"/>
  <c r="F276" i="5"/>
  <c r="F262" i="5"/>
  <c r="F260" i="5"/>
  <c r="F258" i="5"/>
  <c r="F600" i="5"/>
  <c r="F595" i="5"/>
  <c r="F597" i="5"/>
  <c r="F610" i="5"/>
  <c r="F598" i="5"/>
  <c r="F592" i="5"/>
  <c r="F608" i="5"/>
  <c r="F603" i="5"/>
  <c r="F594" i="5"/>
  <c r="F601" i="5"/>
  <c r="F604" i="5"/>
  <c r="F605" i="5"/>
  <c r="F593" i="5"/>
  <c r="F599" i="5"/>
  <c r="F606" i="5"/>
  <c r="F935" i="5"/>
  <c r="F926" i="5"/>
  <c r="I926" i="5" s="1"/>
  <c r="F942" i="5"/>
  <c r="F944" i="5"/>
  <c r="F940" i="5"/>
  <c r="F927" i="5"/>
  <c r="F943" i="5"/>
  <c r="F934" i="5"/>
  <c r="F928" i="5"/>
  <c r="F941" i="5"/>
  <c r="F932" i="5"/>
  <c r="F931" i="5"/>
  <c r="F938" i="5"/>
  <c r="F937" i="5"/>
  <c r="F947" i="5"/>
  <c r="F936" i="5"/>
  <c r="F929" i="5"/>
  <c r="F1274" i="5"/>
  <c r="F1269" i="5"/>
  <c r="F1268" i="5"/>
  <c r="F1271" i="5"/>
  <c r="F1272" i="5"/>
  <c r="F1266" i="5"/>
  <c r="F1261" i="5"/>
  <c r="F1277" i="5"/>
  <c r="F1267" i="5"/>
  <c r="F1275" i="5"/>
  <c r="F1278" i="5"/>
  <c r="F1276" i="5"/>
  <c r="F1262" i="5"/>
  <c r="F1273" i="5"/>
  <c r="F1264" i="5"/>
  <c r="F1596" i="5"/>
  <c r="F1612" i="5"/>
  <c r="F1611" i="5"/>
  <c r="F1599" i="5"/>
  <c r="F1613" i="5"/>
  <c r="F1603" i="5"/>
  <c r="F1604" i="5"/>
  <c r="F1601" i="5"/>
  <c r="F1607" i="5"/>
  <c r="F1610" i="5"/>
  <c r="F1614" i="5"/>
  <c r="F1606" i="5"/>
  <c r="F1602" i="5"/>
  <c r="F1608" i="5"/>
  <c r="F1594" i="5"/>
  <c r="I1594" i="5" s="1"/>
  <c r="J1594" i="5" s="1"/>
  <c r="K1594" i="5" s="1"/>
  <c r="F1598" i="5"/>
  <c r="F1942" i="5"/>
  <c r="F1939" i="5"/>
  <c r="F1941" i="5"/>
  <c r="F1943" i="5"/>
  <c r="F1936" i="5"/>
  <c r="F1934" i="5"/>
  <c r="F1950" i="5"/>
  <c r="F1933" i="5"/>
  <c r="F1949" i="5"/>
  <c r="F1932" i="5"/>
  <c r="F1944" i="5"/>
  <c r="F1946" i="5"/>
  <c r="F1945" i="5"/>
  <c r="F1940" i="5"/>
  <c r="F1930" i="5"/>
  <c r="I1930" i="5" s="1"/>
  <c r="F1947" i="5"/>
  <c r="F1951" i="5"/>
  <c r="F2278" i="5"/>
  <c r="F2273" i="5"/>
  <c r="F2275" i="5"/>
  <c r="F2276" i="5"/>
  <c r="F2280" i="5"/>
  <c r="F2270" i="5"/>
  <c r="F2265" i="5"/>
  <c r="I2265" i="5" s="1"/>
  <c r="F2281" i="5"/>
  <c r="F2272" i="5"/>
  <c r="F2271" i="5"/>
  <c r="F2266" i="5"/>
  <c r="F2277" i="5"/>
  <c r="F2284" i="5"/>
  <c r="F2282" i="5"/>
  <c r="F2283" i="5"/>
  <c r="F119" i="5"/>
  <c r="F116" i="5"/>
  <c r="F113" i="5"/>
  <c r="F122" i="5"/>
  <c r="F110" i="5"/>
  <c r="I110" i="5" s="1"/>
  <c r="J110" i="5" s="1"/>
  <c r="K110" i="5" s="1"/>
  <c r="F457" i="5"/>
  <c r="F450" i="5"/>
  <c r="F466" i="5"/>
  <c r="F448" i="5"/>
  <c r="F447" i="5"/>
  <c r="F449" i="5"/>
  <c r="F465" i="5"/>
  <c r="F458" i="5"/>
  <c r="F459" i="5"/>
  <c r="F464" i="5"/>
  <c r="F460" i="5"/>
  <c r="F787" i="5"/>
  <c r="F786" i="5"/>
  <c r="F792" i="5"/>
  <c r="F793" i="5"/>
  <c r="F788" i="5"/>
  <c r="F779" i="5"/>
  <c r="I779" i="5" s="1"/>
  <c r="F795" i="5"/>
  <c r="F794" i="5"/>
  <c r="F789" i="5"/>
  <c r="F796" i="5"/>
  <c r="F1127" i="5"/>
  <c r="F1118" i="5"/>
  <c r="F1134" i="5"/>
  <c r="F1125" i="5"/>
  <c r="F1116" i="5"/>
  <c r="F1119" i="5"/>
  <c r="F1135" i="5"/>
  <c r="F1126" i="5"/>
  <c r="F1128" i="5"/>
  <c r="F1113" i="5"/>
  <c r="F1124" i="5"/>
  <c r="F1458" i="5"/>
  <c r="F1449" i="5"/>
  <c r="I1449" i="5" s="1"/>
  <c r="F1465" i="5"/>
  <c r="F1468" i="5"/>
  <c r="F1467" i="5"/>
  <c r="F1450" i="5"/>
  <c r="F1466" i="5"/>
  <c r="F1457" i="5"/>
  <c r="F1452" i="5"/>
  <c r="F1463" i="5"/>
  <c r="F1464" i="5"/>
  <c r="F1784" i="5"/>
  <c r="F1800" i="5"/>
  <c r="F1798" i="5"/>
  <c r="F1786" i="5"/>
  <c r="F1783" i="5"/>
  <c r="I1783" i="5" s="1"/>
  <c r="J1783" i="5" s="1"/>
  <c r="K1783" i="5" s="1"/>
  <c r="F1790" i="5"/>
  <c r="F1792" i="5"/>
  <c r="F1787" i="5"/>
  <c r="F1789" i="5"/>
  <c r="F1797" i="5"/>
  <c r="F1801" i="5"/>
  <c r="F1804" i="5"/>
  <c r="F1791" i="5"/>
  <c r="F1795" i="5"/>
  <c r="F1788" i="5"/>
  <c r="F1803" i="5"/>
  <c r="F1794" i="5"/>
  <c r="F2126" i="5"/>
  <c r="F2117" i="5"/>
  <c r="F2133" i="5"/>
  <c r="F2128" i="5"/>
  <c r="F2119" i="5"/>
  <c r="F2136" i="5"/>
  <c r="F2118" i="5"/>
  <c r="F2134" i="5"/>
  <c r="F2125" i="5"/>
  <c r="F2123" i="5"/>
  <c r="F2124" i="5"/>
  <c r="F2135" i="5"/>
  <c r="F2130" i="5"/>
  <c r="F2137" i="5"/>
  <c r="F2127" i="5"/>
  <c r="F2121" i="5"/>
  <c r="F2116" i="5"/>
  <c r="I2116" i="5" s="1"/>
  <c r="BE72" i="1"/>
  <c r="BF72" i="1" s="1"/>
  <c r="BG72" i="1" s="1"/>
  <c r="E1342" i="5"/>
  <c r="M1342" i="5" s="1"/>
  <c r="N1342" i="5" s="1"/>
  <c r="O1342" i="5" s="1"/>
  <c r="BE92" i="1"/>
  <c r="BF92" i="1" s="1"/>
  <c r="BG92" i="1" s="1"/>
  <c r="E1761" i="5"/>
  <c r="M1761" i="5" s="1"/>
  <c r="N1761" i="5" s="1"/>
  <c r="O1761" i="5" s="1"/>
  <c r="F125" i="5"/>
  <c r="F121" i="5"/>
  <c r="F112" i="5"/>
  <c r="F111" i="5"/>
  <c r="F277" i="5"/>
  <c r="I277" i="5" s="1"/>
  <c r="I278" i="5" s="1"/>
  <c r="F298" i="5"/>
  <c r="F288" i="5"/>
  <c r="F279" i="5"/>
  <c r="F452" i="5"/>
  <c r="F462" i="5"/>
  <c r="F453" i="5"/>
  <c r="F614" i="5"/>
  <c r="F631" i="5"/>
  <c r="F624" i="5"/>
  <c r="F780" i="5"/>
  <c r="F790" i="5"/>
  <c r="F953" i="5"/>
  <c r="F958" i="5"/>
  <c r="F1121" i="5"/>
  <c r="F1117" i="5"/>
  <c r="F1114" i="5"/>
  <c r="F1280" i="5"/>
  <c r="I1280" i="5" s="1"/>
  <c r="I1281" i="5" s="1"/>
  <c r="I1282" i="5" s="1"/>
  <c r="F1284" i="5"/>
  <c r="F1298" i="5"/>
  <c r="F1456" i="5"/>
  <c r="F1461" i="5"/>
  <c r="F1454" i="5"/>
  <c r="F1621" i="5"/>
  <c r="F1802" i="5"/>
  <c r="F1959" i="5"/>
  <c r="F2131" i="5"/>
  <c r="F2305" i="5"/>
  <c r="F106" i="5"/>
  <c r="F261" i="5"/>
  <c r="F271" i="5"/>
  <c r="F435" i="5"/>
  <c r="F591" i="5"/>
  <c r="I591" i="5" s="1"/>
  <c r="I592" i="5" s="1"/>
  <c r="F760" i="5"/>
  <c r="F945" i="5"/>
  <c r="F939" i="5"/>
  <c r="F1260" i="5"/>
  <c r="I1260" i="5" s="1"/>
  <c r="F1441" i="5"/>
  <c r="F1609" i="5"/>
  <c r="F1600" i="5"/>
  <c r="F1937" i="5"/>
  <c r="F2115" i="5"/>
  <c r="F2279" i="5"/>
  <c r="F2274" i="5"/>
  <c r="E1929" i="5"/>
  <c r="M1929" i="5" s="1"/>
  <c r="N1929" i="5" s="1"/>
  <c r="O1929" i="5" s="1"/>
  <c r="F175" i="5"/>
  <c r="I175" i="5" s="1"/>
  <c r="F191" i="5"/>
  <c r="F188" i="5"/>
  <c r="F193" i="5"/>
  <c r="F189" i="5"/>
  <c r="F183" i="5"/>
  <c r="F180" i="5"/>
  <c r="F177" i="5"/>
  <c r="F186" i="5"/>
  <c r="F190" i="5"/>
  <c r="F855" i="5"/>
  <c r="F850" i="5"/>
  <c r="F856" i="5"/>
  <c r="F857" i="5"/>
  <c r="F852" i="5"/>
  <c r="F847" i="5"/>
  <c r="F842" i="5"/>
  <c r="F858" i="5"/>
  <c r="F853" i="5"/>
  <c r="F860" i="5"/>
  <c r="F1522" i="5"/>
  <c r="F1517" i="5"/>
  <c r="F1516" i="5"/>
  <c r="F1527" i="5"/>
  <c r="F1519" i="5"/>
  <c r="F1514" i="5"/>
  <c r="F1530" i="5"/>
  <c r="F1525" i="5"/>
  <c r="F1512" i="5"/>
  <c r="F1520" i="5"/>
  <c r="F1856" i="5"/>
  <c r="F1851" i="5"/>
  <c r="F1863" i="5"/>
  <c r="F1847" i="5"/>
  <c r="F1854" i="5"/>
  <c r="F1848" i="5"/>
  <c r="F1864" i="5"/>
  <c r="F1862" i="5"/>
  <c r="F1855" i="5"/>
  <c r="F1865" i="5"/>
  <c r="F2182" i="5"/>
  <c r="F2198" i="5"/>
  <c r="F2189" i="5"/>
  <c r="F2187" i="5"/>
  <c r="F2196" i="5"/>
  <c r="F2184" i="5"/>
  <c r="F2190" i="5"/>
  <c r="F2181" i="5"/>
  <c r="I2181" i="5" s="1"/>
  <c r="F2197" i="5"/>
  <c r="F2192" i="5"/>
  <c r="F2191" i="5"/>
  <c r="F1043" i="5"/>
  <c r="F1038" i="5"/>
  <c r="F1032" i="5"/>
  <c r="F1035" i="5"/>
  <c r="F1030" i="5"/>
  <c r="F1046" i="5"/>
  <c r="F1048" i="5"/>
  <c r="F1033" i="5"/>
  <c r="F1044" i="5"/>
  <c r="F1366" i="5"/>
  <c r="F1382" i="5"/>
  <c r="F1377" i="5"/>
  <c r="F1372" i="5"/>
  <c r="F1376" i="5"/>
  <c r="F1379" i="5"/>
  <c r="F1374" i="5"/>
  <c r="F1369" i="5"/>
  <c r="F1385" i="5"/>
  <c r="F1375" i="5"/>
  <c r="F1383" i="5"/>
  <c r="F1700" i="5"/>
  <c r="I1700" i="5" s="1"/>
  <c r="F1716" i="5"/>
  <c r="F1713" i="5"/>
  <c r="F1701" i="5"/>
  <c r="F1709" i="5"/>
  <c r="F1705" i="5"/>
  <c r="F1708" i="5"/>
  <c r="F1702" i="5"/>
  <c r="F1703" i="5"/>
  <c r="F1711" i="5"/>
  <c r="F1715" i="5"/>
  <c r="F42" i="5"/>
  <c r="F32" i="5"/>
  <c r="F367" i="5"/>
  <c r="F374" i="5"/>
  <c r="F365" i="5"/>
  <c r="F713" i="5"/>
  <c r="F714" i="5"/>
  <c r="F698" i="5"/>
  <c r="F1029" i="5"/>
  <c r="I1029" i="5" s="1"/>
  <c r="F1384" i="5"/>
  <c r="F1714" i="5"/>
  <c r="F2039" i="5"/>
  <c r="F181" i="5"/>
  <c r="F187" i="5"/>
  <c r="F521" i="5"/>
  <c r="F513" i="5"/>
  <c r="F845" i="5"/>
  <c r="F1185" i="5"/>
  <c r="F1513" i="5"/>
  <c r="F1858" i="5"/>
  <c r="F2200" i="5"/>
  <c r="F2202" i="5"/>
  <c r="F38" i="5"/>
  <c r="F34" i="5"/>
  <c r="F44" i="5"/>
  <c r="F28" i="5"/>
  <c r="F31" i="5"/>
  <c r="F380" i="5"/>
  <c r="F372" i="5"/>
  <c r="F371" i="5"/>
  <c r="F370" i="5"/>
  <c r="F377" i="5"/>
  <c r="F361" i="5"/>
  <c r="I361" i="5" s="1"/>
  <c r="I362" i="5" s="1"/>
  <c r="F708" i="5"/>
  <c r="F697" i="5"/>
  <c r="F712" i="5"/>
  <c r="F710" i="5"/>
  <c r="F715" i="5"/>
  <c r="F699" i="5"/>
  <c r="F1049" i="5"/>
  <c r="F1040" i="5"/>
  <c r="F1047" i="5"/>
  <c r="F1368" i="5"/>
  <c r="F1380" i="5"/>
  <c r="F1365" i="5"/>
  <c r="F1719" i="5"/>
  <c r="F1718" i="5"/>
  <c r="F1704" i="5"/>
  <c r="F2040" i="5"/>
  <c r="F2049" i="5"/>
  <c r="F182" i="5"/>
  <c r="F192" i="5"/>
  <c r="F179" i="5"/>
  <c r="F522" i="5"/>
  <c r="F849" i="5"/>
  <c r="F848" i="5"/>
  <c r="F851" i="5"/>
  <c r="F1195" i="5"/>
  <c r="F1184" i="5"/>
  <c r="F1528" i="5"/>
  <c r="F1524" i="5"/>
  <c r="F1526" i="5"/>
  <c r="F1861" i="5"/>
  <c r="F1846" i="5"/>
  <c r="I1846" i="5" s="1"/>
  <c r="F2199" i="5"/>
  <c r="F2201" i="5"/>
  <c r="F2194" i="5"/>
  <c r="E2180" i="5"/>
  <c r="M2180" i="5" s="1"/>
  <c r="N2180" i="5" s="1"/>
  <c r="O2180" i="5" s="1"/>
  <c r="F14" i="5"/>
  <c r="F11" i="5"/>
  <c r="F346" i="5"/>
  <c r="F347" i="5"/>
  <c r="F684" i="5"/>
  <c r="F683" i="5"/>
  <c r="F1014" i="5"/>
  <c r="F1019" i="5"/>
  <c r="F1028" i="5"/>
  <c r="F1352" i="5"/>
  <c r="F1345" i="5"/>
  <c r="F1687" i="5"/>
  <c r="F1686" i="5"/>
  <c r="F1214" i="5"/>
  <c r="F1209" i="5"/>
  <c r="F1211" i="5"/>
  <c r="F1199" i="5"/>
  <c r="I1199" i="5" s="1"/>
  <c r="F1200" i="5"/>
  <c r="F1206" i="5"/>
  <c r="F1201" i="5"/>
  <c r="F1217" i="5"/>
  <c r="F1204" i="5"/>
  <c r="F1216" i="5"/>
  <c r="F1533" i="5"/>
  <c r="F1539" i="5"/>
  <c r="F1535" i="5"/>
  <c r="F1543" i="5"/>
  <c r="F1551" i="5"/>
  <c r="F1550" i="5"/>
  <c r="F1541" i="5"/>
  <c r="F1548" i="5"/>
  <c r="F1547" i="5"/>
  <c r="F1540" i="5"/>
  <c r="F1549" i="5"/>
  <c r="F1868" i="5"/>
  <c r="F1873" i="5"/>
  <c r="F1874" i="5"/>
  <c r="F1877" i="5"/>
  <c r="F1879" i="5"/>
  <c r="F1875" i="5"/>
  <c r="F1876" i="5"/>
  <c r="F1882" i="5"/>
  <c r="F1866" i="5"/>
  <c r="I1866" i="5" s="1"/>
  <c r="I1867" i="5" s="1"/>
  <c r="I1868" i="5" s="1"/>
  <c r="F1885" i="5"/>
  <c r="F1884" i="5"/>
  <c r="F2214" i="5"/>
  <c r="F2209" i="5"/>
  <c r="F2203" i="5"/>
  <c r="I2203" i="5" s="1"/>
  <c r="F2204" i="5"/>
  <c r="F2215" i="5"/>
  <c r="F2206" i="5"/>
  <c r="F2222" i="5"/>
  <c r="F2217" i="5"/>
  <c r="F2219" i="5"/>
  <c r="F2220" i="5"/>
  <c r="F2216" i="5"/>
  <c r="F517" i="5"/>
  <c r="F520" i="5"/>
  <c r="F523" i="5"/>
  <c r="F511" i="5"/>
  <c r="F508" i="5"/>
  <c r="I508" i="5" s="1"/>
  <c r="F509" i="5"/>
  <c r="F514" i="5"/>
  <c r="F512" i="5"/>
  <c r="F516" i="5"/>
  <c r="F526" i="5"/>
  <c r="F1191" i="5"/>
  <c r="F1190" i="5"/>
  <c r="F1192" i="5"/>
  <c r="F1196" i="5"/>
  <c r="F1188" i="5"/>
  <c r="F1183" i="5"/>
  <c r="F1182" i="5"/>
  <c r="F1198" i="5"/>
  <c r="F1181" i="5"/>
  <c r="F1180" i="5"/>
  <c r="F2042" i="5"/>
  <c r="F2043" i="5"/>
  <c r="F2045" i="5"/>
  <c r="F2047" i="5"/>
  <c r="F2052" i="5"/>
  <c r="F2034" i="5"/>
  <c r="I2034" i="5" s="1"/>
  <c r="F2050" i="5"/>
  <c r="F2037" i="5"/>
  <c r="F2053" i="5"/>
  <c r="F2048" i="5"/>
  <c r="F46" i="5"/>
  <c r="F33" i="5"/>
  <c r="F35" i="5"/>
  <c r="F379" i="5"/>
  <c r="F381" i="5"/>
  <c r="F705" i="5"/>
  <c r="F701" i="5"/>
  <c r="F703" i="5"/>
  <c r="F1036" i="5"/>
  <c r="F1034" i="5"/>
  <c r="F1373" i="5"/>
  <c r="F1721" i="5"/>
  <c r="F1712" i="5"/>
  <c r="F2035" i="5"/>
  <c r="F185" i="5"/>
  <c r="F519" i="5"/>
  <c r="F859" i="5"/>
  <c r="F1197" i="5"/>
  <c r="F1178" i="5"/>
  <c r="I1178" i="5" s="1"/>
  <c r="F1523" i="5"/>
  <c r="F1857" i="5"/>
  <c r="F2195" i="5"/>
  <c r="E1845" i="5"/>
  <c r="M1845" i="5" s="1"/>
  <c r="N1845" i="5" s="1"/>
  <c r="O1845" i="5" s="1"/>
  <c r="F30" i="5"/>
  <c r="F45" i="5"/>
  <c r="F26" i="5"/>
  <c r="I26" i="5" s="1"/>
  <c r="F40" i="5"/>
  <c r="F43" i="5"/>
  <c r="F364" i="5"/>
  <c r="F376" i="5"/>
  <c r="F363" i="5"/>
  <c r="F366" i="5"/>
  <c r="F716" i="5"/>
  <c r="F717" i="5"/>
  <c r="F704" i="5"/>
  <c r="F706" i="5"/>
  <c r="F1045" i="5"/>
  <c r="F1050" i="5"/>
  <c r="F1039" i="5"/>
  <c r="F1367" i="5"/>
  <c r="F1364" i="5"/>
  <c r="I1364" i="5" s="1"/>
  <c r="F1378" i="5"/>
  <c r="F1717" i="5"/>
  <c r="F1707" i="5"/>
  <c r="F2036" i="5"/>
  <c r="F2041" i="5"/>
  <c r="F2038" i="5"/>
  <c r="F194" i="5"/>
  <c r="F184" i="5"/>
  <c r="F525" i="5"/>
  <c r="F515" i="5"/>
  <c r="F844" i="5"/>
  <c r="F854" i="5"/>
  <c r="F843" i="5"/>
  <c r="F1193" i="5"/>
  <c r="F1194" i="5"/>
  <c r="F1179" i="5"/>
  <c r="F1515" i="5"/>
  <c r="F1529" i="5"/>
  <c r="F1518" i="5"/>
  <c r="F1859" i="5"/>
  <c r="F1850" i="5"/>
  <c r="F1860" i="5"/>
  <c r="F2183" i="5"/>
  <c r="F2193" i="5"/>
  <c r="F2186" i="5"/>
  <c r="F19" i="5"/>
  <c r="F16" i="5"/>
  <c r="F17" i="5"/>
  <c r="F13" i="5"/>
  <c r="F6" i="5"/>
  <c r="I6" i="5" s="1"/>
  <c r="J6" i="5" s="1"/>
  <c r="K6" i="5" s="1"/>
  <c r="F7" i="5"/>
  <c r="F23" i="5"/>
  <c r="F20" i="5"/>
  <c r="F25" i="5"/>
  <c r="F22" i="5"/>
  <c r="F2022" i="5"/>
  <c r="F2027" i="5"/>
  <c r="F2029" i="5"/>
  <c r="F2031" i="5"/>
  <c r="F2032" i="5"/>
  <c r="F2030" i="5"/>
  <c r="F2015" i="5"/>
  <c r="F2024" i="5"/>
  <c r="F2026" i="5"/>
  <c r="F2017" i="5"/>
  <c r="F2033" i="5"/>
  <c r="F2028" i="5"/>
  <c r="F2020" i="5"/>
  <c r="F2014" i="5"/>
  <c r="I2014" i="5" s="1"/>
  <c r="F2021" i="5"/>
  <c r="F18" i="5"/>
  <c r="F356" i="5"/>
  <c r="F343" i="5"/>
  <c r="F678" i="5"/>
  <c r="F688" i="5"/>
  <c r="F1026" i="5"/>
  <c r="F1350" i="5"/>
  <c r="F1683" i="5"/>
  <c r="F1688" i="5"/>
  <c r="F2019" i="5"/>
  <c r="J778" i="5"/>
  <c r="K778" i="5" s="1"/>
  <c r="F10" i="5"/>
  <c r="F8" i="5"/>
  <c r="F360" i="5"/>
  <c r="F693" i="5"/>
  <c r="F691" i="5"/>
  <c r="F1017" i="5"/>
  <c r="F2016" i="5"/>
  <c r="F2018" i="5"/>
  <c r="F340" i="5"/>
  <c r="I340" i="5" s="1"/>
  <c r="F353" i="5"/>
  <c r="F354" i="5"/>
  <c r="F342" i="5"/>
  <c r="F351" i="5"/>
  <c r="F344" i="5"/>
  <c r="F357" i="5"/>
  <c r="F358" i="5"/>
  <c r="F352" i="5"/>
  <c r="F341" i="5"/>
  <c r="F676" i="5"/>
  <c r="F675" i="5"/>
  <c r="F677" i="5"/>
  <c r="F674" i="5"/>
  <c r="I674" i="5" s="1"/>
  <c r="F686" i="5"/>
  <c r="F689" i="5"/>
  <c r="F680" i="5"/>
  <c r="F679" i="5"/>
  <c r="F685" i="5"/>
  <c r="F682" i="5"/>
  <c r="F681" i="5"/>
  <c r="F692" i="5"/>
  <c r="F1023" i="5"/>
  <c r="F1018" i="5"/>
  <c r="F1024" i="5"/>
  <c r="F1020" i="5"/>
  <c r="F1025" i="5"/>
  <c r="F1011" i="5"/>
  <c r="F1027" i="5"/>
  <c r="F1022" i="5"/>
  <c r="F1013" i="5"/>
  <c r="F1009" i="5"/>
  <c r="I1009" i="5" s="1"/>
  <c r="F1354" i="5"/>
  <c r="F1349" i="5"/>
  <c r="F1348" i="5"/>
  <c r="F1363" i="5"/>
  <c r="F1344" i="5"/>
  <c r="F1346" i="5"/>
  <c r="F1343" i="5"/>
  <c r="I1343" i="5" s="1"/>
  <c r="F1359" i="5"/>
  <c r="F1358" i="5"/>
  <c r="F1353" i="5"/>
  <c r="F1356" i="5"/>
  <c r="F1355" i="5"/>
  <c r="F1347" i="5"/>
  <c r="F1362" i="5"/>
  <c r="F1357" i="5"/>
  <c r="F1351" i="5"/>
  <c r="F1692" i="5"/>
  <c r="F1691" i="5"/>
  <c r="F1685" i="5"/>
  <c r="F1698" i="5"/>
  <c r="F1689" i="5"/>
  <c r="F1681" i="5"/>
  <c r="F1695" i="5"/>
  <c r="F1680" i="5"/>
  <c r="I1680" i="5" s="1"/>
  <c r="J1680" i="5" s="1"/>
  <c r="K1680" i="5" s="1"/>
  <c r="F1696" i="5"/>
  <c r="F1697" i="5"/>
  <c r="F1690" i="5"/>
  <c r="F1694" i="5"/>
  <c r="F1684" i="5"/>
  <c r="F1682" i="5"/>
  <c r="F1699" i="5"/>
  <c r="BE64" i="1"/>
  <c r="BF64" i="1" s="1"/>
  <c r="BG64" i="1" s="1"/>
  <c r="E1177" i="5"/>
  <c r="M1177" i="5" s="1"/>
  <c r="N1177" i="5" s="1"/>
  <c r="O1177" i="5" s="1"/>
  <c r="F12" i="5"/>
  <c r="F350" i="5"/>
  <c r="F695" i="5"/>
  <c r="F1012" i="5"/>
  <c r="F1015" i="5"/>
  <c r="F1360" i="5"/>
  <c r="F21" i="5"/>
  <c r="F9" i="5"/>
  <c r="F15" i="5"/>
  <c r="F359" i="5"/>
  <c r="F355" i="5"/>
  <c r="F349" i="5"/>
  <c r="F694" i="5"/>
  <c r="F687" i="5"/>
  <c r="F1021" i="5"/>
  <c r="F1010" i="5"/>
  <c r="F1361" i="5"/>
  <c r="F1693" i="5"/>
  <c r="F2023" i="5"/>
  <c r="F109" i="5"/>
  <c r="F90" i="5"/>
  <c r="F108" i="5"/>
  <c r="F92" i="5"/>
  <c r="F95" i="5"/>
  <c r="F428" i="5"/>
  <c r="F440" i="5"/>
  <c r="F427" i="5"/>
  <c r="F430" i="5"/>
  <c r="F437" i="5"/>
  <c r="F764" i="5"/>
  <c r="F765" i="5"/>
  <c r="F778" i="5"/>
  <c r="F762" i="5"/>
  <c r="F767" i="5"/>
  <c r="F1100" i="5"/>
  <c r="F1093" i="5"/>
  <c r="F1110" i="5"/>
  <c r="F1094" i="5"/>
  <c r="F1099" i="5"/>
  <c r="F1443" i="5"/>
  <c r="F1435" i="5"/>
  <c r="F1444" i="5"/>
  <c r="F1437" i="5"/>
  <c r="F1442" i="5"/>
  <c r="F1779" i="5"/>
  <c r="F1775" i="5"/>
  <c r="F1767" i="5"/>
  <c r="F1766" i="5"/>
  <c r="F1768" i="5"/>
  <c r="F2104" i="5"/>
  <c r="F2100" i="5"/>
  <c r="F2099" i="5"/>
  <c r="F2101" i="5"/>
  <c r="F2106" i="5"/>
  <c r="F94" i="5"/>
  <c r="F93" i="5"/>
  <c r="F105" i="5"/>
  <c r="F104" i="5"/>
  <c r="F107" i="5"/>
  <c r="F439" i="5"/>
  <c r="F432" i="5"/>
  <c r="F442" i="5"/>
  <c r="F426" i="5"/>
  <c r="F777" i="5"/>
  <c r="F776" i="5"/>
  <c r="F774" i="5"/>
  <c r="F758" i="5"/>
  <c r="I758" i="5" s="1"/>
  <c r="J758" i="5" s="1"/>
  <c r="K758" i="5" s="1"/>
  <c r="F1108" i="5"/>
  <c r="F1097" i="5"/>
  <c r="F1112" i="5"/>
  <c r="F1106" i="5"/>
  <c r="F1111" i="5"/>
  <c r="F1432" i="5"/>
  <c r="F1440" i="5"/>
  <c r="F1436" i="5"/>
  <c r="F1433" i="5"/>
  <c r="F1774" i="5"/>
  <c r="F1773" i="5"/>
  <c r="F1770" i="5"/>
  <c r="F1782" i="5"/>
  <c r="F1780" i="5"/>
  <c r="F2111" i="5"/>
  <c r="F2112" i="5"/>
  <c r="F2113" i="5"/>
  <c r="F2097" i="5"/>
  <c r="I2097" i="5" s="1"/>
  <c r="J256" i="5"/>
  <c r="K256" i="5" s="1"/>
  <c r="J2073" i="5"/>
  <c r="K2073" i="5" s="1"/>
  <c r="I568" i="5"/>
  <c r="J568" i="5" s="1"/>
  <c r="K568" i="5" s="1"/>
  <c r="I2244" i="5"/>
  <c r="I2245" i="5" s="1"/>
  <c r="I2246" i="5" s="1"/>
  <c r="J673" i="5"/>
  <c r="K673" i="5" s="1"/>
  <c r="I1742" i="5"/>
  <c r="I1743" i="5" s="1"/>
  <c r="I1744" i="5" s="1"/>
  <c r="I446" i="5"/>
  <c r="J2243" i="5"/>
  <c r="K2243" i="5" s="1"/>
  <c r="J1845" i="5"/>
  <c r="K1845" i="5" s="1"/>
  <c r="J1070" i="5"/>
  <c r="K1070" i="5" s="1"/>
  <c r="J1406" i="5"/>
  <c r="K1406" i="5" s="1"/>
  <c r="I1531" i="5"/>
  <c r="J1531" i="5" s="1"/>
  <c r="K1531" i="5" s="1"/>
  <c r="I841" i="5"/>
  <c r="I237" i="5"/>
  <c r="I238" i="5" s="1"/>
  <c r="I239" i="5" s="1"/>
  <c r="J1593" i="5"/>
  <c r="K1593" i="5" s="1"/>
  <c r="J757" i="5"/>
  <c r="K757" i="5" s="1"/>
  <c r="J445" i="5"/>
  <c r="K445" i="5" s="1"/>
  <c r="J236" i="5"/>
  <c r="K236" i="5" s="1"/>
  <c r="BF33" i="1"/>
  <c r="BG33" i="1" s="1"/>
  <c r="BF49" i="1"/>
  <c r="BG49" i="1" s="1"/>
  <c r="BF65" i="1"/>
  <c r="BG65" i="1" s="1"/>
  <c r="BF81" i="1"/>
  <c r="BG81" i="1" s="1"/>
  <c r="BF97" i="1"/>
  <c r="BG97" i="1" s="1"/>
  <c r="BF44" i="1"/>
  <c r="BG44" i="1" s="1"/>
  <c r="BF54" i="1"/>
  <c r="BG54" i="1" s="1"/>
  <c r="BF78" i="1"/>
  <c r="BG78" i="1" s="1"/>
  <c r="BF110" i="1"/>
  <c r="BG110" i="1" s="1"/>
  <c r="BF105" i="1"/>
  <c r="BG105" i="1" s="1"/>
  <c r="AZ122" i="1"/>
  <c r="G2372" i="5" s="1"/>
  <c r="BE121" i="1"/>
  <c r="BF35" i="1"/>
  <c r="BG35" i="1" s="1"/>
  <c r="AZ68" i="1"/>
  <c r="G1246" i="5" s="1"/>
  <c r="BE67" i="1"/>
  <c r="BF67" i="1" s="1"/>
  <c r="BG67" i="1" s="1"/>
  <c r="AZ76" i="1"/>
  <c r="G1412" i="5" s="1"/>
  <c r="BE75" i="1"/>
  <c r="AZ84" i="1"/>
  <c r="G1572" i="5" s="1"/>
  <c r="BE83" i="1"/>
  <c r="BF83" i="1" s="1"/>
  <c r="BG83" i="1" s="1"/>
  <c r="AZ92" i="1"/>
  <c r="G1742" i="5" s="1"/>
  <c r="BE91" i="1"/>
  <c r="AZ100" i="1"/>
  <c r="G1916" i="5" s="1"/>
  <c r="BE99" i="1"/>
  <c r="BF32" i="1"/>
  <c r="BG32" i="1" s="1"/>
  <c r="BF48" i="1"/>
  <c r="BG48" i="1" s="1"/>
  <c r="BF26" i="1"/>
  <c r="BG26" i="1" s="1"/>
  <c r="BF42" i="1"/>
  <c r="BG42" i="1" s="1"/>
  <c r="BF58" i="1"/>
  <c r="BG58" i="1" s="1"/>
  <c r="BF66" i="1"/>
  <c r="BG66" i="1" s="1"/>
  <c r="BF82" i="1"/>
  <c r="BG82" i="1" s="1"/>
  <c r="BF98" i="1"/>
  <c r="BG98" i="1" s="1"/>
  <c r="BF114" i="1"/>
  <c r="BG114" i="1" s="1"/>
  <c r="BF109" i="1"/>
  <c r="BG109" i="1" s="1"/>
  <c r="AZ112" i="1"/>
  <c r="G2164" i="5" s="1"/>
  <c r="BE111" i="1"/>
  <c r="BF111" i="1" s="1"/>
  <c r="BG111" i="1" s="1"/>
  <c r="BF14" i="1"/>
  <c r="BG14" i="1" s="1"/>
  <c r="AZ17" i="1"/>
  <c r="G182" i="5" s="1"/>
  <c r="BE17" i="1"/>
  <c r="J1530" i="5"/>
  <c r="K1530" i="5" s="1"/>
  <c r="J610" i="5"/>
  <c r="K610" i="5" s="1"/>
  <c r="J1741" i="5"/>
  <c r="K1741" i="5" s="1"/>
  <c r="I904" i="5"/>
  <c r="J904" i="5" s="1"/>
  <c r="K904" i="5" s="1"/>
  <c r="I1658" i="5"/>
  <c r="I1659" i="5" s="1"/>
  <c r="I1660" i="5" s="1"/>
  <c r="BF20" i="1"/>
  <c r="BG20" i="1" s="1"/>
  <c r="BF100" i="1"/>
  <c r="BG100" i="1" s="1"/>
  <c r="BF76" i="1"/>
  <c r="BG76" i="1" s="1"/>
  <c r="BF25" i="1"/>
  <c r="BG25" i="1" s="1"/>
  <c r="BF41" i="1"/>
  <c r="BG41" i="1" s="1"/>
  <c r="BF57" i="1"/>
  <c r="BG57" i="1" s="1"/>
  <c r="BF73" i="1"/>
  <c r="BG73" i="1" s="1"/>
  <c r="BF89" i="1"/>
  <c r="BG89" i="1" s="1"/>
  <c r="BF28" i="1"/>
  <c r="BG28" i="1" s="1"/>
  <c r="BF60" i="1"/>
  <c r="BG60" i="1" s="1"/>
  <c r="BF38" i="1"/>
  <c r="BG38" i="1" s="1"/>
  <c r="BF62" i="1"/>
  <c r="BG62" i="1" s="1"/>
  <c r="BF94" i="1"/>
  <c r="BG94" i="1" s="1"/>
  <c r="AZ16" i="1"/>
  <c r="G158" i="5" s="1"/>
  <c r="BE15" i="1"/>
  <c r="BF15" i="1" s="1"/>
  <c r="BG15" i="1" s="1"/>
  <c r="BF13" i="1"/>
  <c r="BG13" i="1" s="1"/>
  <c r="BF29" i="1"/>
  <c r="BG29" i="1" s="1"/>
  <c r="BF37" i="1"/>
  <c r="BG37" i="1" s="1"/>
  <c r="BF45" i="1"/>
  <c r="BG45" i="1" s="1"/>
  <c r="BF53" i="1"/>
  <c r="BG53" i="1" s="1"/>
  <c r="BF61" i="1"/>
  <c r="BG61" i="1" s="1"/>
  <c r="BF69" i="1"/>
  <c r="BG69" i="1" s="1"/>
  <c r="BF77" i="1"/>
  <c r="BG77" i="1" s="1"/>
  <c r="BF85" i="1"/>
  <c r="BG85" i="1" s="1"/>
  <c r="BF93" i="1"/>
  <c r="BG93" i="1" s="1"/>
  <c r="BF101" i="1"/>
  <c r="BG101" i="1" s="1"/>
  <c r="BF36" i="1"/>
  <c r="BG36" i="1" s="1"/>
  <c r="BF52" i="1"/>
  <c r="BG52" i="1" s="1"/>
  <c r="BF30" i="1"/>
  <c r="BG30" i="1" s="1"/>
  <c r="BF46" i="1"/>
  <c r="BG46" i="1" s="1"/>
  <c r="BF10" i="1"/>
  <c r="BG10" i="1" s="1"/>
  <c r="BF70" i="1"/>
  <c r="BG70" i="1" s="1"/>
  <c r="BF86" i="1"/>
  <c r="BG86" i="1" s="1"/>
  <c r="BF102" i="1"/>
  <c r="BG102" i="1" s="1"/>
  <c r="BF118" i="1"/>
  <c r="BG118" i="1" s="1"/>
  <c r="BF11" i="1"/>
  <c r="BG11" i="1" s="1"/>
  <c r="BF113" i="1"/>
  <c r="BG113" i="1" s="1"/>
  <c r="BF22" i="1"/>
  <c r="BG22" i="1" s="1"/>
  <c r="BF21" i="1"/>
  <c r="BG21" i="1" s="1"/>
  <c r="BF71" i="1"/>
  <c r="BG71" i="1" s="1"/>
  <c r="BF87" i="1"/>
  <c r="BG87" i="1" s="1"/>
  <c r="BF40" i="1"/>
  <c r="BG40" i="1" s="1"/>
  <c r="BF56" i="1"/>
  <c r="BG56" i="1" s="1"/>
  <c r="BF34" i="1"/>
  <c r="BG34" i="1" s="1"/>
  <c r="BF50" i="1"/>
  <c r="BG50" i="1" s="1"/>
  <c r="BF18" i="1"/>
  <c r="BG18" i="1" s="1"/>
  <c r="BF74" i="1"/>
  <c r="BG74" i="1" s="1"/>
  <c r="BF90" i="1"/>
  <c r="BG90" i="1" s="1"/>
  <c r="BF106" i="1"/>
  <c r="BG106" i="1" s="1"/>
  <c r="AZ9" i="1"/>
  <c r="G13" i="5" s="1"/>
  <c r="BE8" i="1"/>
  <c r="BF119" i="1"/>
  <c r="BG119" i="1" s="1"/>
  <c r="BF117" i="1"/>
  <c r="BG117" i="1" s="1"/>
  <c r="E25" i="5"/>
  <c r="M25" i="5" s="1"/>
  <c r="N25" i="5" s="1"/>
  <c r="O25" i="5" s="1"/>
  <c r="BE9" i="1"/>
  <c r="BF24" i="1"/>
  <c r="BG24" i="1" s="1"/>
  <c r="J1259" i="5"/>
  <c r="K1259" i="5" s="1"/>
  <c r="J1614" i="5"/>
  <c r="K1614" i="5" s="1"/>
  <c r="I195" i="5"/>
  <c r="I196" i="5" s="1"/>
  <c r="E88" i="5"/>
  <c r="M88" i="5" s="1"/>
  <c r="N88" i="5" s="1"/>
  <c r="O88" i="5" s="1"/>
  <c r="BE12" i="1"/>
  <c r="BF80" i="1"/>
  <c r="BG80" i="1" s="1"/>
  <c r="BF88" i="1"/>
  <c r="BG88" i="1" s="1"/>
  <c r="BF112" i="1"/>
  <c r="BG112" i="1" s="1"/>
  <c r="BF96" i="1"/>
  <c r="BG96" i="1" s="1"/>
  <c r="BF104" i="1"/>
  <c r="BG104" i="1" s="1"/>
  <c r="BF120" i="1"/>
  <c r="BG120" i="1" s="1"/>
  <c r="J1321" i="5"/>
  <c r="K1321" i="5" s="1"/>
  <c r="J1657" i="5"/>
  <c r="K1657" i="5" s="1"/>
  <c r="J2013" i="5"/>
  <c r="K2013" i="5" s="1"/>
  <c r="J1510" i="5"/>
  <c r="K1510" i="5" s="1"/>
  <c r="J903" i="5"/>
  <c r="K903" i="5" s="1"/>
  <c r="J299" i="5"/>
  <c r="K299" i="5" s="1"/>
  <c r="J1699" i="5"/>
  <c r="K1699" i="5" s="1"/>
  <c r="J818" i="5"/>
  <c r="K818" i="5" s="1"/>
  <c r="J1091" i="5"/>
  <c r="K1091" i="5" s="1"/>
  <c r="J632" i="5"/>
  <c r="K632" i="5" s="1"/>
  <c r="F385" i="5"/>
  <c r="F389" i="5"/>
  <c r="F393" i="5"/>
  <c r="F397" i="5"/>
  <c r="F401" i="5"/>
  <c r="F382" i="5"/>
  <c r="I382" i="5" s="1"/>
  <c r="F386" i="5"/>
  <c r="F390" i="5"/>
  <c r="F394" i="5"/>
  <c r="F398" i="5"/>
  <c r="F402" i="5"/>
  <c r="F387" i="5"/>
  <c r="F395" i="5"/>
  <c r="F403" i="5"/>
  <c r="F384" i="5"/>
  <c r="F392" i="5"/>
  <c r="F400" i="5"/>
  <c r="F388" i="5"/>
  <c r="F383" i="5"/>
  <c r="F399" i="5"/>
  <c r="F396" i="5"/>
  <c r="F391" i="5"/>
  <c r="F1974" i="5"/>
  <c r="I1974" i="5" s="1"/>
  <c r="F1978" i="5"/>
  <c r="F1982" i="5"/>
  <c r="F1986" i="5"/>
  <c r="F1990" i="5"/>
  <c r="F1979" i="5"/>
  <c r="F1987" i="5"/>
  <c r="F1977" i="5"/>
  <c r="F1981" i="5"/>
  <c r="F1985" i="5"/>
  <c r="F1989" i="5"/>
  <c r="F1975" i="5"/>
  <c r="F1983" i="5"/>
  <c r="F1991" i="5"/>
  <c r="F1980" i="5"/>
  <c r="F1992" i="5"/>
  <c r="F1984" i="5"/>
  <c r="F1988" i="5"/>
  <c r="F1976" i="5"/>
  <c r="F1051" i="5"/>
  <c r="I1051" i="5" s="1"/>
  <c r="F1055" i="5"/>
  <c r="F1059" i="5"/>
  <c r="F1063" i="5"/>
  <c r="F1067" i="5"/>
  <c r="F1054" i="5"/>
  <c r="F1058" i="5"/>
  <c r="F1062" i="5"/>
  <c r="F1066" i="5"/>
  <c r="F1070" i="5"/>
  <c r="F1056" i="5"/>
  <c r="F1064" i="5"/>
  <c r="F1053" i="5"/>
  <c r="F1061" i="5"/>
  <c r="F1069" i="5"/>
  <c r="F1065" i="5"/>
  <c r="F1052" i="5"/>
  <c r="F1068" i="5"/>
  <c r="F1060" i="5"/>
  <c r="F1057" i="5"/>
  <c r="F2226" i="5"/>
  <c r="F2230" i="5"/>
  <c r="F2234" i="5"/>
  <c r="F2238" i="5"/>
  <c r="F2242" i="5"/>
  <c r="F2225" i="5"/>
  <c r="F2229" i="5"/>
  <c r="F2233" i="5"/>
  <c r="F2237" i="5"/>
  <c r="F2241" i="5"/>
  <c r="F2227" i="5"/>
  <c r="F2235" i="5"/>
  <c r="F2243" i="5"/>
  <c r="F2224" i="5"/>
  <c r="I2224" i="5" s="1"/>
  <c r="F2240" i="5"/>
  <c r="F2228" i="5"/>
  <c r="F2236" i="5"/>
  <c r="F2231" i="5"/>
  <c r="F2239" i="5"/>
  <c r="F2232" i="5"/>
  <c r="J1679" i="5"/>
  <c r="K1679" i="5" s="1"/>
  <c r="I1113" i="5"/>
  <c r="I1762" i="5"/>
  <c r="J1302" i="5"/>
  <c r="K1302" i="5" s="1"/>
  <c r="F1306" i="5"/>
  <c r="F1310" i="5"/>
  <c r="F1314" i="5"/>
  <c r="F1318" i="5"/>
  <c r="F1305" i="5"/>
  <c r="F1309" i="5"/>
  <c r="F1313" i="5"/>
  <c r="F1317" i="5"/>
  <c r="F1321" i="5"/>
  <c r="F1308" i="5"/>
  <c r="F1316" i="5"/>
  <c r="F1311" i="5"/>
  <c r="F1320" i="5"/>
  <c r="F1312" i="5"/>
  <c r="F1307" i="5"/>
  <c r="F1319" i="5"/>
  <c r="F1303" i="5"/>
  <c r="I1303" i="5" s="1"/>
  <c r="F1304" i="5"/>
  <c r="F1315" i="5"/>
  <c r="F2142" i="5"/>
  <c r="F2146" i="5"/>
  <c r="F2150" i="5"/>
  <c r="F2154" i="5"/>
  <c r="F2158" i="5"/>
  <c r="F2141" i="5"/>
  <c r="F2145" i="5"/>
  <c r="F2149" i="5"/>
  <c r="F2153" i="5"/>
  <c r="F2157" i="5"/>
  <c r="F2139" i="5"/>
  <c r="I2139" i="5" s="1"/>
  <c r="F2147" i="5"/>
  <c r="F2155" i="5"/>
  <c r="F2144" i="5"/>
  <c r="F2140" i="5"/>
  <c r="F2148" i="5"/>
  <c r="F2156" i="5"/>
  <c r="F2143" i="5"/>
  <c r="F2151" i="5"/>
  <c r="F2159" i="5"/>
  <c r="F2152" i="5"/>
  <c r="F636" i="5"/>
  <c r="F640" i="5"/>
  <c r="F644" i="5"/>
  <c r="F648" i="5"/>
  <c r="F652" i="5"/>
  <c r="F635" i="5"/>
  <c r="F639" i="5"/>
  <c r="F643" i="5"/>
  <c r="F647" i="5"/>
  <c r="F651" i="5"/>
  <c r="F637" i="5"/>
  <c r="F645" i="5"/>
  <c r="F653" i="5"/>
  <c r="F634" i="5"/>
  <c r="F642" i="5"/>
  <c r="F650" i="5"/>
  <c r="F638" i="5"/>
  <c r="F654" i="5"/>
  <c r="F633" i="5"/>
  <c r="I633" i="5" s="1"/>
  <c r="F649" i="5"/>
  <c r="F641" i="5"/>
  <c r="F646" i="5"/>
  <c r="J2305" i="5"/>
  <c r="K2305" i="5" s="1"/>
  <c r="J840" i="5"/>
  <c r="K840" i="5" s="1"/>
  <c r="J567" i="5"/>
  <c r="K567" i="5" s="1"/>
  <c r="J1448" i="5"/>
  <c r="K1448" i="5" s="1"/>
  <c r="J1951" i="5"/>
  <c r="K1951" i="5" s="1"/>
  <c r="J507" i="5"/>
  <c r="K507" i="5" s="1"/>
  <c r="J1929" i="5"/>
  <c r="K1929" i="5" s="1"/>
  <c r="J486" i="5"/>
  <c r="K486" i="5" s="1"/>
  <c r="J2180" i="5"/>
  <c r="K2180" i="5" s="1"/>
  <c r="J1782" i="5"/>
  <c r="K1782" i="5" s="1"/>
  <c r="J2284" i="5"/>
  <c r="K2284" i="5" s="1"/>
  <c r="J403" i="5"/>
  <c r="K403" i="5" s="1"/>
  <c r="I1572" i="5"/>
  <c r="J1219" i="5"/>
  <c r="K1219" i="5" s="1"/>
  <c r="I861" i="5"/>
  <c r="I862" i="5" s="1"/>
  <c r="I863" i="5" s="1"/>
  <c r="I864" i="5" s="1"/>
  <c r="J883" i="5"/>
  <c r="K883" i="5" s="1"/>
  <c r="I1823" i="5"/>
  <c r="J1279" i="5"/>
  <c r="K1279" i="5" s="1"/>
  <c r="I948" i="5"/>
  <c r="J947" i="5"/>
  <c r="K947" i="5" s="1"/>
  <c r="I655" i="5"/>
  <c r="I656" i="5" s="1"/>
  <c r="I657" i="5" s="1"/>
  <c r="J316" i="5"/>
  <c r="K316" i="5" s="1"/>
  <c r="I317" i="5"/>
  <c r="I318" i="5" s="1"/>
  <c r="I319" i="5" s="1"/>
  <c r="F219" i="5"/>
  <c r="F223" i="5"/>
  <c r="F227" i="5"/>
  <c r="F231" i="5"/>
  <c r="F235" i="5"/>
  <c r="F220" i="5"/>
  <c r="F224" i="5"/>
  <c r="F228" i="5"/>
  <c r="F232" i="5"/>
  <c r="F236" i="5"/>
  <c r="F217" i="5"/>
  <c r="I217" i="5" s="1"/>
  <c r="F225" i="5"/>
  <c r="F233" i="5"/>
  <c r="F218" i="5"/>
  <c r="F226" i="5"/>
  <c r="F234" i="5"/>
  <c r="F221" i="5"/>
  <c r="F230" i="5"/>
  <c r="F229" i="5"/>
  <c r="F222" i="5"/>
  <c r="F887" i="5"/>
  <c r="F891" i="5"/>
  <c r="F895" i="5"/>
  <c r="F899" i="5"/>
  <c r="F903" i="5"/>
  <c r="F886" i="5"/>
  <c r="F890" i="5"/>
  <c r="F894" i="5"/>
  <c r="F898" i="5"/>
  <c r="F902" i="5"/>
  <c r="F888" i="5"/>
  <c r="F896" i="5"/>
  <c r="F885" i="5"/>
  <c r="F893" i="5"/>
  <c r="F901" i="5"/>
  <c r="F889" i="5"/>
  <c r="F892" i="5"/>
  <c r="F884" i="5"/>
  <c r="I884" i="5" s="1"/>
  <c r="F900" i="5"/>
  <c r="F897" i="5"/>
  <c r="F1724" i="5"/>
  <c r="F1728" i="5"/>
  <c r="F1732" i="5"/>
  <c r="F1736" i="5"/>
  <c r="F1740" i="5"/>
  <c r="F1723" i="5"/>
  <c r="F1729" i="5"/>
  <c r="F1734" i="5"/>
  <c r="F1739" i="5"/>
  <c r="F1725" i="5"/>
  <c r="F1735" i="5"/>
  <c r="F1722" i="5"/>
  <c r="I1722" i="5" s="1"/>
  <c r="F1727" i="5"/>
  <c r="F1733" i="5"/>
  <c r="F1738" i="5"/>
  <c r="F1730" i="5"/>
  <c r="F1741" i="5"/>
  <c r="F1737" i="5"/>
  <c r="F1726" i="5"/>
  <c r="F1731" i="5"/>
  <c r="F2350" i="5"/>
  <c r="F2354" i="5"/>
  <c r="F2358" i="5"/>
  <c r="F2362" i="5"/>
  <c r="F2366" i="5"/>
  <c r="F2349" i="5"/>
  <c r="F2353" i="5"/>
  <c r="F2357" i="5"/>
  <c r="F2361" i="5"/>
  <c r="F2365" i="5"/>
  <c r="F2347" i="5"/>
  <c r="I2347" i="5" s="1"/>
  <c r="F2355" i="5"/>
  <c r="F2363" i="5"/>
  <c r="F2352" i="5"/>
  <c r="F2348" i="5"/>
  <c r="F2356" i="5"/>
  <c r="F2364" i="5"/>
  <c r="F2351" i="5"/>
  <c r="F2359" i="5"/>
  <c r="F2360" i="5"/>
  <c r="F303" i="5"/>
  <c r="F307" i="5"/>
  <c r="F311" i="5"/>
  <c r="F315" i="5"/>
  <c r="F300" i="5"/>
  <c r="I300" i="5" s="1"/>
  <c r="F304" i="5"/>
  <c r="F308" i="5"/>
  <c r="F312" i="5"/>
  <c r="F316" i="5"/>
  <c r="F305" i="5"/>
  <c r="F313" i="5"/>
  <c r="F306" i="5"/>
  <c r="F314" i="5"/>
  <c r="F301" i="5"/>
  <c r="F310" i="5"/>
  <c r="F302" i="5"/>
  <c r="F309" i="5"/>
  <c r="F971" i="5"/>
  <c r="F975" i="5"/>
  <c r="F979" i="5"/>
  <c r="F983" i="5"/>
  <c r="F987" i="5"/>
  <c r="F970" i="5"/>
  <c r="F974" i="5"/>
  <c r="F978" i="5"/>
  <c r="F982" i="5"/>
  <c r="F986" i="5"/>
  <c r="F968" i="5"/>
  <c r="I968" i="5" s="1"/>
  <c r="F976" i="5"/>
  <c r="F984" i="5"/>
  <c r="F973" i="5"/>
  <c r="F981" i="5"/>
  <c r="F969" i="5"/>
  <c r="F985" i="5"/>
  <c r="F972" i="5"/>
  <c r="F988" i="5"/>
  <c r="F977" i="5"/>
  <c r="F980" i="5"/>
  <c r="F1556" i="5"/>
  <c r="F1560" i="5"/>
  <c r="F1564" i="5"/>
  <c r="F1568" i="5"/>
  <c r="F1558" i="5"/>
  <c r="F1563" i="5"/>
  <c r="F1569" i="5"/>
  <c r="F1554" i="5"/>
  <c r="I1554" i="5" s="1"/>
  <c r="F1565" i="5"/>
  <c r="F1557" i="5"/>
  <c r="F1562" i="5"/>
  <c r="F1567" i="5"/>
  <c r="F1559" i="5"/>
  <c r="F1570" i="5"/>
  <c r="F1566" i="5"/>
  <c r="F1571" i="5"/>
  <c r="F1555" i="5"/>
  <c r="F1561" i="5"/>
  <c r="F2054" i="5"/>
  <c r="I2054" i="5" s="1"/>
  <c r="F2058" i="5"/>
  <c r="F2062" i="5"/>
  <c r="F2066" i="5"/>
  <c r="F2070" i="5"/>
  <c r="F2057" i="5"/>
  <c r="F2061" i="5"/>
  <c r="F2065" i="5"/>
  <c r="F2069" i="5"/>
  <c r="F2073" i="5"/>
  <c r="F2055" i="5"/>
  <c r="F2059" i="5"/>
  <c r="F2067" i="5"/>
  <c r="F2064" i="5"/>
  <c r="F2060" i="5"/>
  <c r="F2068" i="5"/>
  <c r="F2063" i="5"/>
  <c r="F2071" i="5"/>
  <c r="F2056" i="5"/>
  <c r="F2072" i="5"/>
  <c r="J1155" i="5"/>
  <c r="K1155" i="5" s="1"/>
  <c r="J1992" i="5"/>
  <c r="K1992" i="5" s="1"/>
  <c r="I1993" i="5"/>
  <c r="I1994" i="5" s="1"/>
  <c r="I1995" i="5" s="1"/>
  <c r="I1241" i="5"/>
  <c r="I1242" i="5" s="1"/>
  <c r="I1243" i="5" s="1"/>
  <c r="J1240" i="5"/>
  <c r="K1240" i="5" s="1"/>
  <c r="I528" i="5"/>
  <c r="I529" i="5" s="1"/>
  <c r="I530" i="5" s="1"/>
  <c r="J527" i="5"/>
  <c r="K527" i="5" s="1"/>
  <c r="F1139" i="5"/>
  <c r="F1143" i="5"/>
  <c r="F1147" i="5"/>
  <c r="F1151" i="5"/>
  <c r="F1155" i="5"/>
  <c r="F1138" i="5"/>
  <c r="F1142" i="5"/>
  <c r="F1146" i="5"/>
  <c r="F1150" i="5"/>
  <c r="F1154" i="5"/>
  <c r="F1136" i="5"/>
  <c r="I1136" i="5" s="1"/>
  <c r="F1144" i="5"/>
  <c r="F1152" i="5"/>
  <c r="F1141" i="5"/>
  <c r="F1149" i="5"/>
  <c r="F1145" i="5"/>
  <c r="F1148" i="5"/>
  <c r="F1137" i="5"/>
  <c r="F1140" i="5"/>
  <c r="F1153" i="5"/>
  <c r="F469" i="5"/>
  <c r="F473" i="5"/>
  <c r="F477" i="5"/>
  <c r="F481" i="5"/>
  <c r="F485" i="5"/>
  <c r="F470" i="5"/>
  <c r="F474" i="5"/>
  <c r="F478" i="5"/>
  <c r="F482" i="5"/>
  <c r="F486" i="5"/>
  <c r="F475" i="5"/>
  <c r="F483" i="5"/>
  <c r="F472" i="5"/>
  <c r="F480" i="5"/>
  <c r="F468" i="5"/>
  <c r="I468" i="5" s="1"/>
  <c r="F484" i="5"/>
  <c r="F479" i="5"/>
  <c r="F471" i="5"/>
  <c r="F476" i="5"/>
  <c r="F1636" i="5"/>
  <c r="I1636" i="5" s="1"/>
  <c r="F1640" i="5"/>
  <c r="F1644" i="5"/>
  <c r="F1648" i="5"/>
  <c r="F1652" i="5"/>
  <c r="F1656" i="5"/>
  <c r="F1638" i="5"/>
  <c r="F1643" i="5"/>
  <c r="F1649" i="5"/>
  <c r="F1654" i="5"/>
  <c r="F1639" i="5"/>
  <c r="F1650" i="5"/>
  <c r="F1637" i="5"/>
  <c r="F1642" i="5"/>
  <c r="F1647" i="5"/>
  <c r="F1653" i="5"/>
  <c r="F1645" i="5"/>
  <c r="F1655" i="5"/>
  <c r="F1651" i="5"/>
  <c r="F1657" i="5"/>
  <c r="F1641" i="5"/>
  <c r="F1646" i="5"/>
  <c r="J717" i="5"/>
  <c r="K717" i="5" s="1"/>
  <c r="J2202" i="5"/>
  <c r="K2202" i="5" s="1"/>
  <c r="I2367" i="5"/>
  <c r="J2366" i="5"/>
  <c r="K2366" i="5" s="1"/>
  <c r="I2325" i="5"/>
  <c r="I2326" i="5" s="1"/>
  <c r="J2326" i="5" s="1"/>
  <c r="K2326" i="5" s="1"/>
  <c r="J736" i="5"/>
  <c r="K736" i="5" s="1"/>
  <c r="I737" i="5"/>
  <c r="F552" i="5"/>
  <c r="F556" i="5"/>
  <c r="F560" i="5"/>
  <c r="F564" i="5"/>
  <c r="F551" i="5"/>
  <c r="F555" i="5"/>
  <c r="F559" i="5"/>
  <c r="F563" i="5"/>
  <c r="F567" i="5"/>
  <c r="F557" i="5"/>
  <c r="F565" i="5"/>
  <c r="F554" i="5"/>
  <c r="F562" i="5"/>
  <c r="F558" i="5"/>
  <c r="F553" i="5"/>
  <c r="F550" i="5"/>
  <c r="I550" i="5" s="1"/>
  <c r="F561" i="5"/>
  <c r="F566" i="5"/>
  <c r="F1222" i="5"/>
  <c r="F1226" i="5"/>
  <c r="F1230" i="5"/>
  <c r="F1234" i="5"/>
  <c r="F1238" i="5"/>
  <c r="F1221" i="5"/>
  <c r="F1225" i="5"/>
  <c r="F1229" i="5"/>
  <c r="F1233" i="5"/>
  <c r="F1237" i="5"/>
  <c r="F1227" i="5"/>
  <c r="F1235" i="5"/>
  <c r="F1220" i="5"/>
  <c r="I1220" i="5" s="1"/>
  <c r="F1228" i="5"/>
  <c r="F1236" i="5"/>
  <c r="F1231" i="5"/>
  <c r="F1224" i="5"/>
  <c r="F1240" i="5"/>
  <c r="F1232" i="5"/>
  <c r="F1223" i="5"/>
  <c r="F1239" i="5"/>
  <c r="F1808" i="5"/>
  <c r="F1812" i="5"/>
  <c r="F1816" i="5"/>
  <c r="F1820" i="5"/>
  <c r="F1809" i="5"/>
  <c r="F1814" i="5"/>
  <c r="F1819" i="5"/>
  <c r="F1810" i="5"/>
  <c r="F1821" i="5"/>
  <c r="F1807" i="5"/>
  <c r="F1813" i="5"/>
  <c r="F1818" i="5"/>
  <c r="F1805" i="5"/>
  <c r="I1805" i="5" s="1"/>
  <c r="F1815" i="5"/>
  <c r="F1822" i="5"/>
  <c r="F1806" i="5"/>
  <c r="F1811" i="5"/>
  <c r="F1817" i="5"/>
  <c r="J360" i="5"/>
  <c r="K360" i="5" s="1"/>
  <c r="J1050" i="5"/>
  <c r="K1050" i="5" s="1"/>
  <c r="J1721" i="5"/>
  <c r="K1721" i="5" s="1"/>
  <c r="J1909" i="5"/>
  <c r="K1909" i="5" s="1"/>
  <c r="J1761" i="5"/>
  <c r="K1761" i="5" s="1"/>
  <c r="J1198" i="5"/>
  <c r="K1198" i="5" s="1"/>
  <c r="J1887" i="5"/>
  <c r="K1887" i="5" s="1"/>
  <c r="J1491" i="5"/>
  <c r="K1491" i="5" s="1"/>
  <c r="J467" i="5"/>
  <c r="K467" i="5" s="1"/>
  <c r="J2096" i="5"/>
  <c r="K2096" i="5" s="1"/>
  <c r="J1635" i="5"/>
  <c r="K1635" i="5" s="1"/>
  <c r="J1008" i="5"/>
  <c r="K1008" i="5" s="1"/>
  <c r="J1428" i="5"/>
  <c r="K1428" i="5" s="1"/>
  <c r="J424" i="5"/>
  <c r="K424" i="5" s="1"/>
  <c r="J276" i="5"/>
  <c r="K276" i="5" s="1"/>
  <c r="J1363" i="5"/>
  <c r="K1363" i="5" s="1"/>
  <c r="I989" i="5"/>
  <c r="I990" i="5" s="1"/>
  <c r="I991" i="5" s="1"/>
  <c r="I696" i="5"/>
  <c r="J339" i="5"/>
  <c r="K339" i="5" s="1"/>
  <c r="F47" i="5"/>
  <c r="I47" i="5" s="1"/>
  <c r="F51" i="5"/>
  <c r="F55" i="5"/>
  <c r="F59" i="5"/>
  <c r="F63" i="5"/>
  <c r="F48" i="5"/>
  <c r="F52" i="5"/>
  <c r="F56" i="5"/>
  <c r="F60" i="5"/>
  <c r="F64" i="5"/>
  <c r="F49" i="5"/>
  <c r="F57" i="5"/>
  <c r="F65" i="5"/>
  <c r="F50" i="5"/>
  <c r="F58" i="5"/>
  <c r="F66" i="5"/>
  <c r="F61" i="5"/>
  <c r="F54" i="5"/>
  <c r="F62" i="5"/>
  <c r="F53" i="5"/>
  <c r="F719" i="5"/>
  <c r="F723" i="5"/>
  <c r="F727" i="5"/>
  <c r="F731" i="5"/>
  <c r="F735" i="5"/>
  <c r="F718" i="5"/>
  <c r="I718" i="5" s="1"/>
  <c r="F722" i="5"/>
  <c r="F726" i="5"/>
  <c r="F730" i="5"/>
  <c r="F734" i="5"/>
  <c r="F720" i="5"/>
  <c r="F728" i="5"/>
  <c r="F736" i="5"/>
  <c r="F725" i="5"/>
  <c r="F733" i="5"/>
  <c r="F729" i="5"/>
  <c r="F732" i="5"/>
  <c r="F721" i="5"/>
  <c r="F724" i="5"/>
  <c r="F1474" i="5"/>
  <c r="F1478" i="5"/>
  <c r="F1482" i="5"/>
  <c r="F1486" i="5"/>
  <c r="F1490" i="5"/>
  <c r="F1473" i="5"/>
  <c r="F1477" i="5"/>
  <c r="F1481" i="5"/>
  <c r="F1485" i="5"/>
  <c r="F1489" i="5"/>
  <c r="F1476" i="5"/>
  <c r="F1484" i="5"/>
  <c r="F1471" i="5"/>
  <c r="I1471" i="5" s="1"/>
  <c r="F1480" i="5"/>
  <c r="F1491" i="5"/>
  <c r="F1483" i="5"/>
  <c r="F1479" i="5"/>
  <c r="F1488" i="5"/>
  <c r="F1472" i="5"/>
  <c r="F1475" i="5"/>
  <c r="F1487" i="5"/>
  <c r="F2306" i="5"/>
  <c r="I2306" i="5" s="1"/>
  <c r="F2310" i="5"/>
  <c r="F2314" i="5"/>
  <c r="F2318" i="5"/>
  <c r="F2322" i="5"/>
  <c r="F2309" i="5"/>
  <c r="F2313" i="5"/>
  <c r="F2317" i="5"/>
  <c r="F2321" i="5"/>
  <c r="F2307" i="5"/>
  <c r="F2315" i="5"/>
  <c r="F2323" i="5"/>
  <c r="F2320" i="5"/>
  <c r="F2308" i="5"/>
  <c r="F2316" i="5"/>
  <c r="F2324" i="5"/>
  <c r="F2311" i="5"/>
  <c r="F2319" i="5"/>
  <c r="F2312" i="5"/>
  <c r="F131" i="5"/>
  <c r="I131" i="5" s="1"/>
  <c r="F135" i="5"/>
  <c r="F139" i="5"/>
  <c r="F143" i="5"/>
  <c r="F147" i="5"/>
  <c r="F151" i="5"/>
  <c r="F132" i="5"/>
  <c r="F136" i="5"/>
  <c r="F140" i="5"/>
  <c r="F144" i="5"/>
  <c r="F148" i="5"/>
  <c r="F152" i="5"/>
  <c r="F137" i="5"/>
  <c r="F145" i="5"/>
  <c r="F138" i="5"/>
  <c r="F146" i="5"/>
  <c r="F141" i="5"/>
  <c r="F134" i="5"/>
  <c r="F150" i="5"/>
  <c r="F142" i="5"/>
  <c r="F133" i="5"/>
  <c r="F149" i="5"/>
  <c r="F799" i="5"/>
  <c r="F803" i="5"/>
  <c r="F807" i="5"/>
  <c r="F811" i="5"/>
  <c r="F815" i="5"/>
  <c r="F798" i="5"/>
  <c r="I798" i="5" s="1"/>
  <c r="J798" i="5" s="1"/>
  <c r="K798" i="5" s="1"/>
  <c r="F802" i="5"/>
  <c r="F806" i="5"/>
  <c r="F810" i="5"/>
  <c r="F814" i="5"/>
  <c r="F818" i="5"/>
  <c r="F800" i="5"/>
  <c r="F808" i="5"/>
  <c r="F816" i="5"/>
  <c r="F805" i="5"/>
  <c r="F813" i="5"/>
  <c r="F809" i="5"/>
  <c r="F812" i="5"/>
  <c r="F817" i="5"/>
  <c r="F804" i="5"/>
  <c r="F801" i="5"/>
  <c r="F1386" i="5"/>
  <c r="I1386" i="5" s="1"/>
  <c r="F1390" i="5"/>
  <c r="F1394" i="5"/>
  <c r="F1398" i="5"/>
  <c r="F1402" i="5"/>
  <c r="F1406" i="5"/>
  <c r="F1389" i="5"/>
  <c r="F1393" i="5"/>
  <c r="F1397" i="5"/>
  <c r="F1401" i="5"/>
  <c r="F1405" i="5"/>
  <c r="F1388" i="5"/>
  <c r="F1396" i="5"/>
  <c r="F1404" i="5"/>
  <c r="F1395" i="5"/>
  <c r="F1399" i="5"/>
  <c r="F1392" i="5"/>
  <c r="F1403" i="5"/>
  <c r="F1387" i="5"/>
  <c r="F1391" i="5"/>
  <c r="F1400" i="5"/>
  <c r="F1890" i="5"/>
  <c r="F1894" i="5"/>
  <c r="F1898" i="5"/>
  <c r="F1902" i="5"/>
  <c r="F1906" i="5"/>
  <c r="F1891" i="5"/>
  <c r="F1899" i="5"/>
  <c r="F1907" i="5"/>
  <c r="F1889" i="5"/>
  <c r="F1893" i="5"/>
  <c r="F1897" i="5"/>
  <c r="F1901" i="5"/>
  <c r="F1905" i="5"/>
  <c r="F1909" i="5"/>
  <c r="F1895" i="5"/>
  <c r="F1903" i="5"/>
  <c r="F1900" i="5"/>
  <c r="F1888" i="5"/>
  <c r="I1888" i="5" s="1"/>
  <c r="F1904" i="5"/>
  <c r="F1892" i="5"/>
  <c r="F1908" i="5"/>
  <c r="F1896" i="5"/>
  <c r="AZ13" i="1"/>
  <c r="G92" i="5" s="1"/>
  <c r="AZ14" i="1"/>
  <c r="G116" i="5" s="1"/>
  <c r="E5" i="5"/>
  <c r="M5" i="5" s="1"/>
  <c r="E109" i="5"/>
  <c r="M109" i="5" s="1"/>
  <c r="AZ10" i="1"/>
  <c r="G26" i="5" s="1"/>
  <c r="E316" i="5"/>
  <c r="M316" i="5" s="1"/>
  <c r="AZ23" i="1"/>
  <c r="E2073" i="5"/>
  <c r="M2073" i="5" s="1"/>
  <c r="AZ107" i="1"/>
  <c r="AZ108" i="1"/>
  <c r="E2202" i="5"/>
  <c r="M2202" i="5" s="1"/>
  <c r="AZ113" i="1"/>
  <c r="E1028" i="5"/>
  <c r="M1028" i="5" s="1"/>
  <c r="AZ57" i="1"/>
  <c r="E632" i="5"/>
  <c r="M632" i="5" s="1"/>
  <c r="AZ38" i="1"/>
  <c r="E610" i="5"/>
  <c r="M610" i="5" s="1"/>
  <c r="AZ37" i="1"/>
  <c r="E947" i="5"/>
  <c r="M947" i="5" s="1"/>
  <c r="AZ53" i="1"/>
  <c r="E1279" i="5"/>
  <c r="M1279" i="5" s="1"/>
  <c r="AZ69" i="1"/>
  <c r="E1614" i="5"/>
  <c r="M1614" i="5" s="1"/>
  <c r="AZ85" i="1"/>
  <c r="E1782" i="5"/>
  <c r="M1782" i="5" s="1"/>
  <c r="AZ93" i="1"/>
  <c r="E590" i="5"/>
  <c r="M590" i="5" s="1"/>
  <c r="AZ36" i="1"/>
  <c r="E467" i="5"/>
  <c r="M467" i="5" s="1"/>
  <c r="AZ30" i="1"/>
  <c r="E1553" i="5"/>
  <c r="M1553" i="5" s="1"/>
  <c r="AZ82" i="1"/>
  <c r="E2223" i="5"/>
  <c r="M2223" i="5" s="1"/>
  <c r="AZ114" i="1"/>
  <c r="E236" i="5"/>
  <c r="M236" i="5" s="1"/>
  <c r="AZ19" i="1"/>
  <c r="E2243" i="5"/>
  <c r="M2243" i="5" s="1"/>
  <c r="AZ115" i="1"/>
  <c r="E339" i="5"/>
  <c r="M339" i="5" s="1"/>
  <c r="AZ24" i="1"/>
  <c r="E194" i="5"/>
  <c r="M194" i="5" s="1"/>
  <c r="AZ20" i="1"/>
  <c r="E486" i="5"/>
  <c r="M486" i="5" s="1"/>
  <c r="AZ31" i="1"/>
  <c r="E818" i="5"/>
  <c r="M818" i="5" s="1"/>
  <c r="AZ47" i="1"/>
  <c r="E1155" i="5"/>
  <c r="M1155" i="5" s="1"/>
  <c r="AZ63" i="1"/>
  <c r="E1491" i="5"/>
  <c r="M1491" i="5" s="1"/>
  <c r="AZ79" i="1"/>
  <c r="E1822" i="5"/>
  <c r="M1822" i="5" s="1"/>
  <c r="AZ95" i="1"/>
  <c r="E673" i="5"/>
  <c r="M673" i="5" s="1"/>
  <c r="AZ40" i="1"/>
  <c r="E549" i="5"/>
  <c r="M549" i="5" s="1"/>
  <c r="AZ34" i="1"/>
  <c r="E216" i="5"/>
  <c r="M216" i="5" s="1"/>
  <c r="AZ18" i="1"/>
  <c r="E1635" i="5"/>
  <c r="M1635" i="5" s="1"/>
  <c r="AZ86" i="1"/>
  <c r="AZ11" i="1"/>
  <c r="E2324" i="5"/>
  <c r="M2324" i="5" s="1"/>
  <c r="AZ119" i="1"/>
  <c r="E299" i="5"/>
  <c r="M299" i="5" s="1"/>
  <c r="AZ22" i="1"/>
  <c r="E276" i="5"/>
  <c r="M276" i="5" s="1"/>
  <c r="AZ21" i="1"/>
  <c r="J88" i="5"/>
  <c r="K88" i="5" s="1"/>
  <c r="E66" i="5"/>
  <c r="M66" i="5" s="1"/>
  <c r="AZ64" i="1"/>
  <c r="AZ80" i="1"/>
  <c r="AZ96" i="1"/>
  <c r="E360" i="5"/>
  <c r="M360" i="5" s="1"/>
  <c r="AZ25" i="1"/>
  <c r="E527" i="5"/>
  <c r="M527" i="5" s="1"/>
  <c r="AZ33" i="1"/>
  <c r="E695" i="5"/>
  <c r="M695" i="5" s="1"/>
  <c r="AZ41" i="1"/>
  <c r="E860" i="5"/>
  <c r="M860" i="5" s="1"/>
  <c r="AZ49" i="1"/>
  <c r="E1198" i="5"/>
  <c r="M1198" i="5" s="1"/>
  <c r="AZ65" i="1"/>
  <c r="E1530" i="5"/>
  <c r="M1530" i="5" s="1"/>
  <c r="AZ81" i="1"/>
  <c r="E1699" i="5"/>
  <c r="M1699" i="5" s="1"/>
  <c r="AZ89" i="1"/>
  <c r="E1865" i="5"/>
  <c r="M1865" i="5" s="1"/>
  <c r="AZ97" i="1"/>
  <c r="E424" i="5"/>
  <c r="M424" i="5" s="1"/>
  <c r="AZ28" i="1"/>
  <c r="E757" i="5"/>
  <c r="M757" i="5" s="1"/>
  <c r="AZ44" i="1"/>
  <c r="E1091" i="5"/>
  <c r="M1091" i="5" s="1"/>
  <c r="AZ60" i="1"/>
  <c r="E967" i="5"/>
  <c r="M967" i="5" s="1"/>
  <c r="AZ54" i="1"/>
  <c r="E1385" i="5"/>
  <c r="M1385" i="5" s="1"/>
  <c r="AZ74" i="1"/>
  <c r="E1721" i="5"/>
  <c r="M1721" i="5" s="1"/>
  <c r="AZ90" i="1"/>
  <c r="E2053" i="5"/>
  <c r="M2053" i="5" s="1"/>
  <c r="AZ106" i="1"/>
  <c r="E2033" i="5"/>
  <c r="M2033" i="5" s="1"/>
  <c r="AZ105" i="1"/>
  <c r="E152" i="5"/>
  <c r="M152" i="5" s="1"/>
  <c r="E46" i="5"/>
  <c r="M46" i="5" s="1"/>
  <c r="AZ116" i="1"/>
  <c r="E445" i="5"/>
  <c r="M445" i="5" s="1"/>
  <c r="AZ29" i="1"/>
  <c r="E778" i="5"/>
  <c r="M778" i="5" s="1"/>
  <c r="AZ45" i="1"/>
  <c r="E1112" i="5"/>
  <c r="M1112" i="5" s="1"/>
  <c r="AZ61" i="1"/>
  <c r="E1448" i="5"/>
  <c r="M1448" i="5" s="1"/>
  <c r="AZ77" i="1"/>
  <c r="E1951" i="5"/>
  <c r="M1951" i="5" s="1"/>
  <c r="AZ101" i="1"/>
  <c r="E925" i="5"/>
  <c r="M925" i="5" s="1"/>
  <c r="AZ52" i="1"/>
  <c r="E797" i="5"/>
  <c r="M797" i="5" s="1"/>
  <c r="AZ46" i="1"/>
  <c r="E1219" i="5"/>
  <c r="M1219" i="5" s="1"/>
  <c r="AZ66" i="1"/>
  <c r="E1887" i="5"/>
  <c r="M1887" i="5" s="1"/>
  <c r="AZ98" i="1"/>
  <c r="E2159" i="5"/>
  <c r="M2159" i="5" s="1"/>
  <c r="AZ111" i="1"/>
  <c r="E654" i="5"/>
  <c r="M654" i="5" s="1"/>
  <c r="AZ39" i="1"/>
  <c r="E988" i="5"/>
  <c r="M988" i="5" s="1"/>
  <c r="AZ55" i="1"/>
  <c r="E1321" i="5"/>
  <c r="M1321" i="5" s="1"/>
  <c r="AZ71" i="1"/>
  <c r="E1657" i="5"/>
  <c r="M1657" i="5" s="1"/>
  <c r="AZ87" i="1"/>
  <c r="E1992" i="5"/>
  <c r="M1992" i="5" s="1"/>
  <c r="AZ103" i="1"/>
  <c r="E1008" i="5"/>
  <c r="M1008" i="5" s="1"/>
  <c r="AZ56" i="1"/>
  <c r="E883" i="5"/>
  <c r="M883" i="5" s="1"/>
  <c r="AZ50" i="1"/>
  <c r="E1302" i="5"/>
  <c r="M1302" i="5" s="1"/>
  <c r="AZ70" i="1"/>
  <c r="E1973" i="5"/>
  <c r="M1973" i="5" s="1"/>
  <c r="AZ102" i="1"/>
  <c r="E2305" i="5"/>
  <c r="M2305" i="5" s="1"/>
  <c r="AZ118" i="1"/>
  <c r="E1363" i="5"/>
  <c r="M1363" i="5" s="1"/>
  <c r="AZ73" i="1"/>
  <c r="J194" i="5"/>
  <c r="K194" i="5" s="1"/>
  <c r="E403" i="5"/>
  <c r="M403" i="5" s="1"/>
  <c r="AZ27" i="1"/>
  <c r="E567" i="5"/>
  <c r="M567" i="5" s="1"/>
  <c r="AZ35" i="1"/>
  <c r="E736" i="5"/>
  <c r="M736" i="5" s="1"/>
  <c r="AZ43" i="1"/>
  <c r="E903" i="5"/>
  <c r="M903" i="5" s="1"/>
  <c r="AZ51" i="1"/>
  <c r="E1070" i="5"/>
  <c r="M1070" i="5" s="1"/>
  <c r="AZ59" i="1"/>
  <c r="E1240" i="5"/>
  <c r="M1240" i="5" s="1"/>
  <c r="AZ67" i="1"/>
  <c r="E1406" i="5"/>
  <c r="M1406" i="5" s="1"/>
  <c r="AZ75" i="1"/>
  <c r="E1571" i="5"/>
  <c r="M1571" i="5" s="1"/>
  <c r="AZ83" i="1"/>
  <c r="E1741" i="5"/>
  <c r="M1741" i="5" s="1"/>
  <c r="AZ91" i="1"/>
  <c r="E1909" i="5"/>
  <c r="M1909" i="5" s="1"/>
  <c r="AZ99" i="1"/>
  <c r="E507" i="5"/>
  <c r="M507" i="5" s="1"/>
  <c r="AZ32" i="1"/>
  <c r="E840" i="5"/>
  <c r="M840" i="5" s="1"/>
  <c r="AZ48" i="1"/>
  <c r="E381" i="5"/>
  <c r="M381" i="5" s="1"/>
  <c r="AZ26" i="1"/>
  <c r="E717" i="5"/>
  <c r="M717" i="5" s="1"/>
  <c r="AZ42" i="1"/>
  <c r="E1050" i="5"/>
  <c r="M1050" i="5" s="1"/>
  <c r="AZ58" i="1"/>
  <c r="E1135" i="5"/>
  <c r="M1135" i="5" s="1"/>
  <c r="AZ62" i="1"/>
  <c r="E1470" i="5"/>
  <c r="M1470" i="5" s="1"/>
  <c r="AZ78" i="1"/>
  <c r="E1804" i="5"/>
  <c r="M1804" i="5" s="1"/>
  <c r="AZ94" i="1"/>
  <c r="E2138" i="5"/>
  <c r="M2138" i="5" s="1"/>
  <c r="AZ110" i="1"/>
  <c r="AZ15" i="1"/>
  <c r="E2115" i="5"/>
  <c r="M2115" i="5" s="1"/>
  <c r="AZ109" i="1"/>
  <c r="E2366" i="5"/>
  <c r="M2366" i="5" s="1"/>
  <c r="AZ121" i="1"/>
  <c r="E2284" i="5"/>
  <c r="M2284" i="5" s="1"/>
  <c r="AZ117" i="1"/>
  <c r="E130" i="5"/>
  <c r="M130" i="5" s="1"/>
  <c r="AZ72" i="1"/>
  <c r="AZ88" i="1"/>
  <c r="AZ104" i="1"/>
  <c r="AZ120" i="1"/>
  <c r="AZ12" i="1"/>
  <c r="J109" i="5"/>
  <c r="K109" i="5" s="1"/>
  <c r="G19" i="5"/>
  <c r="J25" i="5"/>
  <c r="K25" i="5" s="1"/>
  <c r="J46" i="5"/>
  <c r="K46" i="5" s="1"/>
  <c r="J152" i="5"/>
  <c r="K152" i="5" s="1"/>
  <c r="J5" i="5"/>
  <c r="K5" i="5" s="1"/>
  <c r="I27" i="5" l="1"/>
  <c r="I28" i="5" s="1"/>
  <c r="I1512" i="5"/>
  <c r="I1513" i="5" s="1"/>
  <c r="I405" i="5"/>
  <c r="I406" i="5" s="1"/>
  <c r="I407" i="5" s="1"/>
  <c r="I738" i="5"/>
  <c r="J738" i="5" s="1"/>
  <c r="K738" i="5" s="1"/>
  <c r="N2390" i="5"/>
  <c r="O2390" i="5" s="1"/>
  <c r="M2391" i="5"/>
  <c r="I2391" i="5"/>
  <c r="J2390" i="5"/>
  <c r="K2390" i="5" s="1"/>
  <c r="J1322" i="5"/>
  <c r="K1322" i="5" s="1"/>
  <c r="I363" i="5"/>
  <c r="I364" i="5" s="1"/>
  <c r="I949" i="5"/>
  <c r="I950" i="5" s="1"/>
  <c r="I951" i="5" s="1"/>
  <c r="I820" i="5"/>
  <c r="J820" i="5" s="1"/>
  <c r="K820" i="5" s="1"/>
  <c r="I258" i="5"/>
  <c r="I259" i="5" s="1"/>
  <c r="G173" i="5"/>
  <c r="J1910" i="5"/>
  <c r="K1910" i="5" s="1"/>
  <c r="I1157" i="5"/>
  <c r="I1158" i="5" s="1"/>
  <c r="I1159" i="5" s="1"/>
  <c r="I1450" i="5"/>
  <c r="I1451" i="5" s="1"/>
  <c r="I1931" i="5"/>
  <c r="J1931" i="5" s="1"/>
  <c r="K1931" i="5" s="1"/>
  <c r="I1431" i="5"/>
  <c r="I1432" i="5" s="1"/>
  <c r="G1760" i="5"/>
  <c r="G164" i="5"/>
  <c r="I2204" i="5"/>
  <c r="I2205" i="5" s="1"/>
  <c r="I2206" i="5" s="1"/>
  <c r="I2117" i="5"/>
  <c r="I2118" i="5" s="1"/>
  <c r="I2119" i="5" s="1"/>
  <c r="I927" i="5"/>
  <c r="I928" i="5" s="1"/>
  <c r="I929" i="5" s="1"/>
  <c r="I1493" i="5"/>
  <c r="I1494" i="5" s="1"/>
  <c r="I1495" i="5" s="1"/>
  <c r="G153" i="5"/>
  <c r="M153" i="5" s="1"/>
  <c r="I1114" i="5"/>
  <c r="I1115" i="5" s="1"/>
  <c r="I1116" i="5" s="1"/>
  <c r="I488" i="5"/>
  <c r="I489" i="5" s="1"/>
  <c r="I490" i="5" s="1"/>
  <c r="J1071" i="5"/>
  <c r="K1071" i="5" s="1"/>
  <c r="I1072" i="5"/>
  <c r="I1073" i="5" s="1"/>
  <c r="I1074" i="5" s="1"/>
  <c r="J1407" i="5"/>
  <c r="K1407" i="5" s="1"/>
  <c r="I1408" i="5"/>
  <c r="I1409" i="5" s="1"/>
  <c r="I1410" i="5" s="1"/>
  <c r="J1260" i="5"/>
  <c r="K1260" i="5" s="1"/>
  <c r="I1261" i="5"/>
  <c r="I1262" i="5" s="1"/>
  <c r="I1263" i="5" s="1"/>
  <c r="I1030" i="5"/>
  <c r="I1031" i="5" s="1"/>
  <c r="I1032" i="5" s="1"/>
  <c r="G177" i="5"/>
  <c r="I2161" i="5"/>
  <c r="J2161" i="5" s="1"/>
  <c r="K2161" i="5" s="1"/>
  <c r="I2075" i="5"/>
  <c r="I2076" i="5" s="1"/>
  <c r="I2077" i="5" s="1"/>
  <c r="I1953" i="5"/>
  <c r="J1953" i="5" s="1"/>
  <c r="K1953" i="5" s="1"/>
  <c r="I739" i="5"/>
  <c r="J739" i="5" s="1"/>
  <c r="K739" i="5" s="1"/>
  <c r="J257" i="5"/>
  <c r="K257" i="5" s="1"/>
  <c r="J1449" i="5"/>
  <c r="K1449" i="5" s="1"/>
  <c r="I154" i="5"/>
  <c r="I155" i="5" s="1"/>
  <c r="I156" i="5" s="1"/>
  <c r="I1616" i="5"/>
  <c r="I1617" i="5" s="1"/>
  <c r="I1618" i="5" s="1"/>
  <c r="I509" i="5"/>
  <c r="I510" i="5" s="1"/>
  <c r="I511" i="5" s="1"/>
  <c r="I2266" i="5"/>
  <c r="J2266" i="5" s="1"/>
  <c r="K2266" i="5" s="1"/>
  <c r="I2098" i="5"/>
  <c r="J2098" i="5" s="1"/>
  <c r="K2098" i="5" s="1"/>
  <c r="I612" i="5"/>
  <c r="I613" i="5" s="1"/>
  <c r="I614" i="5" s="1"/>
  <c r="I1179" i="5"/>
  <c r="I1180" i="5" s="1"/>
  <c r="I1181" i="5" s="1"/>
  <c r="I780" i="5"/>
  <c r="I781" i="5" s="1"/>
  <c r="I782" i="5" s="1"/>
  <c r="J779" i="5"/>
  <c r="K779" i="5" s="1"/>
  <c r="I1344" i="5"/>
  <c r="I1345" i="5" s="1"/>
  <c r="I1346" i="5" s="1"/>
  <c r="J1615" i="5"/>
  <c r="K1615" i="5" s="1"/>
  <c r="G1578" i="5"/>
  <c r="G1913" i="5"/>
  <c r="G168" i="5"/>
  <c r="I279" i="5"/>
  <c r="I280" i="5" s="1"/>
  <c r="I1093" i="5"/>
  <c r="I1094" i="5" s="1"/>
  <c r="I1095" i="5" s="1"/>
  <c r="I2099" i="5"/>
  <c r="I1701" i="5"/>
  <c r="I1702" i="5" s="1"/>
  <c r="I1703" i="5" s="1"/>
  <c r="G16" i="5"/>
  <c r="G163" i="5"/>
  <c r="I697" i="5"/>
  <c r="I698" i="5" s="1"/>
  <c r="I699" i="5" s="1"/>
  <c r="I1010" i="5"/>
  <c r="I1011" i="5" s="1"/>
  <c r="I1012" i="5" s="1"/>
  <c r="I593" i="5"/>
  <c r="I594" i="5" s="1"/>
  <c r="I1763" i="5"/>
  <c r="I1764" i="5" s="1"/>
  <c r="I1765" i="5" s="1"/>
  <c r="I1784" i="5"/>
  <c r="J1784" i="5" s="1"/>
  <c r="K1784" i="5" s="1"/>
  <c r="I842" i="5"/>
  <c r="I843" i="5" s="1"/>
  <c r="I844" i="5" s="1"/>
  <c r="I447" i="5"/>
  <c r="I448" i="5" s="1"/>
  <c r="I449" i="5" s="1"/>
  <c r="I2035" i="5"/>
  <c r="I2036" i="5" s="1"/>
  <c r="I2037" i="5" s="1"/>
  <c r="J1846" i="5"/>
  <c r="K1846" i="5" s="1"/>
  <c r="I1847" i="5"/>
  <c r="I1848" i="5" s="1"/>
  <c r="I1849" i="5" s="1"/>
  <c r="I2182" i="5"/>
  <c r="I2183" i="5" s="1"/>
  <c r="I2184" i="5" s="1"/>
  <c r="J2181" i="5"/>
  <c r="K2181" i="5" s="1"/>
  <c r="G1744" i="5"/>
  <c r="G1421" i="5"/>
  <c r="I1200" i="5"/>
  <c r="I1201" i="5" s="1"/>
  <c r="J1930" i="5"/>
  <c r="K1930" i="5" s="1"/>
  <c r="G1753" i="5"/>
  <c r="G1422" i="5"/>
  <c r="I2015" i="5"/>
  <c r="I2016" i="5" s="1"/>
  <c r="I2017" i="5" s="1"/>
  <c r="I90" i="5"/>
  <c r="I91" i="5" s="1"/>
  <c r="I92" i="5" s="1"/>
  <c r="I569" i="5"/>
  <c r="I570" i="5" s="1"/>
  <c r="I571" i="5" s="1"/>
  <c r="I675" i="5"/>
  <c r="I676" i="5" s="1"/>
  <c r="I677" i="5" s="1"/>
  <c r="J674" i="5"/>
  <c r="K674" i="5" s="1"/>
  <c r="J1199" i="5"/>
  <c r="K1199" i="5" s="1"/>
  <c r="G188" i="5"/>
  <c r="G169" i="5"/>
  <c r="G157" i="5"/>
  <c r="G160" i="5"/>
  <c r="G2179" i="5"/>
  <c r="G161" i="5"/>
  <c r="G172" i="5"/>
  <c r="G156" i="5"/>
  <c r="I341" i="5"/>
  <c r="I342" i="5" s="1"/>
  <c r="I343" i="5" s="1"/>
  <c r="G184" i="5"/>
  <c r="G159" i="5"/>
  <c r="G171" i="5"/>
  <c r="G165" i="5"/>
  <c r="G170" i="5"/>
  <c r="G162" i="5"/>
  <c r="G154" i="5"/>
  <c r="G2369" i="5"/>
  <c r="G179" i="5"/>
  <c r="G167" i="5"/>
  <c r="G155" i="5"/>
  <c r="G174" i="5"/>
  <c r="G166" i="5"/>
  <c r="J1700" i="5"/>
  <c r="K1700" i="5" s="1"/>
  <c r="G24" i="5"/>
  <c r="G11" i="5"/>
  <c r="G1752" i="5"/>
  <c r="G1407" i="5"/>
  <c r="M1407" i="5" s="1"/>
  <c r="G1241" i="5"/>
  <c r="M1241" i="5" s="1"/>
  <c r="G8" i="5"/>
  <c r="G1759" i="5"/>
  <c r="G1417" i="5"/>
  <c r="G1414" i="5"/>
  <c r="G1585" i="5"/>
  <c r="I111" i="5"/>
  <c r="I112" i="5" s="1"/>
  <c r="I113" i="5" s="1"/>
  <c r="J1742" i="5"/>
  <c r="K1742" i="5" s="1"/>
  <c r="J237" i="5"/>
  <c r="K237" i="5" s="1"/>
  <c r="I905" i="5"/>
  <c r="I906" i="5" s="1"/>
  <c r="I907" i="5" s="1"/>
  <c r="J446" i="5"/>
  <c r="K446" i="5" s="1"/>
  <c r="J2244" i="5"/>
  <c r="K2244" i="5" s="1"/>
  <c r="J340" i="5"/>
  <c r="K340" i="5" s="1"/>
  <c r="I1681" i="5"/>
  <c r="J926" i="5"/>
  <c r="K926" i="5" s="1"/>
  <c r="J1241" i="5"/>
  <c r="K1241" i="5" s="1"/>
  <c r="J1762" i="5"/>
  <c r="K1762" i="5" s="1"/>
  <c r="I2162" i="5"/>
  <c r="J2162" i="5" s="1"/>
  <c r="K2162" i="5" s="1"/>
  <c r="I218" i="5"/>
  <c r="J218" i="5" s="1"/>
  <c r="K218" i="5" s="1"/>
  <c r="I1532" i="5"/>
  <c r="I1533" i="5" s="1"/>
  <c r="I1534" i="5" s="1"/>
  <c r="J2014" i="5"/>
  <c r="K2014" i="5" s="1"/>
  <c r="J611" i="5"/>
  <c r="K611" i="5" s="1"/>
  <c r="J819" i="5"/>
  <c r="K819" i="5" s="1"/>
  <c r="J508" i="5"/>
  <c r="K508" i="5" s="1"/>
  <c r="J26" i="5"/>
  <c r="K26" i="5" s="1"/>
  <c r="J737" i="5"/>
  <c r="K737" i="5" s="1"/>
  <c r="I7" i="5"/>
  <c r="I8" i="5" s="1"/>
  <c r="I9" i="5" s="1"/>
  <c r="I1595" i="5"/>
  <c r="J948" i="5"/>
  <c r="K948" i="5" s="1"/>
  <c r="J1658" i="5"/>
  <c r="K1658" i="5" s="1"/>
  <c r="G12" i="5"/>
  <c r="G15" i="5"/>
  <c r="G99" i="5"/>
  <c r="G1751" i="5"/>
  <c r="G1755" i="5"/>
  <c r="G1748" i="5"/>
  <c r="G1427" i="5"/>
  <c r="G1426" i="5"/>
  <c r="G1410" i="5"/>
  <c r="G2170" i="5"/>
  <c r="G1918" i="5"/>
  <c r="G2374" i="5"/>
  <c r="J2203" i="5"/>
  <c r="K2203" i="5" s="1"/>
  <c r="I759" i="5"/>
  <c r="I760" i="5" s="1"/>
  <c r="I761" i="5" s="1"/>
  <c r="J1511" i="5"/>
  <c r="K1511" i="5" s="1"/>
  <c r="J841" i="5"/>
  <c r="K841" i="5" s="1"/>
  <c r="G20" i="5"/>
  <c r="G23" i="5"/>
  <c r="G6" i="5"/>
  <c r="M6" i="5" s="1"/>
  <c r="G1757" i="5"/>
  <c r="G1756" i="5"/>
  <c r="G1411" i="5"/>
  <c r="G1423" i="5"/>
  <c r="G1418" i="5"/>
  <c r="G1575" i="5"/>
  <c r="G1256" i="5"/>
  <c r="G2375" i="5"/>
  <c r="J1952" i="5"/>
  <c r="K1952" i="5" s="1"/>
  <c r="J361" i="5"/>
  <c r="K361" i="5" s="1"/>
  <c r="J2034" i="5"/>
  <c r="K2034" i="5" s="1"/>
  <c r="G2163" i="5"/>
  <c r="G2166" i="5"/>
  <c r="G1590" i="5"/>
  <c r="G1574" i="5"/>
  <c r="G1921" i="5"/>
  <c r="G1914" i="5"/>
  <c r="G1252" i="5"/>
  <c r="G2386" i="5"/>
  <c r="J591" i="5"/>
  <c r="K591" i="5" s="1"/>
  <c r="G185" i="5"/>
  <c r="G181" i="5"/>
  <c r="G180" i="5"/>
  <c r="G123" i="5"/>
  <c r="G2165" i="5"/>
  <c r="G2178" i="5"/>
  <c r="G2162" i="5"/>
  <c r="G1591" i="5"/>
  <c r="G1586" i="5"/>
  <c r="G1917" i="5"/>
  <c r="G1926" i="5"/>
  <c r="G1910" i="5"/>
  <c r="M1910" i="5" s="1"/>
  <c r="G1245" i="5"/>
  <c r="G1248" i="5"/>
  <c r="M26" i="5"/>
  <c r="N26" i="5" s="1"/>
  <c r="O26" i="5" s="1"/>
  <c r="G2385" i="5"/>
  <c r="G2382" i="5"/>
  <c r="G2169" i="5"/>
  <c r="G1577" i="5"/>
  <c r="G1915" i="5"/>
  <c r="G1251" i="5"/>
  <c r="G2367" i="5"/>
  <c r="M2367" i="5" s="1"/>
  <c r="G2370" i="5"/>
  <c r="J1092" i="5"/>
  <c r="K1092" i="5" s="1"/>
  <c r="J487" i="5"/>
  <c r="K487" i="5" s="1"/>
  <c r="J1156" i="5"/>
  <c r="K1156" i="5" s="1"/>
  <c r="J195" i="5"/>
  <c r="K195" i="5" s="1"/>
  <c r="G183" i="5"/>
  <c r="G192" i="5"/>
  <c r="G176" i="5"/>
  <c r="G2177" i="5"/>
  <c r="G2174" i="5"/>
  <c r="G1593" i="5"/>
  <c r="G1583" i="5"/>
  <c r="G1582" i="5"/>
  <c r="G1919" i="5"/>
  <c r="G1922" i="5"/>
  <c r="G1257" i="5"/>
  <c r="G1247" i="5"/>
  <c r="G1244" i="5"/>
  <c r="G2383" i="5"/>
  <c r="G2377" i="5"/>
  <c r="G2378" i="5"/>
  <c r="I197" i="5"/>
  <c r="J197" i="5" s="1"/>
  <c r="K197" i="5" s="1"/>
  <c r="J196" i="5"/>
  <c r="K196" i="5" s="1"/>
  <c r="J1113" i="5"/>
  <c r="K1113" i="5" s="1"/>
  <c r="G22" i="5"/>
  <c r="G14" i="5"/>
  <c r="G25" i="5"/>
  <c r="G17" i="5"/>
  <c r="G7" i="5"/>
  <c r="G175" i="5"/>
  <c r="M175" i="5" s="1"/>
  <c r="N175" i="5" s="1"/>
  <c r="O175" i="5" s="1"/>
  <c r="G187" i="5"/>
  <c r="G194" i="5"/>
  <c r="G186" i="5"/>
  <c r="G178" i="5"/>
  <c r="G1761" i="5"/>
  <c r="G1749" i="5"/>
  <c r="G1747" i="5"/>
  <c r="G1754" i="5"/>
  <c r="G1746" i="5"/>
  <c r="G1425" i="5"/>
  <c r="G1419" i="5"/>
  <c r="G1415" i="5"/>
  <c r="G1424" i="5"/>
  <c r="G1416" i="5"/>
  <c r="G1408" i="5"/>
  <c r="G2167" i="5"/>
  <c r="G2175" i="5"/>
  <c r="G2171" i="5"/>
  <c r="G2176" i="5"/>
  <c r="G2168" i="5"/>
  <c r="G2160" i="5"/>
  <c r="M2160" i="5" s="1"/>
  <c r="G1581" i="5"/>
  <c r="G1587" i="5"/>
  <c r="G1592" i="5"/>
  <c r="G1584" i="5"/>
  <c r="G1576" i="5"/>
  <c r="G1925" i="5"/>
  <c r="G1929" i="5"/>
  <c r="G1928" i="5"/>
  <c r="G1920" i="5"/>
  <c r="G1912" i="5"/>
  <c r="G1249" i="5"/>
  <c r="G1253" i="5"/>
  <c r="G1258" i="5"/>
  <c r="G1250" i="5"/>
  <c r="G1242" i="5"/>
  <c r="J861" i="5"/>
  <c r="K861" i="5" s="1"/>
  <c r="G9" i="5"/>
  <c r="G18" i="5"/>
  <c r="G10" i="5"/>
  <c r="G21" i="5"/>
  <c r="G191" i="5"/>
  <c r="G193" i="5"/>
  <c r="G189" i="5"/>
  <c r="G190" i="5"/>
  <c r="G1745" i="5"/>
  <c r="G1743" i="5"/>
  <c r="G1758" i="5"/>
  <c r="G1750" i="5"/>
  <c r="G1409" i="5"/>
  <c r="G1413" i="5"/>
  <c r="G1428" i="5"/>
  <c r="G1420" i="5"/>
  <c r="G2173" i="5"/>
  <c r="G2161" i="5"/>
  <c r="G2180" i="5"/>
  <c r="G2172" i="5"/>
  <c r="G1589" i="5"/>
  <c r="G1573" i="5"/>
  <c r="G1579" i="5"/>
  <c r="G1588" i="5"/>
  <c r="G1580" i="5"/>
  <c r="G1911" i="5"/>
  <c r="G1927" i="5"/>
  <c r="G1923" i="5"/>
  <c r="G1924" i="5"/>
  <c r="G1243" i="5"/>
  <c r="G1259" i="5"/>
  <c r="G1255" i="5"/>
  <c r="G1254" i="5"/>
  <c r="BF8" i="1"/>
  <c r="BG8" i="1" s="1"/>
  <c r="BF17" i="1"/>
  <c r="BG17" i="1" s="1"/>
  <c r="BF91" i="1"/>
  <c r="BG91" i="1" s="1"/>
  <c r="BF75" i="1"/>
  <c r="BG75" i="1" s="1"/>
  <c r="J2265" i="5"/>
  <c r="K2265" i="5" s="1"/>
  <c r="I2327" i="5"/>
  <c r="I2328" i="5" s="1"/>
  <c r="I1889" i="5"/>
  <c r="I1890" i="5" s="1"/>
  <c r="I1891" i="5" s="1"/>
  <c r="G2379" i="5"/>
  <c r="G2389" i="5"/>
  <c r="G2373" i="5"/>
  <c r="G2384" i="5"/>
  <c r="G2376" i="5"/>
  <c r="G2368" i="5"/>
  <c r="BF9" i="1"/>
  <c r="BG9" i="1" s="1"/>
  <c r="BF99" i="1"/>
  <c r="BG99" i="1" s="1"/>
  <c r="J1178" i="5"/>
  <c r="K1178" i="5" s="1"/>
  <c r="G2387" i="5"/>
  <c r="G2371" i="5"/>
  <c r="G2381" i="5"/>
  <c r="G2388" i="5"/>
  <c r="G2380" i="5"/>
  <c r="BF12" i="1"/>
  <c r="BG12" i="1" s="1"/>
  <c r="BF121" i="1"/>
  <c r="BG121" i="1" s="1"/>
  <c r="I1555" i="5"/>
  <c r="I1556" i="5" s="1"/>
  <c r="I1557" i="5" s="1"/>
  <c r="J1554" i="5"/>
  <c r="K1554" i="5" s="1"/>
  <c r="J1280" i="5"/>
  <c r="K1280" i="5" s="1"/>
  <c r="J655" i="5"/>
  <c r="K655" i="5" s="1"/>
  <c r="J1994" i="5"/>
  <c r="K1994" i="5" s="1"/>
  <c r="J1343" i="5"/>
  <c r="K1343" i="5" s="1"/>
  <c r="J277" i="5"/>
  <c r="K277" i="5" s="1"/>
  <c r="J404" i="5"/>
  <c r="K404" i="5" s="1"/>
  <c r="J2116" i="5"/>
  <c r="K2116" i="5" s="1"/>
  <c r="I1806" i="5"/>
  <c r="J1805" i="5"/>
  <c r="K1805" i="5" s="1"/>
  <c r="I551" i="5"/>
  <c r="I552" i="5" s="1"/>
  <c r="I553" i="5" s="1"/>
  <c r="J550" i="5"/>
  <c r="K550" i="5" s="1"/>
  <c r="I634" i="5"/>
  <c r="I635" i="5" s="1"/>
  <c r="I636" i="5" s="1"/>
  <c r="J633" i="5"/>
  <c r="K633" i="5" s="1"/>
  <c r="I719" i="5"/>
  <c r="I720" i="5" s="1"/>
  <c r="I721" i="5" s="1"/>
  <c r="J718" i="5"/>
  <c r="K718" i="5" s="1"/>
  <c r="I1221" i="5"/>
  <c r="I1222" i="5" s="1"/>
  <c r="I1223" i="5" s="1"/>
  <c r="J1220" i="5"/>
  <c r="K1220" i="5" s="1"/>
  <c r="I885" i="5"/>
  <c r="I886" i="5" s="1"/>
  <c r="I887" i="5" s="1"/>
  <c r="J884" i="5"/>
  <c r="K884" i="5" s="1"/>
  <c r="J2139" i="5"/>
  <c r="K2139" i="5" s="1"/>
  <c r="I2140" i="5"/>
  <c r="I1637" i="5"/>
  <c r="I1638" i="5" s="1"/>
  <c r="I1639" i="5" s="1"/>
  <c r="J1636" i="5"/>
  <c r="K1636" i="5" s="1"/>
  <c r="I2055" i="5"/>
  <c r="J2054" i="5"/>
  <c r="K2054" i="5" s="1"/>
  <c r="I301" i="5"/>
  <c r="I302" i="5" s="1"/>
  <c r="I303" i="5" s="1"/>
  <c r="J300" i="5"/>
  <c r="K300" i="5" s="1"/>
  <c r="I1304" i="5"/>
  <c r="J1303" i="5"/>
  <c r="K1303" i="5" s="1"/>
  <c r="I1975" i="5"/>
  <c r="I1976" i="5" s="1"/>
  <c r="I1977" i="5" s="1"/>
  <c r="J1974" i="5"/>
  <c r="K1974" i="5" s="1"/>
  <c r="I469" i="5"/>
  <c r="I470" i="5" s="1"/>
  <c r="I471" i="5" s="1"/>
  <c r="J468" i="5"/>
  <c r="K468" i="5" s="1"/>
  <c r="I1723" i="5"/>
  <c r="I1724" i="5" s="1"/>
  <c r="I1725" i="5" s="1"/>
  <c r="J1722" i="5"/>
  <c r="K1722" i="5" s="1"/>
  <c r="I1052" i="5"/>
  <c r="I1053" i="5" s="1"/>
  <c r="I1054" i="5" s="1"/>
  <c r="J1051" i="5"/>
  <c r="K1051" i="5" s="1"/>
  <c r="I383" i="5"/>
  <c r="I384" i="5" s="1"/>
  <c r="I385" i="5" s="1"/>
  <c r="J382" i="5"/>
  <c r="K382" i="5" s="1"/>
  <c r="I48" i="5"/>
  <c r="I49" i="5" s="1"/>
  <c r="I50" i="5" s="1"/>
  <c r="J2224" i="5"/>
  <c r="K2224" i="5" s="1"/>
  <c r="I2225" i="5"/>
  <c r="J2306" i="5"/>
  <c r="K2306" i="5" s="1"/>
  <c r="I2307" i="5"/>
  <c r="J1029" i="5"/>
  <c r="K1029" i="5" s="1"/>
  <c r="J696" i="5"/>
  <c r="K696" i="5" s="1"/>
  <c r="J1993" i="5"/>
  <c r="K1993" i="5" s="1"/>
  <c r="J1009" i="5"/>
  <c r="K1009" i="5" s="1"/>
  <c r="G104" i="5"/>
  <c r="I1472" i="5"/>
  <c r="J1471" i="5"/>
  <c r="K1471" i="5" s="1"/>
  <c r="I799" i="5"/>
  <c r="I800" i="5" s="1"/>
  <c r="I801" i="5" s="1"/>
  <c r="J1429" i="5"/>
  <c r="K1429" i="5" s="1"/>
  <c r="J528" i="5"/>
  <c r="K528" i="5" s="1"/>
  <c r="J989" i="5"/>
  <c r="K989" i="5" s="1"/>
  <c r="J2097" i="5"/>
  <c r="K2097" i="5" s="1"/>
  <c r="J1866" i="5"/>
  <c r="K1866" i="5" s="1"/>
  <c r="J2325" i="5"/>
  <c r="K2325" i="5" s="1"/>
  <c r="G102" i="5"/>
  <c r="J2347" i="5"/>
  <c r="K2347" i="5" s="1"/>
  <c r="I2348" i="5"/>
  <c r="I2286" i="5"/>
  <c r="J2285" i="5"/>
  <c r="K2285" i="5" s="1"/>
  <c r="J1136" i="5"/>
  <c r="K1136" i="5" s="1"/>
  <c r="I1137" i="5"/>
  <c r="I1138" i="5" s="1"/>
  <c r="I1139" i="5" s="1"/>
  <c r="I1573" i="5"/>
  <c r="J1572" i="5"/>
  <c r="K1572" i="5" s="1"/>
  <c r="J968" i="5"/>
  <c r="K968" i="5" s="1"/>
  <c r="I969" i="5"/>
  <c r="J1888" i="5"/>
  <c r="K1888" i="5" s="1"/>
  <c r="J89" i="5"/>
  <c r="K89" i="5" s="1"/>
  <c r="J47" i="5"/>
  <c r="K47" i="5" s="1"/>
  <c r="J317" i="5"/>
  <c r="K317" i="5" s="1"/>
  <c r="I1387" i="5"/>
  <c r="I1388" i="5" s="1"/>
  <c r="I1389" i="5" s="1"/>
  <c r="J1386" i="5"/>
  <c r="K1386" i="5" s="1"/>
  <c r="J217" i="5"/>
  <c r="K217" i="5" s="1"/>
  <c r="J2160" i="5"/>
  <c r="K2160" i="5" s="1"/>
  <c r="G107" i="5"/>
  <c r="J1364" i="5"/>
  <c r="K1364" i="5" s="1"/>
  <c r="I1365" i="5"/>
  <c r="I1366" i="5" s="1"/>
  <c r="J1366" i="5" s="1"/>
  <c r="K1366" i="5" s="1"/>
  <c r="J425" i="5"/>
  <c r="K425" i="5" s="1"/>
  <c r="I426" i="5"/>
  <c r="J2367" i="5"/>
  <c r="K2367" i="5" s="1"/>
  <c r="I2368" i="5"/>
  <c r="I1824" i="5"/>
  <c r="J1823" i="5"/>
  <c r="K1823" i="5" s="1"/>
  <c r="G105" i="5"/>
  <c r="G93" i="5"/>
  <c r="G94" i="5"/>
  <c r="G89" i="5"/>
  <c r="M89" i="5" s="1"/>
  <c r="G101" i="5"/>
  <c r="G96" i="5"/>
  <c r="G95" i="5"/>
  <c r="G97" i="5"/>
  <c r="G109" i="5"/>
  <c r="G106" i="5"/>
  <c r="G98" i="5"/>
  <c r="G90" i="5"/>
  <c r="G103" i="5"/>
  <c r="G91" i="5"/>
  <c r="G108" i="5"/>
  <c r="G100" i="5"/>
  <c r="G122" i="5"/>
  <c r="G128" i="5"/>
  <c r="G119" i="5"/>
  <c r="G112" i="5"/>
  <c r="G120" i="5"/>
  <c r="G115" i="5"/>
  <c r="G111" i="5"/>
  <c r="G130" i="5"/>
  <c r="G114" i="5"/>
  <c r="G27" i="5"/>
  <c r="G38" i="5"/>
  <c r="N130" i="5"/>
  <c r="O130" i="5" s="1"/>
  <c r="N66" i="5"/>
  <c r="O66" i="5" s="1"/>
  <c r="N152" i="5"/>
  <c r="O152" i="5" s="1"/>
  <c r="G127" i="5"/>
  <c r="G129" i="5"/>
  <c r="G125" i="5"/>
  <c r="G126" i="5"/>
  <c r="G118" i="5"/>
  <c r="G110" i="5"/>
  <c r="M110" i="5" s="1"/>
  <c r="N5" i="5"/>
  <c r="O5" i="5" s="1"/>
  <c r="N194" i="5"/>
  <c r="O194" i="5" s="1"/>
  <c r="G121" i="5"/>
  <c r="G113" i="5"/>
  <c r="G117" i="5"/>
  <c r="G124" i="5"/>
  <c r="G41" i="5"/>
  <c r="G32" i="5"/>
  <c r="G39" i="5"/>
  <c r="G46" i="5"/>
  <c r="G30" i="5"/>
  <c r="G29" i="5"/>
  <c r="G35" i="5"/>
  <c r="G40" i="5"/>
  <c r="N109" i="5"/>
  <c r="O109" i="5" s="1"/>
  <c r="G33" i="5"/>
  <c r="G45" i="5"/>
  <c r="G44" i="5"/>
  <c r="G36" i="5"/>
  <c r="G28" i="5"/>
  <c r="G31" i="5"/>
  <c r="G43" i="5"/>
  <c r="G37" i="5"/>
  <c r="G42" i="5"/>
  <c r="G34" i="5"/>
  <c r="G68" i="5"/>
  <c r="G70" i="5"/>
  <c r="G72" i="5"/>
  <c r="G74" i="5"/>
  <c r="G76" i="5"/>
  <c r="G78" i="5"/>
  <c r="G80" i="5"/>
  <c r="G82" i="5"/>
  <c r="G84" i="5"/>
  <c r="G86" i="5"/>
  <c r="G88" i="5"/>
  <c r="G69" i="5"/>
  <c r="G77" i="5"/>
  <c r="G85" i="5"/>
  <c r="G67" i="5"/>
  <c r="M67" i="5" s="1"/>
  <c r="G75" i="5"/>
  <c r="G83" i="5"/>
  <c r="G81" i="5"/>
  <c r="G71" i="5"/>
  <c r="G87" i="5"/>
  <c r="G73" i="5"/>
  <c r="G79" i="5"/>
  <c r="G1322" i="5"/>
  <c r="M1322" i="5" s="1"/>
  <c r="G1324" i="5"/>
  <c r="G1326" i="5"/>
  <c r="G1328" i="5"/>
  <c r="G1330" i="5"/>
  <c r="G1332" i="5"/>
  <c r="G1334" i="5"/>
  <c r="G1336" i="5"/>
  <c r="G1338" i="5"/>
  <c r="G1340" i="5"/>
  <c r="G1342" i="5"/>
  <c r="G1327" i="5"/>
  <c r="G1335" i="5"/>
  <c r="G1325" i="5"/>
  <c r="G1333" i="5"/>
  <c r="G1341" i="5"/>
  <c r="G1323" i="5"/>
  <c r="G1339" i="5"/>
  <c r="G1329" i="5"/>
  <c r="G1337" i="5"/>
  <c r="G1331" i="5"/>
  <c r="G1784" i="5"/>
  <c r="G1786" i="5"/>
  <c r="G1788" i="5"/>
  <c r="G1790" i="5"/>
  <c r="G1792" i="5"/>
  <c r="G1794" i="5"/>
  <c r="G1796" i="5"/>
  <c r="G1798" i="5"/>
  <c r="G1800" i="5"/>
  <c r="G1802" i="5"/>
  <c r="G1804" i="5"/>
  <c r="G1787" i="5"/>
  <c r="G1795" i="5"/>
  <c r="G1803" i="5"/>
  <c r="G1791" i="5"/>
  <c r="G1789" i="5"/>
  <c r="G1797" i="5"/>
  <c r="G1785" i="5"/>
  <c r="G1793" i="5"/>
  <c r="G1801" i="5"/>
  <c r="G1783" i="5"/>
  <c r="M1783" i="5" s="1"/>
  <c r="G1799" i="5"/>
  <c r="G697" i="5"/>
  <c r="G699" i="5"/>
  <c r="G701" i="5"/>
  <c r="G703" i="5"/>
  <c r="G705" i="5"/>
  <c r="G707" i="5"/>
  <c r="G709" i="5"/>
  <c r="G711" i="5"/>
  <c r="G713" i="5"/>
  <c r="G715" i="5"/>
  <c r="G717" i="5"/>
  <c r="G700" i="5"/>
  <c r="G708" i="5"/>
  <c r="G716" i="5"/>
  <c r="G702" i="5"/>
  <c r="G710" i="5"/>
  <c r="G698" i="5"/>
  <c r="G714" i="5"/>
  <c r="G696" i="5"/>
  <c r="M696" i="5" s="1"/>
  <c r="G712" i="5"/>
  <c r="G704" i="5"/>
  <c r="G706" i="5"/>
  <c r="G1888" i="5"/>
  <c r="M1888" i="5" s="1"/>
  <c r="G1890" i="5"/>
  <c r="G1892" i="5"/>
  <c r="G1894" i="5"/>
  <c r="G1896" i="5"/>
  <c r="G1898" i="5"/>
  <c r="G1900" i="5"/>
  <c r="G1902" i="5"/>
  <c r="G1904" i="5"/>
  <c r="G1906" i="5"/>
  <c r="G1908" i="5"/>
  <c r="G1891" i="5"/>
  <c r="G1899" i="5"/>
  <c r="G1907" i="5"/>
  <c r="G1889" i="5"/>
  <c r="G1903" i="5"/>
  <c r="G1893" i="5"/>
  <c r="G1901" i="5"/>
  <c r="G1909" i="5"/>
  <c r="G1897" i="5"/>
  <c r="G1905" i="5"/>
  <c r="G1895" i="5"/>
  <c r="G1220" i="5"/>
  <c r="M1220" i="5" s="1"/>
  <c r="G1222" i="5"/>
  <c r="G1224" i="5"/>
  <c r="G1226" i="5"/>
  <c r="G1228" i="5"/>
  <c r="G1230" i="5"/>
  <c r="G1232" i="5"/>
  <c r="G1234" i="5"/>
  <c r="G1236" i="5"/>
  <c r="G1238" i="5"/>
  <c r="G1240" i="5"/>
  <c r="G1223" i="5"/>
  <c r="G1231" i="5"/>
  <c r="G1239" i="5"/>
  <c r="G1221" i="5"/>
  <c r="G1229" i="5"/>
  <c r="G1237" i="5"/>
  <c r="G1235" i="5"/>
  <c r="G1225" i="5"/>
  <c r="G1233" i="5"/>
  <c r="G1227" i="5"/>
  <c r="N2305" i="5"/>
  <c r="O2305" i="5" s="1"/>
  <c r="N1008" i="5"/>
  <c r="O1008" i="5" s="1"/>
  <c r="N988" i="5"/>
  <c r="O988" i="5" s="1"/>
  <c r="N2159" i="5"/>
  <c r="O2159" i="5" s="1"/>
  <c r="N925" i="5"/>
  <c r="O925" i="5" s="1"/>
  <c r="N778" i="5"/>
  <c r="O778" i="5" s="1"/>
  <c r="G2014" i="5"/>
  <c r="M2014" i="5" s="1"/>
  <c r="G2016" i="5"/>
  <c r="G2018" i="5"/>
  <c r="G2020" i="5"/>
  <c r="G2022" i="5"/>
  <c r="G2024" i="5"/>
  <c r="G2026" i="5"/>
  <c r="G2028" i="5"/>
  <c r="G2030" i="5"/>
  <c r="G2032" i="5"/>
  <c r="G2019" i="5"/>
  <c r="G2027" i="5"/>
  <c r="G2025" i="5"/>
  <c r="G2015" i="5"/>
  <c r="G2031" i="5"/>
  <c r="G2021" i="5"/>
  <c r="G2029" i="5"/>
  <c r="G2017" i="5"/>
  <c r="G2033" i="5"/>
  <c r="G2023" i="5"/>
  <c r="G948" i="5"/>
  <c r="M948" i="5" s="1"/>
  <c r="G950" i="5"/>
  <c r="G952" i="5"/>
  <c r="G954" i="5"/>
  <c r="G956" i="5"/>
  <c r="G958" i="5"/>
  <c r="G960" i="5"/>
  <c r="G962" i="5"/>
  <c r="G964" i="5"/>
  <c r="G953" i="5"/>
  <c r="G961" i="5"/>
  <c r="G966" i="5"/>
  <c r="G951" i="5"/>
  <c r="G959" i="5"/>
  <c r="G955" i="5"/>
  <c r="G967" i="5"/>
  <c r="G965" i="5"/>
  <c r="G957" i="5"/>
  <c r="G949" i="5"/>
  <c r="G963" i="5"/>
  <c r="G1512" i="5"/>
  <c r="G1514" i="5"/>
  <c r="G1516" i="5"/>
  <c r="G1518" i="5"/>
  <c r="G1520" i="5"/>
  <c r="G1522" i="5"/>
  <c r="G1524" i="5"/>
  <c r="G1526" i="5"/>
  <c r="G1528" i="5"/>
  <c r="G1530" i="5"/>
  <c r="G1511" i="5"/>
  <c r="M1511" i="5" s="1"/>
  <c r="G1519" i="5"/>
  <c r="G1527" i="5"/>
  <c r="G1525" i="5"/>
  <c r="G1513" i="5"/>
  <c r="G1521" i="5"/>
  <c r="G1529" i="5"/>
  <c r="G1517" i="5"/>
  <c r="G1515" i="5"/>
  <c r="G1523" i="5"/>
  <c r="N299" i="5"/>
  <c r="O299" i="5" s="1"/>
  <c r="G529" i="5"/>
  <c r="G531" i="5"/>
  <c r="G533" i="5"/>
  <c r="G535" i="5"/>
  <c r="G537" i="5"/>
  <c r="G539" i="5"/>
  <c r="G541" i="5"/>
  <c r="G543" i="5"/>
  <c r="G545" i="5"/>
  <c r="G547" i="5"/>
  <c r="G549" i="5"/>
  <c r="G532" i="5"/>
  <c r="G540" i="5"/>
  <c r="G548" i="5"/>
  <c r="G534" i="5"/>
  <c r="G542" i="5"/>
  <c r="G538" i="5"/>
  <c r="G536" i="5"/>
  <c r="G544" i="5"/>
  <c r="G546" i="5"/>
  <c r="G530" i="5"/>
  <c r="G528" i="5"/>
  <c r="M528" i="5" s="1"/>
  <c r="G1136" i="5"/>
  <c r="M1136" i="5" s="1"/>
  <c r="G1138" i="5"/>
  <c r="G1140" i="5"/>
  <c r="G1142" i="5"/>
  <c r="G1144" i="5"/>
  <c r="G1146" i="5"/>
  <c r="G1148" i="5"/>
  <c r="G1150" i="5"/>
  <c r="G1152" i="5"/>
  <c r="G1154" i="5"/>
  <c r="G1143" i="5"/>
  <c r="G1151" i="5"/>
  <c r="G1141" i="5"/>
  <c r="G1149" i="5"/>
  <c r="G1147" i="5"/>
  <c r="G1137" i="5"/>
  <c r="G1145" i="5"/>
  <c r="G1153" i="5"/>
  <c r="G1139" i="5"/>
  <c r="G1155" i="5"/>
  <c r="G237" i="5"/>
  <c r="M237" i="5" s="1"/>
  <c r="G239" i="5"/>
  <c r="G241" i="5"/>
  <c r="G243" i="5"/>
  <c r="G245" i="5"/>
  <c r="G247" i="5"/>
  <c r="G249" i="5"/>
  <c r="G251" i="5"/>
  <c r="G253" i="5"/>
  <c r="G255" i="5"/>
  <c r="G244" i="5"/>
  <c r="G252" i="5"/>
  <c r="G238" i="5"/>
  <c r="G246" i="5"/>
  <c r="G254" i="5"/>
  <c r="G242" i="5"/>
  <c r="G248" i="5"/>
  <c r="G256" i="5"/>
  <c r="G250" i="5"/>
  <c r="G240" i="5"/>
  <c r="N1553" i="5"/>
  <c r="O1553" i="5" s="1"/>
  <c r="G569" i="5"/>
  <c r="G571" i="5"/>
  <c r="G573" i="5"/>
  <c r="G575" i="5"/>
  <c r="G577" i="5"/>
  <c r="G579" i="5"/>
  <c r="G581" i="5"/>
  <c r="G583" i="5"/>
  <c r="G585" i="5"/>
  <c r="G587" i="5"/>
  <c r="G589" i="5"/>
  <c r="G572" i="5"/>
  <c r="G580" i="5"/>
  <c r="G588" i="5"/>
  <c r="G574" i="5"/>
  <c r="G582" i="5"/>
  <c r="G590" i="5"/>
  <c r="G570" i="5"/>
  <c r="G586" i="5"/>
  <c r="G568" i="5"/>
  <c r="M568" i="5" s="1"/>
  <c r="G584" i="5"/>
  <c r="G576" i="5"/>
  <c r="G578" i="5"/>
  <c r="N632" i="5"/>
  <c r="O632" i="5" s="1"/>
  <c r="G301" i="5"/>
  <c r="G303" i="5"/>
  <c r="G305" i="5"/>
  <c r="G307" i="5"/>
  <c r="G309" i="5"/>
  <c r="G311" i="5"/>
  <c r="G313" i="5"/>
  <c r="G315" i="5"/>
  <c r="G300" i="5"/>
  <c r="M300" i="5" s="1"/>
  <c r="G308" i="5"/>
  <c r="G316" i="5"/>
  <c r="G302" i="5"/>
  <c r="G310" i="5"/>
  <c r="G306" i="5"/>
  <c r="G312" i="5"/>
  <c r="G314" i="5"/>
  <c r="G304" i="5"/>
  <c r="N46" i="5"/>
  <c r="O46" i="5" s="1"/>
  <c r="G2326" i="5"/>
  <c r="G2328" i="5"/>
  <c r="G2330" i="5"/>
  <c r="G2332" i="5"/>
  <c r="G2334" i="5"/>
  <c r="G2336" i="5"/>
  <c r="G2338" i="5"/>
  <c r="G2340" i="5"/>
  <c r="G2342" i="5"/>
  <c r="G2344" i="5"/>
  <c r="G2346" i="5"/>
  <c r="G2331" i="5"/>
  <c r="G2339" i="5"/>
  <c r="G2335" i="5"/>
  <c r="G2325" i="5"/>
  <c r="M2325" i="5" s="1"/>
  <c r="G2333" i="5"/>
  <c r="G2341" i="5"/>
  <c r="G2329" i="5"/>
  <c r="G2337" i="5"/>
  <c r="G2345" i="5"/>
  <c r="G2327" i="5"/>
  <c r="G2343" i="5"/>
  <c r="N1804" i="5"/>
  <c r="O1804" i="5" s="1"/>
  <c r="N717" i="5"/>
  <c r="O717" i="5" s="1"/>
  <c r="N1909" i="5"/>
  <c r="O1909" i="5" s="1"/>
  <c r="N1240" i="5"/>
  <c r="O1240" i="5" s="1"/>
  <c r="N567" i="5"/>
  <c r="O567" i="5" s="1"/>
  <c r="G1952" i="5"/>
  <c r="M1952" i="5" s="1"/>
  <c r="G1954" i="5"/>
  <c r="G1956" i="5"/>
  <c r="G1958" i="5"/>
  <c r="G1960" i="5"/>
  <c r="G1962" i="5"/>
  <c r="G1964" i="5"/>
  <c r="G1966" i="5"/>
  <c r="G1968" i="5"/>
  <c r="G1970" i="5"/>
  <c r="G1972" i="5"/>
  <c r="G1955" i="5"/>
  <c r="G1963" i="5"/>
  <c r="G1971" i="5"/>
  <c r="G1961" i="5"/>
  <c r="G1967" i="5"/>
  <c r="G1957" i="5"/>
  <c r="G1965" i="5"/>
  <c r="G1973" i="5"/>
  <c r="G1953" i="5"/>
  <c r="G1969" i="5"/>
  <c r="G1959" i="5"/>
  <c r="G862" i="5"/>
  <c r="G864" i="5"/>
  <c r="G866" i="5"/>
  <c r="G868" i="5"/>
  <c r="G870" i="5"/>
  <c r="G872" i="5"/>
  <c r="G874" i="5"/>
  <c r="G876" i="5"/>
  <c r="G878" i="5"/>
  <c r="G880" i="5"/>
  <c r="G882" i="5"/>
  <c r="G865" i="5"/>
  <c r="G873" i="5"/>
  <c r="G881" i="5"/>
  <c r="G863" i="5"/>
  <c r="G871" i="5"/>
  <c r="G879" i="5"/>
  <c r="G875" i="5"/>
  <c r="G869" i="5"/>
  <c r="G883" i="5"/>
  <c r="G861" i="5"/>
  <c r="M861" i="5" s="1"/>
  <c r="G877" i="5"/>
  <c r="G867" i="5"/>
  <c r="G1304" i="5"/>
  <c r="G1306" i="5"/>
  <c r="G1308" i="5"/>
  <c r="G1310" i="5"/>
  <c r="G1312" i="5"/>
  <c r="G1314" i="5"/>
  <c r="G1316" i="5"/>
  <c r="G1318" i="5"/>
  <c r="G1320" i="5"/>
  <c r="G1303" i="5"/>
  <c r="M1303" i="5" s="1"/>
  <c r="G1311" i="5"/>
  <c r="G1319" i="5"/>
  <c r="G1309" i="5"/>
  <c r="G1317" i="5"/>
  <c r="G1305" i="5"/>
  <c r="G1313" i="5"/>
  <c r="G1321" i="5"/>
  <c r="G1307" i="5"/>
  <c r="G1315" i="5"/>
  <c r="G633" i="5"/>
  <c r="M633" i="5" s="1"/>
  <c r="G635" i="5"/>
  <c r="G637" i="5"/>
  <c r="G639" i="5"/>
  <c r="G641" i="5"/>
  <c r="G643" i="5"/>
  <c r="G645" i="5"/>
  <c r="G647" i="5"/>
  <c r="G649" i="5"/>
  <c r="G651" i="5"/>
  <c r="G653" i="5"/>
  <c r="G636" i="5"/>
  <c r="G644" i="5"/>
  <c r="G652" i="5"/>
  <c r="G638" i="5"/>
  <c r="G646" i="5"/>
  <c r="G654" i="5"/>
  <c r="G634" i="5"/>
  <c r="G650" i="5"/>
  <c r="G648" i="5"/>
  <c r="G640" i="5"/>
  <c r="G642" i="5"/>
  <c r="G1866" i="5"/>
  <c r="M1866" i="5" s="1"/>
  <c r="G1868" i="5"/>
  <c r="G1870" i="5"/>
  <c r="G1872" i="5"/>
  <c r="G1874" i="5"/>
  <c r="G1876" i="5"/>
  <c r="G1878" i="5"/>
  <c r="G1880" i="5"/>
  <c r="G1882" i="5"/>
  <c r="G1884" i="5"/>
  <c r="G1886" i="5"/>
  <c r="G1867" i="5"/>
  <c r="G1875" i="5"/>
  <c r="G1883" i="5"/>
  <c r="G1873" i="5"/>
  <c r="G1871" i="5"/>
  <c r="G1887" i="5"/>
  <c r="G1869" i="5"/>
  <c r="G1877" i="5"/>
  <c r="G1885" i="5"/>
  <c r="G1881" i="5"/>
  <c r="G1879" i="5"/>
  <c r="G780" i="5"/>
  <c r="G782" i="5"/>
  <c r="G784" i="5"/>
  <c r="G786" i="5"/>
  <c r="G788" i="5"/>
  <c r="G790" i="5"/>
  <c r="G792" i="5"/>
  <c r="G794" i="5"/>
  <c r="G796" i="5"/>
  <c r="G785" i="5"/>
  <c r="G793" i="5"/>
  <c r="G783" i="5"/>
  <c r="G791" i="5"/>
  <c r="G779" i="5"/>
  <c r="M779" i="5" s="1"/>
  <c r="G795" i="5"/>
  <c r="G787" i="5"/>
  <c r="G781" i="5"/>
  <c r="G797" i="5"/>
  <c r="G789" i="5"/>
  <c r="G1930" i="5"/>
  <c r="M1930" i="5" s="1"/>
  <c r="G1932" i="5"/>
  <c r="G1934" i="5"/>
  <c r="G1936" i="5"/>
  <c r="G1938" i="5"/>
  <c r="G1940" i="5"/>
  <c r="G1942" i="5"/>
  <c r="G1944" i="5"/>
  <c r="G1946" i="5"/>
  <c r="G1948" i="5"/>
  <c r="G1950" i="5"/>
  <c r="G1931" i="5"/>
  <c r="G1939" i="5"/>
  <c r="G1947" i="5"/>
  <c r="G1945" i="5"/>
  <c r="G1943" i="5"/>
  <c r="G1933" i="5"/>
  <c r="G1941" i="5"/>
  <c r="G1949" i="5"/>
  <c r="G1937" i="5"/>
  <c r="G1935" i="5"/>
  <c r="G1951" i="5"/>
  <c r="G1092" i="5"/>
  <c r="M1092" i="5" s="1"/>
  <c r="G1094" i="5"/>
  <c r="G1096" i="5"/>
  <c r="G1098" i="5"/>
  <c r="G1100" i="5"/>
  <c r="G1102" i="5"/>
  <c r="G1104" i="5"/>
  <c r="G1106" i="5"/>
  <c r="G1108" i="5"/>
  <c r="G1110" i="5"/>
  <c r="G1112" i="5"/>
  <c r="G1095" i="5"/>
  <c r="G1103" i="5"/>
  <c r="G1111" i="5"/>
  <c r="G1093" i="5"/>
  <c r="G1101" i="5"/>
  <c r="G1109" i="5"/>
  <c r="G1097" i="5"/>
  <c r="G1105" i="5"/>
  <c r="G1099" i="5"/>
  <c r="G1107" i="5"/>
  <c r="G425" i="5"/>
  <c r="M425" i="5" s="1"/>
  <c r="G427" i="5"/>
  <c r="G429" i="5"/>
  <c r="G431" i="5"/>
  <c r="G433" i="5"/>
  <c r="G435" i="5"/>
  <c r="G437" i="5"/>
  <c r="G439" i="5"/>
  <c r="G426" i="5"/>
  <c r="G434" i="5"/>
  <c r="G428" i="5"/>
  <c r="G436" i="5"/>
  <c r="G441" i="5"/>
  <c r="G443" i="5"/>
  <c r="G445" i="5"/>
  <c r="G432" i="5"/>
  <c r="G444" i="5"/>
  <c r="G438" i="5"/>
  <c r="G442" i="5"/>
  <c r="G440" i="5"/>
  <c r="G430" i="5"/>
  <c r="N2033" i="5"/>
  <c r="O2033" i="5" s="1"/>
  <c r="N967" i="5"/>
  <c r="O967" i="5" s="1"/>
  <c r="N1865" i="5"/>
  <c r="O1865" i="5" s="1"/>
  <c r="N860" i="5"/>
  <c r="O860" i="5" s="1"/>
  <c r="N1635" i="5"/>
  <c r="O1635" i="5" s="1"/>
  <c r="N1822" i="5"/>
  <c r="O1822" i="5" s="1"/>
  <c r="N486" i="5"/>
  <c r="O486" i="5" s="1"/>
  <c r="G2204" i="5"/>
  <c r="G2206" i="5"/>
  <c r="G2208" i="5"/>
  <c r="G2210" i="5"/>
  <c r="G2212" i="5"/>
  <c r="G2214" i="5"/>
  <c r="G2216" i="5"/>
  <c r="G2218" i="5"/>
  <c r="G2220" i="5"/>
  <c r="G2222" i="5"/>
  <c r="G2203" i="5"/>
  <c r="M2203" i="5" s="1"/>
  <c r="G2211" i="5"/>
  <c r="G2219" i="5"/>
  <c r="G2209" i="5"/>
  <c r="G2207" i="5"/>
  <c r="G2223" i="5"/>
  <c r="G2205" i="5"/>
  <c r="G2213" i="5"/>
  <c r="G2221" i="5"/>
  <c r="G2217" i="5"/>
  <c r="G2215" i="5"/>
  <c r="N590" i="5"/>
  <c r="O590" i="5" s="1"/>
  <c r="N947" i="5"/>
  <c r="O947" i="5" s="1"/>
  <c r="G1010" i="5"/>
  <c r="G1012" i="5"/>
  <c r="G1014" i="5"/>
  <c r="G1016" i="5"/>
  <c r="G1018" i="5"/>
  <c r="G1020" i="5"/>
  <c r="G1022" i="5"/>
  <c r="G1024" i="5"/>
  <c r="G1026" i="5"/>
  <c r="G1028" i="5"/>
  <c r="G1015" i="5"/>
  <c r="G1023" i="5"/>
  <c r="G1013" i="5"/>
  <c r="G1021" i="5"/>
  <c r="G1019" i="5"/>
  <c r="G1009" i="5"/>
  <c r="M1009" i="5" s="1"/>
  <c r="G1017" i="5"/>
  <c r="G1025" i="5"/>
  <c r="G1011" i="5"/>
  <c r="G1027" i="5"/>
  <c r="G2074" i="5"/>
  <c r="M2074" i="5" s="1"/>
  <c r="G2076" i="5"/>
  <c r="G2078" i="5"/>
  <c r="G2080" i="5"/>
  <c r="G2082" i="5"/>
  <c r="G2084" i="5"/>
  <c r="G2086" i="5"/>
  <c r="G2088" i="5"/>
  <c r="G2090" i="5"/>
  <c r="G2092" i="5"/>
  <c r="G2094" i="5"/>
  <c r="G2096" i="5"/>
  <c r="G2075" i="5"/>
  <c r="G2083" i="5"/>
  <c r="G2091" i="5"/>
  <c r="G2089" i="5"/>
  <c r="G2079" i="5"/>
  <c r="G2095" i="5"/>
  <c r="G2077" i="5"/>
  <c r="G2085" i="5"/>
  <c r="G2093" i="5"/>
  <c r="G2081" i="5"/>
  <c r="G2087" i="5"/>
  <c r="G1658" i="5"/>
  <c r="M1658" i="5" s="1"/>
  <c r="G1660" i="5"/>
  <c r="G1662" i="5"/>
  <c r="G1664" i="5"/>
  <c r="G1666" i="5"/>
  <c r="G1668" i="5"/>
  <c r="G1670" i="5"/>
  <c r="G1672" i="5"/>
  <c r="G1674" i="5"/>
  <c r="G1676" i="5"/>
  <c r="G1678" i="5"/>
  <c r="G1659" i="5"/>
  <c r="G1663" i="5"/>
  <c r="G1667" i="5"/>
  <c r="G1671" i="5"/>
  <c r="G1675" i="5"/>
  <c r="G1679" i="5"/>
  <c r="G1661" i="5"/>
  <c r="G1665" i="5"/>
  <c r="G1669" i="5"/>
  <c r="G1673" i="5"/>
  <c r="G1677" i="5"/>
  <c r="N2284" i="5"/>
  <c r="O2284" i="5" s="1"/>
  <c r="G2098" i="5"/>
  <c r="G2100" i="5"/>
  <c r="G2102" i="5"/>
  <c r="G2104" i="5"/>
  <c r="G2106" i="5"/>
  <c r="G2108" i="5"/>
  <c r="G2110" i="5"/>
  <c r="G2112" i="5"/>
  <c r="G2114" i="5"/>
  <c r="G2099" i="5"/>
  <c r="G2107" i="5"/>
  <c r="G2115" i="5"/>
  <c r="G2113" i="5"/>
  <c r="G2111" i="5"/>
  <c r="G2101" i="5"/>
  <c r="G2109" i="5"/>
  <c r="G2097" i="5"/>
  <c r="M2097" i="5" s="1"/>
  <c r="G2105" i="5"/>
  <c r="G2103" i="5"/>
  <c r="N2138" i="5"/>
  <c r="O2138" i="5" s="1"/>
  <c r="N1470" i="5"/>
  <c r="O1470" i="5" s="1"/>
  <c r="N1050" i="5"/>
  <c r="O1050" i="5" s="1"/>
  <c r="N381" i="5"/>
  <c r="O381" i="5" s="1"/>
  <c r="N507" i="5"/>
  <c r="O507" i="5" s="1"/>
  <c r="N1741" i="5"/>
  <c r="O1741" i="5" s="1"/>
  <c r="M1742" i="5"/>
  <c r="N1406" i="5"/>
  <c r="O1406" i="5" s="1"/>
  <c r="N1070" i="5"/>
  <c r="O1070" i="5" s="1"/>
  <c r="N736" i="5"/>
  <c r="O736" i="5" s="1"/>
  <c r="N403" i="5"/>
  <c r="O403" i="5" s="1"/>
  <c r="G2286" i="5"/>
  <c r="G2288" i="5"/>
  <c r="G2290" i="5"/>
  <c r="G2292" i="5"/>
  <c r="G2294" i="5"/>
  <c r="G2296" i="5"/>
  <c r="G2298" i="5"/>
  <c r="G2300" i="5"/>
  <c r="G2302" i="5"/>
  <c r="G2304" i="5"/>
  <c r="G2291" i="5"/>
  <c r="G2299" i="5"/>
  <c r="G2287" i="5"/>
  <c r="G2295" i="5"/>
  <c r="G2285" i="5"/>
  <c r="M2285" i="5" s="1"/>
  <c r="G2293" i="5"/>
  <c r="G2301" i="5"/>
  <c r="G2289" i="5"/>
  <c r="G2297" i="5"/>
  <c r="G2305" i="5"/>
  <c r="G2303" i="5"/>
  <c r="G1280" i="5"/>
  <c r="M1280" i="5" s="1"/>
  <c r="G1282" i="5"/>
  <c r="G1284" i="5"/>
  <c r="G1286" i="5"/>
  <c r="G1288" i="5"/>
  <c r="G1290" i="5"/>
  <c r="G1292" i="5"/>
  <c r="G1294" i="5"/>
  <c r="G1296" i="5"/>
  <c r="G1298" i="5"/>
  <c r="G1300" i="5"/>
  <c r="G1302" i="5"/>
  <c r="G1287" i="5"/>
  <c r="G1295" i="5"/>
  <c r="G1285" i="5"/>
  <c r="G1293" i="5"/>
  <c r="G1301" i="5"/>
  <c r="G1283" i="5"/>
  <c r="G1281" i="5"/>
  <c r="G1289" i="5"/>
  <c r="G1297" i="5"/>
  <c r="G1291" i="5"/>
  <c r="G1299" i="5"/>
  <c r="G990" i="5"/>
  <c r="G992" i="5"/>
  <c r="G994" i="5"/>
  <c r="G996" i="5"/>
  <c r="G998" i="5"/>
  <c r="G1000" i="5"/>
  <c r="G1002" i="5"/>
  <c r="G1004" i="5"/>
  <c r="G1006" i="5"/>
  <c r="G1008" i="5"/>
  <c r="G991" i="5"/>
  <c r="G999" i="5"/>
  <c r="G1007" i="5"/>
  <c r="G989" i="5"/>
  <c r="M989" i="5" s="1"/>
  <c r="G997" i="5"/>
  <c r="G1005" i="5"/>
  <c r="G995" i="5"/>
  <c r="G1003" i="5"/>
  <c r="G993" i="5"/>
  <c r="G1001" i="5"/>
  <c r="G1636" i="5"/>
  <c r="M1636" i="5" s="1"/>
  <c r="G1638" i="5"/>
  <c r="G1640" i="5"/>
  <c r="G1642" i="5"/>
  <c r="G1644" i="5"/>
  <c r="G1646" i="5"/>
  <c r="G1648" i="5"/>
  <c r="G1650" i="5"/>
  <c r="G1652" i="5"/>
  <c r="G1654" i="5"/>
  <c r="G1656" i="5"/>
  <c r="G1639" i="5"/>
  <c r="G1643" i="5"/>
  <c r="G1647" i="5"/>
  <c r="G1651" i="5"/>
  <c r="G1655" i="5"/>
  <c r="G1637" i="5"/>
  <c r="G1641" i="5"/>
  <c r="G1645" i="5"/>
  <c r="G1649" i="5"/>
  <c r="G1653" i="5"/>
  <c r="G1657" i="5"/>
  <c r="G968" i="5"/>
  <c r="M968" i="5" s="1"/>
  <c r="G970" i="5"/>
  <c r="G972" i="5"/>
  <c r="G974" i="5"/>
  <c r="G976" i="5"/>
  <c r="G978" i="5"/>
  <c r="G980" i="5"/>
  <c r="G982" i="5"/>
  <c r="G984" i="5"/>
  <c r="G986" i="5"/>
  <c r="G988" i="5"/>
  <c r="G975" i="5"/>
  <c r="G983" i="5"/>
  <c r="G973" i="5"/>
  <c r="G981" i="5"/>
  <c r="G971" i="5"/>
  <c r="G979" i="5"/>
  <c r="G987" i="5"/>
  <c r="G969" i="5"/>
  <c r="G977" i="5"/>
  <c r="G985" i="5"/>
  <c r="G2140" i="5"/>
  <c r="G2142" i="5"/>
  <c r="G2144" i="5"/>
  <c r="G2146" i="5"/>
  <c r="G2148" i="5"/>
  <c r="G2150" i="5"/>
  <c r="G2152" i="5"/>
  <c r="G2154" i="5"/>
  <c r="G2156" i="5"/>
  <c r="G2158" i="5"/>
  <c r="G2139" i="5"/>
  <c r="M2139" i="5" s="1"/>
  <c r="G2147" i="5"/>
  <c r="G2155" i="5"/>
  <c r="G2145" i="5"/>
  <c r="G2143" i="5"/>
  <c r="G2159" i="5"/>
  <c r="G2141" i="5"/>
  <c r="G2149" i="5"/>
  <c r="G2157" i="5"/>
  <c r="G2153" i="5"/>
  <c r="G2151" i="5"/>
  <c r="G1200" i="5"/>
  <c r="G1202" i="5"/>
  <c r="G1204" i="5"/>
  <c r="G1206" i="5"/>
  <c r="G1208" i="5"/>
  <c r="G1210" i="5"/>
  <c r="G1212" i="5"/>
  <c r="G1214" i="5"/>
  <c r="G1216" i="5"/>
  <c r="G1218" i="5"/>
  <c r="G1199" i="5"/>
  <c r="M1199" i="5" s="1"/>
  <c r="G1207" i="5"/>
  <c r="G1215" i="5"/>
  <c r="G1205" i="5"/>
  <c r="G1213" i="5"/>
  <c r="G1201" i="5"/>
  <c r="G1209" i="5"/>
  <c r="G1217" i="5"/>
  <c r="G1203" i="5"/>
  <c r="G1211" i="5"/>
  <c r="G1219" i="5"/>
  <c r="G904" i="5"/>
  <c r="M904" i="5" s="1"/>
  <c r="G906" i="5"/>
  <c r="G908" i="5"/>
  <c r="G910" i="5"/>
  <c r="G912" i="5"/>
  <c r="G914" i="5"/>
  <c r="G916" i="5"/>
  <c r="G918" i="5"/>
  <c r="G920" i="5"/>
  <c r="G922" i="5"/>
  <c r="G924" i="5"/>
  <c r="G905" i="5"/>
  <c r="G913" i="5"/>
  <c r="G921" i="5"/>
  <c r="G911" i="5"/>
  <c r="G919" i="5"/>
  <c r="G907" i="5"/>
  <c r="G923" i="5"/>
  <c r="G915" i="5"/>
  <c r="G909" i="5"/>
  <c r="G925" i="5"/>
  <c r="G917" i="5"/>
  <c r="G1430" i="5"/>
  <c r="G1432" i="5"/>
  <c r="G1434" i="5"/>
  <c r="G1436" i="5"/>
  <c r="G1438" i="5"/>
  <c r="G1440" i="5"/>
  <c r="G1442" i="5"/>
  <c r="G1444" i="5"/>
  <c r="G1446" i="5"/>
  <c r="G1448" i="5"/>
  <c r="G1431" i="5"/>
  <c r="G1439" i="5"/>
  <c r="G1447" i="5"/>
  <c r="G1429" i="5"/>
  <c r="M1429" i="5" s="1"/>
  <c r="G1435" i="5"/>
  <c r="G1433" i="5"/>
  <c r="G1441" i="5"/>
  <c r="G1437" i="5"/>
  <c r="G1445" i="5"/>
  <c r="G1443" i="5"/>
  <c r="G758" i="5"/>
  <c r="M758" i="5" s="1"/>
  <c r="G760" i="5"/>
  <c r="G762" i="5"/>
  <c r="G764" i="5"/>
  <c r="G766" i="5"/>
  <c r="G768" i="5"/>
  <c r="G770" i="5"/>
  <c r="G772" i="5"/>
  <c r="G774" i="5"/>
  <c r="G776" i="5"/>
  <c r="G778" i="5"/>
  <c r="G761" i="5"/>
  <c r="G769" i="5"/>
  <c r="G777" i="5"/>
  <c r="G759" i="5"/>
  <c r="G767" i="5"/>
  <c r="G775" i="5"/>
  <c r="G763" i="5"/>
  <c r="G773" i="5"/>
  <c r="G765" i="5"/>
  <c r="G771" i="5"/>
  <c r="G2244" i="5"/>
  <c r="M2244" i="5" s="1"/>
  <c r="G2246" i="5"/>
  <c r="G2248" i="5"/>
  <c r="G2250" i="5"/>
  <c r="G2252" i="5"/>
  <c r="G2254" i="5"/>
  <c r="G2256" i="5"/>
  <c r="G2258" i="5"/>
  <c r="G2260" i="5"/>
  <c r="G2262" i="5"/>
  <c r="G2264" i="5"/>
  <c r="G2251" i="5"/>
  <c r="G2259" i="5"/>
  <c r="G2257" i="5"/>
  <c r="G2255" i="5"/>
  <c r="G2245" i="5"/>
  <c r="G2253" i="5"/>
  <c r="G2261" i="5"/>
  <c r="G2249" i="5"/>
  <c r="G2247" i="5"/>
  <c r="G2263" i="5"/>
  <c r="N2053" i="5"/>
  <c r="O2053" i="5" s="1"/>
  <c r="N1385" i="5"/>
  <c r="O1385" i="5" s="1"/>
  <c r="N1091" i="5"/>
  <c r="O1091" i="5" s="1"/>
  <c r="N424" i="5"/>
  <c r="O424" i="5" s="1"/>
  <c r="N1699" i="5"/>
  <c r="O1699" i="5" s="1"/>
  <c r="N1198" i="5"/>
  <c r="O1198" i="5" s="1"/>
  <c r="N695" i="5"/>
  <c r="O695" i="5" s="1"/>
  <c r="N360" i="5"/>
  <c r="O360" i="5" s="1"/>
  <c r="G277" i="5"/>
  <c r="M277" i="5" s="1"/>
  <c r="G279" i="5"/>
  <c r="G281" i="5"/>
  <c r="G283" i="5"/>
  <c r="G285" i="5"/>
  <c r="G287" i="5"/>
  <c r="G289" i="5"/>
  <c r="G291" i="5"/>
  <c r="G293" i="5"/>
  <c r="G295" i="5"/>
  <c r="G297" i="5"/>
  <c r="G299" i="5"/>
  <c r="G284" i="5"/>
  <c r="G292" i="5"/>
  <c r="G278" i="5"/>
  <c r="G286" i="5"/>
  <c r="G294" i="5"/>
  <c r="G290" i="5"/>
  <c r="G280" i="5"/>
  <c r="G296" i="5"/>
  <c r="G288" i="5"/>
  <c r="G298" i="5"/>
  <c r="G282" i="5"/>
  <c r="G48" i="5"/>
  <c r="G50" i="5"/>
  <c r="G52" i="5"/>
  <c r="G54" i="5"/>
  <c r="G56" i="5"/>
  <c r="G58" i="5"/>
  <c r="G60" i="5"/>
  <c r="G62" i="5"/>
  <c r="G64" i="5"/>
  <c r="G66" i="5"/>
  <c r="G53" i="5"/>
  <c r="G61" i="5"/>
  <c r="G51" i="5"/>
  <c r="G59" i="5"/>
  <c r="G49" i="5"/>
  <c r="G65" i="5"/>
  <c r="G55" i="5"/>
  <c r="G47" i="5"/>
  <c r="M47" i="5" s="1"/>
  <c r="G57" i="5"/>
  <c r="G63" i="5"/>
  <c r="N216" i="5"/>
  <c r="O216" i="5" s="1"/>
  <c r="N673" i="5"/>
  <c r="O673" i="5" s="1"/>
  <c r="N1491" i="5"/>
  <c r="O1491" i="5" s="1"/>
  <c r="N818" i="5"/>
  <c r="O818" i="5" s="1"/>
  <c r="N339" i="5"/>
  <c r="O339" i="5" s="1"/>
  <c r="G217" i="5"/>
  <c r="M217" i="5" s="1"/>
  <c r="G219" i="5"/>
  <c r="G221" i="5"/>
  <c r="G223" i="5"/>
  <c r="G225" i="5"/>
  <c r="G227" i="5"/>
  <c r="G229" i="5"/>
  <c r="G231" i="5"/>
  <c r="G233" i="5"/>
  <c r="G235" i="5"/>
  <c r="G220" i="5"/>
  <c r="G228" i="5"/>
  <c r="G236" i="5"/>
  <c r="G222" i="5"/>
  <c r="G230" i="5"/>
  <c r="G226" i="5"/>
  <c r="G232" i="5"/>
  <c r="G224" i="5"/>
  <c r="G234" i="5"/>
  <c r="G218" i="5"/>
  <c r="G1532" i="5"/>
  <c r="G1534" i="5"/>
  <c r="G1536" i="5"/>
  <c r="G1538" i="5"/>
  <c r="G1535" i="5"/>
  <c r="G1540" i="5"/>
  <c r="G1542" i="5"/>
  <c r="G1544" i="5"/>
  <c r="G1546" i="5"/>
  <c r="G1548" i="5"/>
  <c r="G1550" i="5"/>
  <c r="G1552" i="5"/>
  <c r="G1541" i="5"/>
  <c r="G1545" i="5"/>
  <c r="G1549" i="5"/>
  <c r="G1553" i="5"/>
  <c r="G1537" i="5"/>
  <c r="G1533" i="5"/>
  <c r="G1531" i="5"/>
  <c r="M1531" i="5" s="1"/>
  <c r="G1539" i="5"/>
  <c r="G1543" i="5"/>
  <c r="G1547" i="5"/>
  <c r="G1551" i="5"/>
  <c r="N467" i="5"/>
  <c r="O467" i="5" s="1"/>
  <c r="N1782" i="5"/>
  <c r="O1782" i="5" s="1"/>
  <c r="N1279" i="5"/>
  <c r="O1279" i="5" s="1"/>
  <c r="N610" i="5"/>
  <c r="O610" i="5" s="1"/>
  <c r="G611" i="5"/>
  <c r="M611" i="5" s="1"/>
  <c r="G613" i="5"/>
  <c r="G615" i="5"/>
  <c r="G617" i="5"/>
  <c r="G619" i="5"/>
  <c r="G621" i="5"/>
  <c r="G623" i="5"/>
  <c r="G625" i="5"/>
  <c r="G627" i="5"/>
  <c r="G629" i="5"/>
  <c r="G631" i="5"/>
  <c r="G612" i="5"/>
  <c r="G620" i="5"/>
  <c r="G628" i="5"/>
  <c r="G614" i="5"/>
  <c r="G622" i="5"/>
  <c r="G630" i="5"/>
  <c r="G618" i="5"/>
  <c r="G616" i="5"/>
  <c r="G632" i="5"/>
  <c r="G624" i="5"/>
  <c r="G626" i="5"/>
  <c r="G2182" i="5"/>
  <c r="G2184" i="5"/>
  <c r="G2186" i="5"/>
  <c r="G2188" i="5"/>
  <c r="G2190" i="5"/>
  <c r="G2192" i="5"/>
  <c r="G2194" i="5"/>
  <c r="G2196" i="5"/>
  <c r="G2198" i="5"/>
  <c r="G2200" i="5"/>
  <c r="G2202" i="5"/>
  <c r="G2187" i="5"/>
  <c r="G2195" i="5"/>
  <c r="G2193" i="5"/>
  <c r="G2191" i="5"/>
  <c r="G2181" i="5"/>
  <c r="M2181" i="5" s="1"/>
  <c r="G2189" i="5"/>
  <c r="G2197" i="5"/>
  <c r="G2185" i="5"/>
  <c r="G2201" i="5"/>
  <c r="G2183" i="5"/>
  <c r="G2199" i="5"/>
  <c r="N2073" i="5"/>
  <c r="O2073" i="5" s="1"/>
  <c r="N2115" i="5"/>
  <c r="O2115" i="5" s="1"/>
  <c r="G1114" i="5"/>
  <c r="G1116" i="5"/>
  <c r="G1118" i="5"/>
  <c r="G1120" i="5"/>
  <c r="G1122" i="5"/>
  <c r="G1124" i="5"/>
  <c r="G1126" i="5"/>
  <c r="G1128" i="5"/>
  <c r="G1130" i="5"/>
  <c r="G1132" i="5"/>
  <c r="G1134" i="5"/>
  <c r="G1119" i="5"/>
  <c r="G1127" i="5"/>
  <c r="G1135" i="5"/>
  <c r="G1117" i="5"/>
  <c r="G1125" i="5"/>
  <c r="G1133" i="5"/>
  <c r="G1113" i="5"/>
  <c r="M1113" i="5" s="1"/>
  <c r="G1121" i="5"/>
  <c r="G1129" i="5"/>
  <c r="G1115" i="5"/>
  <c r="G1123" i="5"/>
  <c r="G1131" i="5"/>
  <c r="G820" i="5"/>
  <c r="G822" i="5"/>
  <c r="G824" i="5"/>
  <c r="G826" i="5"/>
  <c r="G828" i="5"/>
  <c r="G830" i="5"/>
  <c r="G832" i="5"/>
  <c r="G834" i="5"/>
  <c r="G836" i="5"/>
  <c r="G838" i="5"/>
  <c r="G840" i="5"/>
  <c r="G825" i="5"/>
  <c r="G833" i="5"/>
  <c r="G823" i="5"/>
  <c r="G831" i="5"/>
  <c r="G839" i="5"/>
  <c r="G827" i="5"/>
  <c r="G837" i="5"/>
  <c r="G819" i="5"/>
  <c r="M819" i="5" s="1"/>
  <c r="G829" i="5"/>
  <c r="G821" i="5"/>
  <c r="G835" i="5"/>
  <c r="G1554" i="5"/>
  <c r="M1554" i="5" s="1"/>
  <c r="G1556" i="5"/>
  <c r="G1558" i="5"/>
  <c r="G1560" i="5"/>
  <c r="G1562" i="5"/>
  <c r="G1564" i="5"/>
  <c r="G1566" i="5"/>
  <c r="G1568" i="5"/>
  <c r="G1570" i="5"/>
  <c r="G1557" i="5"/>
  <c r="G1561" i="5"/>
  <c r="G1565" i="5"/>
  <c r="G1569" i="5"/>
  <c r="G1571" i="5"/>
  <c r="G1555" i="5"/>
  <c r="G1559" i="5"/>
  <c r="G1563" i="5"/>
  <c r="G1567" i="5"/>
  <c r="G884" i="5"/>
  <c r="M884" i="5" s="1"/>
  <c r="G886" i="5"/>
  <c r="G888" i="5"/>
  <c r="G890" i="5"/>
  <c r="G892" i="5"/>
  <c r="G894" i="5"/>
  <c r="G896" i="5"/>
  <c r="G898" i="5"/>
  <c r="G900" i="5"/>
  <c r="G902" i="5"/>
  <c r="G889" i="5"/>
  <c r="G897" i="5"/>
  <c r="G887" i="5"/>
  <c r="G895" i="5"/>
  <c r="G903" i="5"/>
  <c r="G891" i="5"/>
  <c r="G901" i="5"/>
  <c r="G893" i="5"/>
  <c r="G885" i="5"/>
  <c r="G899" i="5"/>
  <c r="G551" i="5"/>
  <c r="G553" i="5"/>
  <c r="G555" i="5"/>
  <c r="G557" i="5"/>
  <c r="G559" i="5"/>
  <c r="G561" i="5"/>
  <c r="G563" i="5"/>
  <c r="G565" i="5"/>
  <c r="G567" i="5"/>
  <c r="G556" i="5"/>
  <c r="G564" i="5"/>
  <c r="G550" i="5"/>
  <c r="M550" i="5" s="1"/>
  <c r="G558" i="5"/>
  <c r="G566" i="5"/>
  <c r="G554" i="5"/>
  <c r="G552" i="5"/>
  <c r="G560" i="5"/>
  <c r="G562" i="5"/>
  <c r="N1302" i="5"/>
  <c r="O1302" i="5" s="1"/>
  <c r="N1657" i="5"/>
  <c r="O1657" i="5" s="1"/>
  <c r="N1219" i="5"/>
  <c r="O1219" i="5" s="1"/>
  <c r="N1448" i="5"/>
  <c r="O1448" i="5" s="1"/>
  <c r="G1700" i="5"/>
  <c r="M1700" i="5" s="1"/>
  <c r="G1702" i="5"/>
  <c r="G1704" i="5"/>
  <c r="G1706" i="5"/>
  <c r="G1708" i="5"/>
  <c r="G1710" i="5"/>
  <c r="G1712" i="5"/>
  <c r="G1714" i="5"/>
  <c r="G1716" i="5"/>
  <c r="G1718" i="5"/>
  <c r="G1720" i="5"/>
  <c r="G1707" i="5"/>
  <c r="G1715" i="5"/>
  <c r="G1703" i="5"/>
  <c r="G1701" i="5"/>
  <c r="G1709" i="5"/>
  <c r="G1717" i="5"/>
  <c r="G1705" i="5"/>
  <c r="G1713" i="5"/>
  <c r="G1721" i="5"/>
  <c r="G1711" i="5"/>
  <c r="G1719" i="5"/>
  <c r="G738" i="5"/>
  <c r="G740" i="5"/>
  <c r="G742" i="5"/>
  <c r="G744" i="5"/>
  <c r="G746" i="5"/>
  <c r="G748" i="5"/>
  <c r="G750" i="5"/>
  <c r="G752" i="5"/>
  <c r="G754" i="5"/>
  <c r="G756" i="5"/>
  <c r="G737" i="5"/>
  <c r="M737" i="5" s="1"/>
  <c r="G745" i="5"/>
  <c r="G753" i="5"/>
  <c r="G743" i="5"/>
  <c r="G751" i="5"/>
  <c r="G747" i="5"/>
  <c r="G755" i="5"/>
  <c r="G749" i="5"/>
  <c r="G741" i="5"/>
  <c r="G757" i="5"/>
  <c r="G739" i="5"/>
  <c r="G1846" i="5"/>
  <c r="M1846" i="5" s="1"/>
  <c r="G1848" i="5"/>
  <c r="G1850" i="5"/>
  <c r="G1852" i="5"/>
  <c r="G1854" i="5"/>
  <c r="G1856" i="5"/>
  <c r="G1858" i="5"/>
  <c r="G1860" i="5"/>
  <c r="G1862" i="5"/>
  <c r="G1864" i="5"/>
  <c r="G1851" i="5"/>
  <c r="G1859" i="5"/>
  <c r="G1857" i="5"/>
  <c r="G1855" i="5"/>
  <c r="G1853" i="5"/>
  <c r="G1861" i="5"/>
  <c r="G1849" i="5"/>
  <c r="G1865" i="5"/>
  <c r="G1847" i="5"/>
  <c r="G1863" i="5"/>
  <c r="G842" i="5"/>
  <c r="G844" i="5"/>
  <c r="G846" i="5"/>
  <c r="G848" i="5"/>
  <c r="G850" i="5"/>
  <c r="G852" i="5"/>
  <c r="G854" i="5"/>
  <c r="G856" i="5"/>
  <c r="G858" i="5"/>
  <c r="G860" i="5"/>
  <c r="G841" i="5"/>
  <c r="M841" i="5" s="1"/>
  <c r="G849" i="5"/>
  <c r="G857" i="5"/>
  <c r="G847" i="5"/>
  <c r="G855" i="5"/>
  <c r="G843" i="5"/>
  <c r="G859" i="5"/>
  <c r="G851" i="5"/>
  <c r="G845" i="5"/>
  <c r="G853" i="5"/>
  <c r="G509" i="5"/>
  <c r="G511" i="5"/>
  <c r="G513" i="5"/>
  <c r="G515" i="5"/>
  <c r="G517" i="5"/>
  <c r="G519" i="5"/>
  <c r="G521" i="5"/>
  <c r="G523" i="5"/>
  <c r="G525" i="5"/>
  <c r="G527" i="5"/>
  <c r="G508" i="5"/>
  <c r="M508" i="5" s="1"/>
  <c r="G516" i="5"/>
  <c r="G524" i="5"/>
  <c r="G510" i="5"/>
  <c r="G518" i="5"/>
  <c r="G526" i="5"/>
  <c r="G522" i="5"/>
  <c r="G520" i="5"/>
  <c r="G512" i="5"/>
  <c r="G514" i="5"/>
  <c r="G1824" i="5"/>
  <c r="G1826" i="5"/>
  <c r="G1828" i="5"/>
  <c r="G1830" i="5"/>
  <c r="G1832" i="5"/>
  <c r="G1834" i="5"/>
  <c r="G1836" i="5"/>
  <c r="G1838" i="5"/>
  <c r="G1840" i="5"/>
  <c r="G1842" i="5"/>
  <c r="G1844" i="5"/>
  <c r="G1827" i="5"/>
  <c r="G1835" i="5"/>
  <c r="G1843" i="5"/>
  <c r="G1841" i="5"/>
  <c r="G1823" i="5"/>
  <c r="M1823" i="5" s="1"/>
  <c r="G1831" i="5"/>
  <c r="G1829" i="5"/>
  <c r="G1837" i="5"/>
  <c r="G1845" i="5"/>
  <c r="G1825" i="5"/>
  <c r="G1833" i="5"/>
  <c r="G1839" i="5"/>
  <c r="G1616" i="5"/>
  <c r="G1618" i="5"/>
  <c r="G1620" i="5"/>
  <c r="G1622" i="5"/>
  <c r="G1624" i="5"/>
  <c r="G1626" i="5"/>
  <c r="G1628" i="5"/>
  <c r="G1630" i="5"/>
  <c r="G1632" i="5"/>
  <c r="G1634" i="5"/>
  <c r="G1615" i="5"/>
  <c r="M1615" i="5" s="1"/>
  <c r="G1619" i="5"/>
  <c r="G1623" i="5"/>
  <c r="G1627" i="5"/>
  <c r="G1631" i="5"/>
  <c r="G1635" i="5"/>
  <c r="G1617" i="5"/>
  <c r="G1621" i="5"/>
  <c r="G1625" i="5"/>
  <c r="G1629" i="5"/>
  <c r="G1633" i="5"/>
  <c r="G1806" i="5"/>
  <c r="G1808" i="5"/>
  <c r="G1810" i="5"/>
  <c r="G1812" i="5"/>
  <c r="G1814" i="5"/>
  <c r="G1816" i="5"/>
  <c r="G1818" i="5"/>
  <c r="G1820" i="5"/>
  <c r="G1822" i="5"/>
  <c r="G1811" i="5"/>
  <c r="G1819" i="5"/>
  <c r="G1809" i="5"/>
  <c r="G1807" i="5"/>
  <c r="G1805" i="5"/>
  <c r="M1805" i="5" s="1"/>
  <c r="G1813" i="5"/>
  <c r="G1821" i="5"/>
  <c r="G1817" i="5"/>
  <c r="G1815" i="5"/>
  <c r="G469" i="5"/>
  <c r="G471" i="5"/>
  <c r="G473" i="5"/>
  <c r="G475" i="5"/>
  <c r="G477" i="5"/>
  <c r="G479" i="5"/>
  <c r="G481" i="5"/>
  <c r="G483" i="5"/>
  <c r="G485" i="5"/>
  <c r="G468" i="5"/>
  <c r="M468" i="5" s="1"/>
  <c r="G476" i="5"/>
  <c r="G484" i="5"/>
  <c r="G470" i="5"/>
  <c r="G478" i="5"/>
  <c r="G486" i="5"/>
  <c r="G474" i="5"/>
  <c r="G472" i="5"/>
  <c r="G480" i="5"/>
  <c r="G482" i="5"/>
  <c r="N236" i="5"/>
  <c r="O236" i="5" s="1"/>
  <c r="G1594" i="5"/>
  <c r="M1594" i="5" s="1"/>
  <c r="G1596" i="5"/>
  <c r="G1598" i="5"/>
  <c r="G1600" i="5"/>
  <c r="G1602" i="5"/>
  <c r="G1604" i="5"/>
  <c r="G1606" i="5"/>
  <c r="G1608" i="5"/>
  <c r="G1610" i="5"/>
  <c r="G1612" i="5"/>
  <c r="G1614" i="5"/>
  <c r="G1595" i="5"/>
  <c r="G1599" i="5"/>
  <c r="G1603" i="5"/>
  <c r="G1607" i="5"/>
  <c r="G1611" i="5"/>
  <c r="G1597" i="5"/>
  <c r="G1601" i="5"/>
  <c r="G1605" i="5"/>
  <c r="G1609" i="5"/>
  <c r="G1613" i="5"/>
  <c r="G926" i="5"/>
  <c r="M926" i="5" s="1"/>
  <c r="G928" i="5"/>
  <c r="G930" i="5"/>
  <c r="G932" i="5"/>
  <c r="G934" i="5"/>
  <c r="G936" i="5"/>
  <c r="G938" i="5"/>
  <c r="G940" i="5"/>
  <c r="G942" i="5"/>
  <c r="G944" i="5"/>
  <c r="G946" i="5"/>
  <c r="G929" i="5"/>
  <c r="G937" i="5"/>
  <c r="G945" i="5"/>
  <c r="G927" i="5"/>
  <c r="G935" i="5"/>
  <c r="G943" i="5"/>
  <c r="G939" i="5"/>
  <c r="G933" i="5"/>
  <c r="G947" i="5"/>
  <c r="G941" i="5"/>
  <c r="G931" i="5"/>
  <c r="N2202" i="5"/>
  <c r="O2202" i="5" s="1"/>
  <c r="G2348" i="5"/>
  <c r="G2350" i="5"/>
  <c r="G2352" i="5"/>
  <c r="G2354" i="5"/>
  <c r="G2356" i="5"/>
  <c r="G2358" i="5"/>
  <c r="G2360" i="5"/>
  <c r="G2362" i="5"/>
  <c r="G2364" i="5"/>
  <c r="G2366" i="5"/>
  <c r="G2347" i="5"/>
  <c r="M2347" i="5" s="1"/>
  <c r="G2355" i="5"/>
  <c r="G2363" i="5"/>
  <c r="G2351" i="5"/>
  <c r="G2349" i="5"/>
  <c r="G2357" i="5"/>
  <c r="G2365" i="5"/>
  <c r="G2353" i="5"/>
  <c r="G2361" i="5"/>
  <c r="G2359" i="5"/>
  <c r="G132" i="5"/>
  <c r="G134" i="5"/>
  <c r="G136" i="5"/>
  <c r="G138" i="5"/>
  <c r="G140" i="5"/>
  <c r="G142" i="5"/>
  <c r="G144" i="5"/>
  <c r="G146" i="5"/>
  <c r="G148" i="5"/>
  <c r="G150" i="5"/>
  <c r="G152" i="5"/>
  <c r="G133" i="5"/>
  <c r="G141" i="5"/>
  <c r="G149" i="5"/>
  <c r="G131" i="5"/>
  <c r="M131" i="5" s="1"/>
  <c r="G139" i="5"/>
  <c r="G147" i="5"/>
  <c r="G145" i="5"/>
  <c r="G135" i="5"/>
  <c r="G151" i="5"/>
  <c r="G137" i="5"/>
  <c r="G143" i="5"/>
  <c r="N1135" i="5"/>
  <c r="O1135" i="5" s="1"/>
  <c r="N840" i="5"/>
  <c r="O840" i="5" s="1"/>
  <c r="N1571" i="5"/>
  <c r="O1571" i="5" s="1"/>
  <c r="M1572" i="5"/>
  <c r="N903" i="5"/>
  <c r="O903" i="5" s="1"/>
  <c r="G1344" i="5"/>
  <c r="G1346" i="5"/>
  <c r="G1348" i="5"/>
  <c r="G1350" i="5"/>
  <c r="G1352" i="5"/>
  <c r="G1354" i="5"/>
  <c r="G1356" i="5"/>
  <c r="G1358" i="5"/>
  <c r="G1360" i="5"/>
  <c r="G1362" i="5"/>
  <c r="G1343" i="5"/>
  <c r="M1343" i="5" s="1"/>
  <c r="G1351" i="5"/>
  <c r="G1359" i="5"/>
  <c r="G1349" i="5"/>
  <c r="G1357" i="5"/>
  <c r="G1345" i="5"/>
  <c r="G1353" i="5"/>
  <c r="G1361" i="5"/>
  <c r="G1347" i="5"/>
  <c r="G1355" i="5"/>
  <c r="G1363" i="5"/>
  <c r="G1974" i="5"/>
  <c r="M1974" i="5" s="1"/>
  <c r="G1976" i="5"/>
  <c r="G1978" i="5"/>
  <c r="G1980" i="5"/>
  <c r="G1982" i="5"/>
  <c r="G1984" i="5"/>
  <c r="G1986" i="5"/>
  <c r="G1988" i="5"/>
  <c r="G1990" i="5"/>
  <c r="G1992" i="5"/>
  <c r="G1979" i="5"/>
  <c r="G1987" i="5"/>
  <c r="G1977" i="5"/>
  <c r="G1983" i="5"/>
  <c r="G1981" i="5"/>
  <c r="G1989" i="5"/>
  <c r="G1985" i="5"/>
  <c r="G1975" i="5"/>
  <c r="G1991" i="5"/>
  <c r="N1721" i="5"/>
  <c r="O1721" i="5" s="1"/>
  <c r="N757" i="5"/>
  <c r="O757" i="5" s="1"/>
  <c r="N1530" i="5"/>
  <c r="O1530" i="5" s="1"/>
  <c r="N527" i="5"/>
  <c r="O527" i="5" s="1"/>
  <c r="G1492" i="5"/>
  <c r="M1492" i="5" s="1"/>
  <c r="G1494" i="5"/>
  <c r="G1496" i="5"/>
  <c r="G1498" i="5"/>
  <c r="G1500" i="5"/>
  <c r="G1502" i="5"/>
  <c r="G1504" i="5"/>
  <c r="G1506" i="5"/>
  <c r="G1508" i="5"/>
  <c r="G1510" i="5"/>
  <c r="G1495" i="5"/>
  <c r="G1503" i="5"/>
  <c r="G1497" i="5"/>
  <c r="G1505" i="5"/>
  <c r="G1493" i="5"/>
  <c r="G1501" i="5"/>
  <c r="G1509" i="5"/>
  <c r="G1499" i="5"/>
  <c r="G1507" i="5"/>
  <c r="G257" i="5"/>
  <c r="M257" i="5" s="1"/>
  <c r="G259" i="5"/>
  <c r="G261" i="5"/>
  <c r="G263" i="5"/>
  <c r="G265" i="5"/>
  <c r="G267" i="5"/>
  <c r="G269" i="5"/>
  <c r="G271" i="5"/>
  <c r="G273" i="5"/>
  <c r="G275" i="5"/>
  <c r="G260" i="5"/>
  <c r="G268" i="5"/>
  <c r="G276" i="5"/>
  <c r="G262" i="5"/>
  <c r="G270" i="5"/>
  <c r="G258" i="5"/>
  <c r="G274" i="5"/>
  <c r="G264" i="5"/>
  <c r="G266" i="5"/>
  <c r="G272" i="5"/>
  <c r="G2306" i="5"/>
  <c r="M2306" i="5" s="1"/>
  <c r="G2308" i="5"/>
  <c r="G2310" i="5"/>
  <c r="G2312" i="5"/>
  <c r="G2314" i="5"/>
  <c r="G2316" i="5"/>
  <c r="G2318" i="5"/>
  <c r="G2320" i="5"/>
  <c r="G2322" i="5"/>
  <c r="G2324" i="5"/>
  <c r="G2307" i="5"/>
  <c r="G2315" i="5"/>
  <c r="G2323" i="5"/>
  <c r="G2311" i="5"/>
  <c r="G2309" i="5"/>
  <c r="G2317" i="5"/>
  <c r="G2313" i="5"/>
  <c r="G2321" i="5"/>
  <c r="G2319" i="5"/>
  <c r="N549" i="5"/>
  <c r="O549" i="5" s="1"/>
  <c r="N1155" i="5"/>
  <c r="O1155" i="5" s="1"/>
  <c r="G2224" i="5"/>
  <c r="M2224" i="5" s="1"/>
  <c r="G2226" i="5"/>
  <c r="G2228" i="5"/>
  <c r="G2230" i="5"/>
  <c r="G2232" i="5"/>
  <c r="G2234" i="5"/>
  <c r="G2236" i="5"/>
  <c r="G2238" i="5"/>
  <c r="G2240" i="5"/>
  <c r="G2242" i="5"/>
  <c r="G2227" i="5"/>
  <c r="G2235" i="5"/>
  <c r="G2243" i="5"/>
  <c r="G2225" i="5"/>
  <c r="G2241" i="5"/>
  <c r="G2239" i="5"/>
  <c r="G2229" i="5"/>
  <c r="G2237" i="5"/>
  <c r="G2233" i="5"/>
  <c r="G2231" i="5"/>
  <c r="N1614" i="5"/>
  <c r="O1614" i="5" s="1"/>
  <c r="N316" i="5"/>
  <c r="O316" i="5" s="1"/>
  <c r="G1994" i="5"/>
  <c r="G1996" i="5"/>
  <c r="G1998" i="5"/>
  <c r="G2000" i="5"/>
  <c r="G2002" i="5"/>
  <c r="G2004" i="5"/>
  <c r="G2006" i="5"/>
  <c r="G2008" i="5"/>
  <c r="G2010" i="5"/>
  <c r="G2012" i="5"/>
  <c r="G1995" i="5"/>
  <c r="G2003" i="5"/>
  <c r="G2011" i="5"/>
  <c r="G1993" i="5"/>
  <c r="M1993" i="5" s="1"/>
  <c r="G2009" i="5"/>
  <c r="G1999" i="5"/>
  <c r="G1997" i="5"/>
  <c r="G2005" i="5"/>
  <c r="G2013" i="5"/>
  <c r="G2001" i="5"/>
  <c r="G2007" i="5"/>
  <c r="G2266" i="5"/>
  <c r="G2268" i="5"/>
  <c r="G2270" i="5"/>
  <c r="G2272" i="5"/>
  <c r="G2274" i="5"/>
  <c r="G2276" i="5"/>
  <c r="G2278" i="5"/>
  <c r="G2280" i="5"/>
  <c r="G2282" i="5"/>
  <c r="G2284" i="5"/>
  <c r="G2267" i="5"/>
  <c r="G2275" i="5"/>
  <c r="G2283" i="5"/>
  <c r="G2273" i="5"/>
  <c r="G2271" i="5"/>
  <c r="G2269" i="5"/>
  <c r="G2277" i="5"/>
  <c r="G2265" i="5"/>
  <c r="M2265" i="5" s="1"/>
  <c r="G2281" i="5"/>
  <c r="G2279" i="5"/>
  <c r="N2366" i="5"/>
  <c r="O2366" i="5" s="1"/>
  <c r="G2116" i="5"/>
  <c r="M2116" i="5" s="1"/>
  <c r="G2118" i="5"/>
  <c r="G2120" i="5"/>
  <c r="G2122" i="5"/>
  <c r="G2124" i="5"/>
  <c r="G2126" i="5"/>
  <c r="G2128" i="5"/>
  <c r="G2130" i="5"/>
  <c r="G2132" i="5"/>
  <c r="G2134" i="5"/>
  <c r="G2136" i="5"/>
  <c r="G2138" i="5"/>
  <c r="G2123" i="5"/>
  <c r="G2131" i="5"/>
  <c r="G2129" i="5"/>
  <c r="G2127" i="5"/>
  <c r="G2117" i="5"/>
  <c r="G2125" i="5"/>
  <c r="G2133" i="5"/>
  <c r="G2121" i="5"/>
  <c r="G2137" i="5"/>
  <c r="G2119" i="5"/>
  <c r="G2135" i="5"/>
  <c r="G1450" i="5"/>
  <c r="G1452" i="5"/>
  <c r="G1454" i="5"/>
  <c r="G1456" i="5"/>
  <c r="G1458" i="5"/>
  <c r="G1460" i="5"/>
  <c r="G1462" i="5"/>
  <c r="G1464" i="5"/>
  <c r="G1466" i="5"/>
  <c r="G1468" i="5"/>
  <c r="G1470" i="5"/>
  <c r="G1455" i="5"/>
  <c r="G1463" i="5"/>
  <c r="G1449" i="5"/>
  <c r="M1449" i="5" s="1"/>
  <c r="G1457" i="5"/>
  <c r="G1465" i="5"/>
  <c r="G1453" i="5"/>
  <c r="G1461" i="5"/>
  <c r="G1469" i="5"/>
  <c r="G1451" i="5"/>
  <c r="G1459" i="5"/>
  <c r="G1467" i="5"/>
  <c r="G1030" i="5"/>
  <c r="G1032" i="5"/>
  <c r="G1034" i="5"/>
  <c r="G1036" i="5"/>
  <c r="G1038" i="5"/>
  <c r="G1040" i="5"/>
  <c r="G1042" i="5"/>
  <c r="G1044" i="5"/>
  <c r="G1046" i="5"/>
  <c r="G1048" i="5"/>
  <c r="G1050" i="5"/>
  <c r="G1031" i="5"/>
  <c r="G1039" i="5"/>
  <c r="G1047" i="5"/>
  <c r="G1029" i="5"/>
  <c r="M1029" i="5" s="1"/>
  <c r="G1037" i="5"/>
  <c r="G1045" i="5"/>
  <c r="G1035" i="5"/>
  <c r="G1043" i="5"/>
  <c r="G1033" i="5"/>
  <c r="G1041" i="5"/>
  <c r="G1049" i="5"/>
  <c r="G361" i="5"/>
  <c r="M361" i="5" s="1"/>
  <c r="G363" i="5"/>
  <c r="G365" i="5"/>
  <c r="G367" i="5"/>
  <c r="G369" i="5"/>
  <c r="G371" i="5"/>
  <c r="G373" i="5"/>
  <c r="G375" i="5"/>
  <c r="G377" i="5"/>
  <c r="G379" i="5"/>
  <c r="G381" i="5"/>
  <c r="G362" i="5"/>
  <c r="G370" i="5"/>
  <c r="G378" i="5"/>
  <c r="G364" i="5"/>
  <c r="G372" i="5"/>
  <c r="G380" i="5"/>
  <c r="G368" i="5"/>
  <c r="G374" i="5"/>
  <c r="G376" i="5"/>
  <c r="G366" i="5"/>
  <c r="G487" i="5"/>
  <c r="M487" i="5" s="1"/>
  <c r="G489" i="5"/>
  <c r="G491" i="5"/>
  <c r="G493" i="5"/>
  <c r="G495" i="5"/>
  <c r="G497" i="5"/>
  <c r="G499" i="5"/>
  <c r="G501" i="5"/>
  <c r="G503" i="5"/>
  <c r="G505" i="5"/>
  <c r="G507" i="5"/>
  <c r="G492" i="5"/>
  <c r="G500" i="5"/>
  <c r="G494" i="5"/>
  <c r="G502" i="5"/>
  <c r="G490" i="5"/>
  <c r="G506" i="5"/>
  <c r="G488" i="5"/>
  <c r="G504" i="5"/>
  <c r="G496" i="5"/>
  <c r="G498" i="5"/>
  <c r="G1722" i="5"/>
  <c r="M1722" i="5" s="1"/>
  <c r="G1724" i="5"/>
  <c r="G1726" i="5"/>
  <c r="G1728" i="5"/>
  <c r="G1730" i="5"/>
  <c r="G1732" i="5"/>
  <c r="G1734" i="5"/>
  <c r="G1736" i="5"/>
  <c r="G1738" i="5"/>
  <c r="G1740" i="5"/>
  <c r="G1723" i="5"/>
  <c r="G1731" i="5"/>
  <c r="G1739" i="5"/>
  <c r="G1727" i="5"/>
  <c r="G1725" i="5"/>
  <c r="G1733" i="5"/>
  <c r="G1741" i="5"/>
  <c r="G1729" i="5"/>
  <c r="G1737" i="5"/>
  <c r="G1735" i="5"/>
  <c r="G1386" i="5"/>
  <c r="M1386" i="5" s="1"/>
  <c r="G1388" i="5"/>
  <c r="G1390" i="5"/>
  <c r="G1392" i="5"/>
  <c r="G1394" i="5"/>
  <c r="G1396" i="5"/>
  <c r="G1398" i="5"/>
  <c r="G1400" i="5"/>
  <c r="G1402" i="5"/>
  <c r="G1404" i="5"/>
  <c r="G1406" i="5"/>
  <c r="G1391" i="5"/>
  <c r="G1399" i="5"/>
  <c r="G1389" i="5"/>
  <c r="G1397" i="5"/>
  <c r="G1405" i="5"/>
  <c r="G1387" i="5"/>
  <c r="G1395" i="5"/>
  <c r="G1393" i="5"/>
  <c r="G1401" i="5"/>
  <c r="G1403" i="5"/>
  <c r="G1052" i="5"/>
  <c r="G1054" i="5"/>
  <c r="G1056" i="5"/>
  <c r="G1058" i="5"/>
  <c r="G1060" i="5"/>
  <c r="G1062" i="5"/>
  <c r="G1064" i="5"/>
  <c r="G1066" i="5"/>
  <c r="G1068" i="5"/>
  <c r="G1070" i="5"/>
  <c r="G1055" i="5"/>
  <c r="G1063" i="5"/>
  <c r="G1053" i="5"/>
  <c r="G1061" i="5"/>
  <c r="G1069" i="5"/>
  <c r="G1051" i="5"/>
  <c r="M1051" i="5" s="1"/>
  <c r="G1067" i="5"/>
  <c r="G1057" i="5"/>
  <c r="G1065" i="5"/>
  <c r="G1059" i="5"/>
  <c r="G719" i="5"/>
  <c r="G721" i="5"/>
  <c r="G723" i="5"/>
  <c r="G724" i="5"/>
  <c r="G726" i="5"/>
  <c r="G728" i="5"/>
  <c r="G730" i="5"/>
  <c r="G732" i="5"/>
  <c r="G734" i="5"/>
  <c r="G736" i="5"/>
  <c r="G718" i="5"/>
  <c r="M718" i="5" s="1"/>
  <c r="G729" i="5"/>
  <c r="G727" i="5"/>
  <c r="G735" i="5"/>
  <c r="G731" i="5"/>
  <c r="G725" i="5"/>
  <c r="G733" i="5"/>
  <c r="G722" i="5"/>
  <c r="G720" i="5"/>
  <c r="G383" i="5"/>
  <c r="G385" i="5"/>
  <c r="G387" i="5"/>
  <c r="G389" i="5"/>
  <c r="G391" i="5"/>
  <c r="G393" i="5"/>
  <c r="G395" i="5"/>
  <c r="G397" i="5"/>
  <c r="G399" i="5"/>
  <c r="G401" i="5"/>
  <c r="G403" i="5"/>
  <c r="G386" i="5"/>
  <c r="G394" i="5"/>
  <c r="G402" i="5"/>
  <c r="G388" i="5"/>
  <c r="G396" i="5"/>
  <c r="G384" i="5"/>
  <c r="G400" i="5"/>
  <c r="G390" i="5"/>
  <c r="G382" i="5"/>
  <c r="M382" i="5" s="1"/>
  <c r="G392" i="5"/>
  <c r="G398" i="5"/>
  <c r="N1363" i="5"/>
  <c r="O1363" i="5" s="1"/>
  <c r="N1973" i="5"/>
  <c r="O1973" i="5" s="1"/>
  <c r="N883" i="5"/>
  <c r="O883" i="5" s="1"/>
  <c r="N1992" i="5"/>
  <c r="O1992" i="5" s="1"/>
  <c r="N1321" i="5"/>
  <c r="O1321" i="5" s="1"/>
  <c r="N654" i="5"/>
  <c r="O654" i="5" s="1"/>
  <c r="N1887" i="5"/>
  <c r="O1887" i="5" s="1"/>
  <c r="N797" i="5"/>
  <c r="O797" i="5" s="1"/>
  <c r="N1951" i="5"/>
  <c r="O1951" i="5" s="1"/>
  <c r="N1112" i="5"/>
  <c r="O1112" i="5" s="1"/>
  <c r="N445" i="5"/>
  <c r="O445" i="5" s="1"/>
  <c r="G2034" i="5"/>
  <c r="M2034" i="5" s="1"/>
  <c r="G2036" i="5"/>
  <c r="G2038" i="5"/>
  <c r="G2040" i="5"/>
  <c r="G2042" i="5"/>
  <c r="G2044" i="5"/>
  <c r="G2046" i="5"/>
  <c r="G2048" i="5"/>
  <c r="G2050" i="5"/>
  <c r="G2052" i="5"/>
  <c r="G2035" i="5"/>
  <c r="G2043" i="5"/>
  <c r="G2051" i="5"/>
  <c r="G2041" i="5"/>
  <c r="G2047" i="5"/>
  <c r="G2037" i="5"/>
  <c r="G2045" i="5"/>
  <c r="G2053" i="5"/>
  <c r="G2049" i="5"/>
  <c r="G2039" i="5"/>
  <c r="G1364" i="5"/>
  <c r="M1364" i="5" s="1"/>
  <c r="G1366" i="5"/>
  <c r="G1368" i="5"/>
  <c r="G1370" i="5"/>
  <c r="G1372" i="5"/>
  <c r="G1374" i="5"/>
  <c r="G1376" i="5"/>
  <c r="G1378" i="5"/>
  <c r="G1380" i="5"/>
  <c r="G1382" i="5"/>
  <c r="G1384" i="5"/>
  <c r="G1367" i="5"/>
  <c r="G1375" i="5"/>
  <c r="G1383" i="5"/>
  <c r="G1365" i="5"/>
  <c r="G1373" i="5"/>
  <c r="G1381" i="5"/>
  <c r="G1369" i="5"/>
  <c r="G1377" i="5"/>
  <c r="G1385" i="5"/>
  <c r="G1371" i="5"/>
  <c r="G1379" i="5"/>
  <c r="G1072" i="5"/>
  <c r="G1074" i="5"/>
  <c r="G1076" i="5"/>
  <c r="G1078" i="5"/>
  <c r="G1080" i="5"/>
  <c r="G1082" i="5"/>
  <c r="G1084" i="5"/>
  <c r="G1086" i="5"/>
  <c r="G1088" i="5"/>
  <c r="G1090" i="5"/>
  <c r="G1071" i="5"/>
  <c r="M1071" i="5" s="1"/>
  <c r="G1079" i="5"/>
  <c r="G1087" i="5"/>
  <c r="G1077" i="5"/>
  <c r="G1085" i="5"/>
  <c r="G1083" i="5"/>
  <c r="G1073" i="5"/>
  <c r="G1081" i="5"/>
  <c r="G1089" i="5"/>
  <c r="G1075" i="5"/>
  <c r="G1091" i="5"/>
  <c r="G405" i="5"/>
  <c r="G407" i="5"/>
  <c r="G409" i="5"/>
  <c r="G411" i="5"/>
  <c r="G413" i="5"/>
  <c r="G415" i="5"/>
  <c r="G417" i="5"/>
  <c r="G419" i="5"/>
  <c r="G421" i="5"/>
  <c r="G423" i="5"/>
  <c r="G410" i="5"/>
  <c r="G418" i="5"/>
  <c r="G404" i="5"/>
  <c r="M404" i="5" s="1"/>
  <c r="G412" i="5"/>
  <c r="G420" i="5"/>
  <c r="G416" i="5"/>
  <c r="G406" i="5"/>
  <c r="G422" i="5"/>
  <c r="G414" i="5"/>
  <c r="G408" i="5"/>
  <c r="G424" i="5"/>
  <c r="G1680" i="5"/>
  <c r="M1680" i="5" s="1"/>
  <c r="G1682" i="5"/>
  <c r="G1684" i="5"/>
  <c r="G1686" i="5"/>
  <c r="G1688" i="5"/>
  <c r="G1690" i="5"/>
  <c r="G1692" i="5"/>
  <c r="G1694" i="5"/>
  <c r="G1696" i="5"/>
  <c r="G1698" i="5"/>
  <c r="G1685" i="5"/>
  <c r="G1689" i="5"/>
  <c r="G1681" i="5"/>
  <c r="G1683" i="5"/>
  <c r="G1687" i="5"/>
  <c r="G1691" i="5"/>
  <c r="G1699" i="5"/>
  <c r="G1693" i="5"/>
  <c r="G1697" i="5"/>
  <c r="G1695" i="5"/>
  <c r="G1178" i="5"/>
  <c r="M1178" i="5" s="1"/>
  <c r="G1180" i="5"/>
  <c r="G1182" i="5"/>
  <c r="G1184" i="5"/>
  <c r="G1186" i="5"/>
  <c r="G1188" i="5"/>
  <c r="G1190" i="5"/>
  <c r="G1192" i="5"/>
  <c r="G1194" i="5"/>
  <c r="G1196" i="5"/>
  <c r="G1198" i="5"/>
  <c r="G1183" i="5"/>
  <c r="G1191" i="5"/>
  <c r="G1181" i="5"/>
  <c r="G1189" i="5"/>
  <c r="G1197" i="5"/>
  <c r="G1179" i="5"/>
  <c r="G1187" i="5"/>
  <c r="G1195" i="5"/>
  <c r="G1185" i="5"/>
  <c r="G1193" i="5"/>
  <c r="G675" i="5"/>
  <c r="G677" i="5"/>
  <c r="G679" i="5"/>
  <c r="G681" i="5"/>
  <c r="G683" i="5"/>
  <c r="G685" i="5"/>
  <c r="G687" i="5"/>
  <c r="G689" i="5"/>
  <c r="G691" i="5"/>
  <c r="G693" i="5"/>
  <c r="G695" i="5"/>
  <c r="G676" i="5"/>
  <c r="G684" i="5"/>
  <c r="G692" i="5"/>
  <c r="G678" i="5"/>
  <c r="G686" i="5"/>
  <c r="G694" i="5"/>
  <c r="G682" i="5"/>
  <c r="G680" i="5"/>
  <c r="G688" i="5"/>
  <c r="G674" i="5"/>
  <c r="M674" i="5" s="1"/>
  <c r="G690" i="5"/>
  <c r="G341" i="5"/>
  <c r="G343" i="5"/>
  <c r="G345" i="5"/>
  <c r="G347" i="5"/>
  <c r="G349" i="5"/>
  <c r="G351" i="5"/>
  <c r="G353" i="5"/>
  <c r="G355" i="5"/>
  <c r="G357" i="5"/>
  <c r="G359" i="5"/>
  <c r="G346" i="5"/>
  <c r="G354" i="5"/>
  <c r="G340" i="5"/>
  <c r="M340" i="5" s="1"/>
  <c r="G348" i="5"/>
  <c r="G356" i="5"/>
  <c r="G352" i="5"/>
  <c r="G342" i="5"/>
  <c r="G358" i="5"/>
  <c r="G350" i="5"/>
  <c r="G344" i="5"/>
  <c r="G360" i="5"/>
  <c r="G1156" i="5"/>
  <c r="M1156" i="5" s="1"/>
  <c r="G1158" i="5"/>
  <c r="G1160" i="5"/>
  <c r="G1162" i="5"/>
  <c r="G1164" i="5"/>
  <c r="G1166" i="5"/>
  <c r="G1168" i="5"/>
  <c r="G1170" i="5"/>
  <c r="G1172" i="5"/>
  <c r="G1174" i="5"/>
  <c r="G1176" i="5"/>
  <c r="G1159" i="5"/>
  <c r="G1167" i="5"/>
  <c r="G1175" i="5"/>
  <c r="G1157" i="5"/>
  <c r="G1165" i="5"/>
  <c r="G1173" i="5"/>
  <c r="G1163" i="5"/>
  <c r="G1171" i="5"/>
  <c r="G1161" i="5"/>
  <c r="G1169" i="5"/>
  <c r="G1177" i="5"/>
  <c r="N276" i="5"/>
  <c r="O276" i="5" s="1"/>
  <c r="N2324" i="5"/>
  <c r="O2324" i="5" s="1"/>
  <c r="G195" i="5"/>
  <c r="M195" i="5" s="1"/>
  <c r="G197" i="5"/>
  <c r="G199" i="5"/>
  <c r="G201" i="5"/>
  <c r="G203" i="5"/>
  <c r="G205" i="5"/>
  <c r="G207" i="5"/>
  <c r="G209" i="5"/>
  <c r="G211" i="5"/>
  <c r="G213" i="5"/>
  <c r="G215" i="5"/>
  <c r="G196" i="5"/>
  <c r="G204" i="5"/>
  <c r="G212" i="5"/>
  <c r="G198" i="5"/>
  <c r="G206" i="5"/>
  <c r="G214" i="5"/>
  <c r="G210" i="5"/>
  <c r="G200" i="5"/>
  <c r="G216" i="5"/>
  <c r="G202" i="5"/>
  <c r="G208" i="5"/>
  <c r="G655" i="5"/>
  <c r="M655" i="5" s="1"/>
  <c r="G657" i="5"/>
  <c r="G659" i="5"/>
  <c r="G661" i="5"/>
  <c r="G663" i="5"/>
  <c r="G665" i="5"/>
  <c r="G667" i="5"/>
  <c r="G669" i="5"/>
  <c r="G671" i="5"/>
  <c r="G673" i="5"/>
  <c r="G660" i="5"/>
  <c r="G668" i="5"/>
  <c r="G662" i="5"/>
  <c r="G670" i="5"/>
  <c r="G666" i="5"/>
  <c r="G664" i="5"/>
  <c r="G672" i="5"/>
  <c r="G658" i="5"/>
  <c r="G656" i="5"/>
  <c r="G1472" i="5"/>
  <c r="G1474" i="5"/>
  <c r="G1476" i="5"/>
  <c r="G1478" i="5"/>
  <c r="G1480" i="5"/>
  <c r="G1482" i="5"/>
  <c r="G1484" i="5"/>
  <c r="G1486" i="5"/>
  <c r="G1488" i="5"/>
  <c r="G1490" i="5"/>
  <c r="G1471" i="5"/>
  <c r="M1471" i="5" s="1"/>
  <c r="G1479" i="5"/>
  <c r="G1487" i="5"/>
  <c r="G1491" i="5"/>
  <c r="G1473" i="5"/>
  <c r="G1481" i="5"/>
  <c r="G1489" i="5"/>
  <c r="G1477" i="5"/>
  <c r="G1485" i="5"/>
  <c r="G1475" i="5"/>
  <c r="G1483" i="5"/>
  <c r="G798" i="5"/>
  <c r="M798" i="5" s="1"/>
  <c r="G800" i="5"/>
  <c r="G802" i="5"/>
  <c r="G804" i="5"/>
  <c r="G806" i="5"/>
  <c r="G808" i="5"/>
  <c r="G810" i="5"/>
  <c r="G812" i="5"/>
  <c r="G814" i="5"/>
  <c r="G816" i="5"/>
  <c r="G818" i="5"/>
  <c r="G801" i="5"/>
  <c r="G809" i="5"/>
  <c r="G817" i="5"/>
  <c r="G799" i="5"/>
  <c r="G807" i="5"/>
  <c r="G815" i="5"/>
  <c r="G811" i="5"/>
  <c r="G805" i="5"/>
  <c r="G813" i="5"/>
  <c r="G803" i="5"/>
  <c r="G317" i="5"/>
  <c r="M317" i="5" s="1"/>
  <c r="G319" i="5"/>
  <c r="G321" i="5"/>
  <c r="G318" i="5"/>
  <c r="G323" i="5"/>
  <c r="G325" i="5"/>
  <c r="G327" i="5"/>
  <c r="G329" i="5"/>
  <c r="G331" i="5"/>
  <c r="G333" i="5"/>
  <c r="G335" i="5"/>
  <c r="G337" i="5"/>
  <c r="G339" i="5"/>
  <c r="G322" i="5"/>
  <c r="G330" i="5"/>
  <c r="G338" i="5"/>
  <c r="G324" i="5"/>
  <c r="G332" i="5"/>
  <c r="G320" i="5"/>
  <c r="G336" i="5"/>
  <c r="G326" i="5"/>
  <c r="G328" i="5"/>
  <c r="G334" i="5"/>
  <c r="N2243" i="5"/>
  <c r="O2243" i="5" s="1"/>
  <c r="N2223" i="5"/>
  <c r="O2223" i="5" s="1"/>
  <c r="G447" i="5"/>
  <c r="G449" i="5"/>
  <c r="G451" i="5"/>
  <c r="G453" i="5"/>
  <c r="G455" i="5"/>
  <c r="G457" i="5"/>
  <c r="G459" i="5"/>
  <c r="G461" i="5"/>
  <c r="G463" i="5"/>
  <c r="G465" i="5"/>
  <c r="G467" i="5"/>
  <c r="G452" i="5"/>
  <c r="G460" i="5"/>
  <c r="G446" i="5"/>
  <c r="M446" i="5" s="1"/>
  <c r="G454" i="5"/>
  <c r="G462" i="5"/>
  <c r="G458" i="5"/>
  <c r="G456" i="5"/>
  <c r="G448" i="5"/>
  <c r="G450" i="5"/>
  <c r="G466" i="5"/>
  <c r="G464" i="5"/>
  <c r="G1762" i="5"/>
  <c r="M1762" i="5" s="1"/>
  <c r="G1764" i="5"/>
  <c r="G1766" i="5"/>
  <c r="G1768" i="5"/>
  <c r="G1770" i="5"/>
  <c r="G1772" i="5"/>
  <c r="G1774" i="5"/>
  <c r="G1776" i="5"/>
  <c r="G1778" i="5"/>
  <c r="G1780" i="5"/>
  <c r="G1782" i="5"/>
  <c r="G1763" i="5"/>
  <c r="G1771" i="5"/>
  <c r="G1779" i="5"/>
  <c r="G1775" i="5"/>
  <c r="G1765" i="5"/>
  <c r="G1773" i="5"/>
  <c r="G1781" i="5"/>
  <c r="G1769" i="5"/>
  <c r="G1777" i="5"/>
  <c r="G1767" i="5"/>
  <c r="G1260" i="5"/>
  <c r="M1260" i="5" s="1"/>
  <c r="G1262" i="5"/>
  <c r="G1264" i="5"/>
  <c r="G1266" i="5"/>
  <c r="G1268" i="5"/>
  <c r="G1270" i="5"/>
  <c r="G1272" i="5"/>
  <c r="G1274" i="5"/>
  <c r="G1276" i="5"/>
  <c r="G1278" i="5"/>
  <c r="G1263" i="5"/>
  <c r="G1271" i="5"/>
  <c r="G1279" i="5"/>
  <c r="G1261" i="5"/>
  <c r="G1269" i="5"/>
  <c r="G1277" i="5"/>
  <c r="G1267" i="5"/>
  <c r="G1275" i="5"/>
  <c r="G1265" i="5"/>
  <c r="G1273" i="5"/>
  <c r="G591" i="5"/>
  <c r="M591" i="5" s="1"/>
  <c r="G593" i="5"/>
  <c r="G595" i="5"/>
  <c r="G597" i="5"/>
  <c r="G599" i="5"/>
  <c r="G601" i="5"/>
  <c r="G603" i="5"/>
  <c r="G605" i="5"/>
  <c r="G607" i="5"/>
  <c r="G609" i="5"/>
  <c r="G596" i="5"/>
  <c r="G604" i="5"/>
  <c r="G598" i="5"/>
  <c r="G606" i="5"/>
  <c r="G602" i="5"/>
  <c r="G600" i="5"/>
  <c r="G608" i="5"/>
  <c r="G610" i="5"/>
  <c r="G594" i="5"/>
  <c r="G592" i="5"/>
  <c r="N1028" i="5"/>
  <c r="O1028" i="5" s="1"/>
  <c r="G2054" i="5"/>
  <c r="M2054" i="5" s="1"/>
  <c r="G2056" i="5"/>
  <c r="G2058" i="5"/>
  <c r="G2060" i="5"/>
  <c r="G2062" i="5"/>
  <c r="G2064" i="5"/>
  <c r="G2066" i="5"/>
  <c r="G2068" i="5"/>
  <c r="G2070" i="5"/>
  <c r="G2072" i="5"/>
  <c r="G2059" i="5"/>
  <c r="G2067" i="5"/>
  <c r="G2057" i="5"/>
  <c r="G2073" i="5"/>
  <c r="G2063" i="5"/>
  <c r="G2061" i="5"/>
  <c r="G2069" i="5"/>
  <c r="G2065" i="5"/>
  <c r="G2055" i="5"/>
  <c r="G2071" i="5"/>
  <c r="J153" i="5"/>
  <c r="K153" i="5" s="1"/>
  <c r="I176" i="5"/>
  <c r="I177" i="5" s="1"/>
  <c r="I178" i="5" s="1"/>
  <c r="I132" i="5"/>
  <c r="I133" i="5" s="1"/>
  <c r="I134" i="5" s="1"/>
  <c r="J131" i="5"/>
  <c r="K131" i="5" s="1"/>
  <c r="J175" i="5"/>
  <c r="K175" i="5" s="1"/>
  <c r="J67" i="5"/>
  <c r="K67" i="5" s="1"/>
  <c r="I68" i="5"/>
  <c r="I69" i="5" s="1"/>
  <c r="I70" i="5" s="1"/>
  <c r="I1452" i="5"/>
  <c r="I240" i="5"/>
  <c r="I2247" i="5"/>
  <c r="I2100" i="5"/>
  <c r="I320" i="5"/>
  <c r="I1202" i="5"/>
  <c r="I1913" i="5"/>
  <c r="I1514" i="5"/>
  <c r="I1869" i="5"/>
  <c r="I260" i="5"/>
  <c r="I1996" i="5"/>
  <c r="I531" i="5"/>
  <c r="I1325" i="5"/>
  <c r="I1661" i="5"/>
  <c r="I1745" i="5"/>
  <c r="I658" i="5"/>
  <c r="I992" i="5"/>
  <c r="I1244" i="5"/>
  <c r="I29" i="5"/>
  <c r="I1283" i="5"/>
  <c r="I865" i="5"/>
  <c r="J1995" i="5"/>
  <c r="K1995" i="5" s="1"/>
  <c r="J592" i="5"/>
  <c r="K592" i="5" s="1"/>
  <c r="J362" i="5"/>
  <c r="K362" i="5" s="1"/>
  <c r="J1281" i="5"/>
  <c r="K1281" i="5" s="1"/>
  <c r="J1242" i="5"/>
  <c r="K1242" i="5" s="1"/>
  <c r="J1911" i="5"/>
  <c r="K1911" i="5" s="1"/>
  <c r="J27" i="5"/>
  <c r="K27" i="5" s="1"/>
  <c r="J1867" i="5"/>
  <c r="K1867" i="5" s="1"/>
  <c r="J656" i="5"/>
  <c r="K656" i="5" s="1"/>
  <c r="J529" i="5"/>
  <c r="K529" i="5" s="1"/>
  <c r="J990" i="5"/>
  <c r="K990" i="5" s="1"/>
  <c r="J1323" i="5"/>
  <c r="K1323" i="5" s="1"/>
  <c r="J2245" i="5"/>
  <c r="K2245" i="5" s="1"/>
  <c r="J1450" i="5"/>
  <c r="K1450" i="5" s="1"/>
  <c r="J278" i="5"/>
  <c r="K278" i="5" s="1"/>
  <c r="J1430" i="5"/>
  <c r="K1430" i="5" s="1"/>
  <c r="J1743" i="5"/>
  <c r="K1743" i="5" s="1"/>
  <c r="J862" i="5"/>
  <c r="K862" i="5" s="1"/>
  <c r="J238" i="5"/>
  <c r="K238" i="5" s="1"/>
  <c r="J1659" i="5"/>
  <c r="K1659" i="5" s="1"/>
  <c r="J1494" i="5"/>
  <c r="K1494" i="5" s="1"/>
  <c r="J318" i="5"/>
  <c r="K318" i="5" s="1"/>
  <c r="J405" i="5" l="1"/>
  <c r="K405" i="5" s="1"/>
  <c r="I821" i="5"/>
  <c r="J821" i="5" s="1"/>
  <c r="K821" i="5" s="1"/>
  <c r="J1512" i="5"/>
  <c r="K1512" i="5" s="1"/>
  <c r="I1932" i="5"/>
  <c r="I1933" i="5" s="1"/>
  <c r="I1934" i="5" s="1"/>
  <c r="J2391" i="5"/>
  <c r="K2391" i="5" s="1"/>
  <c r="I2392" i="5"/>
  <c r="J1616" i="5"/>
  <c r="K1616" i="5" s="1"/>
  <c r="J258" i="5"/>
  <c r="K258" i="5" s="1"/>
  <c r="J1493" i="5"/>
  <c r="K1493" i="5" s="1"/>
  <c r="N2391" i="5"/>
  <c r="O2391" i="5" s="1"/>
  <c r="M2392" i="5"/>
  <c r="J949" i="5"/>
  <c r="K949" i="5" s="1"/>
  <c r="J697" i="5"/>
  <c r="K697" i="5" s="1"/>
  <c r="J2205" i="5"/>
  <c r="K2205" i="5" s="1"/>
  <c r="J1701" i="5"/>
  <c r="K1701" i="5" s="1"/>
  <c r="J1093" i="5"/>
  <c r="K1093" i="5" s="1"/>
  <c r="J488" i="5"/>
  <c r="K488" i="5" s="1"/>
  <c r="J781" i="5"/>
  <c r="K781" i="5" s="1"/>
  <c r="J1261" i="5"/>
  <c r="K1261" i="5" s="1"/>
  <c r="J612" i="5"/>
  <c r="K612" i="5" s="1"/>
  <c r="I740" i="5"/>
  <c r="J740" i="5" s="1"/>
  <c r="K740" i="5" s="1"/>
  <c r="J1179" i="5"/>
  <c r="K1179" i="5" s="1"/>
  <c r="J927" i="5"/>
  <c r="K927" i="5" s="1"/>
  <c r="J780" i="5"/>
  <c r="K780" i="5" s="1"/>
  <c r="J1764" i="5"/>
  <c r="K1764" i="5" s="1"/>
  <c r="J1157" i="5"/>
  <c r="K1157" i="5" s="1"/>
  <c r="J2035" i="5"/>
  <c r="K2035" i="5" s="1"/>
  <c r="I2267" i="5"/>
  <c r="J2267" i="5" s="1"/>
  <c r="K2267" i="5" s="1"/>
  <c r="J1114" i="5"/>
  <c r="K1114" i="5" s="1"/>
  <c r="I1954" i="5"/>
  <c r="I1955" i="5" s="1"/>
  <c r="I1956" i="5" s="1"/>
  <c r="J154" i="5"/>
  <c r="K154" i="5" s="1"/>
  <c r="J111" i="5"/>
  <c r="K111" i="5" s="1"/>
  <c r="J1030" i="5"/>
  <c r="K1030" i="5" s="1"/>
  <c r="J2117" i="5"/>
  <c r="K2117" i="5" s="1"/>
  <c r="J2204" i="5"/>
  <c r="K2204" i="5" s="1"/>
  <c r="J1408" i="5"/>
  <c r="K1408" i="5" s="1"/>
  <c r="J90" i="5"/>
  <c r="K90" i="5" s="1"/>
  <c r="J2075" i="5"/>
  <c r="K2075" i="5" s="1"/>
  <c r="J675" i="5"/>
  <c r="K675" i="5" s="1"/>
  <c r="J1011" i="5"/>
  <c r="K1011" i="5" s="1"/>
  <c r="J1072" i="5"/>
  <c r="K1072" i="5" s="1"/>
  <c r="J1763" i="5"/>
  <c r="K1763" i="5" s="1"/>
  <c r="J509" i="5"/>
  <c r="K509" i="5" s="1"/>
  <c r="I1785" i="5"/>
  <c r="J1785" i="5" s="1"/>
  <c r="K1785" i="5" s="1"/>
  <c r="J2015" i="5"/>
  <c r="K2015" i="5" s="1"/>
  <c r="J2182" i="5"/>
  <c r="K2182" i="5" s="1"/>
  <c r="J447" i="5"/>
  <c r="K447" i="5" s="1"/>
  <c r="J1200" i="5"/>
  <c r="K1200" i="5" s="1"/>
  <c r="J2183" i="5"/>
  <c r="K2183" i="5" s="1"/>
  <c r="J1344" i="5"/>
  <c r="K1344" i="5" s="1"/>
  <c r="J842" i="5"/>
  <c r="K842" i="5" s="1"/>
  <c r="J1010" i="5"/>
  <c r="K1010" i="5" s="1"/>
  <c r="J1847" i="5"/>
  <c r="K1847" i="5" s="1"/>
  <c r="J341" i="5"/>
  <c r="K341" i="5" s="1"/>
  <c r="J569" i="5"/>
  <c r="K569" i="5" s="1"/>
  <c r="I1786" i="5"/>
  <c r="J1786" i="5" s="1"/>
  <c r="K1786" i="5" s="1"/>
  <c r="J905" i="5"/>
  <c r="K905" i="5" s="1"/>
  <c r="I219" i="5"/>
  <c r="I220" i="5" s="1"/>
  <c r="I221" i="5" s="1"/>
  <c r="J8" i="5"/>
  <c r="K8" i="5" s="1"/>
  <c r="I822" i="5"/>
  <c r="J822" i="5" s="1"/>
  <c r="K822" i="5" s="1"/>
  <c r="J48" i="5"/>
  <c r="K48" i="5" s="1"/>
  <c r="I1682" i="5"/>
  <c r="J1681" i="5"/>
  <c r="K1681" i="5" s="1"/>
  <c r="J1532" i="5"/>
  <c r="K1532" i="5" s="1"/>
  <c r="J759" i="5"/>
  <c r="K759" i="5" s="1"/>
  <c r="I2163" i="5"/>
  <c r="I2164" i="5" s="1"/>
  <c r="M27" i="5"/>
  <c r="M28" i="5" s="1"/>
  <c r="M176" i="5"/>
  <c r="N176" i="5" s="1"/>
  <c r="O176" i="5" s="1"/>
  <c r="J1595" i="5"/>
  <c r="K1595" i="5" s="1"/>
  <c r="I1596" i="5"/>
  <c r="J1387" i="5"/>
  <c r="K1387" i="5" s="1"/>
  <c r="J7" i="5"/>
  <c r="K7" i="5" s="1"/>
  <c r="J1889" i="5"/>
  <c r="K1889" i="5" s="1"/>
  <c r="J1137" i="5"/>
  <c r="K1137" i="5" s="1"/>
  <c r="J1555" i="5"/>
  <c r="K1555" i="5" s="1"/>
  <c r="I198" i="5"/>
  <c r="J198" i="5" s="1"/>
  <c r="K198" i="5" s="1"/>
  <c r="M2368" i="5"/>
  <c r="M2369" i="5" s="1"/>
  <c r="J2327" i="5"/>
  <c r="K2327" i="5" s="1"/>
  <c r="J799" i="5"/>
  <c r="K799" i="5" s="1"/>
  <c r="J1052" i="5"/>
  <c r="K1052" i="5" s="1"/>
  <c r="J634" i="5"/>
  <c r="K634" i="5" s="1"/>
  <c r="J469" i="5"/>
  <c r="K469" i="5" s="1"/>
  <c r="J1221" i="5"/>
  <c r="K1221" i="5" s="1"/>
  <c r="J2368" i="5"/>
  <c r="K2368" i="5" s="1"/>
  <c r="I2369" i="5"/>
  <c r="J1573" i="5"/>
  <c r="K1573" i="5" s="1"/>
  <c r="I1574" i="5"/>
  <c r="J2286" i="5"/>
  <c r="K2286" i="5" s="1"/>
  <c r="I2287" i="5"/>
  <c r="I1473" i="5"/>
  <c r="J1472" i="5"/>
  <c r="K1472" i="5" s="1"/>
  <c r="I2226" i="5"/>
  <c r="J2225" i="5"/>
  <c r="K2225" i="5" s="1"/>
  <c r="J885" i="5"/>
  <c r="K885" i="5" s="1"/>
  <c r="J551" i="5"/>
  <c r="K551" i="5" s="1"/>
  <c r="J1637" i="5"/>
  <c r="K1637" i="5" s="1"/>
  <c r="J1365" i="5"/>
  <c r="K1365" i="5" s="1"/>
  <c r="I970" i="5"/>
  <c r="J969" i="5"/>
  <c r="K969" i="5" s="1"/>
  <c r="J1975" i="5"/>
  <c r="K1975" i="5" s="1"/>
  <c r="J1723" i="5"/>
  <c r="K1723" i="5" s="1"/>
  <c r="J383" i="5"/>
  <c r="K383" i="5" s="1"/>
  <c r="I1367" i="5"/>
  <c r="I1368" i="5" s="1"/>
  <c r="J1824" i="5"/>
  <c r="K1824" i="5" s="1"/>
  <c r="I1825" i="5"/>
  <c r="I2349" i="5"/>
  <c r="J2348" i="5"/>
  <c r="K2348" i="5" s="1"/>
  <c r="I2141" i="5"/>
  <c r="J2140" i="5"/>
  <c r="K2140" i="5" s="1"/>
  <c r="J719" i="5"/>
  <c r="K719" i="5" s="1"/>
  <c r="J301" i="5"/>
  <c r="K301" i="5" s="1"/>
  <c r="I427" i="5"/>
  <c r="J426" i="5"/>
  <c r="K426" i="5" s="1"/>
  <c r="J2307" i="5"/>
  <c r="K2307" i="5" s="1"/>
  <c r="I2308" i="5"/>
  <c r="I1305" i="5"/>
  <c r="J1304" i="5"/>
  <c r="K1304" i="5" s="1"/>
  <c r="J2055" i="5"/>
  <c r="K2055" i="5" s="1"/>
  <c r="I2056" i="5"/>
  <c r="I1807" i="5"/>
  <c r="J1806" i="5"/>
  <c r="K1806" i="5" s="1"/>
  <c r="N2367" i="5"/>
  <c r="O2367" i="5" s="1"/>
  <c r="N89" i="5"/>
  <c r="O89" i="5" s="1"/>
  <c r="M90" i="5"/>
  <c r="N131" i="5"/>
  <c r="O131" i="5" s="1"/>
  <c r="M7" i="5"/>
  <c r="M111" i="5"/>
  <c r="N67" i="5"/>
  <c r="O67" i="5" s="1"/>
  <c r="M154" i="5"/>
  <c r="N195" i="5"/>
  <c r="O195" i="5" s="1"/>
  <c r="N6" i="5"/>
  <c r="O6" i="5" s="1"/>
  <c r="N153" i="5"/>
  <c r="O153" i="5" s="1"/>
  <c r="N110" i="5"/>
  <c r="O110" i="5" s="1"/>
  <c r="M132" i="5"/>
  <c r="M68" i="5"/>
  <c r="M196" i="5"/>
  <c r="M488" i="5"/>
  <c r="N487" i="5"/>
  <c r="O487" i="5" s="1"/>
  <c r="M2117" i="5"/>
  <c r="N2116" i="5"/>
  <c r="O2116" i="5" s="1"/>
  <c r="N2306" i="5"/>
  <c r="O2306" i="5" s="1"/>
  <c r="M2307" i="5"/>
  <c r="M2140" i="5"/>
  <c r="N2139" i="5"/>
  <c r="O2139" i="5" s="1"/>
  <c r="N528" i="5"/>
  <c r="O528" i="5" s="1"/>
  <c r="M529" i="5"/>
  <c r="N591" i="5"/>
  <c r="O591" i="5" s="1"/>
  <c r="M592" i="5"/>
  <c r="N674" i="5"/>
  <c r="O674" i="5" s="1"/>
  <c r="M675" i="5"/>
  <c r="N361" i="5"/>
  <c r="O361" i="5" s="1"/>
  <c r="M362" i="5"/>
  <c r="N1636" i="5"/>
  <c r="O1636" i="5" s="1"/>
  <c r="M1637" i="5"/>
  <c r="M1659" i="5"/>
  <c r="N1658" i="5"/>
  <c r="O1658" i="5" s="1"/>
  <c r="N1009" i="5"/>
  <c r="O1009" i="5" s="1"/>
  <c r="M1010" i="5"/>
  <c r="N300" i="5"/>
  <c r="O300" i="5" s="1"/>
  <c r="M301" i="5"/>
  <c r="M318" i="5"/>
  <c r="N317" i="5"/>
  <c r="O317" i="5" s="1"/>
  <c r="N1471" i="5"/>
  <c r="O1471" i="5" s="1"/>
  <c r="M1472" i="5"/>
  <c r="M1157" i="5"/>
  <c r="N1156" i="5"/>
  <c r="O1156" i="5" s="1"/>
  <c r="N1071" i="5"/>
  <c r="O1071" i="5" s="1"/>
  <c r="M1072" i="5"/>
  <c r="N1364" i="5"/>
  <c r="O1364" i="5" s="1"/>
  <c r="M1365" i="5"/>
  <c r="N2034" i="5"/>
  <c r="O2034" i="5" s="1"/>
  <c r="M2035" i="5"/>
  <c r="M2225" i="5"/>
  <c r="N2224" i="5"/>
  <c r="O2224" i="5" s="1"/>
  <c r="N1805" i="5"/>
  <c r="O1805" i="5" s="1"/>
  <c r="M1806" i="5"/>
  <c r="N737" i="5"/>
  <c r="O737" i="5" s="1"/>
  <c r="M738" i="5"/>
  <c r="N1700" i="5"/>
  <c r="O1700" i="5" s="1"/>
  <c r="M1701" i="5"/>
  <c r="N47" i="5"/>
  <c r="O47" i="5" s="1"/>
  <c r="M48" i="5"/>
  <c r="M278" i="5"/>
  <c r="N277" i="5"/>
  <c r="O277" i="5" s="1"/>
  <c r="N425" i="5"/>
  <c r="O425" i="5" s="1"/>
  <c r="M426" i="5"/>
  <c r="N1866" i="5"/>
  <c r="O1866" i="5" s="1"/>
  <c r="M1867" i="5"/>
  <c r="M1304" i="5"/>
  <c r="N1303" i="5"/>
  <c r="O1303" i="5" s="1"/>
  <c r="N382" i="5"/>
  <c r="O382" i="5" s="1"/>
  <c r="M383" i="5"/>
  <c r="M1450" i="5"/>
  <c r="N1449" i="5"/>
  <c r="O1449" i="5" s="1"/>
  <c r="N989" i="5"/>
  <c r="O989" i="5" s="1"/>
  <c r="M990" i="5"/>
  <c r="M218" i="5"/>
  <c r="N217" i="5"/>
  <c r="O217" i="5" s="1"/>
  <c r="M2055" i="5"/>
  <c r="N2054" i="5"/>
  <c r="O2054" i="5" s="1"/>
  <c r="M447" i="5"/>
  <c r="N446" i="5"/>
  <c r="O446" i="5" s="1"/>
  <c r="M1052" i="5"/>
  <c r="N1051" i="5"/>
  <c r="O1051" i="5" s="1"/>
  <c r="M1387" i="5"/>
  <c r="N1386" i="5"/>
  <c r="O1386" i="5" s="1"/>
  <c r="N1722" i="5"/>
  <c r="O1722" i="5" s="1"/>
  <c r="M1723" i="5"/>
  <c r="M1493" i="5"/>
  <c r="N1492" i="5"/>
  <c r="O1492" i="5" s="1"/>
  <c r="M927" i="5"/>
  <c r="N926" i="5"/>
  <c r="O926" i="5" s="1"/>
  <c r="M1555" i="5"/>
  <c r="N1554" i="5"/>
  <c r="O1554" i="5" s="1"/>
  <c r="M820" i="5"/>
  <c r="N819" i="5"/>
  <c r="O819" i="5" s="1"/>
  <c r="M1114" i="5"/>
  <c r="N1113" i="5"/>
  <c r="O1113" i="5" s="1"/>
  <c r="M612" i="5"/>
  <c r="N611" i="5"/>
  <c r="O611" i="5" s="1"/>
  <c r="N1199" i="5"/>
  <c r="O1199" i="5" s="1"/>
  <c r="M1200" i="5"/>
  <c r="N968" i="5"/>
  <c r="O968" i="5" s="1"/>
  <c r="M969" i="5"/>
  <c r="N2285" i="5"/>
  <c r="O2285" i="5" s="1"/>
  <c r="M2286" i="5"/>
  <c r="M780" i="5"/>
  <c r="N779" i="5"/>
  <c r="O779" i="5" s="1"/>
  <c r="M2245" i="5"/>
  <c r="N2244" i="5"/>
  <c r="O2244" i="5" s="1"/>
  <c r="N2325" i="5"/>
  <c r="O2325" i="5" s="1"/>
  <c r="M2326" i="5"/>
  <c r="N798" i="5"/>
  <c r="O798" i="5" s="1"/>
  <c r="M799" i="5"/>
  <c r="N1993" i="5"/>
  <c r="O1993" i="5" s="1"/>
  <c r="M1994" i="5"/>
  <c r="N1974" i="5"/>
  <c r="O1974" i="5" s="1"/>
  <c r="M1975" i="5"/>
  <c r="M1616" i="5"/>
  <c r="N1615" i="5"/>
  <c r="O1615" i="5" s="1"/>
  <c r="M1221" i="5"/>
  <c r="N1220" i="5"/>
  <c r="O1220" i="5" s="1"/>
  <c r="N2074" i="5"/>
  <c r="O2074" i="5" s="1"/>
  <c r="M2075" i="5"/>
  <c r="N1280" i="5"/>
  <c r="O1280" i="5" s="1"/>
  <c r="M1281" i="5"/>
  <c r="N696" i="5"/>
  <c r="O696" i="5" s="1"/>
  <c r="M697" i="5"/>
  <c r="N861" i="5"/>
  <c r="O861" i="5" s="1"/>
  <c r="M862" i="5"/>
  <c r="N568" i="5"/>
  <c r="O568" i="5" s="1"/>
  <c r="M569" i="5"/>
  <c r="N1178" i="5"/>
  <c r="O1178" i="5" s="1"/>
  <c r="M1179" i="5"/>
  <c r="N550" i="5"/>
  <c r="O550" i="5" s="1"/>
  <c r="M551" i="5"/>
  <c r="N758" i="5"/>
  <c r="O758" i="5" s="1"/>
  <c r="M759" i="5"/>
  <c r="N904" i="5"/>
  <c r="O904" i="5" s="1"/>
  <c r="M905" i="5"/>
  <c r="M469" i="5"/>
  <c r="N468" i="5"/>
  <c r="O468" i="5" s="1"/>
  <c r="M1093" i="5"/>
  <c r="N1092" i="5"/>
  <c r="O1092" i="5" s="1"/>
  <c r="M1408" i="5"/>
  <c r="N1407" i="5"/>
  <c r="O1407" i="5" s="1"/>
  <c r="N508" i="5"/>
  <c r="O508" i="5" s="1"/>
  <c r="M509" i="5"/>
  <c r="N2097" i="5"/>
  <c r="O2097" i="5" s="1"/>
  <c r="M2098" i="5"/>
  <c r="N718" i="5"/>
  <c r="O718" i="5" s="1"/>
  <c r="M719" i="5"/>
  <c r="N633" i="5"/>
  <c r="O633" i="5" s="1"/>
  <c r="M634" i="5"/>
  <c r="M1512" i="5"/>
  <c r="N1511" i="5"/>
  <c r="O1511" i="5" s="1"/>
  <c r="N1762" i="5"/>
  <c r="O1762" i="5" s="1"/>
  <c r="M1763" i="5"/>
  <c r="M885" i="5"/>
  <c r="N884" i="5"/>
  <c r="O884" i="5" s="1"/>
  <c r="N2265" i="5"/>
  <c r="O2265" i="5" s="1"/>
  <c r="M2266" i="5"/>
  <c r="M1137" i="5"/>
  <c r="N1136" i="5"/>
  <c r="O1136" i="5" s="1"/>
  <c r="M2348" i="5"/>
  <c r="N2347" i="5"/>
  <c r="O2347" i="5" s="1"/>
  <c r="M238" i="5"/>
  <c r="N237" i="5"/>
  <c r="O237" i="5" s="1"/>
  <c r="N1742" i="5"/>
  <c r="O1742" i="5" s="1"/>
  <c r="M1743" i="5"/>
  <c r="N1930" i="5"/>
  <c r="O1930" i="5" s="1"/>
  <c r="M1931" i="5"/>
  <c r="M1911" i="5"/>
  <c r="N1910" i="5"/>
  <c r="O1910" i="5" s="1"/>
  <c r="N2014" i="5"/>
  <c r="O2014" i="5" s="1"/>
  <c r="M2015" i="5"/>
  <c r="M656" i="5"/>
  <c r="N655" i="5"/>
  <c r="O655" i="5" s="1"/>
  <c r="M258" i="5"/>
  <c r="N257" i="5"/>
  <c r="O257" i="5" s="1"/>
  <c r="N841" i="5"/>
  <c r="O841" i="5" s="1"/>
  <c r="M842" i="5"/>
  <c r="M2182" i="5"/>
  <c r="N2181" i="5"/>
  <c r="O2181" i="5" s="1"/>
  <c r="N404" i="5"/>
  <c r="O404" i="5" s="1"/>
  <c r="M405" i="5"/>
  <c r="M1824" i="5"/>
  <c r="N1823" i="5"/>
  <c r="O1823" i="5" s="1"/>
  <c r="M2161" i="5"/>
  <c r="N2160" i="5"/>
  <c r="O2160" i="5" s="1"/>
  <c r="N1029" i="5"/>
  <c r="O1029" i="5" s="1"/>
  <c r="M1030" i="5"/>
  <c r="M1681" i="5"/>
  <c r="N1680" i="5"/>
  <c r="O1680" i="5" s="1"/>
  <c r="N1343" i="5"/>
  <c r="O1343" i="5" s="1"/>
  <c r="M1344" i="5"/>
  <c r="N1846" i="5"/>
  <c r="O1846" i="5" s="1"/>
  <c r="M1847" i="5"/>
  <c r="M341" i="5"/>
  <c r="N340" i="5"/>
  <c r="O340" i="5" s="1"/>
  <c r="J176" i="5"/>
  <c r="K176" i="5" s="1"/>
  <c r="N1260" i="5"/>
  <c r="O1260" i="5" s="1"/>
  <c r="M1261" i="5"/>
  <c r="N1952" i="5"/>
  <c r="O1952" i="5" s="1"/>
  <c r="M1953" i="5"/>
  <c r="N1888" i="5"/>
  <c r="O1888" i="5" s="1"/>
  <c r="M1889" i="5"/>
  <c r="M1323" i="5"/>
  <c r="N1322" i="5"/>
  <c r="O1322" i="5" s="1"/>
  <c r="N1531" i="5"/>
  <c r="O1531" i="5" s="1"/>
  <c r="M1532" i="5"/>
  <c r="N1572" i="5"/>
  <c r="O1572" i="5" s="1"/>
  <c r="M1573" i="5"/>
  <c r="M2204" i="5"/>
  <c r="N2203" i="5"/>
  <c r="O2203" i="5" s="1"/>
  <c r="M1595" i="5"/>
  <c r="N1594" i="5"/>
  <c r="O1594" i="5" s="1"/>
  <c r="N1783" i="5"/>
  <c r="O1783" i="5" s="1"/>
  <c r="M1784" i="5"/>
  <c r="N1429" i="5"/>
  <c r="O1429" i="5" s="1"/>
  <c r="M1430" i="5"/>
  <c r="N948" i="5"/>
  <c r="O948" i="5" s="1"/>
  <c r="M949" i="5"/>
  <c r="N1241" i="5"/>
  <c r="O1241" i="5" s="1"/>
  <c r="M1242" i="5"/>
  <c r="J132" i="5"/>
  <c r="K132" i="5" s="1"/>
  <c r="J69" i="5"/>
  <c r="K69" i="5" s="1"/>
  <c r="J68" i="5"/>
  <c r="K68" i="5" s="1"/>
  <c r="I866" i="5"/>
  <c r="I1850" i="5"/>
  <c r="I908" i="5"/>
  <c r="I1726" i="5"/>
  <c r="I157" i="5"/>
  <c r="I993" i="5"/>
  <c r="I114" i="5"/>
  <c r="I615" i="5"/>
  <c r="I1433" i="5"/>
  <c r="I1704" i="5"/>
  <c r="I1182" i="5"/>
  <c r="I1033" i="5"/>
  <c r="I135" i="5"/>
  <c r="I1326" i="5"/>
  <c r="I532" i="5"/>
  <c r="I802" i="5"/>
  <c r="I1997" i="5"/>
  <c r="I1870" i="5"/>
  <c r="I952" i="5"/>
  <c r="I1558" i="5"/>
  <c r="I10" i="5"/>
  <c r="I472" i="5"/>
  <c r="I845" i="5"/>
  <c r="I1264" i="5"/>
  <c r="I1117" i="5"/>
  <c r="I572" i="5"/>
  <c r="I1746" i="5"/>
  <c r="I700" i="5"/>
  <c r="I512" i="5"/>
  <c r="I2207" i="5"/>
  <c r="I1640" i="5"/>
  <c r="I1619" i="5"/>
  <c r="I261" i="5"/>
  <c r="I281" i="5"/>
  <c r="I1515" i="5"/>
  <c r="I51" i="5"/>
  <c r="I1013" i="5"/>
  <c r="I1496" i="5"/>
  <c r="I722" i="5"/>
  <c r="I1347" i="5"/>
  <c r="I304" i="5"/>
  <c r="I491" i="5"/>
  <c r="I1978" i="5"/>
  <c r="I450" i="5"/>
  <c r="I1055" i="5"/>
  <c r="I344" i="5"/>
  <c r="I1284" i="5"/>
  <c r="I30" i="5"/>
  <c r="I179" i="5"/>
  <c r="I1245" i="5"/>
  <c r="I1390" i="5"/>
  <c r="I408" i="5"/>
  <c r="I659" i="5"/>
  <c r="I930" i="5"/>
  <c r="I2038" i="5"/>
  <c r="I741" i="5"/>
  <c r="I2329" i="5"/>
  <c r="I1224" i="5"/>
  <c r="I386" i="5"/>
  <c r="I1766" i="5"/>
  <c r="I783" i="5"/>
  <c r="I365" i="5"/>
  <c r="I2185" i="5"/>
  <c r="I1096" i="5"/>
  <c r="I2120" i="5"/>
  <c r="I1662" i="5"/>
  <c r="I93" i="5"/>
  <c r="I2078" i="5"/>
  <c r="I1140" i="5"/>
  <c r="I595" i="5"/>
  <c r="I2018" i="5"/>
  <c r="I637" i="5"/>
  <c r="I1160" i="5"/>
  <c r="I554" i="5"/>
  <c r="I1075" i="5"/>
  <c r="I678" i="5"/>
  <c r="I1914" i="5"/>
  <c r="I1203" i="5"/>
  <c r="I321" i="5"/>
  <c r="I2101" i="5"/>
  <c r="I2248" i="5"/>
  <c r="I1535" i="5"/>
  <c r="I71" i="5"/>
  <c r="I241" i="5"/>
  <c r="I1453" i="5"/>
  <c r="I888" i="5"/>
  <c r="I1892" i="5"/>
  <c r="I762" i="5"/>
  <c r="I1411" i="5"/>
  <c r="J2118" i="5"/>
  <c r="K2118" i="5" s="1"/>
  <c r="J1638" i="5"/>
  <c r="K1638" i="5" s="1"/>
  <c r="J1996" i="5"/>
  <c r="K1996" i="5" s="1"/>
  <c r="J2184" i="5"/>
  <c r="K2184" i="5" s="1"/>
  <c r="J2328" i="5"/>
  <c r="K2328" i="5" s="1"/>
  <c r="J9" i="5"/>
  <c r="K9" i="5" s="1"/>
  <c r="J928" i="5"/>
  <c r="K928" i="5" s="1"/>
  <c r="J1073" i="5"/>
  <c r="K1073" i="5" s="1"/>
  <c r="J1495" i="5"/>
  <c r="K1495" i="5" s="1"/>
  <c r="J239" i="5"/>
  <c r="K239" i="5" s="1"/>
  <c r="J863" i="5"/>
  <c r="K863" i="5" s="1"/>
  <c r="J177" i="5"/>
  <c r="K177" i="5" s="1"/>
  <c r="J886" i="5"/>
  <c r="K886" i="5" s="1"/>
  <c r="J2206" i="5"/>
  <c r="K2206" i="5" s="1"/>
  <c r="J843" i="5"/>
  <c r="K843" i="5" s="1"/>
  <c r="J1180" i="5"/>
  <c r="K1180" i="5" s="1"/>
  <c r="J470" i="5"/>
  <c r="K470" i="5" s="1"/>
  <c r="J991" i="5"/>
  <c r="K991" i="5" s="1"/>
  <c r="J1848" i="5"/>
  <c r="K1848" i="5" s="1"/>
  <c r="J530" i="5"/>
  <c r="K530" i="5" s="1"/>
  <c r="J1115" i="5"/>
  <c r="K1115" i="5" s="1"/>
  <c r="J1513" i="5"/>
  <c r="K1513" i="5" s="1"/>
  <c r="J1158" i="5"/>
  <c r="K1158" i="5" s="1"/>
  <c r="J112" i="5"/>
  <c r="K112" i="5" s="1"/>
  <c r="J1724" i="5"/>
  <c r="K1724" i="5" s="1"/>
  <c r="J2036" i="5"/>
  <c r="K2036" i="5" s="1"/>
  <c r="J698" i="5"/>
  <c r="K698" i="5" s="1"/>
  <c r="J570" i="5"/>
  <c r="K570" i="5" s="1"/>
  <c r="J259" i="5"/>
  <c r="K259" i="5" s="1"/>
  <c r="J91" i="5"/>
  <c r="K91" i="5" s="1"/>
  <c r="J1201" i="5"/>
  <c r="K1201" i="5" s="1"/>
  <c r="J1243" i="5"/>
  <c r="K1243" i="5" s="1"/>
  <c r="J1138" i="5"/>
  <c r="K1138" i="5" s="1"/>
  <c r="J1388" i="5"/>
  <c r="K1388" i="5" s="1"/>
  <c r="J1765" i="5"/>
  <c r="K1765" i="5" s="1"/>
  <c r="J1222" i="5"/>
  <c r="K1222" i="5" s="1"/>
  <c r="J613" i="5"/>
  <c r="K613" i="5" s="1"/>
  <c r="J2016" i="5"/>
  <c r="K2016" i="5" s="1"/>
  <c r="J302" i="5"/>
  <c r="K302" i="5" s="1"/>
  <c r="J1556" i="5"/>
  <c r="K1556" i="5" s="1"/>
  <c r="J489" i="5"/>
  <c r="K489" i="5" s="1"/>
  <c r="J70" i="5"/>
  <c r="K70" i="5" s="1"/>
  <c r="J906" i="5"/>
  <c r="K906" i="5" s="1"/>
  <c r="J1053" i="5"/>
  <c r="K1053" i="5" s="1"/>
  <c r="J1660" i="5"/>
  <c r="K1660" i="5" s="1"/>
  <c r="J635" i="5"/>
  <c r="K635" i="5" s="1"/>
  <c r="J1976" i="5"/>
  <c r="K1976" i="5" s="1"/>
  <c r="J1744" i="5"/>
  <c r="K1744" i="5" s="1"/>
  <c r="J1533" i="5"/>
  <c r="K1533" i="5" s="1"/>
  <c r="J1012" i="5"/>
  <c r="K1012" i="5" s="1"/>
  <c r="J2246" i="5"/>
  <c r="K2246" i="5" s="1"/>
  <c r="J406" i="5"/>
  <c r="K406" i="5" s="1"/>
  <c r="J1702" i="5"/>
  <c r="K1702" i="5" s="1"/>
  <c r="J319" i="5"/>
  <c r="K319" i="5" s="1"/>
  <c r="J950" i="5"/>
  <c r="K950" i="5" s="1"/>
  <c r="J1094" i="5"/>
  <c r="K1094" i="5" s="1"/>
  <c r="J1345" i="5"/>
  <c r="K1345" i="5" s="1"/>
  <c r="J2099" i="5"/>
  <c r="K2099" i="5" s="1"/>
  <c r="J1031" i="5"/>
  <c r="K1031" i="5" s="1"/>
  <c r="J676" i="5"/>
  <c r="K676" i="5" s="1"/>
  <c r="J1431" i="5"/>
  <c r="K1431" i="5" s="1"/>
  <c r="J1262" i="5"/>
  <c r="K1262" i="5" s="1"/>
  <c r="J1890" i="5"/>
  <c r="K1890" i="5" s="1"/>
  <c r="J279" i="5"/>
  <c r="K279" i="5" s="1"/>
  <c r="J1451" i="5"/>
  <c r="K1451" i="5" s="1"/>
  <c r="J800" i="5"/>
  <c r="K800" i="5" s="1"/>
  <c r="J1324" i="5"/>
  <c r="K1324" i="5" s="1"/>
  <c r="J1617" i="5"/>
  <c r="K1617" i="5" s="1"/>
  <c r="J155" i="5"/>
  <c r="K155" i="5" s="1"/>
  <c r="J448" i="5"/>
  <c r="K448" i="5" s="1"/>
  <c r="J1409" i="5"/>
  <c r="K1409" i="5" s="1"/>
  <c r="J342" i="5"/>
  <c r="K342" i="5" s="1"/>
  <c r="J657" i="5"/>
  <c r="K657" i="5" s="1"/>
  <c r="J720" i="5"/>
  <c r="K720" i="5" s="1"/>
  <c r="J1868" i="5"/>
  <c r="K1868" i="5" s="1"/>
  <c r="J28" i="5"/>
  <c r="K28" i="5" s="1"/>
  <c r="J1912" i="5"/>
  <c r="K1912" i="5" s="1"/>
  <c r="J510" i="5"/>
  <c r="K510" i="5" s="1"/>
  <c r="J782" i="5"/>
  <c r="K782" i="5" s="1"/>
  <c r="J133" i="5"/>
  <c r="K133" i="5" s="1"/>
  <c r="J384" i="5"/>
  <c r="K384" i="5" s="1"/>
  <c r="J552" i="5"/>
  <c r="K552" i="5" s="1"/>
  <c r="J2076" i="5"/>
  <c r="K2076" i="5" s="1"/>
  <c r="J49" i="5"/>
  <c r="K49" i="5" s="1"/>
  <c r="J1282" i="5"/>
  <c r="K1282" i="5" s="1"/>
  <c r="J363" i="5"/>
  <c r="K363" i="5" s="1"/>
  <c r="J593" i="5"/>
  <c r="K593" i="5" s="1"/>
  <c r="J760" i="5"/>
  <c r="K760" i="5" s="1"/>
  <c r="J1932" i="5" l="1"/>
  <c r="K1932" i="5" s="1"/>
  <c r="N2392" i="5"/>
  <c r="O2392" i="5" s="1"/>
  <c r="M2393" i="5"/>
  <c r="J2392" i="5"/>
  <c r="K2392" i="5" s="1"/>
  <c r="I2393" i="5"/>
  <c r="I2268" i="5"/>
  <c r="I2269" i="5" s="1"/>
  <c r="J1955" i="5"/>
  <c r="K1955" i="5" s="1"/>
  <c r="J1954" i="5"/>
  <c r="K1954" i="5" s="1"/>
  <c r="N27" i="5"/>
  <c r="O27" i="5" s="1"/>
  <c r="I1787" i="5"/>
  <c r="J1787" i="5" s="1"/>
  <c r="K1787" i="5" s="1"/>
  <c r="M177" i="5"/>
  <c r="M178" i="5" s="1"/>
  <c r="J219" i="5"/>
  <c r="K219" i="5" s="1"/>
  <c r="I823" i="5"/>
  <c r="I824" i="5" s="1"/>
  <c r="J2163" i="5"/>
  <c r="K2163" i="5" s="1"/>
  <c r="J1682" i="5"/>
  <c r="K1682" i="5" s="1"/>
  <c r="I1683" i="5"/>
  <c r="N2368" i="5"/>
  <c r="O2368" i="5" s="1"/>
  <c r="J1596" i="5"/>
  <c r="K1596" i="5" s="1"/>
  <c r="I1597" i="5"/>
  <c r="J1367" i="5"/>
  <c r="K1367" i="5" s="1"/>
  <c r="I199" i="5"/>
  <c r="I200" i="5" s="1"/>
  <c r="J2268" i="5"/>
  <c r="K2268" i="5" s="1"/>
  <c r="J2349" i="5"/>
  <c r="K2349" i="5" s="1"/>
  <c r="I2350" i="5"/>
  <c r="J970" i="5"/>
  <c r="K970" i="5" s="1"/>
  <c r="I971" i="5"/>
  <c r="I2288" i="5"/>
  <c r="J2287" i="5"/>
  <c r="K2287" i="5" s="1"/>
  <c r="J2056" i="5"/>
  <c r="K2056" i="5" s="1"/>
  <c r="I2057" i="5"/>
  <c r="J2308" i="5"/>
  <c r="K2308" i="5" s="1"/>
  <c r="I2309" i="5"/>
  <c r="J1574" i="5"/>
  <c r="K1574" i="5" s="1"/>
  <c r="I1575" i="5"/>
  <c r="J1473" i="5"/>
  <c r="K1473" i="5" s="1"/>
  <c r="I1474" i="5"/>
  <c r="I1826" i="5"/>
  <c r="J1825" i="5"/>
  <c r="K1825" i="5" s="1"/>
  <c r="J2369" i="5"/>
  <c r="K2369" i="5" s="1"/>
  <c r="I2370" i="5"/>
  <c r="J1807" i="5"/>
  <c r="K1807" i="5" s="1"/>
  <c r="I1808" i="5"/>
  <c r="I1306" i="5"/>
  <c r="J1305" i="5"/>
  <c r="K1305" i="5" s="1"/>
  <c r="I428" i="5"/>
  <c r="J427" i="5"/>
  <c r="K427" i="5" s="1"/>
  <c r="I2142" i="5"/>
  <c r="J2141" i="5"/>
  <c r="K2141" i="5" s="1"/>
  <c r="I2227" i="5"/>
  <c r="J2226" i="5"/>
  <c r="K2226" i="5" s="1"/>
  <c r="N90" i="5"/>
  <c r="O90" i="5" s="1"/>
  <c r="M91" i="5"/>
  <c r="N7" i="5"/>
  <c r="O7" i="5" s="1"/>
  <c r="N132" i="5"/>
  <c r="O132" i="5" s="1"/>
  <c r="M8" i="5"/>
  <c r="M197" i="5"/>
  <c r="N196" i="5"/>
  <c r="O196" i="5" s="1"/>
  <c r="N2369" i="5"/>
  <c r="O2369" i="5" s="1"/>
  <c r="M2370" i="5"/>
  <c r="M69" i="5"/>
  <c r="N111" i="5"/>
  <c r="O111" i="5" s="1"/>
  <c r="N68" i="5"/>
  <c r="O68" i="5" s="1"/>
  <c r="M155" i="5"/>
  <c r="M156" i="5" s="1"/>
  <c r="M112" i="5"/>
  <c r="N154" i="5"/>
  <c r="O154" i="5" s="1"/>
  <c r="N48" i="5"/>
  <c r="O48" i="5" s="1"/>
  <c r="M133" i="5"/>
  <c r="M49" i="5"/>
  <c r="M1848" i="5"/>
  <c r="N1847" i="5"/>
  <c r="O1847" i="5" s="1"/>
  <c r="N842" i="5"/>
  <c r="O842" i="5" s="1"/>
  <c r="M843" i="5"/>
  <c r="M720" i="5"/>
  <c r="N719" i="5"/>
  <c r="O719" i="5" s="1"/>
  <c r="M510" i="5"/>
  <c r="N509" i="5"/>
  <c r="O509" i="5" s="1"/>
  <c r="N905" i="5"/>
  <c r="O905" i="5" s="1"/>
  <c r="M906" i="5"/>
  <c r="N569" i="5"/>
  <c r="O569" i="5" s="1"/>
  <c r="M570" i="5"/>
  <c r="N1723" i="5"/>
  <c r="O1723" i="5" s="1"/>
  <c r="M1724" i="5"/>
  <c r="N383" i="5"/>
  <c r="O383" i="5" s="1"/>
  <c r="M384" i="5"/>
  <c r="M1868" i="5"/>
  <c r="N1867" i="5"/>
  <c r="O1867" i="5" s="1"/>
  <c r="N1701" i="5"/>
  <c r="O1701" i="5" s="1"/>
  <c r="M1702" i="5"/>
  <c r="M1807" i="5"/>
  <c r="N1806" i="5"/>
  <c r="O1806" i="5" s="1"/>
  <c r="N1072" i="5"/>
  <c r="O1072" i="5" s="1"/>
  <c r="M1073" i="5"/>
  <c r="M1473" i="5"/>
  <c r="N1472" i="5"/>
  <c r="O1472" i="5" s="1"/>
  <c r="M302" i="5"/>
  <c r="N301" i="5"/>
  <c r="O301" i="5" s="1"/>
  <c r="M363" i="5"/>
  <c r="N362" i="5"/>
  <c r="O362" i="5" s="1"/>
  <c r="M593" i="5"/>
  <c r="N592" i="5"/>
  <c r="O592" i="5" s="1"/>
  <c r="M1596" i="5"/>
  <c r="N1595" i="5"/>
  <c r="O1595" i="5" s="1"/>
  <c r="N1323" i="5"/>
  <c r="O1323" i="5" s="1"/>
  <c r="M1324" i="5"/>
  <c r="M1345" i="5"/>
  <c r="N1344" i="5"/>
  <c r="O1344" i="5" s="1"/>
  <c r="M1031" i="5"/>
  <c r="N1030" i="5"/>
  <c r="O1030" i="5" s="1"/>
  <c r="M2016" i="5"/>
  <c r="N2015" i="5"/>
  <c r="O2015" i="5" s="1"/>
  <c r="N1931" i="5"/>
  <c r="O1931" i="5" s="1"/>
  <c r="M1932" i="5"/>
  <c r="M1764" i="5"/>
  <c r="N1763" i="5"/>
  <c r="O1763" i="5" s="1"/>
  <c r="M635" i="5"/>
  <c r="N634" i="5"/>
  <c r="O634" i="5" s="1"/>
  <c r="M2099" i="5"/>
  <c r="N2098" i="5"/>
  <c r="O2098" i="5" s="1"/>
  <c r="N759" i="5"/>
  <c r="O759" i="5" s="1"/>
  <c r="M760" i="5"/>
  <c r="N1179" i="5"/>
  <c r="O1179" i="5" s="1"/>
  <c r="M1180" i="5"/>
  <c r="N862" i="5"/>
  <c r="O862" i="5" s="1"/>
  <c r="M863" i="5"/>
  <c r="M1282" i="5"/>
  <c r="N1281" i="5"/>
  <c r="O1281" i="5" s="1"/>
  <c r="M1976" i="5"/>
  <c r="N1975" i="5"/>
  <c r="O1975" i="5" s="1"/>
  <c r="M800" i="5"/>
  <c r="N799" i="5"/>
  <c r="O799" i="5" s="1"/>
  <c r="N2286" i="5"/>
  <c r="O2286" i="5" s="1"/>
  <c r="M2287" i="5"/>
  <c r="M1201" i="5"/>
  <c r="N1200" i="5"/>
  <c r="O1200" i="5" s="1"/>
  <c r="M427" i="5"/>
  <c r="N426" i="5"/>
  <c r="O426" i="5" s="1"/>
  <c r="N738" i="5"/>
  <c r="O738" i="5" s="1"/>
  <c r="M739" i="5"/>
  <c r="N1365" i="5"/>
  <c r="O1365" i="5" s="1"/>
  <c r="M1366" i="5"/>
  <c r="M1011" i="5"/>
  <c r="N1010" i="5"/>
  <c r="O1010" i="5" s="1"/>
  <c r="N1637" i="5"/>
  <c r="O1637" i="5" s="1"/>
  <c r="M1638" i="5"/>
  <c r="M676" i="5"/>
  <c r="N675" i="5"/>
  <c r="O675" i="5" s="1"/>
  <c r="M530" i="5"/>
  <c r="N529" i="5"/>
  <c r="O529" i="5" s="1"/>
  <c r="M2308" i="5"/>
  <c r="N2307" i="5"/>
  <c r="O2307" i="5" s="1"/>
  <c r="N2204" i="5"/>
  <c r="O2204" i="5" s="1"/>
  <c r="M2205" i="5"/>
  <c r="M406" i="5"/>
  <c r="N405" i="5"/>
  <c r="O405" i="5" s="1"/>
  <c r="M1744" i="5"/>
  <c r="N1743" i="5"/>
  <c r="O1743" i="5" s="1"/>
  <c r="M2267" i="5"/>
  <c r="N2266" i="5"/>
  <c r="O2266" i="5" s="1"/>
  <c r="N551" i="5"/>
  <c r="O551" i="5" s="1"/>
  <c r="M552" i="5"/>
  <c r="N697" i="5"/>
  <c r="O697" i="5" s="1"/>
  <c r="M698" i="5"/>
  <c r="M2076" i="5"/>
  <c r="N2075" i="5"/>
  <c r="O2075" i="5" s="1"/>
  <c r="N1994" i="5"/>
  <c r="O1994" i="5" s="1"/>
  <c r="M1995" i="5"/>
  <c r="N2326" i="5"/>
  <c r="O2326" i="5" s="1"/>
  <c r="M2327" i="5"/>
  <c r="N969" i="5"/>
  <c r="O969" i="5" s="1"/>
  <c r="M970" i="5"/>
  <c r="M991" i="5"/>
  <c r="N990" i="5"/>
  <c r="O990" i="5" s="1"/>
  <c r="N2035" i="5"/>
  <c r="O2035" i="5" s="1"/>
  <c r="M2036" i="5"/>
  <c r="N1242" i="5"/>
  <c r="O1242" i="5" s="1"/>
  <c r="M1243" i="5"/>
  <c r="N1430" i="5"/>
  <c r="O1430" i="5" s="1"/>
  <c r="M1431" i="5"/>
  <c r="M1574" i="5"/>
  <c r="N1573" i="5"/>
  <c r="O1573" i="5" s="1"/>
  <c r="M1954" i="5"/>
  <c r="N1953" i="5"/>
  <c r="O1953" i="5" s="1"/>
  <c r="M1682" i="5"/>
  <c r="N1681" i="5"/>
  <c r="O1681" i="5" s="1"/>
  <c r="M2162" i="5"/>
  <c r="N2161" i="5"/>
  <c r="O2161" i="5" s="1"/>
  <c r="N656" i="5"/>
  <c r="O656" i="5" s="1"/>
  <c r="M657" i="5"/>
  <c r="M1912" i="5"/>
  <c r="N1911" i="5"/>
  <c r="O1911" i="5" s="1"/>
  <c r="N2348" i="5"/>
  <c r="O2348" i="5" s="1"/>
  <c r="M2349" i="5"/>
  <c r="N885" i="5"/>
  <c r="O885" i="5" s="1"/>
  <c r="M886" i="5"/>
  <c r="N1512" i="5"/>
  <c r="O1512" i="5" s="1"/>
  <c r="M1513" i="5"/>
  <c r="N1093" i="5"/>
  <c r="O1093" i="5" s="1"/>
  <c r="M1094" i="5"/>
  <c r="N1616" i="5"/>
  <c r="O1616" i="5" s="1"/>
  <c r="M1617" i="5"/>
  <c r="N780" i="5"/>
  <c r="O780" i="5" s="1"/>
  <c r="M781" i="5"/>
  <c r="M613" i="5"/>
  <c r="N612" i="5"/>
  <c r="O612" i="5" s="1"/>
  <c r="N820" i="5"/>
  <c r="O820" i="5" s="1"/>
  <c r="M821" i="5"/>
  <c r="M928" i="5"/>
  <c r="N927" i="5"/>
  <c r="O927" i="5" s="1"/>
  <c r="M1053" i="5"/>
  <c r="N1052" i="5"/>
  <c r="O1052" i="5" s="1"/>
  <c r="M2056" i="5"/>
  <c r="N2055" i="5"/>
  <c r="O2055" i="5" s="1"/>
  <c r="M279" i="5"/>
  <c r="N278" i="5"/>
  <c r="O278" i="5" s="1"/>
  <c r="M1660" i="5"/>
  <c r="N1659" i="5"/>
  <c r="O1659" i="5" s="1"/>
  <c r="N2140" i="5"/>
  <c r="O2140" i="5" s="1"/>
  <c r="M2141" i="5"/>
  <c r="M2118" i="5"/>
  <c r="N2117" i="5"/>
  <c r="O2117" i="5" s="1"/>
  <c r="M950" i="5"/>
  <c r="N949" i="5"/>
  <c r="O949" i="5" s="1"/>
  <c r="M1785" i="5"/>
  <c r="N1784" i="5"/>
  <c r="O1784" i="5" s="1"/>
  <c r="N1532" i="5"/>
  <c r="O1532" i="5" s="1"/>
  <c r="M1533" i="5"/>
  <c r="M1890" i="5"/>
  <c r="N1889" i="5"/>
  <c r="O1889" i="5" s="1"/>
  <c r="M1262" i="5"/>
  <c r="N1261" i="5"/>
  <c r="O1261" i="5" s="1"/>
  <c r="M342" i="5"/>
  <c r="N341" i="5"/>
  <c r="O341" i="5" s="1"/>
  <c r="N1824" i="5"/>
  <c r="O1824" i="5" s="1"/>
  <c r="M1825" i="5"/>
  <c r="M2183" i="5"/>
  <c r="N2182" i="5"/>
  <c r="O2182" i="5" s="1"/>
  <c r="N258" i="5"/>
  <c r="O258" i="5" s="1"/>
  <c r="M259" i="5"/>
  <c r="M239" i="5"/>
  <c r="N238" i="5"/>
  <c r="O238" i="5" s="1"/>
  <c r="N1137" i="5"/>
  <c r="O1137" i="5" s="1"/>
  <c r="M1138" i="5"/>
  <c r="M1409" i="5"/>
  <c r="N1408" i="5"/>
  <c r="O1408" i="5" s="1"/>
  <c r="N469" i="5"/>
  <c r="O469" i="5" s="1"/>
  <c r="M470" i="5"/>
  <c r="M1222" i="5"/>
  <c r="N1221" i="5"/>
  <c r="O1221" i="5" s="1"/>
  <c r="M2246" i="5"/>
  <c r="N2245" i="5"/>
  <c r="O2245" i="5" s="1"/>
  <c r="N1114" i="5"/>
  <c r="O1114" i="5" s="1"/>
  <c r="M1115" i="5"/>
  <c r="N1555" i="5"/>
  <c r="O1555" i="5" s="1"/>
  <c r="M1556" i="5"/>
  <c r="N1493" i="5"/>
  <c r="O1493" i="5" s="1"/>
  <c r="M1494" i="5"/>
  <c r="N1387" i="5"/>
  <c r="O1387" i="5" s="1"/>
  <c r="M1388" i="5"/>
  <c r="M448" i="5"/>
  <c r="N447" i="5"/>
  <c r="O447" i="5" s="1"/>
  <c r="N218" i="5"/>
  <c r="O218" i="5" s="1"/>
  <c r="M219" i="5"/>
  <c r="M1451" i="5"/>
  <c r="N1450" i="5"/>
  <c r="O1450" i="5" s="1"/>
  <c r="M1305" i="5"/>
  <c r="N1304" i="5"/>
  <c r="O1304" i="5" s="1"/>
  <c r="M2226" i="5"/>
  <c r="N2225" i="5"/>
  <c r="O2225" i="5" s="1"/>
  <c r="M1158" i="5"/>
  <c r="N1157" i="5"/>
  <c r="O1157" i="5" s="1"/>
  <c r="N318" i="5"/>
  <c r="O318" i="5" s="1"/>
  <c r="M319" i="5"/>
  <c r="M489" i="5"/>
  <c r="N488" i="5"/>
  <c r="O488" i="5" s="1"/>
  <c r="N28" i="5"/>
  <c r="O28" i="5" s="1"/>
  <c r="M29" i="5"/>
  <c r="I1412" i="5"/>
  <c r="I1893" i="5"/>
  <c r="I1454" i="5"/>
  <c r="I72" i="5"/>
  <c r="I573" i="5"/>
  <c r="I846" i="5"/>
  <c r="I11" i="5"/>
  <c r="I953" i="5"/>
  <c r="I1998" i="5"/>
  <c r="I533" i="5"/>
  <c r="I136" i="5"/>
  <c r="I1034" i="5"/>
  <c r="I1183" i="5"/>
  <c r="I1434" i="5"/>
  <c r="I115" i="5"/>
  <c r="I1727" i="5"/>
  <c r="I1851" i="5"/>
  <c r="I1536" i="5"/>
  <c r="I322" i="5"/>
  <c r="I1915" i="5"/>
  <c r="I1076" i="5"/>
  <c r="I1161" i="5"/>
  <c r="I2019" i="5"/>
  <c r="I1141" i="5"/>
  <c r="I2079" i="5"/>
  <c r="I94" i="5"/>
  <c r="I2121" i="5"/>
  <c r="I2186" i="5"/>
  <c r="I784" i="5"/>
  <c r="I387" i="5"/>
  <c r="I2330" i="5"/>
  <c r="I931" i="5"/>
  <c r="I409" i="5"/>
  <c r="I1391" i="5"/>
  <c r="I1246" i="5"/>
  <c r="I31" i="5"/>
  <c r="I345" i="5"/>
  <c r="I451" i="5"/>
  <c r="I492" i="5"/>
  <c r="I1348" i="5"/>
  <c r="I1497" i="5"/>
  <c r="I52" i="5"/>
  <c r="I282" i="5"/>
  <c r="I1620" i="5"/>
  <c r="I2208" i="5"/>
  <c r="I701" i="5"/>
  <c r="I1747" i="5"/>
  <c r="I1118" i="5"/>
  <c r="I909" i="5"/>
  <c r="I2249" i="5"/>
  <c r="I2102" i="5"/>
  <c r="I1204" i="5"/>
  <c r="I679" i="5"/>
  <c r="I555" i="5"/>
  <c r="I638" i="5"/>
  <c r="I596" i="5"/>
  <c r="I2270" i="5"/>
  <c r="I1663" i="5"/>
  <c r="I1097" i="5"/>
  <c r="I366" i="5"/>
  <c r="I1767" i="5"/>
  <c r="I1225" i="5"/>
  <c r="I742" i="5"/>
  <c r="I2039" i="5"/>
  <c r="I660" i="5"/>
  <c r="I180" i="5"/>
  <c r="I1285" i="5"/>
  <c r="I1056" i="5"/>
  <c r="I1979" i="5"/>
  <c r="I305" i="5"/>
  <c r="I723" i="5"/>
  <c r="I1014" i="5"/>
  <c r="I1516" i="5"/>
  <c r="I262" i="5"/>
  <c r="I1641" i="5"/>
  <c r="I1957" i="5"/>
  <c r="I513" i="5"/>
  <c r="I222" i="5"/>
  <c r="I1369" i="5"/>
  <c r="I2165" i="5"/>
  <c r="J2164" i="5"/>
  <c r="K2164" i="5" s="1"/>
  <c r="I763" i="5"/>
  <c r="I889" i="5"/>
  <c r="I242" i="5"/>
  <c r="I1265" i="5"/>
  <c r="I1935" i="5"/>
  <c r="I473" i="5"/>
  <c r="I1559" i="5"/>
  <c r="I1871" i="5"/>
  <c r="I803" i="5"/>
  <c r="I1327" i="5"/>
  <c r="I1705" i="5"/>
  <c r="I616" i="5"/>
  <c r="I994" i="5"/>
  <c r="I158" i="5"/>
  <c r="I867" i="5"/>
  <c r="J2329" i="5"/>
  <c r="K2329" i="5" s="1"/>
  <c r="J1997" i="5"/>
  <c r="K1997" i="5" s="1"/>
  <c r="J2119" i="5"/>
  <c r="K2119" i="5" s="1"/>
  <c r="J2185" i="5"/>
  <c r="K2185" i="5" s="1"/>
  <c r="J1639" i="5"/>
  <c r="K1639" i="5" s="1"/>
  <c r="J2269" i="5"/>
  <c r="K2269" i="5" s="1"/>
  <c r="J1661" i="5"/>
  <c r="K1661" i="5" s="1"/>
  <c r="J761" i="5"/>
  <c r="K761" i="5" s="1"/>
  <c r="J1410" i="5"/>
  <c r="K1410" i="5" s="1"/>
  <c r="J156" i="5"/>
  <c r="K156" i="5" s="1"/>
  <c r="J801" i="5"/>
  <c r="K801" i="5" s="1"/>
  <c r="J1263" i="5"/>
  <c r="K1263" i="5" s="1"/>
  <c r="J2100" i="5"/>
  <c r="K2100" i="5" s="1"/>
  <c r="J1346" i="5"/>
  <c r="K1346" i="5" s="1"/>
  <c r="J1095" i="5"/>
  <c r="K1095" i="5" s="1"/>
  <c r="J951" i="5"/>
  <c r="K951" i="5" s="1"/>
  <c r="J1703" i="5"/>
  <c r="K1703" i="5" s="1"/>
  <c r="J2247" i="5"/>
  <c r="K2247" i="5" s="1"/>
  <c r="J1534" i="5"/>
  <c r="K1534" i="5" s="1"/>
  <c r="J1977" i="5"/>
  <c r="K1977" i="5" s="1"/>
  <c r="J907" i="5"/>
  <c r="K907" i="5" s="1"/>
  <c r="J71" i="5"/>
  <c r="K71" i="5" s="1"/>
  <c r="J1557" i="5"/>
  <c r="K1557" i="5" s="1"/>
  <c r="J2017" i="5"/>
  <c r="K2017" i="5" s="1"/>
  <c r="J1223" i="5"/>
  <c r="K1223" i="5" s="1"/>
  <c r="J1389" i="5"/>
  <c r="K1389" i="5" s="1"/>
  <c r="J1139" i="5"/>
  <c r="K1139" i="5" s="1"/>
  <c r="J1244" i="5"/>
  <c r="K1244" i="5" s="1"/>
  <c r="J92" i="5"/>
  <c r="K92" i="5" s="1"/>
  <c r="J571" i="5"/>
  <c r="K571" i="5" s="1"/>
  <c r="J2037" i="5"/>
  <c r="K2037" i="5" s="1"/>
  <c r="J113" i="5"/>
  <c r="K113" i="5" s="1"/>
  <c r="J1514" i="5"/>
  <c r="K1514" i="5" s="1"/>
  <c r="J531" i="5"/>
  <c r="K531" i="5" s="1"/>
  <c r="J992" i="5"/>
  <c r="K992" i="5" s="1"/>
  <c r="J1181" i="5"/>
  <c r="K1181" i="5" s="1"/>
  <c r="J1933" i="5"/>
  <c r="K1933" i="5" s="1"/>
  <c r="J2207" i="5"/>
  <c r="K2207" i="5" s="1"/>
  <c r="J178" i="5"/>
  <c r="K178" i="5" s="1"/>
  <c r="J240" i="5"/>
  <c r="K240" i="5" s="1"/>
  <c r="J1496" i="5"/>
  <c r="K1496" i="5" s="1"/>
  <c r="J929" i="5"/>
  <c r="K929" i="5" s="1"/>
  <c r="J741" i="5"/>
  <c r="K741" i="5" s="1"/>
  <c r="J1283" i="5"/>
  <c r="K1283" i="5" s="1"/>
  <c r="J553" i="5"/>
  <c r="K553" i="5" s="1"/>
  <c r="J511" i="5"/>
  <c r="K511" i="5" s="1"/>
  <c r="J29" i="5"/>
  <c r="K29" i="5" s="1"/>
  <c r="J721" i="5"/>
  <c r="K721" i="5" s="1"/>
  <c r="J658" i="5"/>
  <c r="K658" i="5" s="1"/>
  <c r="J1325" i="5"/>
  <c r="K1325" i="5" s="1"/>
  <c r="J280" i="5"/>
  <c r="K280" i="5" s="1"/>
  <c r="J677" i="5"/>
  <c r="K677" i="5" s="1"/>
  <c r="J594" i="5"/>
  <c r="K594" i="5" s="1"/>
  <c r="J364" i="5"/>
  <c r="K364" i="5" s="1"/>
  <c r="J50" i="5"/>
  <c r="K50" i="5" s="1"/>
  <c r="J2077" i="5"/>
  <c r="K2077" i="5" s="1"/>
  <c r="J385" i="5"/>
  <c r="K385" i="5" s="1"/>
  <c r="J134" i="5"/>
  <c r="K134" i="5" s="1"/>
  <c r="J783" i="5"/>
  <c r="K783" i="5" s="1"/>
  <c r="J1913" i="5"/>
  <c r="K1913" i="5" s="1"/>
  <c r="J1869" i="5"/>
  <c r="K1869" i="5" s="1"/>
  <c r="J343" i="5"/>
  <c r="K343" i="5" s="1"/>
  <c r="J449" i="5"/>
  <c r="K449" i="5" s="1"/>
  <c r="J1618" i="5"/>
  <c r="K1618" i="5" s="1"/>
  <c r="J1368" i="5"/>
  <c r="K1368" i="5" s="1"/>
  <c r="J1452" i="5"/>
  <c r="K1452" i="5" s="1"/>
  <c r="J1891" i="5"/>
  <c r="K1891" i="5" s="1"/>
  <c r="J1432" i="5"/>
  <c r="K1432" i="5" s="1"/>
  <c r="J1032" i="5"/>
  <c r="K1032" i="5" s="1"/>
  <c r="J320" i="5"/>
  <c r="K320" i="5" s="1"/>
  <c r="J407" i="5"/>
  <c r="K407" i="5" s="1"/>
  <c r="J1013" i="5"/>
  <c r="K1013" i="5" s="1"/>
  <c r="J1745" i="5"/>
  <c r="K1745" i="5" s="1"/>
  <c r="J636" i="5"/>
  <c r="K636" i="5" s="1"/>
  <c r="J1054" i="5"/>
  <c r="K1054" i="5" s="1"/>
  <c r="J1956" i="5"/>
  <c r="K1956" i="5" s="1"/>
  <c r="J490" i="5"/>
  <c r="K490" i="5" s="1"/>
  <c r="J303" i="5"/>
  <c r="K303" i="5" s="1"/>
  <c r="J614" i="5"/>
  <c r="K614" i="5" s="1"/>
  <c r="J1766" i="5"/>
  <c r="K1766" i="5" s="1"/>
  <c r="J220" i="5"/>
  <c r="K220" i="5" s="1"/>
  <c r="J1202" i="5"/>
  <c r="K1202" i="5" s="1"/>
  <c r="J260" i="5"/>
  <c r="K260" i="5" s="1"/>
  <c r="J699" i="5"/>
  <c r="K699" i="5" s="1"/>
  <c r="J1725" i="5"/>
  <c r="K1725" i="5" s="1"/>
  <c r="J1159" i="5"/>
  <c r="K1159" i="5" s="1"/>
  <c r="J1116" i="5"/>
  <c r="K1116" i="5" s="1"/>
  <c r="J1849" i="5"/>
  <c r="K1849" i="5" s="1"/>
  <c r="J471" i="5"/>
  <c r="K471" i="5" s="1"/>
  <c r="J844" i="5"/>
  <c r="K844" i="5" s="1"/>
  <c r="J887" i="5"/>
  <c r="K887" i="5" s="1"/>
  <c r="J864" i="5"/>
  <c r="K864" i="5" s="1"/>
  <c r="J1074" i="5"/>
  <c r="K1074" i="5" s="1"/>
  <c r="J10" i="5"/>
  <c r="K10" i="5" s="1"/>
  <c r="J2393" i="5" l="1"/>
  <c r="K2393" i="5" s="1"/>
  <c r="I2394" i="5"/>
  <c r="N2393" i="5"/>
  <c r="O2393" i="5" s="1"/>
  <c r="M2394" i="5"/>
  <c r="N177" i="5"/>
  <c r="O177" i="5" s="1"/>
  <c r="I1788" i="5"/>
  <c r="J1788" i="5" s="1"/>
  <c r="K1788" i="5" s="1"/>
  <c r="J823" i="5"/>
  <c r="K823" i="5" s="1"/>
  <c r="J199" i="5"/>
  <c r="K199" i="5" s="1"/>
  <c r="I1684" i="5"/>
  <c r="J1683" i="5"/>
  <c r="K1683" i="5" s="1"/>
  <c r="I1598" i="5"/>
  <c r="J1597" i="5"/>
  <c r="K1597" i="5" s="1"/>
  <c r="J1826" i="5"/>
  <c r="K1826" i="5" s="1"/>
  <c r="I1827" i="5"/>
  <c r="I2371" i="5"/>
  <c r="J2370" i="5"/>
  <c r="K2370" i="5" s="1"/>
  <c r="I1809" i="5"/>
  <c r="J1808" i="5"/>
  <c r="K1808" i="5" s="1"/>
  <c r="I1576" i="5"/>
  <c r="J1575" i="5"/>
  <c r="K1575" i="5" s="1"/>
  <c r="J2057" i="5"/>
  <c r="K2057" i="5" s="1"/>
  <c r="I2058" i="5"/>
  <c r="J971" i="5"/>
  <c r="K971" i="5" s="1"/>
  <c r="I972" i="5"/>
  <c r="J2227" i="5"/>
  <c r="K2227" i="5" s="1"/>
  <c r="I2228" i="5"/>
  <c r="J428" i="5"/>
  <c r="K428" i="5" s="1"/>
  <c r="I429" i="5"/>
  <c r="I1475" i="5"/>
  <c r="J1474" i="5"/>
  <c r="K1474" i="5" s="1"/>
  <c r="I2310" i="5"/>
  <c r="J2309" i="5"/>
  <c r="K2309" i="5" s="1"/>
  <c r="J2350" i="5"/>
  <c r="K2350" i="5" s="1"/>
  <c r="I2351" i="5"/>
  <c r="J2142" i="5"/>
  <c r="K2142" i="5" s="1"/>
  <c r="I2143" i="5"/>
  <c r="J1306" i="5"/>
  <c r="K1306" i="5" s="1"/>
  <c r="I1307" i="5"/>
  <c r="J2288" i="5"/>
  <c r="K2288" i="5" s="1"/>
  <c r="I2289" i="5"/>
  <c r="N91" i="5"/>
  <c r="O91" i="5" s="1"/>
  <c r="M92" i="5"/>
  <c r="N8" i="5"/>
  <c r="O8" i="5" s="1"/>
  <c r="M198" i="5"/>
  <c r="M9" i="5"/>
  <c r="N197" i="5"/>
  <c r="O197" i="5" s="1"/>
  <c r="M70" i="5"/>
  <c r="N69" i="5"/>
  <c r="O69" i="5" s="1"/>
  <c r="N155" i="5"/>
  <c r="O155" i="5" s="1"/>
  <c r="M113" i="5"/>
  <c r="N2370" i="5"/>
  <c r="O2370" i="5" s="1"/>
  <c r="M2371" i="5"/>
  <c r="M50" i="5"/>
  <c r="N112" i="5"/>
  <c r="O112" i="5" s="1"/>
  <c r="M134" i="5"/>
  <c r="N133" i="5"/>
  <c r="O133" i="5" s="1"/>
  <c r="N49" i="5"/>
  <c r="O49" i="5" s="1"/>
  <c r="N219" i="5"/>
  <c r="O219" i="5" s="1"/>
  <c r="M220" i="5"/>
  <c r="N1388" i="5"/>
  <c r="O1388" i="5" s="1"/>
  <c r="M1389" i="5"/>
  <c r="N1556" i="5"/>
  <c r="O1556" i="5" s="1"/>
  <c r="M1557" i="5"/>
  <c r="N470" i="5"/>
  <c r="O470" i="5" s="1"/>
  <c r="M471" i="5"/>
  <c r="N259" i="5"/>
  <c r="O259" i="5" s="1"/>
  <c r="M260" i="5"/>
  <c r="M1534" i="5"/>
  <c r="N1533" i="5"/>
  <c r="O1533" i="5" s="1"/>
  <c r="M2142" i="5"/>
  <c r="N2141" i="5"/>
  <c r="O2141" i="5" s="1"/>
  <c r="M822" i="5"/>
  <c r="N821" i="5"/>
  <c r="O821" i="5" s="1"/>
  <c r="M1095" i="5"/>
  <c r="N1094" i="5"/>
  <c r="O1094" i="5" s="1"/>
  <c r="M1432" i="5"/>
  <c r="N1431" i="5"/>
  <c r="O1431" i="5" s="1"/>
  <c r="M971" i="5"/>
  <c r="N970" i="5"/>
  <c r="O970" i="5" s="1"/>
  <c r="M699" i="5"/>
  <c r="N698" i="5"/>
  <c r="O698" i="5" s="1"/>
  <c r="M740" i="5"/>
  <c r="N739" i="5"/>
  <c r="O739" i="5" s="1"/>
  <c r="M1181" i="5"/>
  <c r="N1180" i="5"/>
  <c r="O1180" i="5" s="1"/>
  <c r="M1933" i="5"/>
  <c r="N1932" i="5"/>
  <c r="O1932" i="5" s="1"/>
  <c r="N1324" i="5"/>
  <c r="O1324" i="5" s="1"/>
  <c r="M1325" i="5"/>
  <c r="M1074" i="5"/>
  <c r="N1073" i="5"/>
  <c r="O1073" i="5" s="1"/>
  <c r="N1702" i="5"/>
  <c r="O1702" i="5" s="1"/>
  <c r="M1703" i="5"/>
  <c r="M385" i="5"/>
  <c r="N384" i="5"/>
  <c r="O384" i="5" s="1"/>
  <c r="M571" i="5"/>
  <c r="N570" i="5"/>
  <c r="O570" i="5" s="1"/>
  <c r="N843" i="5"/>
  <c r="O843" i="5" s="1"/>
  <c r="M844" i="5"/>
  <c r="N1158" i="5"/>
  <c r="O1158" i="5" s="1"/>
  <c r="M1159" i="5"/>
  <c r="M1306" i="5"/>
  <c r="N1305" i="5"/>
  <c r="O1305" i="5" s="1"/>
  <c r="M2247" i="5"/>
  <c r="N2246" i="5"/>
  <c r="O2246" i="5" s="1"/>
  <c r="N2162" i="5"/>
  <c r="O2162" i="5" s="1"/>
  <c r="M2163" i="5"/>
  <c r="N1954" i="5"/>
  <c r="O1954" i="5" s="1"/>
  <c r="M1955" i="5"/>
  <c r="M2268" i="5"/>
  <c r="N2267" i="5"/>
  <c r="O2267" i="5" s="1"/>
  <c r="N406" i="5"/>
  <c r="O406" i="5" s="1"/>
  <c r="M407" i="5"/>
  <c r="M677" i="5"/>
  <c r="N676" i="5"/>
  <c r="O676" i="5" s="1"/>
  <c r="M1012" i="5"/>
  <c r="N1011" i="5"/>
  <c r="O1011" i="5" s="1"/>
  <c r="M1202" i="5"/>
  <c r="N1201" i="5"/>
  <c r="O1201" i="5" s="1"/>
  <c r="M1283" i="5"/>
  <c r="N1282" i="5"/>
  <c r="O1282" i="5" s="1"/>
  <c r="N2099" i="5"/>
  <c r="O2099" i="5" s="1"/>
  <c r="M2100" i="5"/>
  <c r="N1764" i="5"/>
  <c r="O1764" i="5" s="1"/>
  <c r="M1765" i="5"/>
  <c r="N1031" i="5"/>
  <c r="O1031" i="5" s="1"/>
  <c r="M1032" i="5"/>
  <c r="N593" i="5"/>
  <c r="O593" i="5" s="1"/>
  <c r="M594" i="5"/>
  <c r="M303" i="5"/>
  <c r="N302" i="5"/>
  <c r="O302" i="5" s="1"/>
  <c r="N319" i="5"/>
  <c r="O319" i="5" s="1"/>
  <c r="M320" i="5"/>
  <c r="M1495" i="5"/>
  <c r="N1494" i="5"/>
  <c r="O1494" i="5" s="1"/>
  <c r="N1115" i="5"/>
  <c r="O1115" i="5" s="1"/>
  <c r="M1116" i="5"/>
  <c r="N1617" i="5"/>
  <c r="O1617" i="5" s="1"/>
  <c r="M1618" i="5"/>
  <c r="M1514" i="5"/>
  <c r="N1513" i="5"/>
  <c r="O1513" i="5" s="1"/>
  <c r="M2350" i="5"/>
  <c r="N2349" i="5"/>
  <c r="O2349" i="5" s="1"/>
  <c r="M658" i="5"/>
  <c r="N657" i="5"/>
  <c r="O657" i="5" s="1"/>
  <c r="M1244" i="5"/>
  <c r="N1243" i="5"/>
  <c r="O1243" i="5" s="1"/>
  <c r="M2328" i="5"/>
  <c r="N2327" i="5"/>
  <c r="O2327" i="5" s="1"/>
  <c r="M553" i="5"/>
  <c r="N552" i="5"/>
  <c r="O552" i="5" s="1"/>
  <c r="M2206" i="5"/>
  <c r="N2205" i="5"/>
  <c r="O2205" i="5" s="1"/>
  <c r="N1638" i="5"/>
  <c r="O1638" i="5" s="1"/>
  <c r="M1639" i="5"/>
  <c r="N1366" i="5"/>
  <c r="O1366" i="5" s="1"/>
  <c r="M1367" i="5"/>
  <c r="N2287" i="5"/>
  <c r="O2287" i="5" s="1"/>
  <c r="M2288" i="5"/>
  <c r="M864" i="5"/>
  <c r="N863" i="5"/>
  <c r="O863" i="5" s="1"/>
  <c r="M761" i="5"/>
  <c r="N760" i="5"/>
  <c r="O760" i="5" s="1"/>
  <c r="M1725" i="5"/>
  <c r="N1724" i="5"/>
  <c r="O1724" i="5" s="1"/>
  <c r="M907" i="5"/>
  <c r="N906" i="5"/>
  <c r="O906" i="5" s="1"/>
  <c r="M1139" i="5"/>
  <c r="N1138" i="5"/>
  <c r="O1138" i="5" s="1"/>
  <c r="N1825" i="5"/>
  <c r="O1825" i="5" s="1"/>
  <c r="M1826" i="5"/>
  <c r="N781" i="5"/>
  <c r="O781" i="5" s="1"/>
  <c r="M782" i="5"/>
  <c r="M887" i="5"/>
  <c r="N886" i="5"/>
  <c r="O886" i="5" s="1"/>
  <c r="N2036" i="5"/>
  <c r="O2036" i="5" s="1"/>
  <c r="M2037" i="5"/>
  <c r="N1995" i="5"/>
  <c r="O1995" i="5" s="1"/>
  <c r="M1996" i="5"/>
  <c r="M490" i="5"/>
  <c r="N489" i="5"/>
  <c r="O489" i="5" s="1"/>
  <c r="M1263" i="5"/>
  <c r="N1262" i="5"/>
  <c r="O1262" i="5" s="1"/>
  <c r="M951" i="5"/>
  <c r="N950" i="5"/>
  <c r="O950" i="5" s="1"/>
  <c r="M280" i="5"/>
  <c r="N279" i="5"/>
  <c r="O279" i="5" s="1"/>
  <c r="N1053" i="5"/>
  <c r="O1053" i="5" s="1"/>
  <c r="M1054" i="5"/>
  <c r="M1913" i="5"/>
  <c r="N1912" i="5"/>
  <c r="O1912" i="5" s="1"/>
  <c r="N2308" i="5"/>
  <c r="O2308" i="5" s="1"/>
  <c r="M2309" i="5"/>
  <c r="M801" i="5"/>
  <c r="N800" i="5"/>
  <c r="O800" i="5" s="1"/>
  <c r="M511" i="5"/>
  <c r="N510" i="5"/>
  <c r="O510" i="5" s="1"/>
  <c r="N2226" i="5"/>
  <c r="O2226" i="5" s="1"/>
  <c r="M2227" i="5"/>
  <c r="M1452" i="5"/>
  <c r="N1451" i="5"/>
  <c r="O1451" i="5" s="1"/>
  <c r="N448" i="5"/>
  <c r="O448" i="5" s="1"/>
  <c r="M449" i="5"/>
  <c r="N1222" i="5"/>
  <c r="O1222" i="5" s="1"/>
  <c r="M1223" i="5"/>
  <c r="N1409" i="5"/>
  <c r="O1409" i="5" s="1"/>
  <c r="M1410" i="5"/>
  <c r="M240" i="5"/>
  <c r="N239" i="5"/>
  <c r="O239" i="5" s="1"/>
  <c r="M2184" i="5"/>
  <c r="N2183" i="5"/>
  <c r="O2183" i="5" s="1"/>
  <c r="M343" i="5"/>
  <c r="N342" i="5"/>
  <c r="O342" i="5" s="1"/>
  <c r="N1890" i="5"/>
  <c r="O1890" i="5" s="1"/>
  <c r="M1891" i="5"/>
  <c r="N1785" i="5"/>
  <c r="O1785" i="5" s="1"/>
  <c r="M1786" i="5"/>
  <c r="M2119" i="5"/>
  <c r="N2118" i="5"/>
  <c r="O2118" i="5" s="1"/>
  <c r="M1661" i="5"/>
  <c r="N1660" i="5"/>
  <c r="O1660" i="5" s="1"/>
  <c r="N2056" i="5"/>
  <c r="O2056" i="5" s="1"/>
  <c r="M2057" i="5"/>
  <c r="N928" i="5"/>
  <c r="O928" i="5" s="1"/>
  <c r="M929" i="5"/>
  <c r="N613" i="5"/>
  <c r="O613" i="5" s="1"/>
  <c r="M614" i="5"/>
  <c r="M1683" i="5"/>
  <c r="N1682" i="5"/>
  <c r="O1682" i="5" s="1"/>
  <c r="N1574" i="5"/>
  <c r="O1574" i="5" s="1"/>
  <c r="M1575" i="5"/>
  <c r="M992" i="5"/>
  <c r="N991" i="5"/>
  <c r="O991" i="5" s="1"/>
  <c r="M2077" i="5"/>
  <c r="N2076" i="5"/>
  <c r="O2076" i="5" s="1"/>
  <c r="M1745" i="5"/>
  <c r="N1744" i="5"/>
  <c r="O1744" i="5" s="1"/>
  <c r="M531" i="5"/>
  <c r="N530" i="5"/>
  <c r="O530" i="5" s="1"/>
  <c r="M428" i="5"/>
  <c r="N427" i="5"/>
  <c r="O427" i="5" s="1"/>
  <c r="N1976" i="5"/>
  <c r="O1976" i="5" s="1"/>
  <c r="M1977" i="5"/>
  <c r="M636" i="5"/>
  <c r="N635" i="5"/>
  <c r="O635" i="5" s="1"/>
  <c r="N2016" i="5"/>
  <c r="O2016" i="5" s="1"/>
  <c r="M2017" i="5"/>
  <c r="N1345" i="5"/>
  <c r="O1345" i="5" s="1"/>
  <c r="M1346" i="5"/>
  <c r="N1596" i="5"/>
  <c r="O1596" i="5" s="1"/>
  <c r="M1597" i="5"/>
  <c r="M364" i="5"/>
  <c r="N363" i="5"/>
  <c r="O363" i="5" s="1"/>
  <c r="N1473" i="5"/>
  <c r="O1473" i="5" s="1"/>
  <c r="M1474" i="5"/>
  <c r="M1808" i="5"/>
  <c r="N1807" i="5"/>
  <c r="O1807" i="5" s="1"/>
  <c r="N1868" i="5"/>
  <c r="O1868" i="5" s="1"/>
  <c r="M1869" i="5"/>
  <c r="M721" i="5"/>
  <c r="N720" i="5"/>
  <c r="O720" i="5" s="1"/>
  <c r="M1849" i="5"/>
  <c r="N1848" i="5"/>
  <c r="O1848" i="5" s="1"/>
  <c r="M199" i="5"/>
  <c r="M157" i="5"/>
  <c r="N156" i="5"/>
  <c r="O156" i="5" s="1"/>
  <c r="M30" i="5"/>
  <c r="N29" i="5"/>
  <c r="O29" i="5" s="1"/>
  <c r="M179" i="5"/>
  <c r="N178" i="5"/>
  <c r="O178" i="5" s="1"/>
  <c r="I159" i="5"/>
  <c r="I617" i="5"/>
  <c r="I1328" i="5"/>
  <c r="I1872" i="5"/>
  <c r="I474" i="5"/>
  <c r="I1266" i="5"/>
  <c r="I1370" i="5"/>
  <c r="I825" i="5"/>
  <c r="I1958" i="5"/>
  <c r="I263" i="5"/>
  <c r="I1015" i="5"/>
  <c r="I306" i="5"/>
  <c r="I1057" i="5"/>
  <c r="I181" i="5"/>
  <c r="I2040" i="5"/>
  <c r="I1226" i="5"/>
  <c r="I367" i="5"/>
  <c r="I1664" i="5"/>
  <c r="I2271" i="5"/>
  <c r="I639" i="5"/>
  <c r="I1205" i="5"/>
  <c r="I2250" i="5"/>
  <c r="I243" i="5"/>
  <c r="I764" i="5"/>
  <c r="I910" i="5"/>
  <c r="I1748" i="5"/>
  <c r="I2209" i="5"/>
  <c r="I283" i="5"/>
  <c r="I1498" i="5"/>
  <c r="I493" i="5"/>
  <c r="I346" i="5"/>
  <c r="I1247" i="5"/>
  <c r="I410" i="5"/>
  <c r="I388" i="5"/>
  <c r="I2187" i="5"/>
  <c r="I95" i="5"/>
  <c r="I1142" i="5"/>
  <c r="I1162" i="5"/>
  <c r="I323" i="5"/>
  <c r="I1537" i="5"/>
  <c r="I1728" i="5"/>
  <c r="I116" i="5"/>
  <c r="I1184" i="5"/>
  <c r="I137" i="5"/>
  <c r="I1999" i="5"/>
  <c r="I12" i="5"/>
  <c r="I847" i="5"/>
  <c r="I574" i="5"/>
  <c r="I1455" i="5"/>
  <c r="I1413" i="5"/>
  <c r="I868" i="5"/>
  <c r="I995" i="5"/>
  <c r="I1706" i="5"/>
  <c r="I804" i="5"/>
  <c r="I1560" i="5"/>
  <c r="I1936" i="5"/>
  <c r="I2166" i="5"/>
  <c r="J2165" i="5"/>
  <c r="K2165" i="5" s="1"/>
  <c r="I223" i="5"/>
  <c r="I514" i="5"/>
  <c r="I1642" i="5"/>
  <c r="I1517" i="5"/>
  <c r="I724" i="5"/>
  <c r="I1980" i="5"/>
  <c r="I1286" i="5"/>
  <c r="I661" i="5"/>
  <c r="I743" i="5"/>
  <c r="I1768" i="5"/>
  <c r="I1098" i="5"/>
  <c r="I597" i="5"/>
  <c r="I556" i="5"/>
  <c r="I680" i="5"/>
  <c r="I2103" i="5"/>
  <c r="I1894" i="5"/>
  <c r="I890" i="5"/>
  <c r="I1119" i="5"/>
  <c r="I1621" i="5"/>
  <c r="I1349" i="5"/>
  <c r="I32" i="5"/>
  <c r="I932" i="5"/>
  <c r="I785" i="5"/>
  <c r="I2080" i="5"/>
  <c r="I1077" i="5"/>
  <c r="I1435" i="5"/>
  <c r="I1035" i="5"/>
  <c r="I534" i="5"/>
  <c r="I954" i="5"/>
  <c r="I201" i="5"/>
  <c r="I73" i="5"/>
  <c r="I702" i="5"/>
  <c r="I53" i="5"/>
  <c r="I452" i="5"/>
  <c r="I1392" i="5"/>
  <c r="I2331" i="5"/>
  <c r="I2122" i="5"/>
  <c r="I2020" i="5"/>
  <c r="I1916" i="5"/>
  <c r="I1852" i="5"/>
  <c r="J2270" i="5"/>
  <c r="K2270" i="5" s="1"/>
  <c r="J2186" i="5"/>
  <c r="K2186" i="5" s="1"/>
  <c r="J1998" i="5"/>
  <c r="K1998" i="5" s="1"/>
  <c r="J1640" i="5"/>
  <c r="K1640" i="5" s="1"/>
  <c r="J2120" i="5"/>
  <c r="K2120" i="5" s="1"/>
  <c r="J2330" i="5"/>
  <c r="K2330" i="5" s="1"/>
  <c r="J993" i="5"/>
  <c r="K993" i="5" s="1"/>
  <c r="J845" i="5"/>
  <c r="K845" i="5" s="1"/>
  <c r="J1726" i="5"/>
  <c r="K1726" i="5" s="1"/>
  <c r="J491" i="5"/>
  <c r="K491" i="5" s="1"/>
  <c r="J1746" i="5"/>
  <c r="K1746" i="5" s="1"/>
  <c r="J1892" i="5"/>
  <c r="K1892" i="5" s="1"/>
  <c r="J450" i="5"/>
  <c r="K450" i="5" s="1"/>
  <c r="J1870" i="5"/>
  <c r="K1870" i="5" s="1"/>
  <c r="J1914" i="5"/>
  <c r="K1914" i="5" s="1"/>
  <c r="J135" i="5"/>
  <c r="K135" i="5" s="1"/>
  <c r="J365" i="5"/>
  <c r="K365" i="5" s="1"/>
  <c r="J281" i="5"/>
  <c r="K281" i="5" s="1"/>
  <c r="J722" i="5"/>
  <c r="K722" i="5" s="1"/>
  <c r="J512" i="5"/>
  <c r="K512" i="5" s="1"/>
  <c r="J554" i="5"/>
  <c r="K554" i="5" s="1"/>
  <c r="J742" i="5"/>
  <c r="K742" i="5" s="1"/>
  <c r="J1497" i="5"/>
  <c r="K1497" i="5" s="1"/>
  <c r="J179" i="5"/>
  <c r="K179" i="5" s="1"/>
  <c r="J1934" i="5"/>
  <c r="K1934" i="5" s="1"/>
  <c r="J1515" i="5"/>
  <c r="K1515" i="5" s="1"/>
  <c r="J2038" i="5"/>
  <c r="K2038" i="5" s="1"/>
  <c r="J93" i="5"/>
  <c r="K93" i="5" s="1"/>
  <c r="J1140" i="5"/>
  <c r="K1140" i="5" s="1"/>
  <c r="J1224" i="5"/>
  <c r="K1224" i="5" s="1"/>
  <c r="J2018" i="5"/>
  <c r="K2018" i="5" s="1"/>
  <c r="J72" i="5"/>
  <c r="K72" i="5" s="1"/>
  <c r="J1978" i="5"/>
  <c r="K1978" i="5" s="1"/>
  <c r="J2248" i="5"/>
  <c r="K2248" i="5" s="1"/>
  <c r="J952" i="5"/>
  <c r="K952" i="5" s="1"/>
  <c r="J1347" i="5"/>
  <c r="K1347" i="5" s="1"/>
  <c r="J824" i="5"/>
  <c r="K824" i="5" s="1"/>
  <c r="J802" i="5"/>
  <c r="K802" i="5" s="1"/>
  <c r="J1411" i="5"/>
  <c r="K1411" i="5" s="1"/>
  <c r="J762" i="5"/>
  <c r="K762" i="5" s="1"/>
  <c r="J1075" i="5"/>
  <c r="K1075" i="5" s="1"/>
  <c r="J865" i="5"/>
  <c r="K865" i="5" s="1"/>
  <c r="J472" i="5"/>
  <c r="K472" i="5" s="1"/>
  <c r="J1117" i="5"/>
  <c r="K1117" i="5" s="1"/>
  <c r="J261" i="5"/>
  <c r="K261" i="5" s="1"/>
  <c r="J1767" i="5"/>
  <c r="K1767" i="5" s="1"/>
  <c r="J1055" i="5"/>
  <c r="K1055" i="5" s="1"/>
  <c r="J408" i="5"/>
  <c r="K408" i="5" s="1"/>
  <c r="J200" i="5"/>
  <c r="K200" i="5" s="1"/>
  <c r="J1369" i="5"/>
  <c r="K1369" i="5" s="1"/>
  <c r="J344" i="5"/>
  <c r="K344" i="5" s="1"/>
  <c r="J2078" i="5"/>
  <c r="K2078" i="5" s="1"/>
  <c r="J11" i="5"/>
  <c r="K11" i="5" s="1"/>
  <c r="J888" i="5"/>
  <c r="K888" i="5" s="1"/>
  <c r="J1850" i="5"/>
  <c r="K1850" i="5" s="1"/>
  <c r="J1160" i="5"/>
  <c r="K1160" i="5" s="1"/>
  <c r="J700" i="5"/>
  <c r="K700" i="5" s="1"/>
  <c r="J1203" i="5"/>
  <c r="K1203" i="5" s="1"/>
  <c r="J221" i="5"/>
  <c r="K221" i="5" s="1"/>
  <c r="J615" i="5"/>
  <c r="K615" i="5" s="1"/>
  <c r="J304" i="5"/>
  <c r="K304" i="5" s="1"/>
  <c r="J1957" i="5"/>
  <c r="K1957" i="5" s="1"/>
  <c r="J637" i="5"/>
  <c r="K637" i="5" s="1"/>
  <c r="J1014" i="5"/>
  <c r="K1014" i="5" s="1"/>
  <c r="J321" i="5"/>
  <c r="K321" i="5" s="1"/>
  <c r="J1033" i="5"/>
  <c r="K1033" i="5" s="1"/>
  <c r="J1433" i="5"/>
  <c r="K1433" i="5" s="1"/>
  <c r="J1453" i="5"/>
  <c r="K1453" i="5" s="1"/>
  <c r="J1619" i="5"/>
  <c r="K1619" i="5" s="1"/>
  <c r="J784" i="5"/>
  <c r="K784" i="5" s="1"/>
  <c r="J386" i="5"/>
  <c r="K386" i="5" s="1"/>
  <c r="J51" i="5"/>
  <c r="K51" i="5" s="1"/>
  <c r="J595" i="5"/>
  <c r="K595" i="5" s="1"/>
  <c r="J678" i="5"/>
  <c r="K678" i="5" s="1"/>
  <c r="J1326" i="5"/>
  <c r="K1326" i="5" s="1"/>
  <c r="J659" i="5"/>
  <c r="K659" i="5" s="1"/>
  <c r="J30" i="5"/>
  <c r="K30" i="5" s="1"/>
  <c r="J1284" i="5"/>
  <c r="K1284" i="5" s="1"/>
  <c r="J930" i="5"/>
  <c r="K930" i="5" s="1"/>
  <c r="J241" i="5"/>
  <c r="K241" i="5" s="1"/>
  <c r="J2208" i="5"/>
  <c r="K2208" i="5" s="1"/>
  <c r="J1182" i="5"/>
  <c r="K1182" i="5" s="1"/>
  <c r="J532" i="5"/>
  <c r="K532" i="5" s="1"/>
  <c r="J114" i="5"/>
  <c r="K114" i="5" s="1"/>
  <c r="J572" i="5"/>
  <c r="K572" i="5" s="1"/>
  <c r="J1245" i="5"/>
  <c r="K1245" i="5" s="1"/>
  <c r="J1390" i="5"/>
  <c r="K1390" i="5" s="1"/>
  <c r="J1558" i="5"/>
  <c r="K1558" i="5" s="1"/>
  <c r="J908" i="5"/>
  <c r="K908" i="5" s="1"/>
  <c r="J1535" i="5"/>
  <c r="K1535" i="5" s="1"/>
  <c r="J1704" i="5"/>
  <c r="K1704" i="5" s="1"/>
  <c r="J1096" i="5"/>
  <c r="K1096" i="5" s="1"/>
  <c r="J2101" i="5"/>
  <c r="K2101" i="5" s="1"/>
  <c r="J1264" i="5"/>
  <c r="K1264" i="5" s="1"/>
  <c r="J157" i="5"/>
  <c r="K157" i="5" s="1"/>
  <c r="J1662" i="5"/>
  <c r="K1662" i="5" s="1"/>
  <c r="J2394" i="5" l="1"/>
  <c r="K2394" i="5" s="1"/>
  <c r="I2395" i="5"/>
  <c r="I1789" i="5"/>
  <c r="N2394" i="5"/>
  <c r="O2394" i="5" s="1"/>
  <c r="M2395" i="5"/>
  <c r="J1684" i="5"/>
  <c r="K1684" i="5" s="1"/>
  <c r="I1685" i="5"/>
  <c r="I1599" i="5"/>
  <c r="J1598" i="5"/>
  <c r="K1598" i="5" s="1"/>
  <c r="I1577" i="5"/>
  <c r="J1576" i="5"/>
  <c r="K1576" i="5" s="1"/>
  <c r="J2289" i="5"/>
  <c r="K2289" i="5" s="1"/>
  <c r="I2290" i="5"/>
  <c r="I2144" i="5"/>
  <c r="J2143" i="5"/>
  <c r="K2143" i="5" s="1"/>
  <c r="I430" i="5"/>
  <c r="J429" i="5"/>
  <c r="K429" i="5" s="1"/>
  <c r="I973" i="5"/>
  <c r="J972" i="5"/>
  <c r="K972" i="5" s="1"/>
  <c r="J2310" i="5"/>
  <c r="K2310" i="5" s="1"/>
  <c r="I2311" i="5"/>
  <c r="J2371" i="5"/>
  <c r="K2371" i="5" s="1"/>
  <c r="I2372" i="5"/>
  <c r="J1307" i="5"/>
  <c r="K1307" i="5" s="1"/>
  <c r="I1308" i="5"/>
  <c r="J2351" i="5"/>
  <c r="K2351" i="5" s="1"/>
  <c r="I2352" i="5"/>
  <c r="J2228" i="5"/>
  <c r="K2228" i="5" s="1"/>
  <c r="I2229" i="5"/>
  <c r="J2058" i="5"/>
  <c r="K2058" i="5" s="1"/>
  <c r="I2059" i="5"/>
  <c r="J1827" i="5"/>
  <c r="K1827" i="5" s="1"/>
  <c r="I1828" i="5"/>
  <c r="I1476" i="5"/>
  <c r="J1475" i="5"/>
  <c r="K1475" i="5" s="1"/>
  <c r="I1810" i="5"/>
  <c r="J1809" i="5"/>
  <c r="K1809" i="5" s="1"/>
  <c r="M93" i="5"/>
  <c r="N93" i="5" s="1"/>
  <c r="O93" i="5" s="1"/>
  <c r="N92" i="5"/>
  <c r="O92" i="5" s="1"/>
  <c r="N198" i="5"/>
  <c r="O198" i="5" s="1"/>
  <c r="N9" i="5"/>
  <c r="O9" i="5" s="1"/>
  <c r="N113" i="5"/>
  <c r="O113" i="5" s="1"/>
  <c r="M10" i="5"/>
  <c r="M114" i="5"/>
  <c r="N114" i="5" s="1"/>
  <c r="O114" i="5" s="1"/>
  <c r="N70" i="5"/>
  <c r="O70" i="5" s="1"/>
  <c r="M71" i="5"/>
  <c r="M51" i="5"/>
  <c r="M135" i="5"/>
  <c r="M136" i="5" s="1"/>
  <c r="M2372" i="5"/>
  <c r="N2371" i="5"/>
  <c r="O2371" i="5" s="1"/>
  <c r="N134" i="5"/>
  <c r="O134" i="5" s="1"/>
  <c r="N50" i="5"/>
  <c r="O50" i="5" s="1"/>
  <c r="M1475" i="5"/>
  <c r="N1474" i="5"/>
  <c r="O1474" i="5" s="1"/>
  <c r="M1598" i="5"/>
  <c r="N1597" i="5"/>
  <c r="O1597" i="5" s="1"/>
  <c r="M930" i="5"/>
  <c r="N929" i="5"/>
  <c r="O929" i="5" s="1"/>
  <c r="M1787" i="5"/>
  <c r="N1786" i="5"/>
  <c r="O1786" i="5" s="1"/>
  <c r="N1223" i="5"/>
  <c r="O1223" i="5" s="1"/>
  <c r="M1224" i="5"/>
  <c r="M2310" i="5"/>
  <c r="N2309" i="5"/>
  <c r="O2309" i="5" s="1"/>
  <c r="N2037" i="5"/>
  <c r="O2037" i="5" s="1"/>
  <c r="M2038" i="5"/>
  <c r="M1368" i="5"/>
  <c r="N1367" i="5"/>
  <c r="O1367" i="5" s="1"/>
  <c r="N320" i="5"/>
  <c r="O320" i="5" s="1"/>
  <c r="M321" i="5"/>
  <c r="M595" i="5"/>
  <c r="N594" i="5"/>
  <c r="O594" i="5" s="1"/>
  <c r="N407" i="5"/>
  <c r="O407" i="5" s="1"/>
  <c r="M408" i="5"/>
  <c r="M1956" i="5"/>
  <c r="N1955" i="5"/>
  <c r="O1955" i="5" s="1"/>
  <c r="N1159" i="5"/>
  <c r="O1159" i="5" s="1"/>
  <c r="M1160" i="5"/>
  <c r="N1703" i="5"/>
  <c r="O1703" i="5" s="1"/>
  <c r="M1704" i="5"/>
  <c r="N1325" i="5"/>
  <c r="O1325" i="5" s="1"/>
  <c r="M1326" i="5"/>
  <c r="N1389" i="5"/>
  <c r="O1389" i="5" s="1"/>
  <c r="M1390" i="5"/>
  <c r="M637" i="5"/>
  <c r="N636" i="5"/>
  <c r="O636" i="5" s="1"/>
  <c r="N428" i="5"/>
  <c r="O428" i="5" s="1"/>
  <c r="M429" i="5"/>
  <c r="M993" i="5"/>
  <c r="N992" i="5"/>
  <c r="O992" i="5" s="1"/>
  <c r="N1683" i="5"/>
  <c r="O1683" i="5" s="1"/>
  <c r="M1684" i="5"/>
  <c r="M1662" i="5"/>
  <c r="N1661" i="5"/>
  <c r="O1661" i="5" s="1"/>
  <c r="N343" i="5"/>
  <c r="O343" i="5" s="1"/>
  <c r="M344" i="5"/>
  <c r="N240" i="5"/>
  <c r="O240" i="5" s="1"/>
  <c r="M241" i="5"/>
  <c r="N1452" i="5"/>
  <c r="O1452" i="5" s="1"/>
  <c r="M1453" i="5"/>
  <c r="M512" i="5"/>
  <c r="N511" i="5"/>
  <c r="O511" i="5" s="1"/>
  <c r="M952" i="5"/>
  <c r="N951" i="5"/>
  <c r="O951" i="5" s="1"/>
  <c r="N490" i="5"/>
  <c r="O490" i="5" s="1"/>
  <c r="M491" i="5"/>
  <c r="N1139" i="5"/>
  <c r="O1139" i="5" s="1"/>
  <c r="M1140" i="5"/>
  <c r="N1725" i="5"/>
  <c r="O1725" i="5" s="1"/>
  <c r="M1726" i="5"/>
  <c r="N864" i="5"/>
  <c r="O864" i="5" s="1"/>
  <c r="M865" i="5"/>
  <c r="N2206" i="5"/>
  <c r="O2206" i="5" s="1"/>
  <c r="M2207" i="5"/>
  <c r="M2329" i="5"/>
  <c r="N2328" i="5"/>
  <c r="O2328" i="5" s="1"/>
  <c r="M659" i="5"/>
  <c r="N658" i="5"/>
  <c r="O658" i="5" s="1"/>
  <c r="N1514" i="5"/>
  <c r="O1514" i="5" s="1"/>
  <c r="M1515" i="5"/>
  <c r="N1283" i="5"/>
  <c r="O1283" i="5" s="1"/>
  <c r="M1284" i="5"/>
  <c r="N1012" i="5"/>
  <c r="O1012" i="5" s="1"/>
  <c r="M1013" i="5"/>
  <c r="N571" i="5"/>
  <c r="O571" i="5" s="1"/>
  <c r="M572" i="5"/>
  <c r="N1181" i="5"/>
  <c r="O1181" i="5" s="1"/>
  <c r="M1182" i="5"/>
  <c r="M700" i="5"/>
  <c r="N699" i="5"/>
  <c r="O699" i="5" s="1"/>
  <c r="M1433" i="5"/>
  <c r="N1432" i="5"/>
  <c r="O1432" i="5" s="1"/>
  <c r="M823" i="5"/>
  <c r="N822" i="5"/>
  <c r="O822" i="5" s="1"/>
  <c r="M1535" i="5"/>
  <c r="N1534" i="5"/>
  <c r="O1534" i="5" s="1"/>
  <c r="N1346" i="5"/>
  <c r="O1346" i="5" s="1"/>
  <c r="M1347" i="5"/>
  <c r="M1978" i="5"/>
  <c r="N1977" i="5"/>
  <c r="O1977" i="5" s="1"/>
  <c r="M1576" i="5"/>
  <c r="N1575" i="5"/>
  <c r="O1575" i="5" s="1"/>
  <c r="M615" i="5"/>
  <c r="N614" i="5"/>
  <c r="O614" i="5" s="1"/>
  <c r="N2057" i="5"/>
  <c r="O2057" i="5" s="1"/>
  <c r="M2058" i="5"/>
  <c r="M1892" i="5"/>
  <c r="N1891" i="5"/>
  <c r="O1891" i="5" s="1"/>
  <c r="M1411" i="5"/>
  <c r="N1410" i="5"/>
  <c r="O1410" i="5" s="1"/>
  <c r="M450" i="5"/>
  <c r="N449" i="5"/>
  <c r="O449" i="5" s="1"/>
  <c r="N2227" i="5"/>
  <c r="O2227" i="5" s="1"/>
  <c r="M2228" i="5"/>
  <c r="N1996" i="5"/>
  <c r="O1996" i="5" s="1"/>
  <c r="M1997" i="5"/>
  <c r="N1826" i="5"/>
  <c r="O1826" i="5" s="1"/>
  <c r="M1827" i="5"/>
  <c r="N2288" i="5"/>
  <c r="O2288" i="5" s="1"/>
  <c r="M2289" i="5"/>
  <c r="M1640" i="5"/>
  <c r="N1639" i="5"/>
  <c r="O1639" i="5" s="1"/>
  <c r="N1618" i="5"/>
  <c r="O1618" i="5" s="1"/>
  <c r="M1619" i="5"/>
  <c r="N1032" i="5"/>
  <c r="O1032" i="5" s="1"/>
  <c r="M1033" i="5"/>
  <c r="M2101" i="5"/>
  <c r="N2100" i="5"/>
  <c r="O2100" i="5" s="1"/>
  <c r="N2163" i="5"/>
  <c r="O2163" i="5" s="1"/>
  <c r="M2164" i="5"/>
  <c r="M845" i="5"/>
  <c r="N844" i="5"/>
  <c r="O844" i="5" s="1"/>
  <c r="M261" i="5"/>
  <c r="N260" i="5"/>
  <c r="O260" i="5" s="1"/>
  <c r="M1558" i="5"/>
  <c r="N1557" i="5"/>
  <c r="O1557" i="5" s="1"/>
  <c r="M221" i="5"/>
  <c r="N220" i="5"/>
  <c r="O220" i="5" s="1"/>
  <c r="N1869" i="5"/>
  <c r="O1869" i="5" s="1"/>
  <c r="M1870" i="5"/>
  <c r="N2017" i="5"/>
  <c r="O2017" i="5" s="1"/>
  <c r="M2018" i="5"/>
  <c r="N1054" i="5"/>
  <c r="O1054" i="5" s="1"/>
  <c r="M1055" i="5"/>
  <c r="M783" i="5"/>
  <c r="N782" i="5"/>
  <c r="O782" i="5" s="1"/>
  <c r="M1117" i="5"/>
  <c r="N1116" i="5"/>
  <c r="O1116" i="5" s="1"/>
  <c r="M1766" i="5"/>
  <c r="N1765" i="5"/>
  <c r="O1765" i="5" s="1"/>
  <c r="N471" i="5"/>
  <c r="O471" i="5" s="1"/>
  <c r="M472" i="5"/>
  <c r="N1849" i="5"/>
  <c r="O1849" i="5" s="1"/>
  <c r="M1850" i="5"/>
  <c r="N1745" i="5"/>
  <c r="O1745" i="5" s="1"/>
  <c r="M1746" i="5"/>
  <c r="M2248" i="5"/>
  <c r="N2247" i="5"/>
  <c r="O2247" i="5" s="1"/>
  <c r="M722" i="5"/>
  <c r="N721" i="5"/>
  <c r="O721" i="5" s="1"/>
  <c r="N1808" i="5"/>
  <c r="O1808" i="5" s="1"/>
  <c r="M1809" i="5"/>
  <c r="N364" i="5"/>
  <c r="O364" i="5" s="1"/>
  <c r="M365" i="5"/>
  <c r="M532" i="5"/>
  <c r="N531" i="5"/>
  <c r="O531" i="5" s="1"/>
  <c r="N2077" i="5"/>
  <c r="O2077" i="5" s="1"/>
  <c r="M2078" i="5"/>
  <c r="N2119" i="5"/>
  <c r="O2119" i="5" s="1"/>
  <c r="M2120" i="5"/>
  <c r="N2184" i="5"/>
  <c r="O2184" i="5" s="1"/>
  <c r="M2185" i="5"/>
  <c r="M802" i="5"/>
  <c r="N801" i="5"/>
  <c r="O801" i="5" s="1"/>
  <c r="N1913" i="5"/>
  <c r="O1913" i="5" s="1"/>
  <c r="M1914" i="5"/>
  <c r="N280" i="5"/>
  <c r="O280" i="5" s="1"/>
  <c r="M281" i="5"/>
  <c r="N1263" i="5"/>
  <c r="O1263" i="5" s="1"/>
  <c r="M1264" i="5"/>
  <c r="M888" i="5"/>
  <c r="N887" i="5"/>
  <c r="O887" i="5" s="1"/>
  <c r="N907" i="5"/>
  <c r="O907" i="5" s="1"/>
  <c r="M908" i="5"/>
  <c r="N761" i="5"/>
  <c r="O761" i="5" s="1"/>
  <c r="M762" i="5"/>
  <c r="M554" i="5"/>
  <c r="N553" i="5"/>
  <c r="O553" i="5" s="1"/>
  <c r="M1245" i="5"/>
  <c r="N1244" i="5"/>
  <c r="O1244" i="5" s="1"/>
  <c r="N2350" i="5"/>
  <c r="O2350" i="5" s="1"/>
  <c r="M2351" i="5"/>
  <c r="N1495" i="5"/>
  <c r="O1495" i="5" s="1"/>
  <c r="M1496" i="5"/>
  <c r="N303" i="5"/>
  <c r="O303" i="5" s="1"/>
  <c r="M304" i="5"/>
  <c r="N1202" i="5"/>
  <c r="O1202" i="5" s="1"/>
  <c r="M1203" i="5"/>
  <c r="N677" i="5"/>
  <c r="O677" i="5" s="1"/>
  <c r="M678" i="5"/>
  <c r="M2269" i="5"/>
  <c r="N2268" i="5"/>
  <c r="O2268" i="5" s="1"/>
  <c r="M1307" i="5"/>
  <c r="N1306" i="5"/>
  <c r="O1306" i="5" s="1"/>
  <c r="N385" i="5"/>
  <c r="O385" i="5" s="1"/>
  <c r="M386" i="5"/>
  <c r="N1074" i="5"/>
  <c r="O1074" i="5" s="1"/>
  <c r="M1075" i="5"/>
  <c r="N1933" i="5"/>
  <c r="O1933" i="5" s="1"/>
  <c r="M1934" i="5"/>
  <c r="M741" i="5"/>
  <c r="N740" i="5"/>
  <c r="O740" i="5" s="1"/>
  <c r="M972" i="5"/>
  <c r="N971" i="5"/>
  <c r="O971" i="5" s="1"/>
  <c r="N1095" i="5"/>
  <c r="O1095" i="5" s="1"/>
  <c r="M1096" i="5"/>
  <c r="N2142" i="5"/>
  <c r="O2142" i="5" s="1"/>
  <c r="M2143" i="5"/>
  <c r="M180" i="5"/>
  <c r="N179" i="5"/>
  <c r="O179" i="5" s="1"/>
  <c r="N30" i="5"/>
  <c r="O30" i="5" s="1"/>
  <c r="M31" i="5"/>
  <c r="N10" i="5"/>
  <c r="O10" i="5" s="1"/>
  <c r="M200" i="5"/>
  <c r="N199" i="5"/>
  <c r="O199" i="5" s="1"/>
  <c r="M94" i="5"/>
  <c r="N157" i="5"/>
  <c r="O157" i="5" s="1"/>
  <c r="M158" i="5"/>
  <c r="I1561" i="5"/>
  <c r="I996" i="5"/>
  <c r="I575" i="5"/>
  <c r="I138" i="5"/>
  <c r="I1538" i="5"/>
  <c r="I1143" i="5"/>
  <c r="I1790" i="5"/>
  <c r="J1790" i="5" s="1"/>
  <c r="K1790" i="5" s="1"/>
  <c r="I494" i="5"/>
  <c r="I244" i="5"/>
  <c r="I640" i="5"/>
  <c r="I1227" i="5"/>
  <c r="I1058" i="5"/>
  <c r="I1371" i="5"/>
  <c r="I475" i="5"/>
  <c r="I618" i="5"/>
  <c r="I1853" i="5"/>
  <c r="I2021" i="5"/>
  <c r="I453" i="5"/>
  <c r="I535" i="5"/>
  <c r="I933" i="5"/>
  <c r="I1120" i="5"/>
  <c r="I2104" i="5"/>
  <c r="I1287" i="5"/>
  <c r="I1643" i="5"/>
  <c r="I1917" i="5"/>
  <c r="I2123" i="5"/>
  <c r="I1393" i="5"/>
  <c r="I54" i="5"/>
  <c r="I703" i="5"/>
  <c r="I74" i="5"/>
  <c r="I955" i="5"/>
  <c r="I1036" i="5"/>
  <c r="I1078" i="5"/>
  <c r="I786" i="5"/>
  <c r="I33" i="5"/>
  <c r="I1622" i="5"/>
  <c r="I1895" i="5"/>
  <c r="I681" i="5"/>
  <c r="I598" i="5"/>
  <c r="I1099" i="5"/>
  <c r="I744" i="5"/>
  <c r="I1981" i="5"/>
  <c r="I1518" i="5"/>
  <c r="I515" i="5"/>
  <c r="I2167" i="5"/>
  <c r="J2166" i="5"/>
  <c r="K2166" i="5" s="1"/>
  <c r="I1414" i="5"/>
  <c r="I13" i="5"/>
  <c r="I117" i="5"/>
  <c r="I2188" i="5"/>
  <c r="I1248" i="5"/>
  <c r="I284" i="5"/>
  <c r="I911" i="5"/>
  <c r="I1206" i="5"/>
  <c r="I1665" i="5"/>
  <c r="I1016" i="5"/>
  <c r="I1959" i="5"/>
  <c r="I1329" i="5"/>
  <c r="J1789" i="5"/>
  <c r="K1789" i="5" s="1"/>
  <c r="I2332" i="5"/>
  <c r="I202" i="5"/>
  <c r="I1436" i="5"/>
  <c r="I2081" i="5"/>
  <c r="I1350" i="5"/>
  <c r="I891" i="5"/>
  <c r="I557" i="5"/>
  <c r="I1769" i="5"/>
  <c r="I662" i="5"/>
  <c r="I725" i="5"/>
  <c r="I224" i="5"/>
  <c r="I1937" i="5"/>
  <c r="I805" i="5"/>
  <c r="I1707" i="5"/>
  <c r="I869" i="5"/>
  <c r="I1456" i="5"/>
  <c r="I848" i="5"/>
  <c r="I2000" i="5"/>
  <c r="I1185" i="5"/>
  <c r="I1729" i="5"/>
  <c r="I324" i="5"/>
  <c r="I1163" i="5"/>
  <c r="I96" i="5"/>
  <c r="I389" i="5"/>
  <c r="I411" i="5"/>
  <c r="I347" i="5"/>
  <c r="I1499" i="5"/>
  <c r="I2210" i="5"/>
  <c r="I1749" i="5"/>
  <c r="I765" i="5"/>
  <c r="I2251" i="5"/>
  <c r="I2272" i="5"/>
  <c r="I368" i="5"/>
  <c r="I2041" i="5"/>
  <c r="I182" i="5"/>
  <c r="I307" i="5"/>
  <c r="I264" i="5"/>
  <c r="I826" i="5"/>
  <c r="I1267" i="5"/>
  <c r="I1873" i="5"/>
  <c r="I160" i="5"/>
  <c r="J2331" i="5"/>
  <c r="K2331" i="5" s="1"/>
  <c r="J1641" i="5"/>
  <c r="K1641" i="5" s="1"/>
  <c r="J2187" i="5"/>
  <c r="K2187" i="5" s="1"/>
  <c r="J2121" i="5"/>
  <c r="K2121" i="5" s="1"/>
  <c r="J1999" i="5"/>
  <c r="K1999" i="5" s="1"/>
  <c r="J2271" i="5"/>
  <c r="K2271" i="5" s="1"/>
  <c r="J1705" i="5"/>
  <c r="K1705" i="5" s="1"/>
  <c r="J1183" i="5"/>
  <c r="K1183" i="5" s="1"/>
  <c r="J1285" i="5"/>
  <c r="K1285" i="5" s="1"/>
  <c r="J596" i="5"/>
  <c r="K596" i="5" s="1"/>
  <c r="J1454" i="5"/>
  <c r="K1454" i="5" s="1"/>
  <c r="J322" i="5"/>
  <c r="K322" i="5" s="1"/>
  <c r="J305" i="5"/>
  <c r="K305" i="5" s="1"/>
  <c r="J222" i="5"/>
  <c r="K222" i="5" s="1"/>
  <c r="J701" i="5"/>
  <c r="K701" i="5" s="1"/>
  <c r="J1851" i="5"/>
  <c r="K1851" i="5" s="1"/>
  <c r="J889" i="5"/>
  <c r="K889" i="5" s="1"/>
  <c r="J345" i="5"/>
  <c r="K345" i="5" s="1"/>
  <c r="J409" i="5"/>
  <c r="K409" i="5" s="1"/>
  <c r="J262" i="5"/>
  <c r="K262" i="5" s="1"/>
  <c r="J473" i="5"/>
  <c r="K473" i="5" s="1"/>
  <c r="J1076" i="5"/>
  <c r="K1076" i="5" s="1"/>
  <c r="J803" i="5"/>
  <c r="K803" i="5" s="1"/>
  <c r="J1348" i="5"/>
  <c r="K1348" i="5" s="1"/>
  <c r="J2249" i="5"/>
  <c r="K2249" i="5" s="1"/>
  <c r="J73" i="5"/>
  <c r="K73" i="5" s="1"/>
  <c r="J1225" i="5"/>
  <c r="K1225" i="5" s="1"/>
  <c r="J94" i="5"/>
  <c r="K94" i="5" s="1"/>
  <c r="J1516" i="5"/>
  <c r="K1516" i="5" s="1"/>
  <c r="J180" i="5"/>
  <c r="K180" i="5" s="1"/>
  <c r="J743" i="5"/>
  <c r="K743" i="5" s="1"/>
  <c r="J513" i="5"/>
  <c r="K513" i="5" s="1"/>
  <c r="J136" i="5"/>
  <c r="K136" i="5" s="1"/>
  <c r="J1871" i="5"/>
  <c r="K1871" i="5" s="1"/>
  <c r="J1893" i="5"/>
  <c r="K1893" i="5" s="1"/>
  <c r="J1747" i="5"/>
  <c r="K1747" i="5" s="1"/>
  <c r="J846" i="5"/>
  <c r="K846" i="5" s="1"/>
  <c r="J158" i="5"/>
  <c r="K158" i="5" s="1"/>
  <c r="J2102" i="5"/>
  <c r="K2102" i="5" s="1"/>
  <c r="J909" i="5"/>
  <c r="K909" i="5" s="1"/>
  <c r="J1246" i="5"/>
  <c r="K1246" i="5" s="1"/>
  <c r="J115" i="5"/>
  <c r="K115" i="5" s="1"/>
  <c r="J242" i="5"/>
  <c r="K242" i="5" s="1"/>
  <c r="J31" i="5"/>
  <c r="K31" i="5" s="1"/>
  <c r="J1327" i="5"/>
  <c r="K1327" i="5" s="1"/>
  <c r="J387" i="5"/>
  <c r="K387" i="5" s="1"/>
  <c r="J1034" i="5"/>
  <c r="K1034" i="5" s="1"/>
  <c r="J638" i="5"/>
  <c r="K638" i="5" s="1"/>
  <c r="J12" i="5"/>
  <c r="K12" i="5" s="1"/>
  <c r="J1663" i="5"/>
  <c r="K1663" i="5" s="1"/>
  <c r="J1265" i="5"/>
  <c r="K1265" i="5" s="1"/>
  <c r="J1097" i="5"/>
  <c r="K1097" i="5" s="1"/>
  <c r="J1536" i="5"/>
  <c r="K1536" i="5" s="1"/>
  <c r="J1559" i="5"/>
  <c r="K1559" i="5" s="1"/>
  <c r="J1391" i="5"/>
  <c r="K1391" i="5" s="1"/>
  <c r="J573" i="5"/>
  <c r="K573" i="5" s="1"/>
  <c r="J533" i="5"/>
  <c r="K533" i="5" s="1"/>
  <c r="J2209" i="5"/>
  <c r="K2209" i="5" s="1"/>
  <c r="J931" i="5"/>
  <c r="K931" i="5" s="1"/>
  <c r="J660" i="5"/>
  <c r="K660" i="5" s="1"/>
  <c r="J679" i="5"/>
  <c r="K679" i="5" s="1"/>
  <c r="J52" i="5"/>
  <c r="K52" i="5" s="1"/>
  <c r="J785" i="5"/>
  <c r="K785" i="5" s="1"/>
  <c r="J1620" i="5"/>
  <c r="K1620" i="5" s="1"/>
  <c r="J1434" i="5"/>
  <c r="K1434" i="5" s="1"/>
  <c r="J1015" i="5"/>
  <c r="K1015" i="5" s="1"/>
  <c r="J1958" i="5"/>
  <c r="K1958" i="5" s="1"/>
  <c r="J616" i="5"/>
  <c r="K616" i="5" s="1"/>
  <c r="J1204" i="5"/>
  <c r="K1204" i="5" s="1"/>
  <c r="J1161" i="5"/>
  <c r="K1161" i="5" s="1"/>
  <c r="J2079" i="5"/>
  <c r="K2079" i="5" s="1"/>
  <c r="J1370" i="5"/>
  <c r="K1370" i="5" s="1"/>
  <c r="J201" i="5"/>
  <c r="K201" i="5" s="1"/>
  <c r="J1056" i="5"/>
  <c r="K1056" i="5" s="1"/>
  <c r="J1768" i="5"/>
  <c r="K1768" i="5" s="1"/>
  <c r="J1118" i="5"/>
  <c r="K1118" i="5" s="1"/>
  <c r="J866" i="5"/>
  <c r="K866" i="5" s="1"/>
  <c r="J763" i="5"/>
  <c r="K763" i="5" s="1"/>
  <c r="J1412" i="5"/>
  <c r="K1412" i="5" s="1"/>
  <c r="J825" i="5"/>
  <c r="K825" i="5" s="1"/>
  <c r="J953" i="5"/>
  <c r="K953" i="5" s="1"/>
  <c r="J1979" i="5"/>
  <c r="K1979" i="5" s="1"/>
  <c r="J2019" i="5"/>
  <c r="K2019" i="5" s="1"/>
  <c r="J1141" i="5"/>
  <c r="K1141" i="5" s="1"/>
  <c r="J2039" i="5"/>
  <c r="K2039" i="5" s="1"/>
  <c r="J1935" i="5"/>
  <c r="K1935" i="5" s="1"/>
  <c r="J1498" i="5"/>
  <c r="K1498" i="5" s="1"/>
  <c r="J555" i="5"/>
  <c r="K555" i="5" s="1"/>
  <c r="J723" i="5"/>
  <c r="K723" i="5" s="1"/>
  <c r="J282" i="5"/>
  <c r="K282" i="5" s="1"/>
  <c r="J366" i="5"/>
  <c r="K366" i="5" s="1"/>
  <c r="J1915" i="5"/>
  <c r="K1915" i="5" s="1"/>
  <c r="J451" i="5"/>
  <c r="K451" i="5" s="1"/>
  <c r="J492" i="5"/>
  <c r="K492" i="5" s="1"/>
  <c r="J1727" i="5"/>
  <c r="K1727" i="5" s="1"/>
  <c r="J994" i="5"/>
  <c r="K994" i="5" s="1"/>
  <c r="J2395" i="5" l="1"/>
  <c r="K2395" i="5" s="1"/>
  <c r="I2396" i="5"/>
  <c r="N2395" i="5"/>
  <c r="O2395" i="5" s="1"/>
  <c r="M2396" i="5"/>
  <c r="I1686" i="5"/>
  <c r="J1685" i="5"/>
  <c r="K1685" i="5" s="1"/>
  <c r="J1599" i="5"/>
  <c r="K1599" i="5" s="1"/>
  <c r="I1600" i="5"/>
  <c r="I1829" i="5"/>
  <c r="J1828" i="5"/>
  <c r="K1828" i="5" s="1"/>
  <c r="I2230" i="5"/>
  <c r="J2229" i="5"/>
  <c r="K2229" i="5" s="1"/>
  <c r="J1308" i="5"/>
  <c r="K1308" i="5" s="1"/>
  <c r="I1309" i="5"/>
  <c r="I2312" i="5"/>
  <c r="J2311" i="5"/>
  <c r="K2311" i="5" s="1"/>
  <c r="J2290" i="5"/>
  <c r="K2290" i="5" s="1"/>
  <c r="I2291" i="5"/>
  <c r="I1811" i="5"/>
  <c r="J1810" i="5"/>
  <c r="K1810" i="5" s="1"/>
  <c r="I431" i="5"/>
  <c r="J430" i="5"/>
  <c r="K430" i="5" s="1"/>
  <c r="J2059" i="5"/>
  <c r="K2059" i="5" s="1"/>
  <c r="I2060" i="5"/>
  <c r="J2352" i="5"/>
  <c r="K2352" i="5" s="1"/>
  <c r="I2353" i="5"/>
  <c r="I2373" i="5"/>
  <c r="J2372" i="5"/>
  <c r="K2372" i="5" s="1"/>
  <c r="I1477" i="5"/>
  <c r="J1476" i="5"/>
  <c r="K1476" i="5" s="1"/>
  <c r="I974" i="5"/>
  <c r="J973" i="5"/>
  <c r="K973" i="5" s="1"/>
  <c r="J2144" i="5"/>
  <c r="K2144" i="5" s="1"/>
  <c r="I2145" i="5"/>
  <c r="J1577" i="5"/>
  <c r="K1577" i="5" s="1"/>
  <c r="I1578" i="5"/>
  <c r="M52" i="5"/>
  <c r="N52" i="5" s="1"/>
  <c r="O52" i="5" s="1"/>
  <c r="M115" i="5"/>
  <c r="N115" i="5" s="1"/>
  <c r="O115" i="5" s="1"/>
  <c r="M11" i="5"/>
  <c r="N135" i="5"/>
  <c r="O135" i="5" s="1"/>
  <c r="N71" i="5"/>
  <c r="O71" i="5" s="1"/>
  <c r="N51" i="5"/>
  <c r="O51" i="5" s="1"/>
  <c r="M72" i="5"/>
  <c r="N2372" i="5"/>
  <c r="O2372" i="5" s="1"/>
  <c r="M2373" i="5"/>
  <c r="N2143" i="5"/>
  <c r="O2143" i="5" s="1"/>
  <c r="M2144" i="5"/>
  <c r="M1935" i="5"/>
  <c r="N1934" i="5"/>
  <c r="O1934" i="5" s="1"/>
  <c r="M763" i="5"/>
  <c r="N762" i="5"/>
  <c r="O762" i="5" s="1"/>
  <c r="N2018" i="5"/>
  <c r="O2018" i="5" s="1"/>
  <c r="M2019" i="5"/>
  <c r="M2165" i="5"/>
  <c r="N2164" i="5"/>
  <c r="O2164" i="5" s="1"/>
  <c r="N1033" i="5"/>
  <c r="O1033" i="5" s="1"/>
  <c r="M1034" i="5"/>
  <c r="M1828" i="5"/>
  <c r="N1827" i="5"/>
  <c r="O1827" i="5" s="1"/>
  <c r="N2228" i="5"/>
  <c r="O2228" i="5" s="1"/>
  <c r="M2229" i="5"/>
  <c r="N2058" i="5"/>
  <c r="O2058" i="5" s="1"/>
  <c r="M2059" i="5"/>
  <c r="M1183" i="5"/>
  <c r="N1182" i="5"/>
  <c r="O1182" i="5" s="1"/>
  <c r="M1516" i="5"/>
  <c r="N1515" i="5"/>
  <c r="O1515" i="5" s="1"/>
  <c r="M866" i="5"/>
  <c r="N865" i="5"/>
  <c r="O865" i="5" s="1"/>
  <c r="N1140" i="5"/>
  <c r="O1140" i="5" s="1"/>
  <c r="M1141" i="5"/>
  <c r="N1453" i="5"/>
  <c r="O1453" i="5" s="1"/>
  <c r="M1454" i="5"/>
  <c r="N344" i="5"/>
  <c r="O344" i="5" s="1"/>
  <c r="M345" i="5"/>
  <c r="N1684" i="5"/>
  <c r="O1684" i="5" s="1"/>
  <c r="M1685" i="5"/>
  <c r="N429" i="5"/>
  <c r="O429" i="5" s="1"/>
  <c r="M430" i="5"/>
  <c r="N1390" i="5"/>
  <c r="O1390" i="5" s="1"/>
  <c r="M1391" i="5"/>
  <c r="M1705" i="5"/>
  <c r="N1704" i="5"/>
  <c r="O1704" i="5" s="1"/>
  <c r="M973" i="5"/>
  <c r="N972" i="5"/>
  <c r="O972" i="5" s="1"/>
  <c r="N2269" i="5"/>
  <c r="O2269" i="5" s="1"/>
  <c r="M2270" i="5"/>
  <c r="N1245" i="5"/>
  <c r="O1245" i="5" s="1"/>
  <c r="M1246" i="5"/>
  <c r="N888" i="5"/>
  <c r="O888" i="5" s="1"/>
  <c r="M889" i="5"/>
  <c r="M533" i="5"/>
  <c r="N532" i="5"/>
  <c r="O532" i="5" s="1"/>
  <c r="M2249" i="5"/>
  <c r="N2248" i="5"/>
  <c r="O2248" i="5" s="1"/>
  <c r="N1766" i="5"/>
  <c r="O1766" i="5" s="1"/>
  <c r="M1767" i="5"/>
  <c r="N783" i="5"/>
  <c r="O783" i="5" s="1"/>
  <c r="M784" i="5"/>
  <c r="N221" i="5"/>
  <c r="O221" i="5" s="1"/>
  <c r="M222" i="5"/>
  <c r="N261" i="5"/>
  <c r="O261" i="5" s="1"/>
  <c r="M262" i="5"/>
  <c r="N1640" i="5"/>
  <c r="O1640" i="5" s="1"/>
  <c r="M1641" i="5"/>
  <c r="N1411" i="5"/>
  <c r="O1411" i="5" s="1"/>
  <c r="M1412" i="5"/>
  <c r="M1577" i="5"/>
  <c r="N1576" i="5"/>
  <c r="O1576" i="5" s="1"/>
  <c r="N1535" i="5"/>
  <c r="O1535" i="5" s="1"/>
  <c r="M1536" i="5"/>
  <c r="N1433" i="5"/>
  <c r="O1433" i="5" s="1"/>
  <c r="M1434" i="5"/>
  <c r="M2330" i="5"/>
  <c r="N2329" i="5"/>
  <c r="O2329" i="5" s="1"/>
  <c r="N952" i="5"/>
  <c r="O952" i="5" s="1"/>
  <c r="M953" i="5"/>
  <c r="N1956" i="5"/>
  <c r="O1956" i="5" s="1"/>
  <c r="M1957" i="5"/>
  <c r="N595" i="5"/>
  <c r="O595" i="5" s="1"/>
  <c r="M596" i="5"/>
  <c r="N1368" i="5"/>
  <c r="O1368" i="5" s="1"/>
  <c r="M1369" i="5"/>
  <c r="M2311" i="5"/>
  <c r="N2310" i="5"/>
  <c r="O2310" i="5" s="1"/>
  <c r="M1788" i="5"/>
  <c r="N1787" i="5"/>
  <c r="O1787" i="5" s="1"/>
  <c r="N1598" i="5"/>
  <c r="O1598" i="5" s="1"/>
  <c r="M1599" i="5"/>
  <c r="N1096" i="5"/>
  <c r="O1096" i="5" s="1"/>
  <c r="M1097" i="5"/>
  <c r="N1075" i="5"/>
  <c r="O1075" i="5" s="1"/>
  <c r="M1076" i="5"/>
  <c r="N678" i="5"/>
  <c r="O678" i="5" s="1"/>
  <c r="M679" i="5"/>
  <c r="M305" i="5"/>
  <c r="N304" i="5"/>
  <c r="O304" i="5" s="1"/>
  <c r="N2351" i="5"/>
  <c r="O2351" i="5" s="1"/>
  <c r="M2352" i="5"/>
  <c r="N908" i="5"/>
  <c r="O908" i="5" s="1"/>
  <c r="M909" i="5"/>
  <c r="M1265" i="5"/>
  <c r="N1264" i="5"/>
  <c r="O1264" i="5" s="1"/>
  <c r="N1914" i="5"/>
  <c r="O1914" i="5" s="1"/>
  <c r="M1915" i="5"/>
  <c r="N2185" i="5"/>
  <c r="O2185" i="5" s="1"/>
  <c r="M2186" i="5"/>
  <c r="M2079" i="5"/>
  <c r="N2078" i="5"/>
  <c r="O2078" i="5" s="1"/>
  <c r="N365" i="5"/>
  <c r="O365" i="5" s="1"/>
  <c r="M366" i="5"/>
  <c r="N1746" i="5"/>
  <c r="O1746" i="5" s="1"/>
  <c r="M1747" i="5"/>
  <c r="N472" i="5"/>
  <c r="O472" i="5" s="1"/>
  <c r="M473" i="5"/>
  <c r="M1056" i="5"/>
  <c r="N1055" i="5"/>
  <c r="O1055" i="5" s="1"/>
  <c r="N1870" i="5"/>
  <c r="O1870" i="5" s="1"/>
  <c r="M1871" i="5"/>
  <c r="M1620" i="5"/>
  <c r="N1619" i="5"/>
  <c r="O1619" i="5" s="1"/>
  <c r="M2290" i="5"/>
  <c r="N2289" i="5"/>
  <c r="O2289" i="5" s="1"/>
  <c r="M1998" i="5"/>
  <c r="N1997" i="5"/>
  <c r="O1997" i="5" s="1"/>
  <c r="M1348" i="5"/>
  <c r="N1347" i="5"/>
  <c r="O1347" i="5" s="1"/>
  <c r="N572" i="5"/>
  <c r="O572" i="5" s="1"/>
  <c r="M573" i="5"/>
  <c r="M1285" i="5"/>
  <c r="N1284" i="5"/>
  <c r="O1284" i="5" s="1"/>
  <c r="N2207" i="5"/>
  <c r="O2207" i="5" s="1"/>
  <c r="M2208" i="5"/>
  <c r="N1726" i="5"/>
  <c r="O1726" i="5" s="1"/>
  <c r="M1727" i="5"/>
  <c r="N491" i="5"/>
  <c r="O491" i="5" s="1"/>
  <c r="M492" i="5"/>
  <c r="M242" i="5"/>
  <c r="N241" i="5"/>
  <c r="O241" i="5" s="1"/>
  <c r="M1327" i="5"/>
  <c r="N1326" i="5"/>
  <c r="O1326" i="5" s="1"/>
  <c r="N1160" i="5"/>
  <c r="O1160" i="5" s="1"/>
  <c r="M1161" i="5"/>
  <c r="N408" i="5"/>
  <c r="O408" i="5" s="1"/>
  <c r="M409" i="5"/>
  <c r="N321" i="5"/>
  <c r="O321" i="5" s="1"/>
  <c r="M322" i="5"/>
  <c r="M2039" i="5"/>
  <c r="N2038" i="5"/>
  <c r="O2038" i="5" s="1"/>
  <c r="M1225" i="5"/>
  <c r="N1224" i="5"/>
  <c r="O1224" i="5" s="1"/>
  <c r="N386" i="5"/>
  <c r="O386" i="5" s="1"/>
  <c r="M387" i="5"/>
  <c r="N1203" i="5"/>
  <c r="O1203" i="5" s="1"/>
  <c r="M1204" i="5"/>
  <c r="N1496" i="5"/>
  <c r="O1496" i="5" s="1"/>
  <c r="M1497" i="5"/>
  <c r="M282" i="5"/>
  <c r="N281" i="5"/>
  <c r="O281" i="5" s="1"/>
  <c r="N2120" i="5"/>
  <c r="O2120" i="5" s="1"/>
  <c r="M2121" i="5"/>
  <c r="N1809" i="5"/>
  <c r="O1809" i="5" s="1"/>
  <c r="M1810" i="5"/>
  <c r="M1851" i="5"/>
  <c r="N1850" i="5"/>
  <c r="O1850" i="5" s="1"/>
  <c r="N1013" i="5"/>
  <c r="O1013" i="5" s="1"/>
  <c r="M1014" i="5"/>
  <c r="N802" i="5"/>
  <c r="O802" i="5" s="1"/>
  <c r="M803" i="5"/>
  <c r="M742" i="5"/>
  <c r="N741" i="5"/>
  <c r="O741" i="5" s="1"/>
  <c r="N1307" i="5"/>
  <c r="O1307" i="5" s="1"/>
  <c r="M1308" i="5"/>
  <c r="N554" i="5"/>
  <c r="O554" i="5" s="1"/>
  <c r="M555" i="5"/>
  <c r="N722" i="5"/>
  <c r="O722" i="5" s="1"/>
  <c r="M723" i="5"/>
  <c r="M1118" i="5"/>
  <c r="N1117" i="5"/>
  <c r="O1117" i="5" s="1"/>
  <c r="N1558" i="5"/>
  <c r="O1558" i="5" s="1"/>
  <c r="M1559" i="5"/>
  <c r="M846" i="5"/>
  <c r="N845" i="5"/>
  <c r="O845" i="5" s="1"/>
  <c r="M2102" i="5"/>
  <c r="N2101" i="5"/>
  <c r="O2101" i="5" s="1"/>
  <c r="N450" i="5"/>
  <c r="O450" i="5" s="1"/>
  <c r="M451" i="5"/>
  <c r="N1892" i="5"/>
  <c r="O1892" i="5" s="1"/>
  <c r="M1893" i="5"/>
  <c r="N615" i="5"/>
  <c r="O615" i="5" s="1"/>
  <c r="M616" i="5"/>
  <c r="N1978" i="5"/>
  <c r="O1978" i="5" s="1"/>
  <c r="M1979" i="5"/>
  <c r="N823" i="5"/>
  <c r="O823" i="5" s="1"/>
  <c r="M824" i="5"/>
  <c r="N700" i="5"/>
  <c r="O700" i="5" s="1"/>
  <c r="M701" i="5"/>
  <c r="N659" i="5"/>
  <c r="O659" i="5" s="1"/>
  <c r="M660" i="5"/>
  <c r="N512" i="5"/>
  <c r="O512" i="5" s="1"/>
  <c r="M513" i="5"/>
  <c r="N1662" i="5"/>
  <c r="O1662" i="5" s="1"/>
  <c r="M1663" i="5"/>
  <c r="N993" i="5"/>
  <c r="O993" i="5" s="1"/>
  <c r="M994" i="5"/>
  <c r="M638" i="5"/>
  <c r="N637" i="5"/>
  <c r="O637" i="5" s="1"/>
  <c r="N930" i="5"/>
  <c r="O930" i="5" s="1"/>
  <c r="M931" i="5"/>
  <c r="M1476" i="5"/>
  <c r="N1475" i="5"/>
  <c r="O1475" i="5" s="1"/>
  <c r="N200" i="5"/>
  <c r="O200" i="5" s="1"/>
  <c r="M201" i="5"/>
  <c r="N136" i="5"/>
  <c r="O136" i="5" s="1"/>
  <c r="M137" i="5"/>
  <c r="M159" i="5"/>
  <c r="N158" i="5"/>
  <c r="O158" i="5" s="1"/>
  <c r="M32" i="5"/>
  <c r="N31" i="5"/>
  <c r="O31" i="5" s="1"/>
  <c r="N94" i="5"/>
  <c r="O94" i="5" s="1"/>
  <c r="M95" i="5"/>
  <c r="N180" i="5"/>
  <c r="O180" i="5" s="1"/>
  <c r="M181" i="5"/>
  <c r="I1268" i="5"/>
  <c r="I183" i="5"/>
  <c r="I2211" i="5"/>
  <c r="I390" i="5"/>
  <c r="I1730" i="5"/>
  <c r="I1457" i="5"/>
  <c r="I1938" i="5"/>
  <c r="I726" i="5"/>
  <c r="I892" i="5"/>
  <c r="I203" i="5"/>
  <c r="I1519" i="5"/>
  <c r="I1100" i="5"/>
  <c r="I1079" i="5"/>
  <c r="I75" i="5"/>
  <c r="I1288" i="5"/>
  <c r="I934" i="5"/>
  <c r="I536" i="5"/>
  <c r="I1330" i="5"/>
  <c r="I912" i="5"/>
  <c r="I2022" i="5"/>
  <c r="I619" i="5"/>
  <c r="I1372" i="5"/>
  <c r="I1228" i="5"/>
  <c r="I495" i="5"/>
  <c r="I1144" i="5"/>
  <c r="I139" i="5"/>
  <c r="I997" i="5"/>
  <c r="I161" i="5"/>
  <c r="I1874" i="5"/>
  <c r="I827" i="5"/>
  <c r="I308" i="5"/>
  <c r="I2042" i="5"/>
  <c r="I2273" i="5"/>
  <c r="I2252" i="5"/>
  <c r="I1750" i="5"/>
  <c r="I1500" i="5"/>
  <c r="I412" i="5"/>
  <c r="I97" i="5"/>
  <c r="I325" i="5"/>
  <c r="I1186" i="5"/>
  <c r="I849" i="5"/>
  <c r="I870" i="5"/>
  <c r="I806" i="5"/>
  <c r="I225" i="5"/>
  <c r="I663" i="5"/>
  <c r="I558" i="5"/>
  <c r="I1351" i="5"/>
  <c r="I1437" i="5"/>
  <c r="I2333" i="5"/>
  <c r="I516" i="5"/>
  <c r="I1982" i="5"/>
  <c r="I745" i="5"/>
  <c r="I599" i="5"/>
  <c r="I1896" i="5"/>
  <c r="I1623" i="5"/>
  <c r="I787" i="5"/>
  <c r="I956" i="5"/>
  <c r="I704" i="5"/>
  <c r="I1394" i="5"/>
  <c r="I1918" i="5"/>
  <c r="I1644" i="5"/>
  <c r="I1121" i="5"/>
  <c r="I265" i="5"/>
  <c r="I369" i="5"/>
  <c r="I766" i="5"/>
  <c r="I348" i="5"/>
  <c r="I1164" i="5"/>
  <c r="I2001" i="5"/>
  <c r="I1708" i="5"/>
  <c r="I1770" i="5"/>
  <c r="I2082" i="5"/>
  <c r="I2168" i="5"/>
  <c r="J2167" i="5"/>
  <c r="K2167" i="5" s="1"/>
  <c r="I682" i="5"/>
  <c r="I34" i="5"/>
  <c r="I1037" i="5"/>
  <c r="I55" i="5"/>
  <c r="I2124" i="5"/>
  <c r="I2105" i="5"/>
  <c r="I1017" i="5"/>
  <c r="I1666" i="5"/>
  <c r="I1249" i="5"/>
  <c r="I14" i="5"/>
  <c r="I245" i="5"/>
  <c r="I1960" i="5"/>
  <c r="I1207" i="5"/>
  <c r="I285" i="5"/>
  <c r="I2189" i="5"/>
  <c r="I118" i="5"/>
  <c r="I1415" i="5"/>
  <c r="I454" i="5"/>
  <c r="I1854" i="5"/>
  <c r="I476" i="5"/>
  <c r="I1059" i="5"/>
  <c r="I641" i="5"/>
  <c r="I1791" i="5"/>
  <c r="J1791" i="5" s="1"/>
  <c r="K1791" i="5" s="1"/>
  <c r="I1539" i="5"/>
  <c r="I576" i="5"/>
  <c r="I1562" i="5"/>
  <c r="J2272" i="5"/>
  <c r="K2272" i="5" s="1"/>
  <c r="J2122" i="5"/>
  <c r="K2122" i="5" s="1"/>
  <c r="J1642" i="5"/>
  <c r="K1642" i="5" s="1"/>
  <c r="J2000" i="5"/>
  <c r="K2000" i="5" s="1"/>
  <c r="J2188" i="5"/>
  <c r="K2188" i="5" s="1"/>
  <c r="J2332" i="5"/>
  <c r="K2332" i="5" s="1"/>
  <c r="J556" i="5"/>
  <c r="K556" i="5" s="1"/>
  <c r="J1980" i="5"/>
  <c r="K1980" i="5" s="1"/>
  <c r="J1119" i="5"/>
  <c r="K1119" i="5" s="1"/>
  <c r="J1371" i="5"/>
  <c r="K1371" i="5" s="1"/>
  <c r="J617" i="5"/>
  <c r="K617" i="5" s="1"/>
  <c r="J1435" i="5"/>
  <c r="K1435" i="5" s="1"/>
  <c r="J53" i="5"/>
  <c r="K53" i="5" s="1"/>
  <c r="J661" i="5"/>
  <c r="K661" i="5" s="1"/>
  <c r="J534" i="5"/>
  <c r="K534" i="5" s="1"/>
  <c r="J1392" i="5"/>
  <c r="K1392" i="5" s="1"/>
  <c r="J1537" i="5"/>
  <c r="K1537" i="5" s="1"/>
  <c r="J1266" i="5"/>
  <c r="K1266" i="5" s="1"/>
  <c r="J1664" i="5"/>
  <c r="K1664" i="5" s="1"/>
  <c r="J639" i="5"/>
  <c r="K639" i="5" s="1"/>
  <c r="J1328" i="5"/>
  <c r="K1328" i="5" s="1"/>
  <c r="J243" i="5"/>
  <c r="K243" i="5" s="1"/>
  <c r="J1247" i="5"/>
  <c r="K1247" i="5" s="1"/>
  <c r="J2103" i="5"/>
  <c r="K2103" i="5" s="1"/>
  <c r="J847" i="5"/>
  <c r="K847" i="5" s="1"/>
  <c r="J1748" i="5"/>
  <c r="K1748" i="5" s="1"/>
  <c r="J1872" i="5"/>
  <c r="K1872" i="5" s="1"/>
  <c r="J514" i="5"/>
  <c r="K514" i="5" s="1"/>
  <c r="J181" i="5"/>
  <c r="K181" i="5" s="1"/>
  <c r="J95" i="5"/>
  <c r="K95" i="5" s="1"/>
  <c r="J74" i="5"/>
  <c r="K74" i="5" s="1"/>
  <c r="J1349" i="5"/>
  <c r="K1349" i="5" s="1"/>
  <c r="J474" i="5"/>
  <c r="K474" i="5" s="1"/>
  <c r="J890" i="5"/>
  <c r="K890" i="5" s="1"/>
  <c r="J702" i="5"/>
  <c r="K702" i="5" s="1"/>
  <c r="J306" i="5"/>
  <c r="K306" i="5" s="1"/>
  <c r="J1455" i="5"/>
  <c r="K1455" i="5" s="1"/>
  <c r="J597" i="5"/>
  <c r="K597" i="5" s="1"/>
  <c r="J1184" i="5"/>
  <c r="K1184" i="5" s="1"/>
  <c r="J1706" i="5"/>
  <c r="K1706" i="5" s="1"/>
  <c r="J1728" i="5"/>
  <c r="K1728" i="5" s="1"/>
  <c r="J1916" i="5"/>
  <c r="K1916" i="5" s="1"/>
  <c r="J283" i="5"/>
  <c r="K283" i="5" s="1"/>
  <c r="J1936" i="5"/>
  <c r="K1936" i="5" s="1"/>
  <c r="J1142" i="5"/>
  <c r="K1142" i="5" s="1"/>
  <c r="J826" i="5"/>
  <c r="K826" i="5" s="1"/>
  <c r="J764" i="5"/>
  <c r="K764" i="5" s="1"/>
  <c r="J1057" i="5"/>
  <c r="K1057" i="5" s="1"/>
  <c r="J1162" i="5"/>
  <c r="K1162" i="5" s="1"/>
  <c r="J1016" i="5"/>
  <c r="K1016" i="5" s="1"/>
  <c r="J932" i="5"/>
  <c r="K932" i="5" s="1"/>
  <c r="J995" i="5"/>
  <c r="K995" i="5" s="1"/>
  <c r="J493" i="5"/>
  <c r="K493" i="5" s="1"/>
  <c r="J452" i="5"/>
  <c r="K452" i="5" s="1"/>
  <c r="J367" i="5"/>
  <c r="K367" i="5" s="1"/>
  <c r="J724" i="5"/>
  <c r="K724" i="5" s="1"/>
  <c r="J1499" i="5"/>
  <c r="K1499" i="5" s="1"/>
  <c r="J2040" i="5"/>
  <c r="K2040" i="5" s="1"/>
  <c r="J2020" i="5"/>
  <c r="K2020" i="5" s="1"/>
  <c r="J954" i="5"/>
  <c r="K954" i="5" s="1"/>
  <c r="J1413" i="5"/>
  <c r="K1413" i="5" s="1"/>
  <c r="J867" i="5"/>
  <c r="K867" i="5" s="1"/>
  <c r="J1769" i="5"/>
  <c r="K1769" i="5" s="1"/>
  <c r="J202" i="5"/>
  <c r="K202" i="5" s="1"/>
  <c r="J2080" i="5"/>
  <c r="K2080" i="5" s="1"/>
  <c r="J1205" i="5"/>
  <c r="K1205" i="5" s="1"/>
  <c r="J1959" i="5"/>
  <c r="K1959" i="5" s="1"/>
  <c r="J1621" i="5"/>
  <c r="K1621" i="5" s="1"/>
  <c r="J786" i="5"/>
  <c r="K786" i="5" s="1"/>
  <c r="J680" i="5"/>
  <c r="K680" i="5" s="1"/>
  <c r="J2210" i="5"/>
  <c r="K2210" i="5" s="1"/>
  <c r="J574" i="5"/>
  <c r="K574" i="5" s="1"/>
  <c r="J1560" i="5"/>
  <c r="K1560" i="5" s="1"/>
  <c r="J1098" i="5"/>
  <c r="K1098" i="5" s="1"/>
  <c r="J13" i="5"/>
  <c r="K13" i="5" s="1"/>
  <c r="J1035" i="5"/>
  <c r="K1035" i="5" s="1"/>
  <c r="J388" i="5"/>
  <c r="K388" i="5" s="1"/>
  <c r="J32" i="5"/>
  <c r="K32" i="5" s="1"/>
  <c r="J116" i="5"/>
  <c r="K116" i="5" s="1"/>
  <c r="J910" i="5"/>
  <c r="K910" i="5" s="1"/>
  <c r="J159" i="5"/>
  <c r="K159" i="5" s="1"/>
  <c r="J1894" i="5"/>
  <c r="K1894" i="5" s="1"/>
  <c r="J137" i="5"/>
  <c r="K137" i="5" s="1"/>
  <c r="J744" i="5"/>
  <c r="K744" i="5" s="1"/>
  <c r="J1517" i="5"/>
  <c r="K1517" i="5" s="1"/>
  <c r="J1226" i="5"/>
  <c r="K1226" i="5" s="1"/>
  <c r="J2250" i="5"/>
  <c r="K2250" i="5" s="1"/>
  <c r="J804" i="5"/>
  <c r="K804" i="5" s="1"/>
  <c r="J1077" i="5"/>
  <c r="K1077" i="5" s="1"/>
  <c r="J263" i="5"/>
  <c r="K263" i="5" s="1"/>
  <c r="J410" i="5"/>
  <c r="K410" i="5" s="1"/>
  <c r="J346" i="5"/>
  <c r="K346" i="5" s="1"/>
  <c r="J1852" i="5"/>
  <c r="K1852" i="5" s="1"/>
  <c r="J223" i="5"/>
  <c r="K223" i="5" s="1"/>
  <c r="J323" i="5"/>
  <c r="K323" i="5" s="1"/>
  <c r="J1286" i="5"/>
  <c r="K1286" i="5" s="1"/>
  <c r="N2396" i="5" l="1"/>
  <c r="O2396" i="5" s="1"/>
  <c r="M2397" i="5"/>
  <c r="J2396" i="5"/>
  <c r="K2396" i="5" s="1"/>
  <c r="I2397" i="5"/>
  <c r="J1686" i="5"/>
  <c r="K1686" i="5" s="1"/>
  <c r="I1687" i="5"/>
  <c r="J1600" i="5"/>
  <c r="K1600" i="5" s="1"/>
  <c r="I1601" i="5"/>
  <c r="M53" i="5"/>
  <c r="N53" i="5" s="1"/>
  <c r="O53" i="5" s="1"/>
  <c r="M116" i="5"/>
  <c r="N116" i="5" s="1"/>
  <c r="O116" i="5" s="1"/>
  <c r="I1579" i="5"/>
  <c r="J1578" i="5"/>
  <c r="K1578" i="5" s="1"/>
  <c r="J2060" i="5"/>
  <c r="K2060" i="5" s="1"/>
  <c r="I2061" i="5"/>
  <c r="J974" i="5"/>
  <c r="K974" i="5" s="1"/>
  <c r="I975" i="5"/>
  <c r="J2373" i="5"/>
  <c r="K2373" i="5" s="1"/>
  <c r="I2374" i="5"/>
  <c r="I1812" i="5"/>
  <c r="J1811" i="5"/>
  <c r="K1811" i="5" s="1"/>
  <c r="I2231" i="5"/>
  <c r="J2230" i="5"/>
  <c r="K2230" i="5" s="1"/>
  <c r="J2145" i="5"/>
  <c r="K2145" i="5" s="1"/>
  <c r="I2146" i="5"/>
  <c r="J2353" i="5"/>
  <c r="K2353" i="5" s="1"/>
  <c r="I2354" i="5"/>
  <c r="I2292" i="5"/>
  <c r="J2291" i="5"/>
  <c r="K2291" i="5" s="1"/>
  <c r="I1310" i="5"/>
  <c r="J1309" i="5"/>
  <c r="K1309" i="5" s="1"/>
  <c r="I2313" i="5"/>
  <c r="J2312" i="5"/>
  <c r="K2312" i="5" s="1"/>
  <c r="J1477" i="5"/>
  <c r="K1477" i="5" s="1"/>
  <c r="I1478" i="5"/>
  <c r="J431" i="5"/>
  <c r="K431" i="5" s="1"/>
  <c r="I432" i="5"/>
  <c r="I1830" i="5"/>
  <c r="J1829" i="5"/>
  <c r="K1829" i="5" s="1"/>
  <c r="N11" i="5"/>
  <c r="O11" i="5" s="1"/>
  <c r="M12" i="5"/>
  <c r="M73" i="5"/>
  <c r="N72" i="5"/>
  <c r="O72" i="5" s="1"/>
  <c r="N2373" i="5"/>
  <c r="O2373" i="5" s="1"/>
  <c r="M2374" i="5"/>
  <c r="N1663" i="5"/>
  <c r="O1663" i="5" s="1"/>
  <c r="M1664" i="5"/>
  <c r="N824" i="5"/>
  <c r="O824" i="5" s="1"/>
  <c r="M825" i="5"/>
  <c r="N451" i="5"/>
  <c r="O451" i="5" s="1"/>
  <c r="M452" i="5"/>
  <c r="N555" i="5"/>
  <c r="O555" i="5" s="1"/>
  <c r="M556" i="5"/>
  <c r="M1015" i="5"/>
  <c r="N1014" i="5"/>
  <c r="O1014" i="5" s="1"/>
  <c r="N1810" i="5"/>
  <c r="O1810" i="5" s="1"/>
  <c r="M1811" i="5"/>
  <c r="M1205" i="5"/>
  <c r="N1204" i="5"/>
  <c r="O1204" i="5" s="1"/>
  <c r="N322" i="5"/>
  <c r="O322" i="5" s="1"/>
  <c r="M323" i="5"/>
  <c r="N1727" i="5"/>
  <c r="O1727" i="5" s="1"/>
  <c r="M1728" i="5"/>
  <c r="N1871" i="5"/>
  <c r="O1871" i="5" s="1"/>
  <c r="M1872" i="5"/>
  <c r="N366" i="5"/>
  <c r="O366" i="5" s="1"/>
  <c r="M367" i="5"/>
  <c r="M2187" i="5"/>
  <c r="N2186" i="5"/>
  <c r="O2186" i="5" s="1"/>
  <c r="N2352" i="5"/>
  <c r="O2352" i="5" s="1"/>
  <c r="M2353" i="5"/>
  <c r="N222" i="5"/>
  <c r="O222" i="5" s="1"/>
  <c r="M223" i="5"/>
  <c r="M1768" i="5"/>
  <c r="N1767" i="5"/>
  <c r="O1767" i="5" s="1"/>
  <c r="M1686" i="5"/>
  <c r="N1685" i="5"/>
  <c r="O1685" i="5" s="1"/>
  <c r="M2230" i="5"/>
  <c r="N2229" i="5"/>
  <c r="O2229" i="5" s="1"/>
  <c r="N1034" i="5"/>
  <c r="O1034" i="5" s="1"/>
  <c r="M1035" i="5"/>
  <c r="M1477" i="5"/>
  <c r="N1476" i="5"/>
  <c r="O1476" i="5" s="1"/>
  <c r="M639" i="5"/>
  <c r="N638" i="5"/>
  <c r="O638" i="5" s="1"/>
  <c r="N846" i="5"/>
  <c r="O846" i="5" s="1"/>
  <c r="M847" i="5"/>
  <c r="M1119" i="5"/>
  <c r="N1118" i="5"/>
  <c r="O1118" i="5" s="1"/>
  <c r="N742" i="5"/>
  <c r="O742" i="5" s="1"/>
  <c r="M743" i="5"/>
  <c r="N1285" i="5"/>
  <c r="O1285" i="5" s="1"/>
  <c r="M1286" i="5"/>
  <c r="M1349" i="5"/>
  <c r="N1348" i="5"/>
  <c r="O1348" i="5" s="1"/>
  <c r="N2290" i="5"/>
  <c r="O2290" i="5" s="1"/>
  <c r="M2291" i="5"/>
  <c r="N1265" i="5"/>
  <c r="O1265" i="5" s="1"/>
  <c r="M1266" i="5"/>
  <c r="M1789" i="5"/>
  <c r="N1788" i="5"/>
  <c r="O1788" i="5" s="1"/>
  <c r="M2331" i="5"/>
  <c r="N2330" i="5"/>
  <c r="O2330" i="5" s="1"/>
  <c r="N1577" i="5"/>
  <c r="O1577" i="5" s="1"/>
  <c r="M1578" i="5"/>
  <c r="M534" i="5"/>
  <c r="N533" i="5"/>
  <c r="O533" i="5" s="1"/>
  <c r="N973" i="5"/>
  <c r="O973" i="5" s="1"/>
  <c r="M974" i="5"/>
  <c r="N866" i="5"/>
  <c r="O866" i="5" s="1"/>
  <c r="M867" i="5"/>
  <c r="M1184" i="5"/>
  <c r="N1183" i="5"/>
  <c r="O1183" i="5" s="1"/>
  <c r="N1935" i="5"/>
  <c r="O1935" i="5" s="1"/>
  <c r="M1936" i="5"/>
  <c r="N931" i="5"/>
  <c r="O931" i="5" s="1"/>
  <c r="M932" i="5"/>
  <c r="M995" i="5"/>
  <c r="N994" i="5"/>
  <c r="O994" i="5" s="1"/>
  <c r="M514" i="5"/>
  <c r="N513" i="5"/>
  <c r="O513" i="5" s="1"/>
  <c r="M702" i="5"/>
  <c r="N701" i="5"/>
  <c r="O701" i="5" s="1"/>
  <c r="N1979" i="5"/>
  <c r="O1979" i="5" s="1"/>
  <c r="M1980" i="5"/>
  <c r="N1893" i="5"/>
  <c r="O1893" i="5" s="1"/>
  <c r="M1894" i="5"/>
  <c r="M1560" i="5"/>
  <c r="N1559" i="5"/>
  <c r="O1559" i="5" s="1"/>
  <c r="N723" i="5"/>
  <c r="O723" i="5" s="1"/>
  <c r="M724" i="5"/>
  <c r="M1309" i="5"/>
  <c r="N1308" i="5"/>
  <c r="O1308" i="5" s="1"/>
  <c r="M804" i="5"/>
  <c r="N803" i="5"/>
  <c r="O803" i="5" s="1"/>
  <c r="M2122" i="5"/>
  <c r="N2121" i="5"/>
  <c r="O2121" i="5" s="1"/>
  <c r="N1497" i="5"/>
  <c r="O1497" i="5" s="1"/>
  <c r="M1498" i="5"/>
  <c r="M388" i="5"/>
  <c r="N387" i="5"/>
  <c r="O387" i="5" s="1"/>
  <c r="M410" i="5"/>
  <c r="N409" i="5"/>
  <c r="O409" i="5" s="1"/>
  <c r="N492" i="5"/>
  <c r="O492" i="5" s="1"/>
  <c r="M493" i="5"/>
  <c r="M2209" i="5"/>
  <c r="N2208" i="5"/>
  <c r="O2208" i="5" s="1"/>
  <c r="M574" i="5"/>
  <c r="N573" i="5"/>
  <c r="O573" i="5" s="1"/>
  <c r="M1748" i="5"/>
  <c r="N1747" i="5"/>
  <c r="O1747" i="5" s="1"/>
  <c r="M1916" i="5"/>
  <c r="N1915" i="5"/>
  <c r="O1915" i="5" s="1"/>
  <c r="M910" i="5"/>
  <c r="N909" i="5"/>
  <c r="O909" i="5" s="1"/>
  <c r="N1076" i="5"/>
  <c r="O1076" i="5" s="1"/>
  <c r="M1077" i="5"/>
  <c r="M1600" i="5"/>
  <c r="N1599" i="5"/>
  <c r="O1599" i="5" s="1"/>
  <c r="N596" i="5"/>
  <c r="O596" i="5" s="1"/>
  <c r="M597" i="5"/>
  <c r="M954" i="5"/>
  <c r="N953" i="5"/>
  <c r="O953" i="5" s="1"/>
  <c r="M1435" i="5"/>
  <c r="N1434" i="5"/>
  <c r="O1434" i="5" s="1"/>
  <c r="M1413" i="5"/>
  <c r="N1412" i="5"/>
  <c r="O1412" i="5" s="1"/>
  <c r="N262" i="5"/>
  <c r="O262" i="5" s="1"/>
  <c r="M263" i="5"/>
  <c r="M785" i="5"/>
  <c r="N784" i="5"/>
  <c r="O784" i="5" s="1"/>
  <c r="M890" i="5"/>
  <c r="N889" i="5"/>
  <c r="O889" i="5" s="1"/>
  <c r="N2270" i="5"/>
  <c r="O2270" i="5" s="1"/>
  <c r="M2271" i="5"/>
  <c r="N430" i="5"/>
  <c r="O430" i="5" s="1"/>
  <c r="M431" i="5"/>
  <c r="M346" i="5"/>
  <c r="N345" i="5"/>
  <c r="O345" i="5" s="1"/>
  <c r="M1142" i="5"/>
  <c r="N1141" i="5"/>
  <c r="O1141" i="5" s="1"/>
  <c r="M2060" i="5"/>
  <c r="N2059" i="5"/>
  <c r="O2059" i="5" s="1"/>
  <c r="M2145" i="5"/>
  <c r="N2144" i="5"/>
  <c r="O2144" i="5" s="1"/>
  <c r="M661" i="5"/>
  <c r="N660" i="5"/>
  <c r="O660" i="5" s="1"/>
  <c r="N616" i="5"/>
  <c r="O616" i="5" s="1"/>
  <c r="M617" i="5"/>
  <c r="M1162" i="5"/>
  <c r="N1161" i="5"/>
  <c r="O1161" i="5" s="1"/>
  <c r="M474" i="5"/>
  <c r="N473" i="5"/>
  <c r="O473" i="5" s="1"/>
  <c r="M680" i="5"/>
  <c r="N679" i="5"/>
  <c r="O679" i="5" s="1"/>
  <c r="N1097" i="5"/>
  <c r="O1097" i="5" s="1"/>
  <c r="M1098" i="5"/>
  <c r="M1370" i="5"/>
  <c r="N1369" i="5"/>
  <c r="O1369" i="5" s="1"/>
  <c r="N1957" i="5"/>
  <c r="O1957" i="5" s="1"/>
  <c r="M1958" i="5"/>
  <c r="M1537" i="5"/>
  <c r="N1536" i="5"/>
  <c r="O1536" i="5" s="1"/>
  <c r="M1642" i="5"/>
  <c r="N1641" i="5"/>
  <c r="O1641" i="5" s="1"/>
  <c r="M1247" i="5"/>
  <c r="N1246" i="5"/>
  <c r="O1246" i="5" s="1"/>
  <c r="N1391" i="5"/>
  <c r="O1391" i="5" s="1"/>
  <c r="M1392" i="5"/>
  <c r="M1455" i="5"/>
  <c r="N1454" i="5"/>
  <c r="O1454" i="5" s="1"/>
  <c r="M2020" i="5"/>
  <c r="N2019" i="5"/>
  <c r="O2019" i="5" s="1"/>
  <c r="N282" i="5"/>
  <c r="O282" i="5" s="1"/>
  <c r="M283" i="5"/>
  <c r="N1225" i="5"/>
  <c r="O1225" i="5" s="1"/>
  <c r="M1226" i="5"/>
  <c r="N242" i="5"/>
  <c r="O242" i="5" s="1"/>
  <c r="M243" i="5"/>
  <c r="M2103" i="5"/>
  <c r="N2102" i="5"/>
  <c r="O2102" i="5" s="1"/>
  <c r="N1851" i="5"/>
  <c r="O1851" i="5" s="1"/>
  <c r="M1852" i="5"/>
  <c r="M2040" i="5"/>
  <c r="N2039" i="5"/>
  <c r="O2039" i="5" s="1"/>
  <c r="M1328" i="5"/>
  <c r="N1327" i="5"/>
  <c r="O1327" i="5" s="1"/>
  <c r="M1999" i="5"/>
  <c r="N1998" i="5"/>
  <c r="O1998" i="5" s="1"/>
  <c r="M1621" i="5"/>
  <c r="N1620" i="5"/>
  <c r="O1620" i="5" s="1"/>
  <c r="M1057" i="5"/>
  <c r="N1056" i="5"/>
  <c r="O1056" i="5" s="1"/>
  <c r="N2079" i="5"/>
  <c r="O2079" i="5" s="1"/>
  <c r="M2080" i="5"/>
  <c r="M306" i="5"/>
  <c r="N305" i="5"/>
  <c r="O305" i="5" s="1"/>
  <c r="N2311" i="5"/>
  <c r="O2311" i="5" s="1"/>
  <c r="M2312" i="5"/>
  <c r="N2249" i="5"/>
  <c r="O2249" i="5" s="1"/>
  <c r="M2250" i="5"/>
  <c r="M1706" i="5"/>
  <c r="N1705" i="5"/>
  <c r="O1705" i="5" s="1"/>
  <c r="N1516" i="5"/>
  <c r="O1516" i="5" s="1"/>
  <c r="M1517" i="5"/>
  <c r="N1828" i="5"/>
  <c r="O1828" i="5" s="1"/>
  <c r="M1829" i="5"/>
  <c r="N2165" i="5"/>
  <c r="O2165" i="5" s="1"/>
  <c r="M2166" i="5"/>
  <c r="M764" i="5"/>
  <c r="N763" i="5"/>
  <c r="O763" i="5" s="1"/>
  <c r="M54" i="5"/>
  <c r="M160" i="5"/>
  <c r="N159" i="5"/>
  <c r="O159" i="5" s="1"/>
  <c r="M117" i="5"/>
  <c r="M96" i="5"/>
  <c r="N95" i="5"/>
  <c r="O95" i="5" s="1"/>
  <c r="M138" i="5"/>
  <c r="N137" i="5"/>
  <c r="O137" i="5" s="1"/>
  <c r="M202" i="5"/>
  <c r="N201" i="5"/>
  <c r="O201" i="5" s="1"/>
  <c r="M182" i="5"/>
  <c r="N181" i="5"/>
  <c r="O181" i="5" s="1"/>
  <c r="M33" i="5"/>
  <c r="N32" i="5"/>
  <c r="O32" i="5" s="1"/>
  <c r="I119" i="5"/>
  <c r="I1709" i="5"/>
  <c r="I767" i="5"/>
  <c r="I1919" i="5"/>
  <c r="I1983" i="5"/>
  <c r="I1352" i="5"/>
  <c r="I807" i="5"/>
  <c r="I326" i="5"/>
  <c r="I1751" i="5"/>
  <c r="I309" i="5"/>
  <c r="I1229" i="5"/>
  <c r="I913" i="5"/>
  <c r="I76" i="5"/>
  <c r="I893" i="5"/>
  <c r="I1731" i="5"/>
  <c r="I184" i="5"/>
  <c r="I577" i="5"/>
  <c r="I642" i="5"/>
  <c r="I455" i="5"/>
  <c r="I1018" i="5"/>
  <c r="I2125" i="5"/>
  <c r="I683" i="5"/>
  <c r="I1645" i="5"/>
  <c r="I1563" i="5"/>
  <c r="I1540" i="5"/>
  <c r="I1060" i="5"/>
  <c r="I1855" i="5"/>
  <c r="I246" i="5"/>
  <c r="I15" i="5"/>
  <c r="I1667" i="5"/>
  <c r="I2106" i="5"/>
  <c r="I56" i="5"/>
  <c r="I35" i="5"/>
  <c r="I1145" i="5"/>
  <c r="I537" i="5"/>
  <c r="I286" i="5"/>
  <c r="I2083" i="5"/>
  <c r="I1165" i="5"/>
  <c r="I266" i="5"/>
  <c r="I705" i="5"/>
  <c r="I1624" i="5"/>
  <c r="I600" i="5"/>
  <c r="I2334" i="5"/>
  <c r="I664" i="5"/>
  <c r="I850" i="5"/>
  <c r="I413" i="5"/>
  <c r="I2274" i="5"/>
  <c r="I1875" i="5"/>
  <c r="I998" i="5"/>
  <c r="I620" i="5"/>
  <c r="I1289" i="5"/>
  <c r="I1520" i="5"/>
  <c r="I1939" i="5"/>
  <c r="I2212" i="5"/>
  <c r="I1792" i="5"/>
  <c r="J1792" i="5" s="1"/>
  <c r="K1792" i="5" s="1"/>
  <c r="I477" i="5"/>
  <c r="I1250" i="5"/>
  <c r="I1038" i="5"/>
  <c r="I1416" i="5"/>
  <c r="I2190" i="5"/>
  <c r="I1208" i="5"/>
  <c r="I1961" i="5"/>
  <c r="I2169" i="5"/>
  <c r="J2168" i="5"/>
  <c r="K2168" i="5" s="1"/>
  <c r="I1771" i="5"/>
  <c r="I2002" i="5"/>
  <c r="I349" i="5"/>
  <c r="I370" i="5"/>
  <c r="I1122" i="5"/>
  <c r="I1395" i="5"/>
  <c r="I957" i="5"/>
  <c r="I788" i="5"/>
  <c r="I1897" i="5"/>
  <c r="I746" i="5"/>
  <c r="I517" i="5"/>
  <c r="I1438" i="5"/>
  <c r="I559" i="5"/>
  <c r="I226" i="5"/>
  <c r="I871" i="5"/>
  <c r="I1187" i="5"/>
  <c r="I98" i="5"/>
  <c r="I1501" i="5"/>
  <c r="I2253" i="5"/>
  <c r="I2043" i="5"/>
  <c r="I828" i="5"/>
  <c r="I162" i="5"/>
  <c r="I140" i="5"/>
  <c r="I496" i="5"/>
  <c r="I1373" i="5"/>
  <c r="I2023" i="5"/>
  <c r="I1331" i="5"/>
  <c r="I935" i="5"/>
  <c r="I1080" i="5"/>
  <c r="I1101" i="5"/>
  <c r="I204" i="5"/>
  <c r="I727" i="5"/>
  <c r="I1458" i="5"/>
  <c r="I391" i="5"/>
  <c r="I1269" i="5"/>
  <c r="J2333" i="5"/>
  <c r="K2333" i="5" s="1"/>
  <c r="J2001" i="5"/>
  <c r="K2001" i="5" s="1"/>
  <c r="J2123" i="5"/>
  <c r="K2123" i="5" s="1"/>
  <c r="J2189" i="5"/>
  <c r="K2189" i="5" s="1"/>
  <c r="J1643" i="5"/>
  <c r="K1643" i="5" s="1"/>
  <c r="J2273" i="5"/>
  <c r="K2273" i="5" s="1"/>
  <c r="J347" i="5"/>
  <c r="K347" i="5" s="1"/>
  <c r="J1227" i="5"/>
  <c r="K1227" i="5" s="1"/>
  <c r="J138" i="5"/>
  <c r="K138" i="5" s="1"/>
  <c r="J911" i="5"/>
  <c r="K911" i="5" s="1"/>
  <c r="J681" i="5"/>
  <c r="K681" i="5" s="1"/>
  <c r="J1960" i="5"/>
  <c r="K1960" i="5" s="1"/>
  <c r="J203" i="5"/>
  <c r="K203" i="5" s="1"/>
  <c r="J868" i="5"/>
  <c r="K868" i="5" s="1"/>
  <c r="J955" i="5"/>
  <c r="K955" i="5" s="1"/>
  <c r="J725" i="5"/>
  <c r="K725" i="5" s="1"/>
  <c r="J453" i="5"/>
  <c r="K453" i="5" s="1"/>
  <c r="J996" i="5"/>
  <c r="K996" i="5" s="1"/>
  <c r="J1163" i="5"/>
  <c r="K1163" i="5" s="1"/>
  <c r="J1058" i="5"/>
  <c r="K1058" i="5" s="1"/>
  <c r="J827" i="5"/>
  <c r="K827" i="5" s="1"/>
  <c r="J1937" i="5"/>
  <c r="K1937" i="5" s="1"/>
  <c r="J1917" i="5"/>
  <c r="K1917" i="5" s="1"/>
  <c r="J1707" i="5"/>
  <c r="K1707" i="5" s="1"/>
  <c r="J598" i="5"/>
  <c r="K598" i="5" s="1"/>
  <c r="J307" i="5"/>
  <c r="K307" i="5" s="1"/>
  <c r="J891" i="5"/>
  <c r="K891" i="5" s="1"/>
  <c r="J75" i="5"/>
  <c r="K75" i="5" s="1"/>
  <c r="J182" i="5"/>
  <c r="K182" i="5" s="1"/>
  <c r="J1749" i="5"/>
  <c r="K1749" i="5" s="1"/>
  <c r="J2104" i="5"/>
  <c r="K2104" i="5" s="1"/>
  <c r="J244" i="5"/>
  <c r="K244" i="5" s="1"/>
  <c r="J1665" i="5"/>
  <c r="K1665" i="5" s="1"/>
  <c r="J1538" i="5"/>
  <c r="K1538" i="5" s="1"/>
  <c r="J535" i="5"/>
  <c r="K535" i="5" s="1"/>
  <c r="J54" i="5"/>
  <c r="K54" i="5" s="1"/>
  <c r="J618" i="5"/>
  <c r="K618" i="5" s="1"/>
  <c r="J1120" i="5"/>
  <c r="K1120" i="5" s="1"/>
  <c r="J557" i="5"/>
  <c r="K557" i="5" s="1"/>
  <c r="J224" i="5"/>
  <c r="K224" i="5" s="1"/>
  <c r="J264" i="5"/>
  <c r="K264" i="5" s="1"/>
  <c r="J805" i="5"/>
  <c r="K805" i="5" s="1"/>
  <c r="J745" i="5"/>
  <c r="K745" i="5" s="1"/>
  <c r="J33" i="5"/>
  <c r="K33" i="5" s="1"/>
  <c r="J1036" i="5"/>
  <c r="K1036" i="5" s="1"/>
  <c r="J1561" i="5"/>
  <c r="K1561" i="5" s="1"/>
  <c r="J2211" i="5"/>
  <c r="K2211" i="5" s="1"/>
  <c r="J1622" i="5"/>
  <c r="K1622" i="5" s="1"/>
  <c r="J2041" i="5"/>
  <c r="K2041" i="5" s="1"/>
  <c r="J1287" i="5"/>
  <c r="K1287" i="5" s="1"/>
  <c r="J324" i="5"/>
  <c r="K324" i="5" s="1"/>
  <c r="J1853" i="5"/>
  <c r="K1853" i="5" s="1"/>
  <c r="J411" i="5"/>
  <c r="K411" i="5" s="1"/>
  <c r="J1078" i="5"/>
  <c r="K1078" i="5" s="1"/>
  <c r="J2251" i="5"/>
  <c r="K2251" i="5" s="1"/>
  <c r="J1518" i="5"/>
  <c r="K1518" i="5" s="1"/>
  <c r="J1895" i="5"/>
  <c r="K1895" i="5" s="1"/>
  <c r="J160" i="5"/>
  <c r="K160" i="5" s="1"/>
  <c r="J117" i="5"/>
  <c r="K117" i="5" s="1"/>
  <c r="J389" i="5"/>
  <c r="K389" i="5" s="1"/>
  <c r="J14" i="5"/>
  <c r="K14" i="5" s="1"/>
  <c r="J1099" i="5"/>
  <c r="K1099" i="5" s="1"/>
  <c r="J575" i="5"/>
  <c r="K575" i="5" s="1"/>
  <c r="J787" i="5"/>
  <c r="K787" i="5" s="1"/>
  <c r="J1206" i="5"/>
  <c r="K1206" i="5" s="1"/>
  <c r="J2081" i="5"/>
  <c r="K2081" i="5" s="1"/>
  <c r="J1770" i="5"/>
  <c r="K1770" i="5" s="1"/>
  <c r="J1414" i="5"/>
  <c r="K1414" i="5" s="1"/>
  <c r="J2021" i="5"/>
  <c r="K2021" i="5" s="1"/>
  <c r="J1500" i="5"/>
  <c r="K1500" i="5" s="1"/>
  <c r="J368" i="5"/>
  <c r="K368" i="5" s="1"/>
  <c r="J494" i="5"/>
  <c r="K494" i="5" s="1"/>
  <c r="J933" i="5"/>
  <c r="K933" i="5" s="1"/>
  <c r="J1017" i="5"/>
  <c r="K1017" i="5" s="1"/>
  <c r="J765" i="5"/>
  <c r="K765" i="5" s="1"/>
  <c r="J1143" i="5"/>
  <c r="K1143" i="5" s="1"/>
  <c r="J284" i="5"/>
  <c r="K284" i="5" s="1"/>
  <c r="J1729" i="5"/>
  <c r="K1729" i="5" s="1"/>
  <c r="J1185" i="5"/>
  <c r="K1185" i="5" s="1"/>
  <c r="J1456" i="5"/>
  <c r="K1456" i="5" s="1"/>
  <c r="J703" i="5"/>
  <c r="K703" i="5" s="1"/>
  <c r="J475" i="5"/>
  <c r="K475" i="5" s="1"/>
  <c r="J1350" i="5"/>
  <c r="K1350" i="5" s="1"/>
  <c r="J96" i="5"/>
  <c r="K96" i="5" s="1"/>
  <c r="J515" i="5"/>
  <c r="K515" i="5" s="1"/>
  <c r="J1873" i="5"/>
  <c r="K1873" i="5" s="1"/>
  <c r="J848" i="5"/>
  <c r="K848" i="5" s="1"/>
  <c r="J1248" i="5"/>
  <c r="K1248" i="5" s="1"/>
  <c r="J1329" i="5"/>
  <c r="K1329" i="5" s="1"/>
  <c r="J640" i="5"/>
  <c r="K640" i="5" s="1"/>
  <c r="J1267" i="5"/>
  <c r="K1267" i="5" s="1"/>
  <c r="J1393" i="5"/>
  <c r="K1393" i="5" s="1"/>
  <c r="J662" i="5"/>
  <c r="K662" i="5" s="1"/>
  <c r="J1436" i="5"/>
  <c r="K1436" i="5" s="1"/>
  <c r="J1372" i="5"/>
  <c r="K1372" i="5" s="1"/>
  <c r="J1981" i="5"/>
  <c r="K1981" i="5" s="1"/>
  <c r="J2397" i="5" l="1"/>
  <c r="K2397" i="5" s="1"/>
  <c r="I2398" i="5"/>
  <c r="N2397" i="5"/>
  <c r="O2397" i="5" s="1"/>
  <c r="M2398" i="5"/>
  <c r="J1687" i="5"/>
  <c r="K1687" i="5" s="1"/>
  <c r="I1688" i="5"/>
  <c r="I1602" i="5"/>
  <c r="J1601" i="5"/>
  <c r="K1601" i="5" s="1"/>
  <c r="J1478" i="5"/>
  <c r="K1478" i="5" s="1"/>
  <c r="I1479" i="5"/>
  <c r="J2354" i="5"/>
  <c r="K2354" i="5" s="1"/>
  <c r="I2355" i="5"/>
  <c r="J2374" i="5"/>
  <c r="K2374" i="5" s="1"/>
  <c r="I2375" i="5"/>
  <c r="I1831" i="5"/>
  <c r="J1830" i="5"/>
  <c r="K1830" i="5" s="1"/>
  <c r="J1310" i="5"/>
  <c r="K1310" i="5" s="1"/>
  <c r="I1311" i="5"/>
  <c r="J2231" i="5"/>
  <c r="K2231" i="5" s="1"/>
  <c r="I2232" i="5"/>
  <c r="J432" i="5"/>
  <c r="K432" i="5" s="1"/>
  <c r="I433" i="5"/>
  <c r="I2147" i="5"/>
  <c r="J2146" i="5"/>
  <c r="K2146" i="5" s="1"/>
  <c r="I976" i="5"/>
  <c r="J975" i="5"/>
  <c r="K975" i="5" s="1"/>
  <c r="J2061" i="5"/>
  <c r="K2061" i="5" s="1"/>
  <c r="I2062" i="5"/>
  <c r="I2314" i="5"/>
  <c r="J2313" i="5"/>
  <c r="K2313" i="5" s="1"/>
  <c r="J2292" i="5"/>
  <c r="K2292" i="5" s="1"/>
  <c r="I2293" i="5"/>
  <c r="I1813" i="5"/>
  <c r="J1812" i="5"/>
  <c r="K1812" i="5" s="1"/>
  <c r="I1580" i="5"/>
  <c r="J1579" i="5"/>
  <c r="K1579" i="5" s="1"/>
  <c r="M13" i="5"/>
  <c r="N12" i="5"/>
  <c r="O12" i="5" s="1"/>
  <c r="N73" i="5"/>
  <c r="O73" i="5" s="1"/>
  <c r="M74" i="5"/>
  <c r="M2375" i="5"/>
  <c r="N2374" i="5"/>
  <c r="O2374" i="5" s="1"/>
  <c r="N764" i="5"/>
  <c r="O764" i="5" s="1"/>
  <c r="M765" i="5"/>
  <c r="N1057" i="5"/>
  <c r="O1057" i="5" s="1"/>
  <c r="M1058" i="5"/>
  <c r="M2041" i="5"/>
  <c r="N2040" i="5"/>
  <c r="O2040" i="5" s="1"/>
  <c r="N2020" i="5"/>
  <c r="O2020" i="5" s="1"/>
  <c r="M2021" i="5"/>
  <c r="M1643" i="5"/>
  <c r="N1642" i="5"/>
  <c r="O1642" i="5" s="1"/>
  <c r="M475" i="5"/>
  <c r="N474" i="5"/>
  <c r="O474" i="5" s="1"/>
  <c r="N2145" i="5"/>
  <c r="O2145" i="5" s="1"/>
  <c r="M2146" i="5"/>
  <c r="M891" i="5"/>
  <c r="N890" i="5"/>
  <c r="O890" i="5" s="1"/>
  <c r="M1436" i="5"/>
  <c r="N1435" i="5"/>
  <c r="O1435" i="5" s="1"/>
  <c r="M389" i="5"/>
  <c r="N388" i="5"/>
  <c r="O388" i="5" s="1"/>
  <c r="M1310" i="5"/>
  <c r="N1309" i="5"/>
  <c r="O1309" i="5" s="1"/>
  <c r="M1561" i="5"/>
  <c r="N1560" i="5"/>
  <c r="O1560" i="5" s="1"/>
  <c r="M515" i="5"/>
  <c r="N514" i="5"/>
  <c r="O514" i="5" s="1"/>
  <c r="M1185" i="5"/>
  <c r="N1184" i="5"/>
  <c r="O1184" i="5" s="1"/>
  <c r="N1789" i="5"/>
  <c r="O1789" i="5" s="1"/>
  <c r="M1790" i="5"/>
  <c r="M1120" i="5"/>
  <c r="N1119" i="5"/>
  <c r="O1119" i="5" s="1"/>
  <c r="M640" i="5"/>
  <c r="N639" i="5"/>
  <c r="O639" i="5" s="1"/>
  <c r="M1687" i="5"/>
  <c r="N1686" i="5"/>
  <c r="O1686" i="5" s="1"/>
  <c r="M2188" i="5"/>
  <c r="N2187" i="5"/>
  <c r="O2187" i="5" s="1"/>
  <c r="M1518" i="5"/>
  <c r="N1517" i="5"/>
  <c r="O1517" i="5" s="1"/>
  <c r="M2251" i="5"/>
  <c r="N2250" i="5"/>
  <c r="O2250" i="5" s="1"/>
  <c r="N2080" i="5"/>
  <c r="O2080" i="5" s="1"/>
  <c r="M2081" i="5"/>
  <c r="M244" i="5"/>
  <c r="N243" i="5"/>
  <c r="O243" i="5" s="1"/>
  <c r="N2271" i="5"/>
  <c r="O2271" i="5" s="1"/>
  <c r="M2272" i="5"/>
  <c r="M1499" i="5"/>
  <c r="N1498" i="5"/>
  <c r="O1498" i="5" s="1"/>
  <c r="N724" i="5"/>
  <c r="O724" i="5" s="1"/>
  <c r="M725" i="5"/>
  <c r="M1895" i="5"/>
  <c r="N1894" i="5"/>
  <c r="O1894" i="5" s="1"/>
  <c r="N867" i="5"/>
  <c r="O867" i="5" s="1"/>
  <c r="M868" i="5"/>
  <c r="M1267" i="5"/>
  <c r="N1266" i="5"/>
  <c r="O1266" i="5" s="1"/>
  <c r="M744" i="5"/>
  <c r="N743" i="5"/>
  <c r="O743" i="5" s="1"/>
  <c r="N847" i="5"/>
  <c r="O847" i="5" s="1"/>
  <c r="M848" i="5"/>
  <c r="N2353" i="5"/>
  <c r="O2353" i="5" s="1"/>
  <c r="M2354" i="5"/>
  <c r="M368" i="5"/>
  <c r="N367" i="5"/>
  <c r="O367" i="5" s="1"/>
  <c r="M1729" i="5"/>
  <c r="N1728" i="5"/>
  <c r="O1728" i="5" s="1"/>
  <c r="M1665" i="5"/>
  <c r="N1664" i="5"/>
  <c r="O1664" i="5" s="1"/>
  <c r="M1830" i="5"/>
  <c r="N1829" i="5"/>
  <c r="O1829" i="5" s="1"/>
  <c r="M1227" i="5"/>
  <c r="N1226" i="5"/>
  <c r="O1226" i="5" s="1"/>
  <c r="M1393" i="5"/>
  <c r="N1392" i="5"/>
  <c r="O1392" i="5" s="1"/>
  <c r="M1959" i="5"/>
  <c r="N1958" i="5"/>
  <c r="O1958" i="5" s="1"/>
  <c r="M1099" i="5"/>
  <c r="N1098" i="5"/>
  <c r="O1098" i="5" s="1"/>
  <c r="M618" i="5"/>
  <c r="N617" i="5"/>
  <c r="O617" i="5" s="1"/>
  <c r="N431" i="5"/>
  <c r="O431" i="5" s="1"/>
  <c r="M432" i="5"/>
  <c r="M264" i="5"/>
  <c r="N263" i="5"/>
  <c r="O263" i="5" s="1"/>
  <c r="N597" i="5"/>
  <c r="O597" i="5" s="1"/>
  <c r="M598" i="5"/>
  <c r="M1078" i="5"/>
  <c r="N1077" i="5"/>
  <c r="O1077" i="5" s="1"/>
  <c r="M494" i="5"/>
  <c r="N493" i="5"/>
  <c r="O493" i="5" s="1"/>
  <c r="M1981" i="5"/>
  <c r="N1980" i="5"/>
  <c r="O1980" i="5" s="1"/>
  <c r="M933" i="5"/>
  <c r="N932" i="5"/>
  <c r="O932" i="5" s="1"/>
  <c r="M975" i="5"/>
  <c r="N974" i="5"/>
  <c r="O974" i="5" s="1"/>
  <c r="N1578" i="5"/>
  <c r="O1578" i="5" s="1"/>
  <c r="M1579" i="5"/>
  <c r="M2292" i="5"/>
  <c r="N2291" i="5"/>
  <c r="O2291" i="5" s="1"/>
  <c r="N1286" i="5"/>
  <c r="O1286" i="5" s="1"/>
  <c r="M1287" i="5"/>
  <c r="M1036" i="5"/>
  <c r="N1035" i="5"/>
  <c r="O1035" i="5" s="1"/>
  <c r="M224" i="5"/>
  <c r="N223" i="5"/>
  <c r="O223" i="5" s="1"/>
  <c r="M1873" i="5"/>
  <c r="N1872" i="5"/>
  <c r="O1872" i="5" s="1"/>
  <c r="M324" i="5"/>
  <c r="N323" i="5"/>
  <c r="O323" i="5" s="1"/>
  <c r="M1812" i="5"/>
  <c r="N1811" i="5"/>
  <c r="O1811" i="5" s="1"/>
  <c r="M557" i="5"/>
  <c r="N556" i="5"/>
  <c r="O556" i="5" s="1"/>
  <c r="M826" i="5"/>
  <c r="N825" i="5"/>
  <c r="O825" i="5" s="1"/>
  <c r="M1707" i="5"/>
  <c r="N1706" i="5"/>
  <c r="O1706" i="5" s="1"/>
  <c r="M307" i="5"/>
  <c r="N306" i="5"/>
  <c r="O306" i="5" s="1"/>
  <c r="N1999" i="5"/>
  <c r="O1999" i="5" s="1"/>
  <c r="M2000" i="5"/>
  <c r="N2103" i="5"/>
  <c r="O2103" i="5" s="1"/>
  <c r="M2104" i="5"/>
  <c r="N1142" i="5"/>
  <c r="O1142" i="5" s="1"/>
  <c r="M1143" i="5"/>
  <c r="M1917" i="5"/>
  <c r="N1916" i="5"/>
  <c r="O1916" i="5" s="1"/>
  <c r="M575" i="5"/>
  <c r="N574" i="5"/>
  <c r="O574" i="5" s="1"/>
  <c r="M2123" i="5"/>
  <c r="N2122" i="5"/>
  <c r="O2122" i="5" s="1"/>
  <c r="M2167" i="5"/>
  <c r="N2166" i="5"/>
  <c r="O2166" i="5" s="1"/>
  <c r="M2313" i="5"/>
  <c r="N2312" i="5"/>
  <c r="O2312" i="5" s="1"/>
  <c r="M1853" i="5"/>
  <c r="N1852" i="5"/>
  <c r="O1852" i="5" s="1"/>
  <c r="M284" i="5"/>
  <c r="N283" i="5"/>
  <c r="O283" i="5" s="1"/>
  <c r="M1937" i="5"/>
  <c r="N1936" i="5"/>
  <c r="O1936" i="5" s="1"/>
  <c r="N452" i="5"/>
  <c r="O452" i="5" s="1"/>
  <c r="M453" i="5"/>
  <c r="M1622" i="5"/>
  <c r="N1621" i="5"/>
  <c r="O1621" i="5" s="1"/>
  <c r="M1329" i="5"/>
  <c r="N1328" i="5"/>
  <c r="O1328" i="5" s="1"/>
  <c r="M1456" i="5"/>
  <c r="N1455" i="5"/>
  <c r="O1455" i="5" s="1"/>
  <c r="M1248" i="5"/>
  <c r="N1247" i="5"/>
  <c r="O1247" i="5" s="1"/>
  <c r="N1537" i="5"/>
  <c r="O1537" i="5" s="1"/>
  <c r="M1538" i="5"/>
  <c r="M1371" i="5"/>
  <c r="N1370" i="5"/>
  <c r="O1370" i="5" s="1"/>
  <c r="M681" i="5"/>
  <c r="N680" i="5"/>
  <c r="O680" i="5" s="1"/>
  <c r="M1163" i="5"/>
  <c r="N1162" i="5"/>
  <c r="O1162" i="5" s="1"/>
  <c r="N661" i="5"/>
  <c r="O661" i="5" s="1"/>
  <c r="M662" i="5"/>
  <c r="M2061" i="5"/>
  <c r="N2060" i="5"/>
  <c r="O2060" i="5" s="1"/>
  <c r="M347" i="5"/>
  <c r="N346" i="5"/>
  <c r="O346" i="5" s="1"/>
  <c r="M786" i="5"/>
  <c r="N785" i="5"/>
  <c r="O785" i="5" s="1"/>
  <c r="M1414" i="5"/>
  <c r="N1413" i="5"/>
  <c r="O1413" i="5" s="1"/>
  <c r="N954" i="5"/>
  <c r="O954" i="5" s="1"/>
  <c r="M955" i="5"/>
  <c r="M1601" i="5"/>
  <c r="N1600" i="5"/>
  <c r="O1600" i="5" s="1"/>
  <c r="M911" i="5"/>
  <c r="N910" i="5"/>
  <c r="O910" i="5" s="1"/>
  <c r="M1749" i="5"/>
  <c r="N1748" i="5"/>
  <c r="O1748" i="5" s="1"/>
  <c r="M2210" i="5"/>
  <c r="N2209" i="5"/>
  <c r="O2209" i="5" s="1"/>
  <c r="N410" i="5"/>
  <c r="O410" i="5" s="1"/>
  <c r="M411" i="5"/>
  <c r="M805" i="5"/>
  <c r="N804" i="5"/>
  <c r="O804" i="5" s="1"/>
  <c r="M703" i="5"/>
  <c r="N702" i="5"/>
  <c r="O702" i="5" s="1"/>
  <c r="M996" i="5"/>
  <c r="N995" i="5"/>
  <c r="O995" i="5" s="1"/>
  <c r="M535" i="5"/>
  <c r="N534" i="5"/>
  <c r="O534" i="5" s="1"/>
  <c r="M2332" i="5"/>
  <c r="N2331" i="5"/>
  <c r="O2331" i="5" s="1"/>
  <c r="M1350" i="5"/>
  <c r="N1349" i="5"/>
  <c r="O1349" i="5" s="1"/>
  <c r="M1478" i="5"/>
  <c r="N1477" i="5"/>
  <c r="O1477" i="5" s="1"/>
  <c r="M2231" i="5"/>
  <c r="N2230" i="5"/>
  <c r="O2230" i="5" s="1"/>
  <c r="M1769" i="5"/>
  <c r="N1768" i="5"/>
  <c r="O1768" i="5" s="1"/>
  <c r="N1205" i="5"/>
  <c r="O1205" i="5" s="1"/>
  <c r="M1206" i="5"/>
  <c r="M1016" i="5"/>
  <c r="N1015" i="5"/>
  <c r="O1015" i="5" s="1"/>
  <c r="N182" i="5"/>
  <c r="O182" i="5" s="1"/>
  <c r="M183" i="5"/>
  <c r="N138" i="5"/>
  <c r="O138" i="5" s="1"/>
  <c r="M139" i="5"/>
  <c r="M97" i="5"/>
  <c r="N96" i="5"/>
  <c r="O96" i="5" s="1"/>
  <c r="N117" i="5"/>
  <c r="O117" i="5" s="1"/>
  <c r="M118" i="5"/>
  <c r="M161" i="5"/>
  <c r="N160" i="5"/>
  <c r="O160" i="5" s="1"/>
  <c r="N33" i="5"/>
  <c r="O33" i="5" s="1"/>
  <c r="M34" i="5"/>
  <c r="M203" i="5"/>
  <c r="N202" i="5"/>
  <c r="O202" i="5" s="1"/>
  <c r="M55" i="5"/>
  <c r="N54" i="5"/>
  <c r="O54" i="5" s="1"/>
  <c r="I392" i="5"/>
  <c r="I1102" i="5"/>
  <c r="I2024" i="5"/>
  <c r="I163" i="5"/>
  <c r="I1502" i="5"/>
  <c r="I227" i="5"/>
  <c r="I747" i="5"/>
  <c r="I1396" i="5"/>
  <c r="I350" i="5"/>
  <c r="I478" i="5"/>
  <c r="I1521" i="5"/>
  <c r="I1876" i="5"/>
  <c r="I665" i="5"/>
  <c r="I706" i="5"/>
  <c r="I2084" i="5"/>
  <c r="I1962" i="5"/>
  <c r="I1039" i="5"/>
  <c r="I1146" i="5"/>
  <c r="I2107" i="5"/>
  <c r="I1856" i="5"/>
  <c r="I1564" i="5"/>
  <c r="I1019" i="5"/>
  <c r="I578" i="5"/>
  <c r="I1230" i="5"/>
  <c r="I1752" i="5"/>
  <c r="I808" i="5"/>
  <c r="I1984" i="5"/>
  <c r="I1920" i="5"/>
  <c r="I768" i="5"/>
  <c r="I1459" i="5"/>
  <c r="I205" i="5"/>
  <c r="I1081" i="5"/>
  <c r="I936" i="5"/>
  <c r="I1374" i="5"/>
  <c r="I141" i="5"/>
  <c r="I829" i="5"/>
  <c r="I2254" i="5"/>
  <c r="I99" i="5"/>
  <c r="I872" i="5"/>
  <c r="I560" i="5"/>
  <c r="I518" i="5"/>
  <c r="I1898" i="5"/>
  <c r="I958" i="5"/>
  <c r="I1123" i="5"/>
  <c r="I371" i="5"/>
  <c r="I2003" i="5"/>
  <c r="I1793" i="5"/>
  <c r="J1793" i="5" s="1"/>
  <c r="K1793" i="5" s="1"/>
  <c r="I1940" i="5"/>
  <c r="I1290" i="5"/>
  <c r="I999" i="5"/>
  <c r="I2275" i="5"/>
  <c r="I851" i="5"/>
  <c r="I2335" i="5"/>
  <c r="I1625" i="5"/>
  <c r="I1166" i="5"/>
  <c r="I287" i="5"/>
  <c r="I1270" i="5"/>
  <c r="I728" i="5"/>
  <c r="I1332" i="5"/>
  <c r="I497" i="5"/>
  <c r="I2044" i="5"/>
  <c r="I1188" i="5"/>
  <c r="I1439" i="5"/>
  <c r="I789" i="5"/>
  <c r="I1772" i="5"/>
  <c r="I2213" i="5"/>
  <c r="I621" i="5"/>
  <c r="I414" i="5"/>
  <c r="I601" i="5"/>
  <c r="I267" i="5"/>
  <c r="I2191" i="5"/>
  <c r="I36" i="5"/>
  <c r="I16" i="5"/>
  <c r="I684" i="5"/>
  <c r="I456" i="5"/>
  <c r="I1732" i="5"/>
  <c r="I914" i="5"/>
  <c r="I2170" i="5"/>
  <c r="J2169" i="5"/>
  <c r="K2169" i="5" s="1"/>
  <c r="I1209" i="5"/>
  <c r="I1417" i="5"/>
  <c r="I1251" i="5"/>
  <c r="I538" i="5"/>
  <c r="I57" i="5"/>
  <c r="I1668" i="5"/>
  <c r="I247" i="5"/>
  <c r="I1061" i="5"/>
  <c r="I1541" i="5"/>
  <c r="I1646" i="5"/>
  <c r="I2126" i="5"/>
  <c r="I643" i="5"/>
  <c r="I185" i="5"/>
  <c r="I894" i="5"/>
  <c r="I77" i="5"/>
  <c r="I310" i="5"/>
  <c r="I327" i="5"/>
  <c r="I1353" i="5"/>
  <c r="I1710" i="5"/>
  <c r="I120" i="5"/>
  <c r="J2274" i="5"/>
  <c r="K2274" i="5" s="1"/>
  <c r="J2190" i="5"/>
  <c r="K2190" i="5" s="1"/>
  <c r="J2002" i="5"/>
  <c r="K2002" i="5" s="1"/>
  <c r="J1644" i="5"/>
  <c r="K1644" i="5" s="1"/>
  <c r="J2124" i="5"/>
  <c r="K2124" i="5" s="1"/>
  <c r="J2334" i="5"/>
  <c r="K2334" i="5" s="1"/>
  <c r="J1982" i="5"/>
  <c r="K1982" i="5" s="1"/>
  <c r="J1437" i="5"/>
  <c r="K1437" i="5" s="1"/>
  <c r="J1394" i="5"/>
  <c r="K1394" i="5" s="1"/>
  <c r="J641" i="5"/>
  <c r="K641" i="5" s="1"/>
  <c r="J1249" i="5"/>
  <c r="K1249" i="5" s="1"/>
  <c r="J1874" i="5"/>
  <c r="K1874" i="5" s="1"/>
  <c r="J97" i="5"/>
  <c r="K97" i="5" s="1"/>
  <c r="J476" i="5"/>
  <c r="K476" i="5" s="1"/>
  <c r="J704" i="5"/>
  <c r="K704" i="5" s="1"/>
  <c r="J1186" i="5"/>
  <c r="K1186" i="5" s="1"/>
  <c r="J285" i="5"/>
  <c r="K285" i="5" s="1"/>
  <c r="J766" i="5"/>
  <c r="K766" i="5" s="1"/>
  <c r="J1018" i="5"/>
  <c r="K1018" i="5" s="1"/>
  <c r="J495" i="5"/>
  <c r="K495" i="5" s="1"/>
  <c r="J1501" i="5"/>
  <c r="K1501" i="5" s="1"/>
  <c r="J1415" i="5"/>
  <c r="K1415" i="5" s="1"/>
  <c r="J2082" i="5"/>
  <c r="K2082" i="5" s="1"/>
  <c r="J1100" i="5"/>
  <c r="K1100" i="5" s="1"/>
  <c r="J390" i="5"/>
  <c r="K390" i="5" s="1"/>
  <c r="J161" i="5"/>
  <c r="K161" i="5" s="1"/>
  <c r="J2252" i="5"/>
  <c r="K2252" i="5" s="1"/>
  <c r="J412" i="5"/>
  <c r="K412" i="5" s="1"/>
  <c r="J325" i="5"/>
  <c r="K325" i="5" s="1"/>
  <c r="J2212" i="5"/>
  <c r="K2212" i="5" s="1"/>
  <c r="J1037" i="5"/>
  <c r="K1037" i="5" s="1"/>
  <c r="J806" i="5"/>
  <c r="K806" i="5" s="1"/>
  <c r="J225" i="5"/>
  <c r="K225" i="5" s="1"/>
  <c r="J558" i="5"/>
  <c r="K558" i="5" s="1"/>
  <c r="J619" i="5"/>
  <c r="K619" i="5" s="1"/>
  <c r="J536" i="5"/>
  <c r="K536" i="5" s="1"/>
  <c r="J1666" i="5"/>
  <c r="K1666" i="5" s="1"/>
  <c r="J245" i="5"/>
  <c r="K245" i="5" s="1"/>
  <c r="J1750" i="5"/>
  <c r="K1750" i="5" s="1"/>
  <c r="J183" i="5"/>
  <c r="K183" i="5" s="1"/>
  <c r="J892" i="5"/>
  <c r="K892" i="5" s="1"/>
  <c r="J599" i="5"/>
  <c r="K599" i="5" s="1"/>
  <c r="J1918" i="5"/>
  <c r="K1918" i="5" s="1"/>
  <c r="J828" i="5"/>
  <c r="K828" i="5" s="1"/>
  <c r="J1164" i="5"/>
  <c r="K1164" i="5" s="1"/>
  <c r="J997" i="5"/>
  <c r="K997" i="5" s="1"/>
  <c r="J726" i="5"/>
  <c r="K726" i="5" s="1"/>
  <c r="J869" i="5"/>
  <c r="K869" i="5" s="1"/>
  <c r="J1961" i="5"/>
  <c r="K1961" i="5" s="1"/>
  <c r="J139" i="5"/>
  <c r="K139" i="5" s="1"/>
  <c r="J348" i="5"/>
  <c r="K348" i="5" s="1"/>
  <c r="J1373" i="5"/>
  <c r="K1373" i="5" s="1"/>
  <c r="J663" i="5"/>
  <c r="K663" i="5" s="1"/>
  <c r="J1268" i="5"/>
  <c r="K1268" i="5" s="1"/>
  <c r="J1330" i="5"/>
  <c r="K1330" i="5" s="1"/>
  <c r="J849" i="5"/>
  <c r="K849" i="5" s="1"/>
  <c r="J516" i="5"/>
  <c r="K516" i="5" s="1"/>
  <c r="J1351" i="5"/>
  <c r="K1351" i="5" s="1"/>
  <c r="J1457" i="5"/>
  <c r="K1457" i="5" s="1"/>
  <c r="J1730" i="5"/>
  <c r="K1730" i="5" s="1"/>
  <c r="J1144" i="5"/>
  <c r="K1144" i="5" s="1"/>
  <c r="J934" i="5"/>
  <c r="K934" i="5" s="1"/>
  <c r="J369" i="5"/>
  <c r="K369" i="5" s="1"/>
  <c r="J2022" i="5"/>
  <c r="K2022" i="5" s="1"/>
  <c r="J1771" i="5"/>
  <c r="K1771" i="5" s="1"/>
  <c r="J1207" i="5"/>
  <c r="K1207" i="5" s="1"/>
  <c r="J788" i="5"/>
  <c r="K788" i="5" s="1"/>
  <c r="J576" i="5"/>
  <c r="K576" i="5" s="1"/>
  <c r="J15" i="5"/>
  <c r="K15" i="5" s="1"/>
  <c r="J118" i="5"/>
  <c r="K118" i="5" s="1"/>
  <c r="J1896" i="5"/>
  <c r="K1896" i="5" s="1"/>
  <c r="J1519" i="5"/>
  <c r="K1519" i="5" s="1"/>
  <c r="J1079" i="5"/>
  <c r="K1079" i="5" s="1"/>
  <c r="J1854" i="5"/>
  <c r="K1854" i="5" s="1"/>
  <c r="J1288" i="5"/>
  <c r="K1288" i="5" s="1"/>
  <c r="J2042" i="5"/>
  <c r="K2042" i="5" s="1"/>
  <c r="J1623" i="5"/>
  <c r="K1623" i="5" s="1"/>
  <c r="J1562" i="5"/>
  <c r="K1562" i="5" s="1"/>
  <c r="J34" i="5"/>
  <c r="K34" i="5" s="1"/>
  <c r="J746" i="5"/>
  <c r="K746" i="5" s="1"/>
  <c r="J265" i="5"/>
  <c r="K265" i="5" s="1"/>
  <c r="J1121" i="5"/>
  <c r="K1121" i="5" s="1"/>
  <c r="J55" i="5"/>
  <c r="K55" i="5" s="1"/>
  <c r="J1539" i="5"/>
  <c r="K1539" i="5" s="1"/>
  <c r="J2105" i="5"/>
  <c r="K2105" i="5" s="1"/>
  <c r="J76" i="5"/>
  <c r="K76" i="5" s="1"/>
  <c r="J308" i="5"/>
  <c r="K308" i="5" s="1"/>
  <c r="J1708" i="5"/>
  <c r="K1708" i="5" s="1"/>
  <c r="J1938" i="5"/>
  <c r="K1938" i="5" s="1"/>
  <c r="J1059" i="5"/>
  <c r="K1059" i="5" s="1"/>
  <c r="J454" i="5"/>
  <c r="K454" i="5" s="1"/>
  <c r="J956" i="5"/>
  <c r="K956" i="5" s="1"/>
  <c r="J204" i="5"/>
  <c r="K204" i="5" s="1"/>
  <c r="J682" i="5"/>
  <c r="K682" i="5" s="1"/>
  <c r="J912" i="5"/>
  <c r="K912" i="5" s="1"/>
  <c r="J1228" i="5"/>
  <c r="K1228" i="5" s="1"/>
  <c r="N2398" i="5" l="1"/>
  <c r="O2398" i="5" s="1"/>
  <c r="M2399" i="5"/>
  <c r="J2398" i="5"/>
  <c r="K2398" i="5" s="1"/>
  <c r="I2399" i="5"/>
  <c r="I1689" i="5"/>
  <c r="J1688" i="5"/>
  <c r="K1688" i="5" s="1"/>
  <c r="I1603" i="5"/>
  <c r="J1602" i="5"/>
  <c r="K1602" i="5" s="1"/>
  <c r="I2294" i="5"/>
  <c r="J2293" i="5"/>
  <c r="K2293" i="5" s="1"/>
  <c r="J2062" i="5"/>
  <c r="K2062" i="5" s="1"/>
  <c r="I2063" i="5"/>
  <c r="I2233" i="5"/>
  <c r="J2232" i="5"/>
  <c r="K2232" i="5" s="1"/>
  <c r="J2355" i="5"/>
  <c r="K2355" i="5" s="1"/>
  <c r="I2356" i="5"/>
  <c r="I1581" i="5"/>
  <c r="J1580" i="5"/>
  <c r="K1580" i="5" s="1"/>
  <c r="I2148" i="5"/>
  <c r="J2147" i="5"/>
  <c r="K2147" i="5" s="1"/>
  <c r="I1832" i="5"/>
  <c r="J1831" i="5"/>
  <c r="K1831" i="5" s="1"/>
  <c r="J433" i="5"/>
  <c r="K433" i="5" s="1"/>
  <c r="I434" i="5"/>
  <c r="J1311" i="5"/>
  <c r="K1311" i="5" s="1"/>
  <c r="I1312" i="5"/>
  <c r="J2375" i="5"/>
  <c r="K2375" i="5" s="1"/>
  <c r="I2376" i="5"/>
  <c r="I1480" i="5"/>
  <c r="J1479" i="5"/>
  <c r="K1479" i="5" s="1"/>
  <c r="I1814" i="5"/>
  <c r="J1813" i="5"/>
  <c r="K1813" i="5" s="1"/>
  <c r="J2314" i="5"/>
  <c r="K2314" i="5" s="1"/>
  <c r="I2315" i="5"/>
  <c r="J976" i="5"/>
  <c r="K976" i="5" s="1"/>
  <c r="I977" i="5"/>
  <c r="N13" i="5"/>
  <c r="O13" i="5" s="1"/>
  <c r="M14" i="5"/>
  <c r="M75" i="5"/>
  <c r="M76" i="5" s="1"/>
  <c r="N74" i="5"/>
  <c r="O74" i="5" s="1"/>
  <c r="N2375" i="5"/>
  <c r="O2375" i="5" s="1"/>
  <c r="M2376" i="5"/>
  <c r="M1017" i="5"/>
  <c r="N1016" i="5"/>
  <c r="O1016" i="5" s="1"/>
  <c r="M1770" i="5"/>
  <c r="N1769" i="5"/>
  <c r="O1769" i="5" s="1"/>
  <c r="M2333" i="5"/>
  <c r="N2332" i="5"/>
  <c r="O2332" i="5" s="1"/>
  <c r="M806" i="5"/>
  <c r="N805" i="5"/>
  <c r="O805" i="5" s="1"/>
  <c r="N2061" i="5"/>
  <c r="O2061" i="5" s="1"/>
  <c r="M2062" i="5"/>
  <c r="M1164" i="5"/>
  <c r="N1163" i="5"/>
  <c r="O1163" i="5" s="1"/>
  <c r="M1249" i="5"/>
  <c r="N1248" i="5"/>
  <c r="O1248" i="5" s="1"/>
  <c r="N1329" i="5"/>
  <c r="O1329" i="5" s="1"/>
  <c r="M1330" i="5"/>
  <c r="M285" i="5"/>
  <c r="N284" i="5"/>
  <c r="O284" i="5" s="1"/>
  <c r="M2124" i="5"/>
  <c r="N2123" i="5"/>
  <c r="O2123" i="5" s="1"/>
  <c r="M1918" i="5"/>
  <c r="N1917" i="5"/>
  <c r="O1917" i="5" s="1"/>
  <c r="M308" i="5"/>
  <c r="N307" i="5"/>
  <c r="O307" i="5" s="1"/>
  <c r="M1813" i="5"/>
  <c r="N1812" i="5"/>
  <c r="O1812" i="5" s="1"/>
  <c r="M1874" i="5"/>
  <c r="N1873" i="5"/>
  <c r="O1873" i="5" s="1"/>
  <c r="M2293" i="5"/>
  <c r="N2292" i="5"/>
  <c r="O2292" i="5" s="1"/>
  <c r="N975" i="5"/>
  <c r="O975" i="5" s="1"/>
  <c r="M976" i="5"/>
  <c r="M1982" i="5"/>
  <c r="N1981" i="5"/>
  <c r="O1981" i="5" s="1"/>
  <c r="M265" i="5"/>
  <c r="N264" i="5"/>
  <c r="O264" i="5" s="1"/>
  <c r="N618" i="5"/>
  <c r="O618" i="5" s="1"/>
  <c r="M619" i="5"/>
  <c r="M1960" i="5"/>
  <c r="N1959" i="5"/>
  <c r="O1959" i="5" s="1"/>
  <c r="M1228" i="5"/>
  <c r="N1227" i="5"/>
  <c r="O1227" i="5" s="1"/>
  <c r="N1830" i="5"/>
  <c r="O1830" i="5" s="1"/>
  <c r="M1831" i="5"/>
  <c r="M1730" i="5"/>
  <c r="N1729" i="5"/>
  <c r="O1729" i="5" s="1"/>
  <c r="M745" i="5"/>
  <c r="N744" i="5"/>
  <c r="O744" i="5" s="1"/>
  <c r="M1519" i="5"/>
  <c r="N1518" i="5"/>
  <c r="O1518" i="5" s="1"/>
  <c r="M1688" i="5"/>
  <c r="N1687" i="5"/>
  <c r="O1687" i="5" s="1"/>
  <c r="M1121" i="5"/>
  <c r="N1120" i="5"/>
  <c r="O1120" i="5" s="1"/>
  <c r="M1186" i="5"/>
  <c r="N1185" i="5"/>
  <c r="O1185" i="5" s="1"/>
  <c r="M1562" i="5"/>
  <c r="N1561" i="5"/>
  <c r="O1561" i="5" s="1"/>
  <c r="M390" i="5"/>
  <c r="N389" i="5"/>
  <c r="O389" i="5" s="1"/>
  <c r="M892" i="5"/>
  <c r="N891" i="5"/>
  <c r="O891" i="5" s="1"/>
  <c r="M476" i="5"/>
  <c r="N475" i="5"/>
  <c r="O475" i="5" s="1"/>
  <c r="M1207" i="5"/>
  <c r="N1206" i="5"/>
  <c r="O1206" i="5" s="1"/>
  <c r="M412" i="5"/>
  <c r="N411" i="5"/>
  <c r="O411" i="5" s="1"/>
  <c r="M663" i="5"/>
  <c r="N662" i="5"/>
  <c r="O662" i="5" s="1"/>
  <c r="M1539" i="5"/>
  <c r="N1538" i="5"/>
  <c r="O1538" i="5" s="1"/>
  <c r="M1144" i="5"/>
  <c r="N1143" i="5"/>
  <c r="O1143" i="5" s="1"/>
  <c r="M2001" i="5"/>
  <c r="N2000" i="5"/>
  <c r="O2000" i="5" s="1"/>
  <c r="M1580" i="5"/>
  <c r="N1579" i="5"/>
  <c r="O1579" i="5" s="1"/>
  <c r="M433" i="5"/>
  <c r="N432" i="5"/>
  <c r="O432" i="5" s="1"/>
  <c r="M766" i="5"/>
  <c r="N765" i="5"/>
  <c r="O765" i="5" s="1"/>
  <c r="N955" i="5"/>
  <c r="O955" i="5" s="1"/>
  <c r="M956" i="5"/>
  <c r="M454" i="5"/>
  <c r="N453" i="5"/>
  <c r="O453" i="5" s="1"/>
  <c r="M2105" i="5"/>
  <c r="N2104" i="5"/>
  <c r="O2104" i="5" s="1"/>
  <c r="N2354" i="5"/>
  <c r="O2354" i="5" s="1"/>
  <c r="M2355" i="5"/>
  <c r="M869" i="5"/>
  <c r="N868" i="5"/>
  <c r="O868" i="5" s="1"/>
  <c r="M726" i="5"/>
  <c r="N725" i="5"/>
  <c r="O725" i="5" s="1"/>
  <c r="M2273" i="5"/>
  <c r="N2272" i="5"/>
  <c r="O2272" i="5" s="1"/>
  <c r="M2082" i="5"/>
  <c r="N2081" i="5"/>
  <c r="O2081" i="5" s="1"/>
  <c r="N2021" i="5"/>
  <c r="O2021" i="5" s="1"/>
  <c r="M2022" i="5"/>
  <c r="M1059" i="5"/>
  <c r="N1058" i="5"/>
  <c r="O1058" i="5" s="1"/>
  <c r="M1479" i="5"/>
  <c r="N1478" i="5"/>
  <c r="O1478" i="5" s="1"/>
  <c r="M997" i="5"/>
  <c r="N996" i="5"/>
  <c r="O996" i="5" s="1"/>
  <c r="N2210" i="5"/>
  <c r="O2210" i="5" s="1"/>
  <c r="M2211" i="5"/>
  <c r="M912" i="5"/>
  <c r="N911" i="5"/>
  <c r="O911" i="5" s="1"/>
  <c r="M787" i="5"/>
  <c r="N786" i="5"/>
  <c r="O786" i="5" s="1"/>
  <c r="M1372" i="5"/>
  <c r="N1371" i="5"/>
  <c r="O1371" i="5" s="1"/>
  <c r="M2314" i="5"/>
  <c r="N2313" i="5"/>
  <c r="O2313" i="5" s="1"/>
  <c r="M827" i="5"/>
  <c r="N826" i="5"/>
  <c r="O826" i="5" s="1"/>
  <c r="M1037" i="5"/>
  <c r="N1036" i="5"/>
  <c r="O1036" i="5" s="1"/>
  <c r="M1079" i="5"/>
  <c r="N1078" i="5"/>
  <c r="O1078" i="5" s="1"/>
  <c r="M1288" i="5"/>
  <c r="N1287" i="5"/>
  <c r="O1287" i="5" s="1"/>
  <c r="M599" i="5"/>
  <c r="N598" i="5"/>
  <c r="O598" i="5" s="1"/>
  <c r="N848" i="5"/>
  <c r="O848" i="5" s="1"/>
  <c r="M849" i="5"/>
  <c r="M1791" i="5"/>
  <c r="N1790" i="5"/>
  <c r="O1790" i="5" s="1"/>
  <c r="N2146" i="5"/>
  <c r="O2146" i="5" s="1"/>
  <c r="M2147" i="5"/>
  <c r="M2232" i="5"/>
  <c r="N2231" i="5"/>
  <c r="O2231" i="5" s="1"/>
  <c r="M1351" i="5"/>
  <c r="N1350" i="5"/>
  <c r="O1350" i="5" s="1"/>
  <c r="M536" i="5"/>
  <c r="N535" i="5"/>
  <c r="O535" i="5" s="1"/>
  <c r="M704" i="5"/>
  <c r="N703" i="5"/>
  <c r="O703" i="5" s="1"/>
  <c r="N1749" i="5"/>
  <c r="O1749" i="5" s="1"/>
  <c r="M1750" i="5"/>
  <c r="N1601" i="5"/>
  <c r="O1601" i="5" s="1"/>
  <c r="M1602" i="5"/>
  <c r="M1415" i="5"/>
  <c r="N1414" i="5"/>
  <c r="O1414" i="5" s="1"/>
  <c r="M348" i="5"/>
  <c r="N347" i="5"/>
  <c r="O347" i="5" s="1"/>
  <c r="M682" i="5"/>
  <c r="N681" i="5"/>
  <c r="O681" i="5" s="1"/>
  <c r="M1457" i="5"/>
  <c r="N1456" i="5"/>
  <c r="O1456" i="5" s="1"/>
  <c r="N1622" i="5"/>
  <c r="O1622" i="5" s="1"/>
  <c r="M1623" i="5"/>
  <c r="M1938" i="5"/>
  <c r="N1937" i="5"/>
  <c r="O1937" i="5" s="1"/>
  <c r="M1854" i="5"/>
  <c r="N1853" i="5"/>
  <c r="O1853" i="5" s="1"/>
  <c r="M2168" i="5"/>
  <c r="N2167" i="5"/>
  <c r="O2167" i="5" s="1"/>
  <c r="M576" i="5"/>
  <c r="N575" i="5"/>
  <c r="O575" i="5" s="1"/>
  <c r="M1708" i="5"/>
  <c r="N1707" i="5"/>
  <c r="O1707" i="5" s="1"/>
  <c r="M558" i="5"/>
  <c r="N557" i="5"/>
  <c r="O557" i="5" s="1"/>
  <c r="N324" i="5"/>
  <c r="O324" i="5" s="1"/>
  <c r="M325" i="5"/>
  <c r="M225" i="5"/>
  <c r="N224" i="5"/>
  <c r="O224" i="5" s="1"/>
  <c r="M934" i="5"/>
  <c r="N933" i="5"/>
  <c r="O933" i="5" s="1"/>
  <c r="M495" i="5"/>
  <c r="N494" i="5"/>
  <c r="O494" i="5" s="1"/>
  <c r="N1099" i="5"/>
  <c r="O1099" i="5" s="1"/>
  <c r="M1100" i="5"/>
  <c r="M1394" i="5"/>
  <c r="N1393" i="5"/>
  <c r="O1393" i="5" s="1"/>
  <c r="M1666" i="5"/>
  <c r="N1665" i="5"/>
  <c r="O1665" i="5" s="1"/>
  <c r="M369" i="5"/>
  <c r="N368" i="5"/>
  <c r="O368" i="5" s="1"/>
  <c r="M1268" i="5"/>
  <c r="N1267" i="5"/>
  <c r="O1267" i="5" s="1"/>
  <c r="M1896" i="5"/>
  <c r="N1895" i="5"/>
  <c r="O1895" i="5" s="1"/>
  <c r="M1500" i="5"/>
  <c r="N1499" i="5"/>
  <c r="O1499" i="5" s="1"/>
  <c r="M245" i="5"/>
  <c r="N244" i="5"/>
  <c r="O244" i="5" s="1"/>
  <c r="M2252" i="5"/>
  <c r="N2251" i="5"/>
  <c r="O2251" i="5" s="1"/>
  <c r="M2189" i="5"/>
  <c r="N2188" i="5"/>
  <c r="O2188" i="5" s="1"/>
  <c r="M641" i="5"/>
  <c r="N640" i="5"/>
  <c r="O640" i="5" s="1"/>
  <c r="M516" i="5"/>
  <c r="N515" i="5"/>
  <c r="O515" i="5" s="1"/>
  <c r="M1311" i="5"/>
  <c r="N1310" i="5"/>
  <c r="O1310" i="5" s="1"/>
  <c r="M1437" i="5"/>
  <c r="N1436" i="5"/>
  <c r="O1436" i="5" s="1"/>
  <c r="M1644" i="5"/>
  <c r="N1643" i="5"/>
  <c r="O1643" i="5" s="1"/>
  <c r="M2042" i="5"/>
  <c r="N2041" i="5"/>
  <c r="O2041" i="5" s="1"/>
  <c r="M35" i="5"/>
  <c r="N34" i="5"/>
  <c r="O34" i="5" s="1"/>
  <c r="N118" i="5"/>
  <c r="O118" i="5" s="1"/>
  <c r="M119" i="5"/>
  <c r="M56" i="5"/>
  <c r="N55" i="5"/>
  <c r="O55" i="5" s="1"/>
  <c r="N183" i="5"/>
  <c r="O183" i="5" s="1"/>
  <c r="M184" i="5"/>
  <c r="M140" i="5"/>
  <c r="N139" i="5"/>
  <c r="O139" i="5" s="1"/>
  <c r="N203" i="5"/>
  <c r="O203" i="5" s="1"/>
  <c r="M204" i="5"/>
  <c r="M162" i="5"/>
  <c r="N161" i="5"/>
  <c r="O161" i="5" s="1"/>
  <c r="M98" i="5"/>
  <c r="N97" i="5"/>
  <c r="O97" i="5" s="1"/>
  <c r="I1711" i="5"/>
  <c r="I328" i="5"/>
  <c r="I895" i="5"/>
  <c r="I1542" i="5"/>
  <c r="I58" i="5"/>
  <c r="I1733" i="5"/>
  <c r="I17" i="5"/>
  <c r="I2004" i="5"/>
  <c r="I1899" i="5"/>
  <c r="I100" i="5"/>
  <c r="I1375" i="5"/>
  <c r="I206" i="5"/>
  <c r="I1921" i="5"/>
  <c r="I579" i="5"/>
  <c r="I2108" i="5"/>
  <c r="I2085" i="5"/>
  <c r="I1522" i="5"/>
  <c r="I748" i="5"/>
  <c r="I2025" i="5"/>
  <c r="I415" i="5"/>
  <c r="I2045" i="5"/>
  <c r="I1333" i="5"/>
  <c r="I1167" i="5"/>
  <c r="I852" i="5"/>
  <c r="I1941" i="5"/>
  <c r="I2192" i="5"/>
  <c r="I602" i="5"/>
  <c r="I622" i="5"/>
  <c r="I1773" i="5"/>
  <c r="I790" i="5"/>
  <c r="I1189" i="5"/>
  <c r="I498" i="5"/>
  <c r="I729" i="5"/>
  <c r="I288" i="5"/>
  <c r="I2336" i="5"/>
  <c r="I2276" i="5"/>
  <c r="I1291" i="5"/>
  <c r="I1794" i="5"/>
  <c r="J1794" i="5" s="1"/>
  <c r="K1794" i="5" s="1"/>
  <c r="I644" i="5"/>
  <c r="I2127" i="5"/>
  <c r="I248" i="5"/>
  <c r="I539" i="5"/>
  <c r="I1418" i="5"/>
  <c r="I685" i="5"/>
  <c r="I1124" i="5"/>
  <c r="I561" i="5"/>
  <c r="I830" i="5"/>
  <c r="I937" i="5"/>
  <c r="I809" i="5"/>
  <c r="I1231" i="5"/>
  <c r="I1565" i="5"/>
  <c r="I1040" i="5"/>
  <c r="I666" i="5"/>
  <c r="I351" i="5"/>
  <c r="I1503" i="5"/>
  <c r="I1103" i="5"/>
  <c r="I2171" i="5"/>
  <c r="J2170" i="5"/>
  <c r="K2170" i="5" s="1"/>
  <c r="I268" i="5"/>
  <c r="I2214" i="5"/>
  <c r="I1440" i="5"/>
  <c r="I1271" i="5"/>
  <c r="I1626" i="5"/>
  <c r="I1000" i="5"/>
  <c r="I121" i="5"/>
  <c r="I1354" i="5"/>
  <c r="I311" i="5"/>
  <c r="I78" i="5"/>
  <c r="I186" i="5"/>
  <c r="I1647" i="5"/>
  <c r="I1062" i="5"/>
  <c r="I1669" i="5"/>
  <c r="I1252" i="5"/>
  <c r="I1210" i="5"/>
  <c r="I915" i="5"/>
  <c r="I457" i="5"/>
  <c r="I37" i="5"/>
  <c r="I372" i="5"/>
  <c r="I959" i="5"/>
  <c r="I519" i="5"/>
  <c r="I873" i="5"/>
  <c r="I2255" i="5"/>
  <c r="I142" i="5"/>
  <c r="I1082" i="5"/>
  <c r="I1460" i="5"/>
  <c r="I769" i="5"/>
  <c r="I1985" i="5"/>
  <c r="I1753" i="5"/>
  <c r="I1020" i="5"/>
  <c r="I1857" i="5"/>
  <c r="I1147" i="5"/>
  <c r="I1963" i="5"/>
  <c r="I707" i="5"/>
  <c r="I1877" i="5"/>
  <c r="I479" i="5"/>
  <c r="I1397" i="5"/>
  <c r="I228" i="5"/>
  <c r="I164" i="5"/>
  <c r="I393" i="5"/>
  <c r="J2335" i="5"/>
  <c r="K2335" i="5" s="1"/>
  <c r="J1645" i="5"/>
  <c r="K1645" i="5" s="1"/>
  <c r="J2191" i="5"/>
  <c r="K2191" i="5" s="1"/>
  <c r="J2125" i="5"/>
  <c r="K2125" i="5" s="1"/>
  <c r="J2003" i="5"/>
  <c r="K2003" i="5" s="1"/>
  <c r="J2275" i="5"/>
  <c r="K2275" i="5" s="1"/>
  <c r="J1229" i="5"/>
  <c r="K1229" i="5" s="1"/>
  <c r="J683" i="5"/>
  <c r="K683" i="5" s="1"/>
  <c r="J957" i="5"/>
  <c r="K957" i="5" s="1"/>
  <c r="J1939" i="5"/>
  <c r="K1939" i="5" s="1"/>
  <c r="J309" i="5"/>
  <c r="K309" i="5" s="1"/>
  <c r="J77" i="5"/>
  <c r="K77" i="5" s="1"/>
  <c r="J2106" i="5"/>
  <c r="K2106" i="5" s="1"/>
  <c r="J1540" i="5"/>
  <c r="K1540" i="5" s="1"/>
  <c r="J1122" i="5"/>
  <c r="K1122" i="5" s="1"/>
  <c r="J266" i="5"/>
  <c r="K266" i="5" s="1"/>
  <c r="J35" i="5"/>
  <c r="K35" i="5" s="1"/>
  <c r="J1624" i="5"/>
  <c r="K1624" i="5" s="1"/>
  <c r="J1289" i="5"/>
  <c r="K1289" i="5" s="1"/>
  <c r="J1080" i="5"/>
  <c r="K1080" i="5" s="1"/>
  <c r="J1897" i="5"/>
  <c r="K1897" i="5" s="1"/>
  <c r="J16" i="5"/>
  <c r="K16" i="5" s="1"/>
  <c r="J789" i="5"/>
  <c r="K789" i="5" s="1"/>
  <c r="J1772" i="5"/>
  <c r="K1772" i="5" s="1"/>
  <c r="J370" i="5"/>
  <c r="K370" i="5" s="1"/>
  <c r="J1731" i="5"/>
  <c r="K1731" i="5" s="1"/>
  <c r="J517" i="5"/>
  <c r="K517" i="5" s="1"/>
  <c r="J1331" i="5"/>
  <c r="K1331" i="5" s="1"/>
  <c r="J664" i="5"/>
  <c r="K664" i="5" s="1"/>
  <c r="J140" i="5"/>
  <c r="K140" i="5" s="1"/>
  <c r="J1962" i="5"/>
  <c r="K1962" i="5" s="1"/>
  <c r="J727" i="5"/>
  <c r="K727" i="5" s="1"/>
  <c r="J1165" i="5"/>
  <c r="K1165" i="5" s="1"/>
  <c r="J1919" i="5"/>
  <c r="K1919" i="5" s="1"/>
  <c r="J893" i="5"/>
  <c r="K893" i="5" s="1"/>
  <c r="J184" i="5"/>
  <c r="K184" i="5" s="1"/>
  <c r="J246" i="5"/>
  <c r="K246" i="5" s="1"/>
  <c r="J537" i="5"/>
  <c r="K537" i="5" s="1"/>
  <c r="J559" i="5"/>
  <c r="K559" i="5" s="1"/>
  <c r="J807" i="5"/>
  <c r="K807" i="5" s="1"/>
  <c r="J1038" i="5"/>
  <c r="K1038" i="5" s="1"/>
  <c r="J326" i="5"/>
  <c r="K326" i="5" s="1"/>
  <c r="J2253" i="5"/>
  <c r="K2253" i="5" s="1"/>
  <c r="J162" i="5"/>
  <c r="K162" i="5" s="1"/>
  <c r="J1101" i="5"/>
  <c r="K1101" i="5" s="1"/>
  <c r="J1416" i="5"/>
  <c r="K1416" i="5" s="1"/>
  <c r="J496" i="5"/>
  <c r="K496" i="5" s="1"/>
  <c r="J767" i="5"/>
  <c r="K767" i="5" s="1"/>
  <c r="J1187" i="5"/>
  <c r="K1187" i="5" s="1"/>
  <c r="J477" i="5"/>
  <c r="K477" i="5" s="1"/>
  <c r="J1875" i="5"/>
  <c r="K1875" i="5" s="1"/>
  <c r="J642" i="5"/>
  <c r="K642" i="5" s="1"/>
  <c r="J1438" i="5"/>
  <c r="K1438" i="5" s="1"/>
  <c r="J913" i="5"/>
  <c r="K913" i="5" s="1"/>
  <c r="J205" i="5"/>
  <c r="K205" i="5" s="1"/>
  <c r="J455" i="5"/>
  <c r="K455" i="5" s="1"/>
  <c r="J1060" i="5"/>
  <c r="K1060" i="5" s="1"/>
  <c r="J1709" i="5"/>
  <c r="K1709" i="5" s="1"/>
  <c r="J56" i="5"/>
  <c r="K56" i="5" s="1"/>
  <c r="J747" i="5"/>
  <c r="K747" i="5" s="1"/>
  <c r="J1563" i="5"/>
  <c r="K1563" i="5" s="1"/>
  <c r="J2043" i="5"/>
  <c r="K2043" i="5" s="1"/>
  <c r="J1855" i="5"/>
  <c r="K1855" i="5" s="1"/>
  <c r="J1520" i="5"/>
  <c r="K1520" i="5" s="1"/>
  <c r="J119" i="5"/>
  <c r="K119" i="5" s="1"/>
  <c r="J577" i="5"/>
  <c r="K577" i="5" s="1"/>
  <c r="J1208" i="5"/>
  <c r="K1208" i="5" s="1"/>
  <c r="J2023" i="5"/>
  <c r="K2023" i="5" s="1"/>
  <c r="J935" i="5"/>
  <c r="K935" i="5" s="1"/>
  <c r="J1145" i="5"/>
  <c r="K1145" i="5" s="1"/>
  <c r="J1458" i="5"/>
  <c r="K1458" i="5" s="1"/>
  <c r="J1352" i="5"/>
  <c r="K1352" i="5" s="1"/>
  <c r="J850" i="5"/>
  <c r="K850" i="5" s="1"/>
  <c r="J1269" i="5"/>
  <c r="K1269" i="5" s="1"/>
  <c r="J1374" i="5"/>
  <c r="K1374" i="5" s="1"/>
  <c r="J349" i="5"/>
  <c r="K349" i="5" s="1"/>
  <c r="J870" i="5"/>
  <c r="K870" i="5" s="1"/>
  <c r="J998" i="5"/>
  <c r="K998" i="5" s="1"/>
  <c r="J829" i="5"/>
  <c r="K829" i="5" s="1"/>
  <c r="J600" i="5"/>
  <c r="K600" i="5" s="1"/>
  <c r="J1751" i="5"/>
  <c r="K1751" i="5" s="1"/>
  <c r="J1667" i="5"/>
  <c r="K1667" i="5" s="1"/>
  <c r="J620" i="5"/>
  <c r="K620" i="5" s="1"/>
  <c r="J226" i="5"/>
  <c r="K226" i="5" s="1"/>
  <c r="J2213" i="5"/>
  <c r="K2213" i="5" s="1"/>
  <c r="J413" i="5"/>
  <c r="K413" i="5" s="1"/>
  <c r="J391" i="5"/>
  <c r="K391" i="5" s="1"/>
  <c r="J2083" i="5"/>
  <c r="K2083" i="5" s="1"/>
  <c r="J1502" i="5"/>
  <c r="K1502" i="5" s="1"/>
  <c r="J1019" i="5"/>
  <c r="K1019" i="5" s="1"/>
  <c r="J286" i="5"/>
  <c r="K286" i="5" s="1"/>
  <c r="J705" i="5"/>
  <c r="K705" i="5" s="1"/>
  <c r="J98" i="5"/>
  <c r="K98" i="5" s="1"/>
  <c r="J1250" i="5"/>
  <c r="K1250" i="5" s="1"/>
  <c r="J1395" i="5"/>
  <c r="K1395" i="5" s="1"/>
  <c r="J1983" i="5"/>
  <c r="K1983" i="5" s="1"/>
  <c r="M2400" i="5" l="1"/>
  <c r="N2399" i="5"/>
  <c r="O2399" i="5" s="1"/>
  <c r="I2400" i="5"/>
  <c r="J2399" i="5"/>
  <c r="K2399" i="5" s="1"/>
  <c r="I1690" i="5"/>
  <c r="J1689" i="5"/>
  <c r="K1689" i="5" s="1"/>
  <c r="J1603" i="5"/>
  <c r="K1603" i="5" s="1"/>
  <c r="I1604" i="5"/>
  <c r="I978" i="5"/>
  <c r="J977" i="5"/>
  <c r="K977" i="5" s="1"/>
  <c r="J2376" i="5"/>
  <c r="K2376" i="5" s="1"/>
  <c r="I2377" i="5"/>
  <c r="I435" i="5"/>
  <c r="J434" i="5"/>
  <c r="K434" i="5" s="1"/>
  <c r="J2063" i="5"/>
  <c r="K2063" i="5" s="1"/>
  <c r="I2064" i="5"/>
  <c r="I2357" i="5"/>
  <c r="J2356" i="5"/>
  <c r="K2356" i="5" s="1"/>
  <c r="I1815" i="5"/>
  <c r="J1814" i="5"/>
  <c r="K1814" i="5" s="1"/>
  <c r="J2148" i="5"/>
  <c r="K2148" i="5" s="1"/>
  <c r="I2149" i="5"/>
  <c r="N75" i="5"/>
  <c r="O75" i="5" s="1"/>
  <c r="I2316" i="5"/>
  <c r="J2315" i="5"/>
  <c r="K2315" i="5" s="1"/>
  <c r="J1312" i="5"/>
  <c r="K1312" i="5" s="1"/>
  <c r="I1313" i="5"/>
  <c r="J1480" i="5"/>
  <c r="K1480" i="5" s="1"/>
  <c r="I1481" i="5"/>
  <c r="J1832" i="5"/>
  <c r="K1832" i="5" s="1"/>
  <c r="I1833" i="5"/>
  <c r="I1582" i="5"/>
  <c r="J1581" i="5"/>
  <c r="K1581" i="5" s="1"/>
  <c r="J2233" i="5"/>
  <c r="K2233" i="5" s="1"/>
  <c r="I2234" i="5"/>
  <c r="J2294" i="5"/>
  <c r="K2294" i="5" s="1"/>
  <c r="I2295" i="5"/>
  <c r="M15" i="5"/>
  <c r="N15" i="5" s="1"/>
  <c r="O15" i="5" s="1"/>
  <c r="N14" i="5"/>
  <c r="O14" i="5" s="1"/>
  <c r="N2376" i="5"/>
  <c r="O2376" i="5" s="1"/>
  <c r="M2377" i="5"/>
  <c r="M1438" i="5"/>
  <c r="N1437" i="5"/>
  <c r="O1437" i="5" s="1"/>
  <c r="M517" i="5"/>
  <c r="N516" i="5"/>
  <c r="O516" i="5" s="1"/>
  <c r="M246" i="5"/>
  <c r="N245" i="5"/>
  <c r="O245" i="5" s="1"/>
  <c r="M370" i="5"/>
  <c r="N369" i="5"/>
  <c r="O369" i="5" s="1"/>
  <c r="M496" i="5"/>
  <c r="N495" i="5"/>
  <c r="O495" i="5" s="1"/>
  <c r="M226" i="5"/>
  <c r="N225" i="5"/>
  <c r="O225" i="5" s="1"/>
  <c r="M577" i="5"/>
  <c r="N576" i="5"/>
  <c r="O576" i="5" s="1"/>
  <c r="M1855" i="5"/>
  <c r="N1854" i="5"/>
  <c r="O1854" i="5" s="1"/>
  <c r="M683" i="5"/>
  <c r="N682" i="5"/>
  <c r="O682" i="5" s="1"/>
  <c r="M1416" i="5"/>
  <c r="N1415" i="5"/>
  <c r="O1415" i="5" s="1"/>
  <c r="M537" i="5"/>
  <c r="N536" i="5"/>
  <c r="O536" i="5" s="1"/>
  <c r="M2233" i="5"/>
  <c r="N2232" i="5"/>
  <c r="O2232" i="5" s="1"/>
  <c r="M600" i="5"/>
  <c r="N599" i="5"/>
  <c r="O599" i="5" s="1"/>
  <c r="N827" i="5"/>
  <c r="O827" i="5" s="1"/>
  <c r="M828" i="5"/>
  <c r="M913" i="5"/>
  <c r="N912" i="5"/>
  <c r="O912" i="5" s="1"/>
  <c r="M1060" i="5"/>
  <c r="N1059" i="5"/>
  <c r="O1059" i="5" s="1"/>
  <c r="M2083" i="5"/>
  <c r="N2082" i="5"/>
  <c r="O2082" i="5" s="1"/>
  <c r="M455" i="5"/>
  <c r="N454" i="5"/>
  <c r="O454" i="5" s="1"/>
  <c r="N766" i="5"/>
  <c r="O766" i="5" s="1"/>
  <c r="M767" i="5"/>
  <c r="M434" i="5"/>
  <c r="N433" i="5"/>
  <c r="O433" i="5" s="1"/>
  <c r="M2002" i="5"/>
  <c r="N2001" i="5"/>
  <c r="O2001" i="5" s="1"/>
  <c r="N1539" i="5"/>
  <c r="O1539" i="5" s="1"/>
  <c r="M1540" i="5"/>
  <c r="M413" i="5"/>
  <c r="N412" i="5"/>
  <c r="O412" i="5" s="1"/>
  <c r="N476" i="5"/>
  <c r="O476" i="5" s="1"/>
  <c r="M477" i="5"/>
  <c r="M391" i="5"/>
  <c r="N390" i="5"/>
  <c r="O390" i="5" s="1"/>
  <c r="M1187" i="5"/>
  <c r="N1186" i="5"/>
  <c r="O1186" i="5" s="1"/>
  <c r="M1689" i="5"/>
  <c r="N1688" i="5"/>
  <c r="O1688" i="5" s="1"/>
  <c r="M746" i="5"/>
  <c r="N745" i="5"/>
  <c r="O745" i="5" s="1"/>
  <c r="M1961" i="5"/>
  <c r="N1960" i="5"/>
  <c r="O1960" i="5" s="1"/>
  <c r="M266" i="5"/>
  <c r="N265" i="5"/>
  <c r="O265" i="5" s="1"/>
  <c r="M1875" i="5"/>
  <c r="N1874" i="5"/>
  <c r="O1874" i="5" s="1"/>
  <c r="N308" i="5"/>
  <c r="O308" i="5" s="1"/>
  <c r="M309" i="5"/>
  <c r="M2125" i="5"/>
  <c r="N2124" i="5"/>
  <c r="O2124" i="5" s="1"/>
  <c r="M1165" i="5"/>
  <c r="N1164" i="5"/>
  <c r="O1164" i="5" s="1"/>
  <c r="M1771" i="5"/>
  <c r="N1770" i="5"/>
  <c r="O1770" i="5" s="1"/>
  <c r="M1603" i="5"/>
  <c r="N1602" i="5"/>
  <c r="O1602" i="5" s="1"/>
  <c r="M2148" i="5"/>
  <c r="N2147" i="5"/>
  <c r="O2147" i="5" s="1"/>
  <c r="M620" i="5"/>
  <c r="N619" i="5"/>
  <c r="O619" i="5" s="1"/>
  <c r="M2063" i="5"/>
  <c r="N2062" i="5"/>
  <c r="O2062" i="5" s="1"/>
  <c r="M1624" i="5"/>
  <c r="N1623" i="5"/>
  <c r="O1623" i="5" s="1"/>
  <c r="M1751" i="5"/>
  <c r="N1750" i="5"/>
  <c r="O1750" i="5" s="1"/>
  <c r="M2356" i="5"/>
  <c r="N2355" i="5"/>
  <c r="O2355" i="5" s="1"/>
  <c r="M1832" i="5"/>
  <c r="N1831" i="5"/>
  <c r="O1831" i="5" s="1"/>
  <c r="M977" i="5"/>
  <c r="N976" i="5"/>
  <c r="O976" i="5" s="1"/>
  <c r="M1331" i="5"/>
  <c r="N1330" i="5"/>
  <c r="O1330" i="5" s="1"/>
  <c r="M2043" i="5"/>
  <c r="N2042" i="5"/>
  <c r="O2042" i="5" s="1"/>
  <c r="N2189" i="5"/>
  <c r="O2189" i="5" s="1"/>
  <c r="M2190" i="5"/>
  <c r="M1897" i="5"/>
  <c r="N1896" i="5"/>
  <c r="O1896" i="5" s="1"/>
  <c r="M1395" i="5"/>
  <c r="N1394" i="5"/>
  <c r="O1394" i="5" s="1"/>
  <c r="M559" i="5"/>
  <c r="N558" i="5"/>
  <c r="O558" i="5" s="1"/>
  <c r="M1792" i="5"/>
  <c r="N1791" i="5"/>
  <c r="O1791" i="5" s="1"/>
  <c r="M1080" i="5"/>
  <c r="N1079" i="5"/>
  <c r="O1079" i="5" s="1"/>
  <c r="M1373" i="5"/>
  <c r="N1372" i="5"/>
  <c r="O1372" i="5" s="1"/>
  <c r="N997" i="5"/>
  <c r="O997" i="5" s="1"/>
  <c r="M998" i="5"/>
  <c r="M727" i="5"/>
  <c r="N726" i="5"/>
  <c r="O726" i="5" s="1"/>
  <c r="M807" i="5"/>
  <c r="N806" i="5"/>
  <c r="O806" i="5" s="1"/>
  <c r="M1101" i="5"/>
  <c r="N1100" i="5"/>
  <c r="O1100" i="5" s="1"/>
  <c r="M326" i="5"/>
  <c r="N325" i="5"/>
  <c r="O325" i="5" s="1"/>
  <c r="M850" i="5"/>
  <c r="N849" i="5"/>
  <c r="O849" i="5" s="1"/>
  <c r="M2212" i="5"/>
  <c r="N2211" i="5"/>
  <c r="O2211" i="5" s="1"/>
  <c r="M2023" i="5"/>
  <c r="N2022" i="5"/>
  <c r="O2022" i="5" s="1"/>
  <c r="N956" i="5"/>
  <c r="O956" i="5" s="1"/>
  <c r="M957" i="5"/>
  <c r="M1645" i="5"/>
  <c r="N1644" i="5"/>
  <c r="O1644" i="5" s="1"/>
  <c r="M1312" i="5"/>
  <c r="N1311" i="5"/>
  <c r="O1311" i="5" s="1"/>
  <c r="M642" i="5"/>
  <c r="N641" i="5"/>
  <c r="O641" i="5" s="1"/>
  <c r="M2253" i="5"/>
  <c r="N2252" i="5"/>
  <c r="O2252" i="5" s="1"/>
  <c r="M1501" i="5"/>
  <c r="N1500" i="5"/>
  <c r="O1500" i="5" s="1"/>
  <c r="N1268" i="5"/>
  <c r="O1268" i="5" s="1"/>
  <c r="M1269" i="5"/>
  <c r="M1667" i="5"/>
  <c r="N1666" i="5"/>
  <c r="O1666" i="5" s="1"/>
  <c r="N934" i="5"/>
  <c r="O934" i="5" s="1"/>
  <c r="M935" i="5"/>
  <c r="M1709" i="5"/>
  <c r="N1708" i="5"/>
  <c r="O1708" i="5" s="1"/>
  <c r="M2169" i="5"/>
  <c r="N2168" i="5"/>
  <c r="O2168" i="5" s="1"/>
  <c r="M1939" i="5"/>
  <c r="N1938" i="5"/>
  <c r="O1938" i="5" s="1"/>
  <c r="N1457" i="5"/>
  <c r="O1457" i="5" s="1"/>
  <c r="M1458" i="5"/>
  <c r="N348" i="5"/>
  <c r="O348" i="5" s="1"/>
  <c r="M349" i="5"/>
  <c r="N704" i="5"/>
  <c r="O704" i="5" s="1"/>
  <c r="M705" i="5"/>
  <c r="M1352" i="5"/>
  <c r="N1351" i="5"/>
  <c r="O1351" i="5" s="1"/>
  <c r="M1289" i="5"/>
  <c r="N1288" i="5"/>
  <c r="O1288" i="5" s="1"/>
  <c r="M1038" i="5"/>
  <c r="N1037" i="5"/>
  <c r="O1037" i="5" s="1"/>
  <c r="M2315" i="5"/>
  <c r="N2314" i="5"/>
  <c r="O2314" i="5" s="1"/>
  <c r="N787" i="5"/>
  <c r="O787" i="5" s="1"/>
  <c r="M788" i="5"/>
  <c r="N1479" i="5"/>
  <c r="O1479" i="5" s="1"/>
  <c r="M1480" i="5"/>
  <c r="M2274" i="5"/>
  <c r="N2273" i="5"/>
  <c r="O2273" i="5" s="1"/>
  <c r="N869" i="5"/>
  <c r="O869" i="5" s="1"/>
  <c r="M870" i="5"/>
  <c r="M2106" i="5"/>
  <c r="N2105" i="5"/>
  <c r="O2105" i="5" s="1"/>
  <c r="M1581" i="5"/>
  <c r="N1580" i="5"/>
  <c r="O1580" i="5" s="1"/>
  <c r="M1145" i="5"/>
  <c r="N1144" i="5"/>
  <c r="O1144" i="5" s="1"/>
  <c r="M664" i="5"/>
  <c r="N663" i="5"/>
  <c r="O663" i="5" s="1"/>
  <c r="M1208" i="5"/>
  <c r="N1207" i="5"/>
  <c r="O1207" i="5" s="1"/>
  <c r="M893" i="5"/>
  <c r="N892" i="5"/>
  <c r="O892" i="5" s="1"/>
  <c r="M1563" i="5"/>
  <c r="N1562" i="5"/>
  <c r="O1562" i="5" s="1"/>
  <c r="N1121" i="5"/>
  <c r="O1121" i="5" s="1"/>
  <c r="M1122" i="5"/>
  <c r="M1520" i="5"/>
  <c r="N1519" i="5"/>
  <c r="O1519" i="5" s="1"/>
  <c r="M1731" i="5"/>
  <c r="N1730" i="5"/>
  <c r="O1730" i="5" s="1"/>
  <c r="M1229" i="5"/>
  <c r="N1228" i="5"/>
  <c r="O1228" i="5" s="1"/>
  <c r="M1983" i="5"/>
  <c r="N1982" i="5"/>
  <c r="O1982" i="5" s="1"/>
  <c r="M2294" i="5"/>
  <c r="N2293" i="5"/>
  <c r="O2293" i="5" s="1"/>
  <c r="M1814" i="5"/>
  <c r="N1813" i="5"/>
  <c r="O1813" i="5" s="1"/>
  <c r="M1919" i="5"/>
  <c r="N1918" i="5"/>
  <c r="O1918" i="5" s="1"/>
  <c r="M286" i="5"/>
  <c r="N285" i="5"/>
  <c r="O285" i="5" s="1"/>
  <c r="M1250" i="5"/>
  <c r="N1249" i="5"/>
  <c r="O1249" i="5" s="1"/>
  <c r="N2333" i="5"/>
  <c r="O2333" i="5" s="1"/>
  <c r="M2334" i="5"/>
  <c r="M1018" i="5"/>
  <c r="N1017" i="5"/>
  <c r="O1017" i="5" s="1"/>
  <c r="M185" i="5"/>
  <c r="N184" i="5"/>
  <c r="O184" i="5" s="1"/>
  <c r="M99" i="5"/>
  <c r="N98" i="5"/>
  <c r="O98" i="5" s="1"/>
  <c r="M163" i="5"/>
  <c r="N162" i="5"/>
  <c r="O162" i="5" s="1"/>
  <c r="M77" i="5"/>
  <c r="N76" i="5"/>
  <c r="O76" i="5" s="1"/>
  <c r="N204" i="5"/>
  <c r="O204" i="5" s="1"/>
  <c r="M205" i="5"/>
  <c r="N119" i="5"/>
  <c r="O119" i="5" s="1"/>
  <c r="M120" i="5"/>
  <c r="N140" i="5"/>
  <c r="O140" i="5" s="1"/>
  <c r="M141" i="5"/>
  <c r="M57" i="5"/>
  <c r="N56" i="5"/>
  <c r="O56" i="5" s="1"/>
  <c r="M36" i="5"/>
  <c r="N35" i="5"/>
  <c r="O35" i="5" s="1"/>
  <c r="I458" i="5"/>
  <c r="I1355" i="5"/>
  <c r="I122" i="5"/>
  <c r="I2172" i="5"/>
  <c r="J2171" i="5"/>
  <c r="K2171" i="5" s="1"/>
  <c r="I667" i="5"/>
  <c r="I810" i="5"/>
  <c r="I562" i="5"/>
  <c r="I249" i="5"/>
  <c r="I2337" i="5"/>
  <c r="I499" i="5"/>
  <c r="I623" i="5"/>
  <c r="I2193" i="5"/>
  <c r="I1334" i="5"/>
  <c r="I480" i="5"/>
  <c r="I1148" i="5"/>
  <c r="I1754" i="5"/>
  <c r="I1083" i="5"/>
  <c r="I874" i="5"/>
  <c r="I1627" i="5"/>
  <c r="I1441" i="5"/>
  <c r="I749" i="5"/>
  <c r="I2086" i="5"/>
  <c r="I580" i="5"/>
  <c r="I207" i="5"/>
  <c r="I101" i="5"/>
  <c r="I2005" i="5"/>
  <c r="I1734" i="5"/>
  <c r="I329" i="5"/>
  <c r="I916" i="5"/>
  <c r="I1253" i="5"/>
  <c r="I1670" i="5"/>
  <c r="I1648" i="5"/>
  <c r="I187" i="5"/>
  <c r="I312" i="5"/>
  <c r="I1104" i="5"/>
  <c r="I352" i="5"/>
  <c r="I1041" i="5"/>
  <c r="I1232" i="5"/>
  <c r="I831" i="5"/>
  <c r="I1125" i="5"/>
  <c r="I540" i="5"/>
  <c r="I2128" i="5"/>
  <c r="I1795" i="5"/>
  <c r="J1795" i="5" s="1"/>
  <c r="K1795" i="5" s="1"/>
  <c r="I2277" i="5"/>
  <c r="I730" i="5"/>
  <c r="I1190" i="5"/>
  <c r="I1774" i="5"/>
  <c r="I603" i="5"/>
  <c r="I1942" i="5"/>
  <c r="I1168" i="5"/>
  <c r="I2046" i="5"/>
  <c r="I416" i="5"/>
  <c r="I38" i="5"/>
  <c r="I1211" i="5"/>
  <c r="I1063" i="5"/>
  <c r="I79" i="5"/>
  <c r="I1504" i="5"/>
  <c r="I1566" i="5"/>
  <c r="I938" i="5"/>
  <c r="I686" i="5"/>
  <c r="I1419" i="5"/>
  <c r="I645" i="5"/>
  <c r="I1292" i="5"/>
  <c r="I289" i="5"/>
  <c r="I791" i="5"/>
  <c r="I853" i="5"/>
  <c r="I229" i="5"/>
  <c r="I708" i="5"/>
  <c r="I1021" i="5"/>
  <c r="I770" i="5"/>
  <c r="I143" i="5"/>
  <c r="I960" i="5"/>
  <c r="I269" i="5"/>
  <c r="I1543" i="5"/>
  <c r="I394" i="5"/>
  <c r="I165" i="5"/>
  <c r="I1398" i="5"/>
  <c r="I1878" i="5"/>
  <c r="I1964" i="5"/>
  <c r="I1858" i="5"/>
  <c r="I1986" i="5"/>
  <c r="I1461" i="5"/>
  <c r="I2256" i="5"/>
  <c r="I520" i="5"/>
  <c r="I373" i="5"/>
  <c r="I1001" i="5"/>
  <c r="I1272" i="5"/>
  <c r="I2215" i="5"/>
  <c r="I2026" i="5"/>
  <c r="I1523" i="5"/>
  <c r="I2109" i="5"/>
  <c r="I1922" i="5"/>
  <c r="I1376" i="5"/>
  <c r="I1900" i="5"/>
  <c r="I18" i="5"/>
  <c r="I59" i="5"/>
  <c r="I896" i="5"/>
  <c r="I1712" i="5"/>
  <c r="J2276" i="5"/>
  <c r="K2276" i="5" s="1"/>
  <c r="J2126" i="5"/>
  <c r="K2126" i="5" s="1"/>
  <c r="J1646" i="5"/>
  <c r="K1646" i="5" s="1"/>
  <c r="J2004" i="5"/>
  <c r="K2004" i="5" s="1"/>
  <c r="J2192" i="5"/>
  <c r="K2192" i="5" s="1"/>
  <c r="J2336" i="5"/>
  <c r="K2336" i="5" s="1"/>
  <c r="J1396" i="5"/>
  <c r="K1396" i="5" s="1"/>
  <c r="J99" i="5"/>
  <c r="K99" i="5" s="1"/>
  <c r="J287" i="5"/>
  <c r="K287" i="5" s="1"/>
  <c r="J1503" i="5"/>
  <c r="K1503" i="5" s="1"/>
  <c r="J621" i="5"/>
  <c r="K621" i="5" s="1"/>
  <c r="J1752" i="5"/>
  <c r="K1752" i="5" s="1"/>
  <c r="J601" i="5"/>
  <c r="K601" i="5" s="1"/>
  <c r="J999" i="5"/>
  <c r="K999" i="5" s="1"/>
  <c r="J1375" i="5"/>
  <c r="K1375" i="5" s="1"/>
  <c r="J851" i="5"/>
  <c r="K851" i="5" s="1"/>
  <c r="J1459" i="5"/>
  <c r="K1459" i="5" s="1"/>
  <c r="J936" i="5"/>
  <c r="K936" i="5" s="1"/>
  <c r="J1209" i="5"/>
  <c r="K1209" i="5" s="1"/>
  <c r="J120" i="5"/>
  <c r="K120" i="5" s="1"/>
  <c r="J1856" i="5"/>
  <c r="K1856" i="5" s="1"/>
  <c r="J1564" i="5"/>
  <c r="K1564" i="5" s="1"/>
  <c r="J1061" i="5"/>
  <c r="K1061" i="5" s="1"/>
  <c r="J206" i="5"/>
  <c r="K206" i="5" s="1"/>
  <c r="J643" i="5"/>
  <c r="K643" i="5" s="1"/>
  <c r="J478" i="5"/>
  <c r="K478" i="5" s="1"/>
  <c r="J768" i="5"/>
  <c r="K768" i="5" s="1"/>
  <c r="J1417" i="5"/>
  <c r="K1417" i="5" s="1"/>
  <c r="J1102" i="5"/>
  <c r="K1102" i="5" s="1"/>
  <c r="J2254" i="5"/>
  <c r="K2254" i="5" s="1"/>
  <c r="J808" i="5"/>
  <c r="K808" i="5" s="1"/>
  <c r="J538" i="5"/>
  <c r="K538" i="5" s="1"/>
  <c r="J185" i="5"/>
  <c r="K185" i="5" s="1"/>
  <c r="J1920" i="5"/>
  <c r="K1920" i="5" s="1"/>
  <c r="J728" i="5"/>
  <c r="K728" i="5" s="1"/>
  <c r="J141" i="5"/>
  <c r="K141" i="5" s="1"/>
  <c r="J665" i="5"/>
  <c r="K665" i="5" s="1"/>
  <c r="J518" i="5"/>
  <c r="K518" i="5" s="1"/>
  <c r="J1732" i="5"/>
  <c r="K1732" i="5" s="1"/>
  <c r="J371" i="5"/>
  <c r="K371" i="5" s="1"/>
  <c r="J790" i="5"/>
  <c r="K790" i="5" s="1"/>
  <c r="J1898" i="5"/>
  <c r="K1898" i="5" s="1"/>
  <c r="J1290" i="5"/>
  <c r="K1290" i="5" s="1"/>
  <c r="J36" i="5"/>
  <c r="K36" i="5" s="1"/>
  <c r="J1123" i="5"/>
  <c r="K1123" i="5" s="1"/>
  <c r="J2107" i="5"/>
  <c r="K2107" i="5" s="1"/>
  <c r="J310" i="5"/>
  <c r="K310" i="5" s="1"/>
  <c r="J684" i="5"/>
  <c r="K684" i="5" s="1"/>
  <c r="J1984" i="5"/>
  <c r="K1984" i="5" s="1"/>
  <c r="J1251" i="5"/>
  <c r="K1251" i="5" s="1"/>
  <c r="J706" i="5"/>
  <c r="K706" i="5" s="1"/>
  <c r="J1020" i="5"/>
  <c r="K1020" i="5" s="1"/>
  <c r="J2084" i="5"/>
  <c r="K2084" i="5" s="1"/>
  <c r="J392" i="5"/>
  <c r="K392" i="5" s="1"/>
  <c r="J414" i="5"/>
  <c r="K414" i="5" s="1"/>
  <c r="J2214" i="5"/>
  <c r="K2214" i="5" s="1"/>
  <c r="J227" i="5"/>
  <c r="K227" i="5" s="1"/>
  <c r="J1668" i="5"/>
  <c r="K1668" i="5" s="1"/>
  <c r="J830" i="5"/>
  <c r="K830" i="5" s="1"/>
  <c r="J871" i="5"/>
  <c r="K871" i="5" s="1"/>
  <c r="J350" i="5"/>
  <c r="K350" i="5" s="1"/>
  <c r="J1270" i="5"/>
  <c r="K1270" i="5" s="1"/>
  <c r="J1353" i="5"/>
  <c r="K1353" i="5" s="1"/>
  <c r="J1146" i="5"/>
  <c r="K1146" i="5" s="1"/>
  <c r="J2024" i="5"/>
  <c r="K2024" i="5" s="1"/>
  <c r="J578" i="5"/>
  <c r="K578" i="5" s="1"/>
  <c r="J1521" i="5"/>
  <c r="K1521" i="5" s="1"/>
  <c r="J2044" i="5"/>
  <c r="K2044" i="5" s="1"/>
  <c r="J748" i="5"/>
  <c r="K748" i="5" s="1"/>
  <c r="J57" i="5"/>
  <c r="K57" i="5" s="1"/>
  <c r="J1710" i="5"/>
  <c r="K1710" i="5" s="1"/>
  <c r="J456" i="5"/>
  <c r="K456" i="5" s="1"/>
  <c r="J914" i="5"/>
  <c r="K914" i="5" s="1"/>
  <c r="J1439" i="5"/>
  <c r="K1439" i="5" s="1"/>
  <c r="J1876" i="5"/>
  <c r="K1876" i="5" s="1"/>
  <c r="J1188" i="5"/>
  <c r="K1188" i="5" s="1"/>
  <c r="J497" i="5"/>
  <c r="K497" i="5" s="1"/>
  <c r="J163" i="5"/>
  <c r="K163" i="5" s="1"/>
  <c r="J327" i="5"/>
  <c r="K327" i="5" s="1"/>
  <c r="J1039" i="5"/>
  <c r="K1039" i="5" s="1"/>
  <c r="J560" i="5"/>
  <c r="K560" i="5" s="1"/>
  <c r="J247" i="5"/>
  <c r="K247" i="5" s="1"/>
  <c r="J894" i="5"/>
  <c r="K894" i="5" s="1"/>
  <c r="J1166" i="5"/>
  <c r="K1166" i="5" s="1"/>
  <c r="J1963" i="5"/>
  <c r="K1963" i="5" s="1"/>
  <c r="J1332" i="5"/>
  <c r="K1332" i="5" s="1"/>
  <c r="J1773" i="5"/>
  <c r="K1773" i="5" s="1"/>
  <c r="J17" i="5"/>
  <c r="K17" i="5" s="1"/>
  <c r="J1081" i="5"/>
  <c r="K1081" i="5" s="1"/>
  <c r="J1625" i="5"/>
  <c r="K1625" i="5" s="1"/>
  <c r="J267" i="5"/>
  <c r="K267" i="5" s="1"/>
  <c r="J1541" i="5"/>
  <c r="K1541" i="5" s="1"/>
  <c r="J78" i="5"/>
  <c r="K78" i="5" s="1"/>
  <c r="J1940" i="5"/>
  <c r="K1940" i="5" s="1"/>
  <c r="J958" i="5"/>
  <c r="K958" i="5" s="1"/>
  <c r="J1230" i="5"/>
  <c r="K1230" i="5" s="1"/>
  <c r="J2400" i="5" l="1"/>
  <c r="K2400" i="5" s="1"/>
  <c r="I2401" i="5"/>
  <c r="M2401" i="5"/>
  <c r="N2400" i="5"/>
  <c r="O2400" i="5" s="1"/>
  <c r="J1690" i="5"/>
  <c r="K1690" i="5" s="1"/>
  <c r="I1691" i="5"/>
  <c r="I1605" i="5"/>
  <c r="J1604" i="5"/>
  <c r="K1604" i="5" s="1"/>
  <c r="M16" i="5"/>
  <c r="M17" i="5" s="1"/>
  <c r="J1582" i="5"/>
  <c r="K1582" i="5" s="1"/>
  <c r="I1583" i="5"/>
  <c r="J2316" i="5"/>
  <c r="K2316" i="5" s="1"/>
  <c r="I2317" i="5"/>
  <c r="J2377" i="5"/>
  <c r="K2377" i="5" s="1"/>
  <c r="I2378" i="5"/>
  <c r="I2235" i="5"/>
  <c r="J2234" i="5"/>
  <c r="K2234" i="5" s="1"/>
  <c r="J1313" i="5"/>
  <c r="K1313" i="5" s="1"/>
  <c r="I1314" i="5"/>
  <c r="I1816" i="5"/>
  <c r="J1815" i="5"/>
  <c r="K1815" i="5" s="1"/>
  <c r="I2150" i="5"/>
  <c r="J2149" i="5"/>
  <c r="K2149" i="5" s="1"/>
  <c r="J2064" i="5"/>
  <c r="K2064" i="5" s="1"/>
  <c r="I2065" i="5"/>
  <c r="I1834" i="5"/>
  <c r="J1833" i="5"/>
  <c r="K1833" i="5" s="1"/>
  <c r="J2295" i="5"/>
  <c r="K2295" i="5" s="1"/>
  <c r="I2296" i="5"/>
  <c r="I1482" i="5"/>
  <c r="J1481" i="5"/>
  <c r="K1481" i="5" s="1"/>
  <c r="J2357" i="5"/>
  <c r="K2357" i="5" s="1"/>
  <c r="I2358" i="5"/>
  <c r="J435" i="5"/>
  <c r="K435" i="5" s="1"/>
  <c r="I436" i="5"/>
  <c r="J978" i="5"/>
  <c r="K978" i="5" s="1"/>
  <c r="I979" i="5"/>
  <c r="M2378" i="5"/>
  <c r="N2377" i="5"/>
  <c r="O2377" i="5" s="1"/>
  <c r="M1251" i="5"/>
  <c r="N1250" i="5"/>
  <c r="O1250" i="5" s="1"/>
  <c r="M2295" i="5"/>
  <c r="N2294" i="5"/>
  <c r="O2294" i="5" s="1"/>
  <c r="M1521" i="5"/>
  <c r="N1520" i="5"/>
  <c r="O1520" i="5" s="1"/>
  <c r="M1564" i="5"/>
  <c r="N1563" i="5"/>
  <c r="O1563" i="5" s="1"/>
  <c r="M1146" i="5"/>
  <c r="N1145" i="5"/>
  <c r="O1145" i="5" s="1"/>
  <c r="M2275" i="5"/>
  <c r="N2274" i="5"/>
  <c r="O2274" i="5" s="1"/>
  <c r="M1039" i="5"/>
  <c r="N1038" i="5"/>
  <c r="O1038" i="5" s="1"/>
  <c r="M1353" i="5"/>
  <c r="N1352" i="5"/>
  <c r="O1352" i="5" s="1"/>
  <c r="M1940" i="5"/>
  <c r="N1939" i="5"/>
  <c r="O1939" i="5" s="1"/>
  <c r="N1667" i="5"/>
  <c r="O1667" i="5" s="1"/>
  <c r="M1668" i="5"/>
  <c r="M1502" i="5"/>
  <c r="N1501" i="5"/>
  <c r="O1501" i="5" s="1"/>
  <c r="M1646" i="5"/>
  <c r="N1645" i="5"/>
  <c r="O1645" i="5" s="1"/>
  <c r="M851" i="5"/>
  <c r="N850" i="5"/>
  <c r="O850" i="5" s="1"/>
  <c r="N727" i="5"/>
  <c r="O727" i="5" s="1"/>
  <c r="M728" i="5"/>
  <c r="M1793" i="5"/>
  <c r="N1792" i="5"/>
  <c r="O1792" i="5" s="1"/>
  <c r="N1395" i="5"/>
  <c r="O1395" i="5" s="1"/>
  <c r="M1396" i="5"/>
  <c r="M1332" i="5"/>
  <c r="N1331" i="5"/>
  <c r="O1331" i="5" s="1"/>
  <c r="N1751" i="5"/>
  <c r="O1751" i="5" s="1"/>
  <c r="M1752" i="5"/>
  <c r="M1166" i="5"/>
  <c r="N1165" i="5"/>
  <c r="O1165" i="5" s="1"/>
  <c r="M267" i="5"/>
  <c r="N266" i="5"/>
  <c r="O266" i="5" s="1"/>
  <c r="M747" i="5"/>
  <c r="N746" i="5"/>
  <c r="O746" i="5" s="1"/>
  <c r="N1187" i="5"/>
  <c r="O1187" i="5" s="1"/>
  <c r="M1188" i="5"/>
  <c r="M435" i="5"/>
  <c r="N434" i="5"/>
  <c r="O434" i="5" s="1"/>
  <c r="M456" i="5"/>
  <c r="N455" i="5"/>
  <c r="O455" i="5" s="1"/>
  <c r="M1061" i="5"/>
  <c r="N1060" i="5"/>
  <c r="O1060" i="5" s="1"/>
  <c r="M2234" i="5"/>
  <c r="N2233" i="5"/>
  <c r="O2233" i="5" s="1"/>
  <c r="N1416" i="5"/>
  <c r="O1416" i="5" s="1"/>
  <c r="M1417" i="5"/>
  <c r="M1856" i="5"/>
  <c r="N1855" i="5"/>
  <c r="O1855" i="5" s="1"/>
  <c r="M227" i="5"/>
  <c r="N226" i="5"/>
  <c r="O226" i="5" s="1"/>
  <c r="M518" i="5"/>
  <c r="N517" i="5"/>
  <c r="O517" i="5" s="1"/>
  <c r="M2335" i="5"/>
  <c r="N2334" i="5"/>
  <c r="O2334" i="5" s="1"/>
  <c r="M1123" i="5"/>
  <c r="N1122" i="5"/>
  <c r="O1122" i="5" s="1"/>
  <c r="M871" i="5"/>
  <c r="N870" i="5"/>
  <c r="O870" i="5" s="1"/>
  <c r="M706" i="5"/>
  <c r="N705" i="5"/>
  <c r="O705" i="5" s="1"/>
  <c r="N1269" i="5"/>
  <c r="O1269" i="5" s="1"/>
  <c r="M1270" i="5"/>
  <c r="N957" i="5"/>
  <c r="O957" i="5" s="1"/>
  <c r="M958" i="5"/>
  <c r="N998" i="5"/>
  <c r="O998" i="5" s="1"/>
  <c r="M999" i="5"/>
  <c r="M768" i="5"/>
  <c r="N767" i="5"/>
  <c r="O767" i="5" s="1"/>
  <c r="M789" i="5"/>
  <c r="N788" i="5"/>
  <c r="O788" i="5" s="1"/>
  <c r="N349" i="5"/>
  <c r="O349" i="5" s="1"/>
  <c r="M350" i="5"/>
  <c r="M2191" i="5"/>
  <c r="N2190" i="5"/>
  <c r="O2190" i="5" s="1"/>
  <c r="N309" i="5"/>
  <c r="O309" i="5" s="1"/>
  <c r="M310" i="5"/>
  <c r="N477" i="5"/>
  <c r="O477" i="5" s="1"/>
  <c r="M478" i="5"/>
  <c r="N1540" i="5"/>
  <c r="O1540" i="5" s="1"/>
  <c r="M1541" i="5"/>
  <c r="M829" i="5"/>
  <c r="N828" i="5"/>
  <c r="O828" i="5" s="1"/>
  <c r="M1019" i="5"/>
  <c r="N1018" i="5"/>
  <c r="O1018" i="5" s="1"/>
  <c r="M1920" i="5"/>
  <c r="N1919" i="5"/>
  <c r="O1919" i="5" s="1"/>
  <c r="M1230" i="5"/>
  <c r="N1229" i="5"/>
  <c r="O1229" i="5" s="1"/>
  <c r="M1209" i="5"/>
  <c r="N1208" i="5"/>
  <c r="O1208" i="5" s="1"/>
  <c r="M2107" i="5"/>
  <c r="N2106" i="5"/>
  <c r="O2106" i="5" s="1"/>
  <c r="M1710" i="5"/>
  <c r="N1709" i="5"/>
  <c r="O1709" i="5" s="1"/>
  <c r="M643" i="5"/>
  <c r="N642" i="5"/>
  <c r="O642" i="5" s="1"/>
  <c r="M2024" i="5"/>
  <c r="N2023" i="5"/>
  <c r="O2023" i="5" s="1"/>
  <c r="M1102" i="5"/>
  <c r="N1101" i="5"/>
  <c r="O1101" i="5" s="1"/>
  <c r="M1374" i="5"/>
  <c r="N1373" i="5"/>
  <c r="O1373" i="5" s="1"/>
  <c r="M1833" i="5"/>
  <c r="N1832" i="5"/>
  <c r="O1832" i="5" s="1"/>
  <c r="M2064" i="5"/>
  <c r="N2063" i="5"/>
  <c r="O2063" i="5" s="1"/>
  <c r="M1604" i="5"/>
  <c r="N1603" i="5"/>
  <c r="O1603" i="5" s="1"/>
  <c r="M371" i="5"/>
  <c r="N370" i="5"/>
  <c r="O370" i="5" s="1"/>
  <c r="M1481" i="5"/>
  <c r="N1480" i="5"/>
  <c r="O1480" i="5" s="1"/>
  <c r="N1458" i="5"/>
  <c r="O1458" i="5" s="1"/>
  <c r="M1459" i="5"/>
  <c r="M936" i="5"/>
  <c r="N935" i="5"/>
  <c r="O935" i="5" s="1"/>
  <c r="M287" i="5"/>
  <c r="N286" i="5"/>
  <c r="O286" i="5" s="1"/>
  <c r="M1815" i="5"/>
  <c r="N1814" i="5"/>
  <c r="O1814" i="5" s="1"/>
  <c r="M1984" i="5"/>
  <c r="N1983" i="5"/>
  <c r="O1983" i="5" s="1"/>
  <c r="M1732" i="5"/>
  <c r="N1731" i="5"/>
  <c r="O1731" i="5" s="1"/>
  <c r="M894" i="5"/>
  <c r="N893" i="5"/>
  <c r="O893" i="5" s="1"/>
  <c r="M665" i="5"/>
  <c r="N664" i="5"/>
  <c r="O664" i="5" s="1"/>
  <c r="N1581" i="5"/>
  <c r="O1581" i="5" s="1"/>
  <c r="M1582" i="5"/>
  <c r="M2316" i="5"/>
  <c r="N2315" i="5"/>
  <c r="O2315" i="5" s="1"/>
  <c r="M1290" i="5"/>
  <c r="N1289" i="5"/>
  <c r="O1289" i="5" s="1"/>
  <c r="M2170" i="5"/>
  <c r="N2169" i="5"/>
  <c r="O2169" i="5" s="1"/>
  <c r="M2254" i="5"/>
  <c r="N2253" i="5"/>
  <c r="O2253" i="5" s="1"/>
  <c r="M1313" i="5"/>
  <c r="N1312" i="5"/>
  <c r="O1312" i="5" s="1"/>
  <c r="M2213" i="5"/>
  <c r="N2212" i="5"/>
  <c r="O2212" i="5" s="1"/>
  <c r="M327" i="5"/>
  <c r="N326" i="5"/>
  <c r="O326" i="5" s="1"/>
  <c r="N807" i="5"/>
  <c r="O807" i="5" s="1"/>
  <c r="M808" i="5"/>
  <c r="M1081" i="5"/>
  <c r="N1080" i="5"/>
  <c r="O1080" i="5" s="1"/>
  <c r="M560" i="5"/>
  <c r="N559" i="5"/>
  <c r="O559" i="5" s="1"/>
  <c r="M1898" i="5"/>
  <c r="N1897" i="5"/>
  <c r="O1897" i="5" s="1"/>
  <c r="N2043" i="5"/>
  <c r="O2043" i="5" s="1"/>
  <c r="M2044" i="5"/>
  <c r="M978" i="5"/>
  <c r="N977" i="5"/>
  <c r="O977" i="5" s="1"/>
  <c r="M2357" i="5"/>
  <c r="N2356" i="5"/>
  <c r="O2356" i="5" s="1"/>
  <c r="M1625" i="5"/>
  <c r="N1624" i="5"/>
  <c r="O1624" i="5" s="1"/>
  <c r="M621" i="5"/>
  <c r="N620" i="5"/>
  <c r="O620" i="5" s="1"/>
  <c r="M2149" i="5"/>
  <c r="N2148" i="5"/>
  <c r="O2148" i="5" s="1"/>
  <c r="M1772" i="5"/>
  <c r="N1771" i="5"/>
  <c r="O1771" i="5" s="1"/>
  <c r="M2126" i="5"/>
  <c r="N2125" i="5"/>
  <c r="O2125" i="5" s="1"/>
  <c r="M1876" i="5"/>
  <c r="N1875" i="5"/>
  <c r="O1875" i="5" s="1"/>
  <c r="M1962" i="5"/>
  <c r="N1961" i="5"/>
  <c r="O1961" i="5" s="1"/>
  <c r="M1690" i="5"/>
  <c r="N1689" i="5"/>
  <c r="O1689" i="5" s="1"/>
  <c r="M392" i="5"/>
  <c r="N391" i="5"/>
  <c r="O391" i="5" s="1"/>
  <c r="N413" i="5"/>
  <c r="O413" i="5" s="1"/>
  <c r="M414" i="5"/>
  <c r="N2002" i="5"/>
  <c r="O2002" i="5" s="1"/>
  <c r="M2003" i="5"/>
  <c r="M2084" i="5"/>
  <c r="N2083" i="5"/>
  <c r="O2083" i="5" s="1"/>
  <c r="N913" i="5"/>
  <c r="O913" i="5" s="1"/>
  <c r="M914" i="5"/>
  <c r="M601" i="5"/>
  <c r="N600" i="5"/>
  <c r="O600" i="5" s="1"/>
  <c r="M538" i="5"/>
  <c r="N537" i="5"/>
  <c r="O537" i="5" s="1"/>
  <c r="M684" i="5"/>
  <c r="N683" i="5"/>
  <c r="O683" i="5" s="1"/>
  <c r="M578" i="5"/>
  <c r="N577" i="5"/>
  <c r="O577" i="5" s="1"/>
  <c r="M497" i="5"/>
  <c r="N496" i="5"/>
  <c r="O496" i="5" s="1"/>
  <c r="M247" i="5"/>
  <c r="N246" i="5"/>
  <c r="O246" i="5" s="1"/>
  <c r="N1438" i="5"/>
  <c r="O1438" i="5" s="1"/>
  <c r="M1439" i="5"/>
  <c r="N141" i="5"/>
  <c r="O141" i="5" s="1"/>
  <c r="M142" i="5"/>
  <c r="M37" i="5"/>
  <c r="N36" i="5"/>
  <c r="O36" i="5" s="1"/>
  <c r="M164" i="5"/>
  <c r="N163" i="5"/>
  <c r="O163" i="5" s="1"/>
  <c r="M121" i="5"/>
  <c r="N120" i="5"/>
  <c r="O120" i="5" s="1"/>
  <c r="M206" i="5"/>
  <c r="N205" i="5"/>
  <c r="O205" i="5" s="1"/>
  <c r="M58" i="5"/>
  <c r="N57" i="5"/>
  <c r="O57" i="5" s="1"/>
  <c r="M78" i="5"/>
  <c r="N77" i="5"/>
  <c r="O77" i="5" s="1"/>
  <c r="N99" i="5"/>
  <c r="O99" i="5" s="1"/>
  <c r="M100" i="5"/>
  <c r="M186" i="5"/>
  <c r="N185" i="5"/>
  <c r="O185" i="5" s="1"/>
  <c r="I897" i="5"/>
  <c r="I1377" i="5"/>
  <c r="I2027" i="5"/>
  <c r="I374" i="5"/>
  <c r="I1462" i="5"/>
  <c r="I1965" i="5"/>
  <c r="I395" i="5"/>
  <c r="I792" i="5"/>
  <c r="I1420" i="5"/>
  <c r="I1505" i="5"/>
  <c r="I39" i="5"/>
  <c r="I1943" i="5"/>
  <c r="I731" i="5"/>
  <c r="I1126" i="5"/>
  <c r="I1042" i="5"/>
  <c r="I313" i="5"/>
  <c r="I1254" i="5"/>
  <c r="I2173" i="5"/>
  <c r="J2172" i="5"/>
  <c r="K2172" i="5" s="1"/>
  <c r="I771" i="5"/>
  <c r="I330" i="5"/>
  <c r="I2087" i="5"/>
  <c r="I270" i="5"/>
  <c r="I144" i="5"/>
  <c r="I1022" i="5"/>
  <c r="I230" i="5"/>
  <c r="I1735" i="5"/>
  <c r="I102" i="5"/>
  <c r="I581" i="5"/>
  <c r="I750" i="5"/>
  <c r="I1628" i="5"/>
  <c r="I1084" i="5"/>
  <c r="I1149" i="5"/>
  <c r="I1335" i="5"/>
  <c r="I624" i="5"/>
  <c r="I2338" i="5"/>
  <c r="I250" i="5"/>
  <c r="I811" i="5"/>
  <c r="I19" i="5"/>
  <c r="I2110" i="5"/>
  <c r="I1273" i="5"/>
  <c r="I2257" i="5"/>
  <c r="I1399" i="5"/>
  <c r="I1293" i="5"/>
  <c r="I939" i="5"/>
  <c r="I1064" i="5"/>
  <c r="I2047" i="5"/>
  <c r="I1775" i="5"/>
  <c r="I2278" i="5"/>
  <c r="I541" i="5"/>
  <c r="I1105" i="5"/>
  <c r="I1649" i="5"/>
  <c r="I1356" i="5"/>
  <c r="I961" i="5"/>
  <c r="I709" i="5"/>
  <c r="I2006" i="5"/>
  <c r="I208" i="5"/>
  <c r="I1442" i="5"/>
  <c r="I875" i="5"/>
  <c r="I1755" i="5"/>
  <c r="I481" i="5"/>
  <c r="I2194" i="5"/>
  <c r="I500" i="5"/>
  <c r="I563" i="5"/>
  <c r="I668" i="5"/>
  <c r="I1713" i="5"/>
  <c r="I60" i="5"/>
  <c r="I1901" i="5"/>
  <c r="I1923" i="5"/>
  <c r="I1524" i="5"/>
  <c r="I2216" i="5"/>
  <c r="I1002" i="5"/>
  <c r="I521" i="5"/>
  <c r="I1987" i="5"/>
  <c r="I1859" i="5"/>
  <c r="I1879" i="5"/>
  <c r="I166" i="5"/>
  <c r="I1544" i="5"/>
  <c r="I854" i="5"/>
  <c r="I290" i="5"/>
  <c r="I646" i="5"/>
  <c r="I687" i="5"/>
  <c r="I1567" i="5"/>
  <c r="I80" i="5"/>
  <c r="I1212" i="5"/>
  <c r="I417" i="5"/>
  <c r="I1169" i="5"/>
  <c r="I604" i="5"/>
  <c r="I1191" i="5"/>
  <c r="I1796" i="5"/>
  <c r="J1796" i="5" s="1"/>
  <c r="K1796" i="5" s="1"/>
  <c r="I2129" i="5"/>
  <c r="I832" i="5"/>
  <c r="I1233" i="5"/>
  <c r="I353" i="5"/>
  <c r="I188" i="5"/>
  <c r="I1671" i="5"/>
  <c r="I917" i="5"/>
  <c r="I123" i="5"/>
  <c r="I459" i="5"/>
  <c r="J2337" i="5"/>
  <c r="K2337" i="5" s="1"/>
  <c r="J2005" i="5"/>
  <c r="K2005" i="5" s="1"/>
  <c r="J2127" i="5"/>
  <c r="K2127" i="5" s="1"/>
  <c r="J2193" i="5"/>
  <c r="K2193" i="5" s="1"/>
  <c r="J1647" i="5"/>
  <c r="K1647" i="5" s="1"/>
  <c r="J2277" i="5"/>
  <c r="K2277" i="5" s="1"/>
  <c r="J959" i="5"/>
  <c r="K959" i="5" s="1"/>
  <c r="J79" i="5"/>
  <c r="K79" i="5" s="1"/>
  <c r="J268" i="5"/>
  <c r="K268" i="5" s="1"/>
  <c r="J1082" i="5"/>
  <c r="K1082" i="5" s="1"/>
  <c r="J1774" i="5"/>
  <c r="K1774" i="5" s="1"/>
  <c r="J1167" i="5"/>
  <c r="K1167" i="5" s="1"/>
  <c r="J248" i="5"/>
  <c r="K248" i="5" s="1"/>
  <c r="J1040" i="5"/>
  <c r="K1040" i="5" s="1"/>
  <c r="J164" i="5"/>
  <c r="K164" i="5" s="1"/>
  <c r="J498" i="5"/>
  <c r="K498" i="5" s="1"/>
  <c r="J1877" i="5"/>
  <c r="K1877" i="5" s="1"/>
  <c r="J915" i="5"/>
  <c r="K915" i="5" s="1"/>
  <c r="J1711" i="5"/>
  <c r="K1711" i="5" s="1"/>
  <c r="J58" i="5"/>
  <c r="K58" i="5" s="1"/>
  <c r="J2045" i="5"/>
  <c r="K2045" i="5" s="1"/>
  <c r="J579" i="5"/>
  <c r="K579" i="5" s="1"/>
  <c r="J1147" i="5"/>
  <c r="K1147" i="5" s="1"/>
  <c r="J1271" i="5"/>
  <c r="K1271" i="5" s="1"/>
  <c r="J872" i="5"/>
  <c r="K872" i="5" s="1"/>
  <c r="J228" i="5"/>
  <c r="K228" i="5" s="1"/>
  <c r="J415" i="5"/>
  <c r="K415" i="5" s="1"/>
  <c r="J2085" i="5"/>
  <c r="K2085" i="5" s="1"/>
  <c r="J707" i="5"/>
  <c r="K707" i="5" s="1"/>
  <c r="J1985" i="5"/>
  <c r="K1985" i="5" s="1"/>
  <c r="J2108" i="5"/>
  <c r="K2108" i="5" s="1"/>
  <c r="J37" i="5"/>
  <c r="K37" i="5" s="1"/>
  <c r="J1899" i="5"/>
  <c r="K1899" i="5" s="1"/>
  <c r="J372" i="5"/>
  <c r="K372" i="5" s="1"/>
  <c r="J519" i="5"/>
  <c r="K519" i="5" s="1"/>
  <c r="J142" i="5"/>
  <c r="K142" i="5" s="1"/>
  <c r="J1921" i="5"/>
  <c r="K1921" i="5" s="1"/>
  <c r="J539" i="5"/>
  <c r="K539" i="5" s="1"/>
  <c r="J1103" i="5"/>
  <c r="K1103" i="5" s="1"/>
  <c r="J769" i="5"/>
  <c r="K769" i="5" s="1"/>
  <c r="J644" i="5"/>
  <c r="K644" i="5" s="1"/>
  <c r="J207" i="5"/>
  <c r="K207" i="5" s="1"/>
  <c r="J1857" i="5"/>
  <c r="K1857" i="5" s="1"/>
  <c r="J1210" i="5"/>
  <c r="K1210" i="5" s="1"/>
  <c r="J1460" i="5"/>
  <c r="K1460" i="5" s="1"/>
  <c r="J1376" i="5"/>
  <c r="K1376" i="5" s="1"/>
  <c r="J1000" i="5"/>
  <c r="K1000" i="5" s="1"/>
  <c r="J1753" i="5"/>
  <c r="K1753" i="5" s="1"/>
  <c r="J1504" i="5"/>
  <c r="K1504" i="5" s="1"/>
  <c r="J100" i="5"/>
  <c r="K100" i="5" s="1"/>
  <c r="J1231" i="5"/>
  <c r="K1231" i="5" s="1"/>
  <c r="J1941" i="5"/>
  <c r="K1941" i="5" s="1"/>
  <c r="J1542" i="5"/>
  <c r="K1542" i="5" s="1"/>
  <c r="J1626" i="5"/>
  <c r="K1626" i="5" s="1"/>
  <c r="J18" i="5"/>
  <c r="K18" i="5" s="1"/>
  <c r="J1333" i="5"/>
  <c r="K1333" i="5" s="1"/>
  <c r="J1964" i="5"/>
  <c r="K1964" i="5" s="1"/>
  <c r="J895" i="5"/>
  <c r="K895" i="5" s="1"/>
  <c r="J561" i="5"/>
  <c r="K561" i="5" s="1"/>
  <c r="J328" i="5"/>
  <c r="K328" i="5" s="1"/>
  <c r="J1189" i="5"/>
  <c r="K1189" i="5" s="1"/>
  <c r="J1440" i="5"/>
  <c r="K1440" i="5" s="1"/>
  <c r="J457" i="5"/>
  <c r="K457" i="5" s="1"/>
  <c r="J749" i="5"/>
  <c r="K749" i="5" s="1"/>
  <c r="J1522" i="5"/>
  <c r="K1522" i="5" s="1"/>
  <c r="J2025" i="5"/>
  <c r="K2025" i="5" s="1"/>
  <c r="J1354" i="5"/>
  <c r="K1354" i="5" s="1"/>
  <c r="J351" i="5"/>
  <c r="K351" i="5" s="1"/>
  <c r="J831" i="5"/>
  <c r="K831" i="5" s="1"/>
  <c r="J1669" i="5"/>
  <c r="K1669" i="5" s="1"/>
  <c r="J2215" i="5"/>
  <c r="K2215" i="5" s="1"/>
  <c r="J393" i="5"/>
  <c r="K393" i="5" s="1"/>
  <c r="J1021" i="5"/>
  <c r="K1021" i="5" s="1"/>
  <c r="J1252" i="5"/>
  <c r="K1252" i="5" s="1"/>
  <c r="J685" i="5"/>
  <c r="K685" i="5" s="1"/>
  <c r="J311" i="5"/>
  <c r="K311" i="5" s="1"/>
  <c r="J1124" i="5"/>
  <c r="K1124" i="5" s="1"/>
  <c r="J1291" i="5"/>
  <c r="K1291" i="5" s="1"/>
  <c r="J791" i="5"/>
  <c r="K791" i="5" s="1"/>
  <c r="J1733" i="5"/>
  <c r="K1733" i="5" s="1"/>
  <c r="J666" i="5"/>
  <c r="K666" i="5" s="1"/>
  <c r="J729" i="5"/>
  <c r="K729" i="5" s="1"/>
  <c r="J186" i="5"/>
  <c r="K186" i="5" s="1"/>
  <c r="J809" i="5"/>
  <c r="K809" i="5" s="1"/>
  <c r="J2255" i="5"/>
  <c r="K2255" i="5" s="1"/>
  <c r="J1418" i="5"/>
  <c r="K1418" i="5" s="1"/>
  <c r="J479" i="5"/>
  <c r="K479" i="5" s="1"/>
  <c r="J1062" i="5"/>
  <c r="K1062" i="5" s="1"/>
  <c r="J1565" i="5"/>
  <c r="K1565" i="5" s="1"/>
  <c r="J121" i="5"/>
  <c r="K121" i="5" s="1"/>
  <c r="J937" i="5"/>
  <c r="K937" i="5" s="1"/>
  <c r="J852" i="5"/>
  <c r="K852" i="5" s="1"/>
  <c r="J602" i="5"/>
  <c r="K602" i="5" s="1"/>
  <c r="J622" i="5"/>
  <c r="K622" i="5" s="1"/>
  <c r="J288" i="5"/>
  <c r="K288" i="5" s="1"/>
  <c r="J1397" i="5"/>
  <c r="K1397" i="5" s="1"/>
  <c r="N2401" i="5" l="1"/>
  <c r="O2401" i="5" s="1"/>
  <c r="M2402" i="5"/>
  <c r="I2402" i="5"/>
  <c r="J2401" i="5"/>
  <c r="K2401" i="5" s="1"/>
  <c r="I1692" i="5"/>
  <c r="J1691" i="5"/>
  <c r="K1691" i="5" s="1"/>
  <c r="I1606" i="5"/>
  <c r="J1605" i="5"/>
  <c r="K1605" i="5" s="1"/>
  <c r="N16" i="5"/>
  <c r="O16" i="5" s="1"/>
  <c r="J1816" i="5"/>
  <c r="K1816" i="5" s="1"/>
  <c r="I1817" i="5"/>
  <c r="J436" i="5"/>
  <c r="K436" i="5" s="1"/>
  <c r="I437" i="5"/>
  <c r="J1314" i="5"/>
  <c r="K1314" i="5" s="1"/>
  <c r="I1315" i="5"/>
  <c r="I2379" i="5"/>
  <c r="J2378" i="5"/>
  <c r="K2378" i="5" s="1"/>
  <c r="J1583" i="5"/>
  <c r="K1583" i="5" s="1"/>
  <c r="I1584" i="5"/>
  <c r="I980" i="5"/>
  <c r="J979" i="5"/>
  <c r="K979" i="5" s="1"/>
  <c r="J2358" i="5"/>
  <c r="K2358" i="5" s="1"/>
  <c r="I2359" i="5"/>
  <c r="I2297" i="5"/>
  <c r="J2296" i="5"/>
  <c r="K2296" i="5" s="1"/>
  <c r="J2065" i="5"/>
  <c r="K2065" i="5" s="1"/>
  <c r="I2066" i="5"/>
  <c r="J2317" i="5"/>
  <c r="K2317" i="5" s="1"/>
  <c r="I2318" i="5"/>
  <c r="I2236" i="5"/>
  <c r="J2235" i="5"/>
  <c r="K2235" i="5" s="1"/>
  <c r="I1483" i="5"/>
  <c r="J1482" i="5"/>
  <c r="K1482" i="5" s="1"/>
  <c r="J1834" i="5"/>
  <c r="K1834" i="5" s="1"/>
  <c r="I1835" i="5"/>
  <c r="I2151" i="5"/>
  <c r="J2150" i="5"/>
  <c r="K2150" i="5" s="1"/>
  <c r="M2379" i="5"/>
  <c r="N2378" i="5"/>
  <c r="O2378" i="5" s="1"/>
  <c r="M498" i="5"/>
  <c r="N497" i="5"/>
  <c r="O497" i="5" s="1"/>
  <c r="N601" i="5"/>
  <c r="O601" i="5" s="1"/>
  <c r="M602" i="5"/>
  <c r="N2084" i="5"/>
  <c r="O2084" i="5" s="1"/>
  <c r="M2085" i="5"/>
  <c r="M1691" i="5"/>
  <c r="N1690" i="5"/>
  <c r="O1690" i="5" s="1"/>
  <c r="M1773" i="5"/>
  <c r="N1772" i="5"/>
  <c r="O1772" i="5" s="1"/>
  <c r="M561" i="5"/>
  <c r="N560" i="5"/>
  <c r="O560" i="5" s="1"/>
  <c r="M2214" i="5"/>
  <c r="N2213" i="5"/>
  <c r="O2213" i="5" s="1"/>
  <c r="M1985" i="5"/>
  <c r="N1984" i="5"/>
  <c r="O1984" i="5" s="1"/>
  <c r="N287" i="5"/>
  <c r="O287" i="5" s="1"/>
  <c r="M288" i="5"/>
  <c r="M372" i="5"/>
  <c r="N371" i="5"/>
  <c r="O371" i="5" s="1"/>
  <c r="M1375" i="5"/>
  <c r="N1374" i="5"/>
  <c r="O1374" i="5" s="1"/>
  <c r="M1711" i="5"/>
  <c r="N1710" i="5"/>
  <c r="O1710" i="5" s="1"/>
  <c r="M1921" i="5"/>
  <c r="N1920" i="5"/>
  <c r="O1920" i="5" s="1"/>
  <c r="M769" i="5"/>
  <c r="N768" i="5"/>
  <c r="O768" i="5" s="1"/>
  <c r="M707" i="5"/>
  <c r="N706" i="5"/>
  <c r="O706" i="5" s="1"/>
  <c r="M519" i="5"/>
  <c r="N518" i="5"/>
  <c r="O518" i="5" s="1"/>
  <c r="M2235" i="5"/>
  <c r="N2234" i="5"/>
  <c r="O2234" i="5" s="1"/>
  <c r="M457" i="5"/>
  <c r="N456" i="5"/>
  <c r="O456" i="5" s="1"/>
  <c r="M1647" i="5"/>
  <c r="N1646" i="5"/>
  <c r="O1646" i="5" s="1"/>
  <c r="M1354" i="5"/>
  <c r="N1353" i="5"/>
  <c r="O1353" i="5" s="1"/>
  <c r="M2276" i="5"/>
  <c r="N2275" i="5"/>
  <c r="O2275" i="5" s="1"/>
  <c r="M2296" i="5"/>
  <c r="N2295" i="5"/>
  <c r="O2295" i="5" s="1"/>
  <c r="M1542" i="5"/>
  <c r="N1541" i="5"/>
  <c r="O1541" i="5" s="1"/>
  <c r="M1000" i="5"/>
  <c r="N999" i="5"/>
  <c r="O999" i="5" s="1"/>
  <c r="M1440" i="5"/>
  <c r="N1439" i="5"/>
  <c r="O1439" i="5" s="1"/>
  <c r="M415" i="5"/>
  <c r="N414" i="5"/>
  <c r="O414" i="5" s="1"/>
  <c r="M2045" i="5"/>
  <c r="N2044" i="5"/>
  <c r="O2044" i="5" s="1"/>
  <c r="N808" i="5"/>
  <c r="O808" i="5" s="1"/>
  <c r="M809" i="5"/>
  <c r="M1583" i="5"/>
  <c r="N1582" i="5"/>
  <c r="O1582" i="5" s="1"/>
  <c r="M1460" i="5"/>
  <c r="N1459" i="5"/>
  <c r="O1459" i="5" s="1"/>
  <c r="N478" i="5"/>
  <c r="O478" i="5" s="1"/>
  <c r="M479" i="5"/>
  <c r="N350" i="5"/>
  <c r="O350" i="5" s="1"/>
  <c r="M351" i="5"/>
  <c r="M959" i="5"/>
  <c r="N958" i="5"/>
  <c r="O958" i="5" s="1"/>
  <c r="M1189" i="5"/>
  <c r="N1188" i="5"/>
  <c r="O1188" i="5" s="1"/>
  <c r="N1752" i="5"/>
  <c r="O1752" i="5" s="1"/>
  <c r="M1753" i="5"/>
  <c r="M1397" i="5"/>
  <c r="N1396" i="5"/>
  <c r="O1396" i="5" s="1"/>
  <c r="M729" i="5"/>
  <c r="N728" i="5"/>
  <c r="O728" i="5" s="1"/>
  <c r="M1669" i="5"/>
  <c r="N1668" i="5"/>
  <c r="O1668" i="5" s="1"/>
  <c r="M685" i="5"/>
  <c r="N684" i="5"/>
  <c r="O684" i="5" s="1"/>
  <c r="M1877" i="5"/>
  <c r="N1876" i="5"/>
  <c r="O1876" i="5" s="1"/>
  <c r="M622" i="5"/>
  <c r="N621" i="5"/>
  <c r="O621" i="5" s="1"/>
  <c r="N2357" i="5"/>
  <c r="O2357" i="5" s="1"/>
  <c r="M2358" i="5"/>
  <c r="N2254" i="5"/>
  <c r="O2254" i="5" s="1"/>
  <c r="M2255" i="5"/>
  <c r="M1291" i="5"/>
  <c r="N1290" i="5"/>
  <c r="O1290" i="5" s="1"/>
  <c r="M895" i="5"/>
  <c r="N894" i="5"/>
  <c r="O894" i="5" s="1"/>
  <c r="N2064" i="5"/>
  <c r="O2064" i="5" s="1"/>
  <c r="M2065" i="5"/>
  <c r="M2025" i="5"/>
  <c r="N2024" i="5"/>
  <c r="O2024" i="5" s="1"/>
  <c r="N1209" i="5"/>
  <c r="O1209" i="5" s="1"/>
  <c r="M1210" i="5"/>
  <c r="N829" i="5"/>
  <c r="O829" i="5" s="1"/>
  <c r="M830" i="5"/>
  <c r="M1124" i="5"/>
  <c r="N1123" i="5"/>
  <c r="O1123" i="5" s="1"/>
  <c r="N1856" i="5"/>
  <c r="O1856" i="5" s="1"/>
  <c r="M1857" i="5"/>
  <c r="M268" i="5"/>
  <c r="N267" i="5"/>
  <c r="O267" i="5" s="1"/>
  <c r="M1565" i="5"/>
  <c r="N1564" i="5"/>
  <c r="O1564" i="5" s="1"/>
  <c r="M915" i="5"/>
  <c r="N914" i="5"/>
  <c r="O914" i="5" s="1"/>
  <c r="M2004" i="5"/>
  <c r="N2003" i="5"/>
  <c r="O2003" i="5" s="1"/>
  <c r="M311" i="5"/>
  <c r="N310" i="5"/>
  <c r="O310" i="5" s="1"/>
  <c r="N1270" i="5"/>
  <c r="O1270" i="5" s="1"/>
  <c r="M1271" i="5"/>
  <c r="M1418" i="5"/>
  <c r="N1417" i="5"/>
  <c r="O1417" i="5" s="1"/>
  <c r="N247" i="5"/>
  <c r="O247" i="5" s="1"/>
  <c r="M248" i="5"/>
  <c r="N578" i="5"/>
  <c r="O578" i="5" s="1"/>
  <c r="M579" i="5"/>
  <c r="N538" i="5"/>
  <c r="O538" i="5" s="1"/>
  <c r="M539" i="5"/>
  <c r="N392" i="5"/>
  <c r="O392" i="5" s="1"/>
  <c r="M393" i="5"/>
  <c r="M1963" i="5"/>
  <c r="N1962" i="5"/>
  <c r="O1962" i="5" s="1"/>
  <c r="M2127" i="5"/>
  <c r="N2126" i="5"/>
  <c r="O2126" i="5" s="1"/>
  <c r="M2150" i="5"/>
  <c r="N2149" i="5"/>
  <c r="O2149" i="5" s="1"/>
  <c r="N1625" i="5"/>
  <c r="O1625" i="5" s="1"/>
  <c r="M1626" i="5"/>
  <c r="M979" i="5"/>
  <c r="N978" i="5"/>
  <c r="O978" i="5" s="1"/>
  <c r="M1899" i="5"/>
  <c r="N1898" i="5"/>
  <c r="O1898" i="5" s="1"/>
  <c r="M1082" i="5"/>
  <c r="N1081" i="5"/>
  <c r="O1081" i="5" s="1"/>
  <c r="M328" i="5"/>
  <c r="N327" i="5"/>
  <c r="O327" i="5" s="1"/>
  <c r="M1314" i="5"/>
  <c r="N1313" i="5"/>
  <c r="O1313" i="5" s="1"/>
  <c r="M2171" i="5"/>
  <c r="N2170" i="5"/>
  <c r="O2170" i="5" s="1"/>
  <c r="M2317" i="5"/>
  <c r="N2316" i="5"/>
  <c r="O2316" i="5" s="1"/>
  <c r="M666" i="5"/>
  <c r="N665" i="5"/>
  <c r="O665" i="5" s="1"/>
  <c r="N1732" i="5"/>
  <c r="O1732" i="5" s="1"/>
  <c r="M1733" i="5"/>
  <c r="M1816" i="5"/>
  <c r="N1815" i="5"/>
  <c r="O1815" i="5" s="1"/>
  <c r="M937" i="5"/>
  <c r="N936" i="5"/>
  <c r="O936" i="5" s="1"/>
  <c r="N1481" i="5"/>
  <c r="O1481" i="5" s="1"/>
  <c r="M1482" i="5"/>
  <c r="N1604" i="5"/>
  <c r="O1604" i="5" s="1"/>
  <c r="M1605" i="5"/>
  <c r="M1834" i="5"/>
  <c r="N1833" i="5"/>
  <c r="O1833" i="5" s="1"/>
  <c r="N1102" i="5"/>
  <c r="O1102" i="5" s="1"/>
  <c r="M1103" i="5"/>
  <c r="N643" i="5"/>
  <c r="O643" i="5" s="1"/>
  <c r="M644" i="5"/>
  <c r="M2108" i="5"/>
  <c r="N2107" i="5"/>
  <c r="O2107" i="5" s="1"/>
  <c r="M1231" i="5"/>
  <c r="N1230" i="5"/>
  <c r="O1230" i="5" s="1"/>
  <c r="M1020" i="5"/>
  <c r="N1019" i="5"/>
  <c r="O1019" i="5" s="1"/>
  <c r="M2192" i="5"/>
  <c r="N2191" i="5"/>
  <c r="O2191" i="5" s="1"/>
  <c r="M790" i="5"/>
  <c r="N789" i="5"/>
  <c r="O789" i="5" s="1"/>
  <c r="M872" i="5"/>
  <c r="N871" i="5"/>
  <c r="O871" i="5" s="1"/>
  <c r="M2336" i="5"/>
  <c r="N2335" i="5"/>
  <c r="O2335" i="5" s="1"/>
  <c r="N227" i="5"/>
  <c r="O227" i="5" s="1"/>
  <c r="M228" i="5"/>
  <c r="M1062" i="5"/>
  <c r="N1061" i="5"/>
  <c r="O1061" i="5" s="1"/>
  <c r="M436" i="5"/>
  <c r="N435" i="5"/>
  <c r="O435" i="5" s="1"/>
  <c r="M748" i="5"/>
  <c r="N747" i="5"/>
  <c r="O747" i="5" s="1"/>
  <c r="M1167" i="5"/>
  <c r="N1166" i="5"/>
  <c r="O1166" i="5" s="1"/>
  <c r="M1333" i="5"/>
  <c r="N1332" i="5"/>
  <c r="O1332" i="5" s="1"/>
  <c r="M1794" i="5"/>
  <c r="N1793" i="5"/>
  <c r="O1793" i="5" s="1"/>
  <c r="M852" i="5"/>
  <c r="N851" i="5"/>
  <c r="O851" i="5" s="1"/>
  <c r="M1503" i="5"/>
  <c r="N1502" i="5"/>
  <c r="O1502" i="5" s="1"/>
  <c r="M1941" i="5"/>
  <c r="N1940" i="5"/>
  <c r="O1940" i="5" s="1"/>
  <c r="N1039" i="5"/>
  <c r="O1039" i="5" s="1"/>
  <c r="M1040" i="5"/>
  <c r="M1147" i="5"/>
  <c r="N1146" i="5"/>
  <c r="O1146" i="5" s="1"/>
  <c r="N1521" i="5"/>
  <c r="O1521" i="5" s="1"/>
  <c r="M1522" i="5"/>
  <c r="N1251" i="5"/>
  <c r="O1251" i="5" s="1"/>
  <c r="M1252" i="5"/>
  <c r="M187" i="5"/>
  <c r="N186" i="5"/>
  <c r="O186" i="5" s="1"/>
  <c r="N78" i="5"/>
  <c r="O78" i="5" s="1"/>
  <c r="M79" i="5"/>
  <c r="M207" i="5"/>
  <c r="N206" i="5"/>
  <c r="O206" i="5" s="1"/>
  <c r="M101" i="5"/>
  <c r="N100" i="5"/>
  <c r="O100" i="5" s="1"/>
  <c r="N142" i="5"/>
  <c r="O142" i="5" s="1"/>
  <c r="M143" i="5"/>
  <c r="M18" i="5"/>
  <c r="N17" i="5"/>
  <c r="O17" i="5" s="1"/>
  <c r="M59" i="5"/>
  <c r="N58" i="5"/>
  <c r="O58" i="5" s="1"/>
  <c r="M122" i="5"/>
  <c r="N121" i="5"/>
  <c r="O121" i="5" s="1"/>
  <c r="N164" i="5"/>
  <c r="O164" i="5" s="1"/>
  <c r="M165" i="5"/>
  <c r="M38" i="5"/>
  <c r="N37" i="5"/>
  <c r="O37" i="5" s="1"/>
  <c r="I124" i="5"/>
  <c r="I1192" i="5"/>
  <c r="I1213" i="5"/>
  <c r="I647" i="5"/>
  <c r="I167" i="5"/>
  <c r="I1525" i="5"/>
  <c r="I1714" i="5"/>
  <c r="I501" i="5"/>
  <c r="I1756" i="5"/>
  <c r="I2007" i="5"/>
  <c r="I542" i="5"/>
  <c r="I1065" i="5"/>
  <c r="I20" i="5"/>
  <c r="I625" i="5"/>
  <c r="I1085" i="5"/>
  <c r="I103" i="5"/>
  <c r="I271" i="5"/>
  <c r="I331" i="5"/>
  <c r="I1043" i="5"/>
  <c r="I1944" i="5"/>
  <c r="I793" i="5"/>
  <c r="I1378" i="5"/>
  <c r="I918" i="5"/>
  <c r="I189" i="5"/>
  <c r="I354" i="5"/>
  <c r="I833" i="5"/>
  <c r="I2130" i="5"/>
  <c r="I605" i="5"/>
  <c r="I418" i="5"/>
  <c r="I81" i="5"/>
  <c r="I688" i="5"/>
  <c r="I291" i="5"/>
  <c r="I1545" i="5"/>
  <c r="I1880" i="5"/>
  <c r="I1988" i="5"/>
  <c r="I522" i="5"/>
  <c r="I2217" i="5"/>
  <c r="I1924" i="5"/>
  <c r="I61" i="5"/>
  <c r="I669" i="5"/>
  <c r="I2195" i="5"/>
  <c r="I482" i="5"/>
  <c r="I876" i="5"/>
  <c r="I209" i="5"/>
  <c r="I710" i="5"/>
  <c r="I1357" i="5"/>
  <c r="I1650" i="5"/>
  <c r="I2279" i="5"/>
  <c r="I2048" i="5"/>
  <c r="I940" i="5"/>
  <c r="I1400" i="5"/>
  <c r="I2258" i="5"/>
  <c r="I2111" i="5"/>
  <c r="I812" i="5"/>
  <c r="I2339" i="5"/>
  <c r="I1336" i="5"/>
  <c r="I1150" i="5"/>
  <c r="I1629" i="5"/>
  <c r="I582" i="5"/>
  <c r="I1736" i="5"/>
  <c r="I460" i="5"/>
  <c r="I1672" i="5"/>
  <c r="I1234" i="5"/>
  <c r="I1797" i="5"/>
  <c r="J1797" i="5" s="1"/>
  <c r="K1797" i="5" s="1"/>
  <c r="I1170" i="5"/>
  <c r="I1568" i="5"/>
  <c r="I855" i="5"/>
  <c r="I1860" i="5"/>
  <c r="I1003" i="5"/>
  <c r="I1902" i="5"/>
  <c r="I564" i="5"/>
  <c r="I1443" i="5"/>
  <c r="I962" i="5"/>
  <c r="I1106" i="5"/>
  <c r="I1776" i="5"/>
  <c r="I1294" i="5"/>
  <c r="I1274" i="5"/>
  <c r="I251" i="5"/>
  <c r="I751" i="5"/>
  <c r="I1023" i="5"/>
  <c r="I1255" i="5"/>
  <c r="I1506" i="5"/>
  <c r="I1966" i="5"/>
  <c r="I375" i="5"/>
  <c r="I231" i="5"/>
  <c r="I145" i="5"/>
  <c r="I2088" i="5"/>
  <c r="I772" i="5"/>
  <c r="I2174" i="5"/>
  <c r="J2173" i="5"/>
  <c r="K2173" i="5" s="1"/>
  <c r="I314" i="5"/>
  <c r="I1127" i="5"/>
  <c r="I732" i="5"/>
  <c r="I40" i="5"/>
  <c r="I1421" i="5"/>
  <c r="I396" i="5"/>
  <c r="I1463" i="5"/>
  <c r="I2028" i="5"/>
  <c r="I898" i="5"/>
  <c r="J2278" i="5"/>
  <c r="K2278" i="5" s="1"/>
  <c r="J2194" i="5"/>
  <c r="K2194" i="5" s="1"/>
  <c r="J2128" i="5"/>
  <c r="K2128" i="5" s="1"/>
  <c r="J2006" i="5"/>
  <c r="K2006" i="5" s="1"/>
  <c r="J1648" i="5"/>
  <c r="K1648" i="5" s="1"/>
  <c r="J2338" i="5"/>
  <c r="K2338" i="5" s="1"/>
  <c r="J289" i="5"/>
  <c r="K289" i="5" s="1"/>
  <c r="J603" i="5"/>
  <c r="K603" i="5" s="1"/>
  <c r="J122" i="5"/>
  <c r="K122" i="5" s="1"/>
  <c r="J810" i="5"/>
  <c r="K810" i="5" s="1"/>
  <c r="J1734" i="5"/>
  <c r="K1734" i="5" s="1"/>
  <c r="J312" i="5"/>
  <c r="K312" i="5" s="1"/>
  <c r="J394" i="5"/>
  <c r="K394" i="5" s="1"/>
  <c r="J1670" i="5"/>
  <c r="K1670" i="5" s="1"/>
  <c r="J2026" i="5"/>
  <c r="K2026" i="5" s="1"/>
  <c r="J458" i="5"/>
  <c r="K458" i="5" s="1"/>
  <c r="J329" i="5"/>
  <c r="K329" i="5" s="1"/>
  <c r="J896" i="5"/>
  <c r="K896" i="5" s="1"/>
  <c r="J19" i="5"/>
  <c r="K19" i="5" s="1"/>
  <c r="J1543" i="5"/>
  <c r="K1543" i="5" s="1"/>
  <c r="J1232" i="5"/>
  <c r="K1232" i="5" s="1"/>
  <c r="J1001" i="5"/>
  <c r="K1001" i="5" s="1"/>
  <c r="J1461" i="5"/>
  <c r="K1461" i="5" s="1"/>
  <c r="J1858" i="5"/>
  <c r="K1858" i="5" s="1"/>
  <c r="J645" i="5"/>
  <c r="K645" i="5" s="1"/>
  <c r="J1104" i="5"/>
  <c r="K1104" i="5" s="1"/>
  <c r="J540" i="5"/>
  <c r="K540" i="5" s="1"/>
  <c r="J143" i="5"/>
  <c r="K143" i="5" s="1"/>
  <c r="J373" i="5"/>
  <c r="K373" i="5" s="1"/>
  <c r="J38" i="5"/>
  <c r="K38" i="5" s="1"/>
  <c r="J708" i="5"/>
  <c r="K708" i="5" s="1"/>
  <c r="J416" i="5"/>
  <c r="K416" i="5" s="1"/>
  <c r="J1272" i="5"/>
  <c r="K1272" i="5" s="1"/>
  <c r="J580" i="5"/>
  <c r="K580" i="5" s="1"/>
  <c r="J59" i="5"/>
  <c r="K59" i="5" s="1"/>
  <c r="J916" i="5"/>
  <c r="K916" i="5" s="1"/>
  <c r="J499" i="5"/>
  <c r="K499" i="5" s="1"/>
  <c r="J1041" i="5"/>
  <c r="K1041" i="5" s="1"/>
  <c r="J1168" i="5"/>
  <c r="K1168" i="5" s="1"/>
  <c r="J80" i="5"/>
  <c r="K80" i="5" s="1"/>
  <c r="J853" i="5"/>
  <c r="K853" i="5" s="1"/>
  <c r="J1419" i="5"/>
  <c r="K1419" i="5" s="1"/>
  <c r="J730" i="5"/>
  <c r="K730" i="5" s="1"/>
  <c r="J1292" i="5"/>
  <c r="K1292" i="5" s="1"/>
  <c r="J1253" i="5"/>
  <c r="K1253" i="5" s="1"/>
  <c r="J352" i="5"/>
  <c r="K352" i="5" s="1"/>
  <c r="J750" i="5"/>
  <c r="K750" i="5" s="1"/>
  <c r="J1190" i="5"/>
  <c r="K1190" i="5" s="1"/>
  <c r="J1334" i="5"/>
  <c r="K1334" i="5" s="1"/>
  <c r="J1505" i="5"/>
  <c r="K1505" i="5" s="1"/>
  <c r="J1083" i="5"/>
  <c r="K1083" i="5" s="1"/>
  <c r="J1398" i="5"/>
  <c r="K1398" i="5" s="1"/>
  <c r="J623" i="5"/>
  <c r="K623" i="5" s="1"/>
  <c r="J938" i="5"/>
  <c r="K938" i="5" s="1"/>
  <c r="J1566" i="5"/>
  <c r="K1566" i="5" s="1"/>
  <c r="J1063" i="5"/>
  <c r="K1063" i="5" s="1"/>
  <c r="J480" i="5"/>
  <c r="K480" i="5" s="1"/>
  <c r="J2256" i="5"/>
  <c r="K2256" i="5" s="1"/>
  <c r="J187" i="5"/>
  <c r="K187" i="5" s="1"/>
  <c r="J667" i="5"/>
  <c r="K667" i="5" s="1"/>
  <c r="J792" i="5"/>
  <c r="K792" i="5" s="1"/>
  <c r="J1125" i="5"/>
  <c r="K1125" i="5" s="1"/>
  <c r="J686" i="5"/>
  <c r="K686" i="5" s="1"/>
  <c r="J1022" i="5"/>
  <c r="K1022" i="5" s="1"/>
  <c r="J2216" i="5"/>
  <c r="K2216" i="5" s="1"/>
  <c r="J832" i="5"/>
  <c r="K832" i="5" s="1"/>
  <c r="J1355" i="5"/>
  <c r="K1355" i="5" s="1"/>
  <c r="J1523" i="5"/>
  <c r="K1523" i="5" s="1"/>
  <c r="J1441" i="5"/>
  <c r="K1441" i="5" s="1"/>
  <c r="J562" i="5"/>
  <c r="K562" i="5" s="1"/>
  <c r="J1965" i="5"/>
  <c r="K1965" i="5" s="1"/>
  <c r="J1627" i="5"/>
  <c r="K1627" i="5" s="1"/>
  <c r="J1942" i="5"/>
  <c r="K1942" i="5" s="1"/>
  <c r="J101" i="5"/>
  <c r="K101" i="5" s="1"/>
  <c r="J1754" i="5"/>
  <c r="K1754" i="5" s="1"/>
  <c r="J1377" i="5"/>
  <c r="K1377" i="5" s="1"/>
  <c r="J1211" i="5"/>
  <c r="K1211" i="5" s="1"/>
  <c r="J208" i="5"/>
  <c r="K208" i="5" s="1"/>
  <c r="J770" i="5"/>
  <c r="K770" i="5" s="1"/>
  <c r="J1922" i="5"/>
  <c r="K1922" i="5" s="1"/>
  <c r="J520" i="5"/>
  <c r="K520" i="5" s="1"/>
  <c r="J1900" i="5"/>
  <c r="K1900" i="5" s="1"/>
  <c r="J2109" i="5"/>
  <c r="K2109" i="5" s="1"/>
  <c r="J1986" i="5"/>
  <c r="K1986" i="5" s="1"/>
  <c r="J2086" i="5"/>
  <c r="K2086" i="5" s="1"/>
  <c r="J229" i="5"/>
  <c r="K229" i="5" s="1"/>
  <c r="J873" i="5"/>
  <c r="K873" i="5" s="1"/>
  <c r="J1148" i="5"/>
  <c r="K1148" i="5" s="1"/>
  <c r="J2046" i="5"/>
  <c r="K2046" i="5" s="1"/>
  <c r="J1712" i="5"/>
  <c r="K1712" i="5" s="1"/>
  <c r="J1878" i="5"/>
  <c r="K1878" i="5" s="1"/>
  <c r="J165" i="5"/>
  <c r="K165" i="5" s="1"/>
  <c r="J249" i="5"/>
  <c r="K249" i="5" s="1"/>
  <c r="J1775" i="5"/>
  <c r="K1775" i="5" s="1"/>
  <c r="J269" i="5"/>
  <c r="K269" i="5" s="1"/>
  <c r="J960" i="5"/>
  <c r="K960" i="5" s="1"/>
  <c r="J2402" i="5" l="1"/>
  <c r="K2402" i="5" s="1"/>
  <c r="I2403" i="5"/>
  <c r="M2403" i="5"/>
  <c r="N2402" i="5"/>
  <c r="O2402" i="5" s="1"/>
  <c r="J1692" i="5"/>
  <c r="K1692" i="5" s="1"/>
  <c r="I1693" i="5"/>
  <c r="I1607" i="5"/>
  <c r="J1606" i="5"/>
  <c r="K1606" i="5" s="1"/>
  <c r="I438" i="5"/>
  <c r="J437" i="5"/>
  <c r="K437" i="5" s="1"/>
  <c r="J2151" i="5"/>
  <c r="K2151" i="5" s="1"/>
  <c r="I2152" i="5"/>
  <c r="I1484" i="5"/>
  <c r="J1483" i="5"/>
  <c r="K1483" i="5" s="1"/>
  <c r="I2298" i="5"/>
  <c r="J2297" i="5"/>
  <c r="K2297" i="5" s="1"/>
  <c r="J980" i="5"/>
  <c r="K980" i="5" s="1"/>
  <c r="I981" i="5"/>
  <c r="J2379" i="5"/>
  <c r="K2379" i="5" s="1"/>
  <c r="I2380" i="5"/>
  <c r="J1835" i="5"/>
  <c r="K1835" i="5" s="1"/>
  <c r="I1836" i="5"/>
  <c r="J2066" i="5"/>
  <c r="K2066" i="5" s="1"/>
  <c r="I2067" i="5"/>
  <c r="J2359" i="5"/>
  <c r="K2359" i="5" s="1"/>
  <c r="I2360" i="5"/>
  <c r="I1585" i="5"/>
  <c r="J1584" i="5"/>
  <c r="K1584" i="5" s="1"/>
  <c r="J1315" i="5"/>
  <c r="K1315" i="5" s="1"/>
  <c r="I1316" i="5"/>
  <c r="I1818" i="5"/>
  <c r="J1817" i="5"/>
  <c r="K1817" i="5" s="1"/>
  <c r="J2318" i="5"/>
  <c r="K2318" i="5" s="1"/>
  <c r="I2319" i="5"/>
  <c r="J2236" i="5"/>
  <c r="K2236" i="5" s="1"/>
  <c r="I2237" i="5"/>
  <c r="N2379" i="5"/>
  <c r="O2379" i="5" s="1"/>
  <c r="M2380" i="5"/>
  <c r="N1147" i="5"/>
  <c r="O1147" i="5" s="1"/>
  <c r="M1148" i="5"/>
  <c r="N852" i="5"/>
  <c r="O852" i="5" s="1"/>
  <c r="M853" i="5"/>
  <c r="N748" i="5"/>
  <c r="O748" i="5" s="1"/>
  <c r="M749" i="5"/>
  <c r="M2337" i="5"/>
  <c r="N2336" i="5"/>
  <c r="O2336" i="5" s="1"/>
  <c r="N1020" i="5"/>
  <c r="O1020" i="5" s="1"/>
  <c r="M1021" i="5"/>
  <c r="M1315" i="5"/>
  <c r="N1314" i="5"/>
  <c r="O1314" i="5" s="1"/>
  <c r="N2150" i="5"/>
  <c r="O2150" i="5" s="1"/>
  <c r="M2151" i="5"/>
  <c r="M1566" i="5"/>
  <c r="N1565" i="5"/>
  <c r="O1565" i="5" s="1"/>
  <c r="N685" i="5"/>
  <c r="O685" i="5" s="1"/>
  <c r="M686" i="5"/>
  <c r="M730" i="5"/>
  <c r="N729" i="5"/>
  <c r="O729" i="5" s="1"/>
  <c r="M1461" i="5"/>
  <c r="N1460" i="5"/>
  <c r="O1460" i="5" s="1"/>
  <c r="M416" i="5"/>
  <c r="N415" i="5"/>
  <c r="O415" i="5" s="1"/>
  <c r="M2297" i="5"/>
  <c r="N2296" i="5"/>
  <c r="O2296" i="5" s="1"/>
  <c r="M458" i="5"/>
  <c r="N457" i="5"/>
  <c r="O457" i="5" s="1"/>
  <c r="M770" i="5"/>
  <c r="N769" i="5"/>
  <c r="O769" i="5" s="1"/>
  <c r="N372" i="5"/>
  <c r="O372" i="5" s="1"/>
  <c r="M373" i="5"/>
  <c r="M1692" i="5"/>
  <c r="N1691" i="5"/>
  <c r="O1691" i="5" s="1"/>
  <c r="M1041" i="5"/>
  <c r="N1040" i="5"/>
  <c r="O1040" i="5" s="1"/>
  <c r="N644" i="5"/>
  <c r="O644" i="5" s="1"/>
  <c r="M645" i="5"/>
  <c r="N1482" i="5"/>
  <c r="O1482" i="5" s="1"/>
  <c r="M1483" i="5"/>
  <c r="N1626" i="5"/>
  <c r="O1626" i="5" s="1"/>
  <c r="M1627" i="5"/>
  <c r="N393" i="5"/>
  <c r="O393" i="5" s="1"/>
  <c r="M394" i="5"/>
  <c r="M352" i="5"/>
  <c r="N351" i="5"/>
  <c r="O351" i="5" s="1"/>
  <c r="M2086" i="5"/>
  <c r="N2085" i="5"/>
  <c r="O2085" i="5" s="1"/>
  <c r="M1253" i="5"/>
  <c r="N1252" i="5"/>
  <c r="O1252" i="5" s="1"/>
  <c r="M1104" i="5"/>
  <c r="N1103" i="5"/>
  <c r="O1103" i="5" s="1"/>
  <c r="M1606" i="5"/>
  <c r="N1605" i="5"/>
  <c r="O1605" i="5" s="1"/>
  <c r="M1734" i="5"/>
  <c r="N1733" i="5"/>
  <c r="O1733" i="5" s="1"/>
  <c r="M540" i="5"/>
  <c r="N539" i="5"/>
  <c r="O539" i="5" s="1"/>
  <c r="M249" i="5"/>
  <c r="N248" i="5"/>
  <c r="O248" i="5" s="1"/>
  <c r="M1272" i="5"/>
  <c r="N1271" i="5"/>
  <c r="O1271" i="5" s="1"/>
  <c r="N1857" i="5"/>
  <c r="O1857" i="5" s="1"/>
  <c r="M1858" i="5"/>
  <c r="M831" i="5"/>
  <c r="N830" i="5"/>
  <c r="O830" i="5" s="1"/>
  <c r="M2256" i="5"/>
  <c r="N2255" i="5"/>
  <c r="O2255" i="5" s="1"/>
  <c r="N1753" i="5"/>
  <c r="O1753" i="5" s="1"/>
  <c r="M1754" i="5"/>
  <c r="M810" i="5"/>
  <c r="N809" i="5"/>
  <c r="O809" i="5" s="1"/>
  <c r="N602" i="5"/>
  <c r="O602" i="5" s="1"/>
  <c r="M603" i="5"/>
  <c r="N1941" i="5"/>
  <c r="O1941" i="5" s="1"/>
  <c r="M1942" i="5"/>
  <c r="N1333" i="5"/>
  <c r="O1333" i="5" s="1"/>
  <c r="M1334" i="5"/>
  <c r="M1063" i="5"/>
  <c r="N1062" i="5"/>
  <c r="O1062" i="5" s="1"/>
  <c r="M791" i="5"/>
  <c r="N790" i="5"/>
  <c r="O790" i="5" s="1"/>
  <c r="M2109" i="5"/>
  <c r="N2108" i="5"/>
  <c r="O2108" i="5" s="1"/>
  <c r="N937" i="5"/>
  <c r="O937" i="5" s="1"/>
  <c r="M938" i="5"/>
  <c r="M2318" i="5"/>
  <c r="N2317" i="5"/>
  <c r="O2317" i="5" s="1"/>
  <c r="M1083" i="5"/>
  <c r="N1082" i="5"/>
  <c r="O1082" i="5" s="1"/>
  <c r="M980" i="5"/>
  <c r="N979" i="5"/>
  <c r="O979" i="5" s="1"/>
  <c r="M1964" i="5"/>
  <c r="N1963" i="5"/>
  <c r="O1963" i="5" s="1"/>
  <c r="M2005" i="5"/>
  <c r="N2004" i="5"/>
  <c r="O2004" i="5" s="1"/>
  <c r="N2025" i="5"/>
  <c r="O2025" i="5" s="1"/>
  <c r="M2026" i="5"/>
  <c r="M896" i="5"/>
  <c r="N895" i="5"/>
  <c r="O895" i="5" s="1"/>
  <c r="M623" i="5"/>
  <c r="N622" i="5"/>
  <c r="O622" i="5" s="1"/>
  <c r="M960" i="5"/>
  <c r="N959" i="5"/>
  <c r="O959" i="5" s="1"/>
  <c r="N1000" i="5"/>
  <c r="O1000" i="5" s="1"/>
  <c r="M1001" i="5"/>
  <c r="M1355" i="5"/>
  <c r="N1354" i="5"/>
  <c r="O1354" i="5" s="1"/>
  <c r="M520" i="5"/>
  <c r="N519" i="5"/>
  <c r="O519" i="5" s="1"/>
  <c r="M1712" i="5"/>
  <c r="N1711" i="5"/>
  <c r="O1711" i="5" s="1"/>
  <c r="M1986" i="5"/>
  <c r="N1985" i="5"/>
  <c r="O1985" i="5" s="1"/>
  <c r="M562" i="5"/>
  <c r="N561" i="5"/>
  <c r="O561" i="5" s="1"/>
  <c r="N1522" i="5"/>
  <c r="O1522" i="5" s="1"/>
  <c r="M1523" i="5"/>
  <c r="M229" i="5"/>
  <c r="N228" i="5"/>
  <c r="O228" i="5" s="1"/>
  <c r="M580" i="5"/>
  <c r="N579" i="5"/>
  <c r="O579" i="5" s="1"/>
  <c r="M1211" i="5"/>
  <c r="N1210" i="5"/>
  <c r="O1210" i="5" s="1"/>
  <c r="M2066" i="5"/>
  <c r="N2065" i="5"/>
  <c r="O2065" i="5" s="1"/>
  <c r="N2358" i="5"/>
  <c r="O2358" i="5" s="1"/>
  <c r="M2359" i="5"/>
  <c r="N479" i="5"/>
  <c r="O479" i="5" s="1"/>
  <c r="M480" i="5"/>
  <c r="M289" i="5"/>
  <c r="N288" i="5"/>
  <c r="O288" i="5" s="1"/>
  <c r="M1504" i="5"/>
  <c r="N1503" i="5"/>
  <c r="O1503" i="5" s="1"/>
  <c r="M1795" i="5"/>
  <c r="N1794" i="5"/>
  <c r="O1794" i="5" s="1"/>
  <c r="N1167" i="5"/>
  <c r="O1167" i="5" s="1"/>
  <c r="M1168" i="5"/>
  <c r="N436" i="5"/>
  <c r="O436" i="5" s="1"/>
  <c r="M437" i="5"/>
  <c r="M873" i="5"/>
  <c r="N872" i="5"/>
  <c r="O872" i="5" s="1"/>
  <c r="M2193" i="5"/>
  <c r="N2192" i="5"/>
  <c r="O2192" i="5" s="1"/>
  <c r="N1231" i="5"/>
  <c r="O1231" i="5" s="1"/>
  <c r="M1232" i="5"/>
  <c r="N1834" i="5"/>
  <c r="O1834" i="5" s="1"/>
  <c r="M1835" i="5"/>
  <c r="M1817" i="5"/>
  <c r="N1816" i="5"/>
  <c r="O1816" i="5" s="1"/>
  <c r="M667" i="5"/>
  <c r="N666" i="5"/>
  <c r="O666" i="5" s="1"/>
  <c r="M2172" i="5"/>
  <c r="N2171" i="5"/>
  <c r="O2171" i="5" s="1"/>
  <c r="M329" i="5"/>
  <c r="N328" i="5"/>
  <c r="O328" i="5" s="1"/>
  <c r="N1899" i="5"/>
  <c r="O1899" i="5" s="1"/>
  <c r="M1900" i="5"/>
  <c r="M2128" i="5"/>
  <c r="N2127" i="5"/>
  <c r="O2127" i="5" s="1"/>
  <c r="M1419" i="5"/>
  <c r="N1418" i="5"/>
  <c r="O1418" i="5" s="1"/>
  <c r="M312" i="5"/>
  <c r="N311" i="5"/>
  <c r="O311" i="5" s="1"/>
  <c r="M916" i="5"/>
  <c r="N915" i="5"/>
  <c r="O915" i="5" s="1"/>
  <c r="M269" i="5"/>
  <c r="N268" i="5"/>
  <c r="O268" i="5" s="1"/>
  <c r="M1125" i="5"/>
  <c r="N1124" i="5"/>
  <c r="O1124" i="5" s="1"/>
  <c r="N1291" i="5"/>
  <c r="O1291" i="5" s="1"/>
  <c r="M1292" i="5"/>
  <c r="M1878" i="5"/>
  <c r="N1877" i="5"/>
  <c r="O1877" i="5" s="1"/>
  <c r="N1669" i="5"/>
  <c r="O1669" i="5" s="1"/>
  <c r="M1670" i="5"/>
  <c r="N1397" i="5"/>
  <c r="O1397" i="5" s="1"/>
  <c r="M1398" i="5"/>
  <c r="M1190" i="5"/>
  <c r="N1189" i="5"/>
  <c r="O1189" i="5" s="1"/>
  <c r="M1584" i="5"/>
  <c r="N1583" i="5"/>
  <c r="O1583" i="5" s="1"/>
  <c r="N2045" i="5"/>
  <c r="O2045" i="5" s="1"/>
  <c r="M2046" i="5"/>
  <c r="M1441" i="5"/>
  <c r="N1440" i="5"/>
  <c r="O1440" i="5" s="1"/>
  <c r="M1543" i="5"/>
  <c r="N1542" i="5"/>
  <c r="O1542" i="5" s="1"/>
  <c r="M2277" i="5"/>
  <c r="N2276" i="5"/>
  <c r="O2276" i="5" s="1"/>
  <c r="M1648" i="5"/>
  <c r="N1647" i="5"/>
  <c r="O1647" i="5" s="1"/>
  <c r="N2235" i="5"/>
  <c r="O2235" i="5" s="1"/>
  <c r="M2236" i="5"/>
  <c r="N707" i="5"/>
  <c r="O707" i="5" s="1"/>
  <c r="M708" i="5"/>
  <c r="M1922" i="5"/>
  <c r="N1921" i="5"/>
  <c r="O1921" i="5" s="1"/>
  <c r="M1376" i="5"/>
  <c r="N1375" i="5"/>
  <c r="O1375" i="5" s="1"/>
  <c r="M2215" i="5"/>
  <c r="N2214" i="5"/>
  <c r="O2214" i="5" s="1"/>
  <c r="M1774" i="5"/>
  <c r="N1773" i="5"/>
  <c r="O1773" i="5" s="1"/>
  <c r="N498" i="5"/>
  <c r="O498" i="5" s="1"/>
  <c r="M499" i="5"/>
  <c r="N38" i="5"/>
  <c r="O38" i="5" s="1"/>
  <c r="M39" i="5"/>
  <c r="M123" i="5"/>
  <c r="N122" i="5"/>
  <c r="O122" i="5" s="1"/>
  <c r="N18" i="5"/>
  <c r="O18" i="5" s="1"/>
  <c r="M19" i="5"/>
  <c r="M102" i="5"/>
  <c r="N101" i="5"/>
  <c r="O101" i="5" s="1"/>
  <c r="M166" i="5"/>
  <c r="N165" i="5"/>
  <c r="O165" i="5" s="1"/>
  <c r="M144" i="5"/>
  <c r="N143" i="5"/>
  <c r="O143" i="5" s="1"/>
  <c r="N79" i="5"/>
  <c r="O79" i="5" s="1"/>
  <c r="M80" i="5"/>
  <c r="N59" i="5"/>
  <c r="O59" i="5" s="1"/>
  <c r="M60" i="5"/>
  <c r="M208" i="5"/>
  <c r="N207" i="5"/>
  <c r="O207" i="5" s="1"/>
  <c r="M188" i="5"/>
  <c r="N187" i="5"/>
  <c r="O187" i="5" s="1"/>
  <c r="I1464" i="5"/>
  <c r="I733" i="5"/>
  <c r="I1337" i="5"/>
  <c r="I2259" i="5"/>
  <c r="I2280" i="5"/>
  <c r="I711" i="5"/>
  <c r="I2196" i="5"/>
  <c r="I1925" i="5"/>
  <c r="I1881" i="5"/>
  <c r="I82" i="5"/>
  <c r="I606" i="5"/>
  <c r="I355" i="5"/>
  <c r="I1379" i="5"/>
  <c r="I332" i="5"/>
  <c r="I146" i="5"/>
  <c r="I1507" i="5"/>
  <c r="I1275" i="5"/>
  <c r="I1569" i="5"/>
  <c r="I1086" i="5"/>
  <c r="I1066" i="5"/>
  <c r="I1757" i="5"/>
  <c r="I648" i="5"/>
  <c r="I2029" i="5"/>
  <c r="I397" i="5"/>
  <c r="I41" i="5"/>
  <c r="I1128" i="5"/>
  <c r="I583" i="5"/>
  <c r="I1151" i="5"/>
  <c r="I2340" i="5"/>
  <c r="I2112" i="5"/>
  <c r="I1401" i="5"/>
  <c r="I2049" i="5"/>
  <c r="I1358" i="5"/>
  <c r="I210" i="5"/>
  <c r="I483" i="5"/>
  <c r="I62" i="5"/>
  <c r="I2218" i="5"/>
  <c r="I1989" i="5"/>
  <c r="I1546" i="5"/>
  <c r="I689" i="5"/>
  <c r="I419" i="5"/>
  <c r="I834" i="5"/>
  <c r="I190" i="5"/>
  <c r="I794" i="5"/>
  <c r="I1044" i="5"/>
  <c r="I272" i="5"/>
  <c r="I899" i="5"/>
  <c r="I1422" i="5"/>
  <c r="I315" i="5"/>
  <c r="I1737" i="5"/>
  <c r="I1630" i="5"/>
  <c r="I813" i="5"/>
  <c r="I941" i="5"/>
  <c r="I1651" i="5"/>
  <c r="I877" i="5"/>
  <c r="I670" i="5"/>
  <c r="I523" i="5"/>
  <c r="I292" i="5"/>
  <c r="I2131" i="5"/>
  <c r="I919" i="5"/>
  <c r="I1945" i="5"/>
  <c r="I773" i="5"/>
  <c r="I376" i="5"/>
  <c r="I1256" i="5"/>
  <c r="I1777" i="5"/>
  <c r="I963" i="5"/>
  <c r="I1903" i="5"/>
  <c r="I1861" i="5"/>
  <c r="I1798" i="5"/>
  <c r="J1798" i="5" s="1"/>
  <c r="K1798" i="5" s="1"/>
  <c r="I1673" i="5"/>
  <c r="I21" i="5"/>
  <c r="I1715" i="5"/>
  <c r="I1193" i="5"/>
  <c r="I2175" i="5"/>
  <c r="J2174" i="5"/>
  <c r="K2174" i="5" s="1"/>
  <c r="I2089" i="5"/>
  <c r="I232" i="5"/>
  <c r="I1967" i="5"/>
  <c r="I1024" i="5"/>
  <c r="I752" i="5"/>
  <c r="I252" i="5"/>
  <c r="I1295" i="5"/>
  <c r="I1107" i="5"/>
  <c r="I1444" i="5"/>
  <c r="I565" i="5"/>
  <c r="I1004" i="5"/>
  <c r="I856" i="5"/>
  <c r="I1171" i="5"/>
  <c r="I1235" i="5"/>
  <c r="I461" i="5"/>
  <c r="I104" i="5"/>
  <c r="I626" i="5"/>
  <c r="I543" i="5"/>
  <c r="I2008" i="5"/>
  <c r="I502" i="5"/>
  <c r="I1526" i="5"/>
  <c r="I168" i="5"/>
  <c r="I1214" i="5"/>
  <c r="I125" i="5"/>
  <c r="J2129" i="5"/>
  <c r="K2129" i="5" s="1"/>
  <c r="J2279" i="5"/>
  <c r="K2279" i="5" s="1"/>
  <c r="J2339" i="5"/>
  <c r="K2339" i="5" s="1"/>
  <c r="J2007" i="5"/>
  <c r="K2007" i="5" s="1"/>
  <c r="J2195" i="5"/>
  <c r="K2195" i="5" s="1"/>
  <c r="J1649" i="5"/>
  <c r="K1649" i="5" s="1"/>
  <c r="J270" i="5"/>
  <c r="K270" i="5" s="1"/>
  <c r="J166" i="5"/>
  <c r="K166" i="5" s="1"/>
  <c r="J1149" i="5"/>
  <c r="K1149" i="5" s="1"/>
  <c r="J230" i="5"/>
  <c r="K230" i="5" s="1"/>
  <c r="J1987" i="5"/>
  <c r="K1987" i="5" s="1"/>
  <c r="J1923" i="5"/>
  <c r="K1923" i="5" s="1"/>
  <c r="J771" i="5"/>
  <c r="K771" i="5" s="1"/>
  <c r="J1378" i="5"/>
  <c r="K1378" i="5" s="1"/>
  <c r="J1943" i="5"/>
  <c r="K1943" i="5" s="1"/>
  <c r="J563" i="5"/>
  <c r="K563" i="5" s="1"/>
  <c r="J1442" i="5"/>
  <c r="K1442" i="5" s="1"/>
  <c r="J1524" i="5"/>
  <c r="K1524" i="5" s="1"/>
  <c r="J833" i="5"/>
  <c r="K833" i="5" s="1"/>
  <c r="J1023" i="5"/>
  <c r="K1023" i="5" s="1"/>
  <c r="J1126" i="5"/>
  <c r="K1126" i="5" s="1"/>
  <c r="J668" i="5"/>
  <c r="K668" i="5" s="1"/>
  <c r="J2257" i="5"/>
  <c r="K2257" i="5" s="1"/>
  <c r="J1064" i="5"/>
  <c r="K1064" i="5" s="1"/>
  <c r="J939" i="5"/>
  <c r="K939" i="5" s="1"/>
  <c r="J624" i="5"/>
  <c r="K624" i="5" s="1"/>
  <c r="J1399" i="5"/>
  <c r="K1399" i="5" s="1"/>
  <c r="J1506" i="5"/>
  <c r="K1506" i="5" s="1"/>
  <c r="J1191" i="5"/>
  <c r="K1191" i="5" s="1"/>
  <c r="J353" i="5"/>
  <c r="K353" i="5" s="1"/>
  <c r="J1293" i="5"/>
  <c r="K1293" i="5" s="1"/>
  <c r="J1420" i="5"/>
  <c r="K1420" i="5" s="1"/>
  <c r="J854" i="5"/>
  <c r="K854" i="5" s="1"/>
  <c r="J81" i="5"/>
  <c r="K81" i="5" s="1"/>
  <c r="J1169" i="5"/>
  <c r="K1169" i="5" s="1"/>
  <c r="J500" i="5"/>
  <c r="K500" i="5" s="1"/>
  <c r="J60" i="5"/>
  <c r="K60" i="5" s="1"/>
  <c r="J1273" i="5"/>
  <c r="K1273" i="5" s="1"/>
  <c r="J417" i="5"/>
  <c r="K417" i="5" s="1"/>
  <c r="J374" i="5"/>
  <c r="K374" i="5" s="1"/>
  <c r="J541" i="5"/>
  <c r="K541" i="5" s="1"/>
  <c r="J646" i="5"/>
  <c r="K646" i="5" s="1"/>
  <c r="J1859" i="5"/>
  <c r="K1859" i="5" s="1"/>
  <c r="J1002" i="5"/>
  <c r="K1002" i="5" s="1"/>
  <c r="J1233" i="5"/>
  <c r="K1233" i="5" s="1"/>
  <c r="J20" i="5"/>
  <c r="K20" i="5" s="1"/>
  <c r="J330" i="5"/>
  <c r="K330" i="5" s="1"/>
  <c r="J2027" i="5"/>
  <c r="K2027" i="5" s="1"/>
  <c r="J395" i="5"/>
  <c r="K395" i="5" s="1"/>
  <c r="J1735" i="5"/>
  <c r="K1735" i="5" s="1"/>
  <c r="J604" i="5"/>
  <c r="K604" i="5" s="1"/>
  <c r="J1713" i="5"/>
  <c r="K1713" i="5" s="1"/>
  <c r="J1901" i="5"/>
  <c r="K1901" i="5" s="1"/>
  <c r="J961" i="5"/>
  <c r="K961" i="5" s="1"/>
  <c r="J1776" i="5"/>
  <c r="K1776" i="5" s="1"/>
  <c r="J250" i="5"/>
  <c r="K250" i="5" s="1"/>
  <c r="J1879" i="5"/>
  <c r="K1879" i="5" s="1"/>
  <c r="J2047" i="5"/>
  <c r="K2047" i="5" s="1"/>
  <c r="J874" i="5"/>
  <c r="K874" i="5" s="1"/>
  <c r="J2087" i="5"/>
  <c r="K2087" i="5" s="1"/>
  <c r="J2110" i="5"/>
  <c r="K2110" i="5" s="1"/>
  <c r="J521" i="5"/>
  <c r="K521" i="5" s="1"/>
  <c r="J209" i="5"/>
  <c r="K209" i="5" s="1"/>
  <c r="J1212" i="5"/>
  <c r="K1212" i="5" s="1"/>
  <c r="J1755" i="5"/>
  <c r="K1755" i="5" s="1"/>
  <c r="J102" i="5"/>
  <c r="K102" i="5" s="1"/>
  <c r="J1628" i="5"/>
  <c r="K1628" i="5" s="1"/>
  <c r="J1966" i="5"/>
  <c r="K1966" i="5" s="1"/>
  <c r="J1356" i="5"/>
  <c r="K1356" i="5" s="1"/>
  <c r="J2217" i="5"/>
  <c r="K2217" i="5" s="1"/>
  <c r="J687" i="5"/>
  <c r="K687" i="5" s="1"/>
  <c r="J793" i="5"/>
  <c r="K793" i="5" s="1"/>
  <c r="J188" i="5"/>
  <c r="K188" i="5" s="1"/>
  <c r="J481" i="5"/>
  <c r="K481" i="5" s="1"/>
  <c r="J1567" i="5"/>
  <c r="K1567" i="5" s="1"/>
  <c r="J1084" i="5"/>
  <c r="K1084" i="5" s="1"/>
  <c r="J1335" i="5"/>
  <c r="K1335" i="5" s="1"/>
  <c r="J751" i="5"/>
  <c r="K751" i="5" s="1"/>
  <c r="J1254" i="5"/>
  <c r="K1254" i="5" s="1"/>
  <c r="J731" i="5"/>
  <c r="K731" i="5" s="1"/>
  <c r="J1042" i="5"/>
  <c r="K1042" i="5" s="1"/>
  <c r="J917" i="5"/>
  <c r="K917" i="5" s="1"/>
  <c r="J581" i="5"/>
  <c r="K581" i="5" s="1"/>
  <c r="J709" i="5"/>
  <c r="K709" i="5" s="1"/>
  <c r="J39" i="5"/>
  <c r="K39" i="5" s="1"/>
  <c r="J144" i="5"/>
  <c r="K144" i="5" s="1"/>
  <c r="J1105" i="5"/>
  <c r="K1105" i="5" s="1"/>
  <c r="J1462" i="5"/>
  <c r="K1462" i="5" s="1"/>
  <c r="J1544" i="5"/>
  <c r="K1544" i="5" s="1"/>
  <c r="J897" i="5"/>
  <c r="K897" i="5" s="1"/>
  <c r="J459" i="5"/>
  <c r="K459" i="5" s="1"/>
  <c r="J1671" i="5"/>
  <c r="K1671" i="5" s="1"/>
  <c r="J313" i="5"/>
  <c r="K313" i="5" s="1"/>
  <c r="J811" i="5"/>
  <c r="K811" i="5" s="1"/>
  <c r="J123" i="5"/>
  <c r="K123" i="5" s="1"/>
  <c r="J290" i="5"/>
  <c r="K290" i="5" s="1"/>
  <c r="M2404" i="5" l="1"/>
  <c r="N2403" i="5"/>
  <c r="O2403" i="5" s="1"/>
  <c r="I2404" i="5"/>
  <c r="J2403" i="5"/>
  <c r="K2403" i="5" s="1"/>
  <c r="J1693" i="5"/>
  <c r="K1693" i="5" s="1"/>
  <c r="I1694" i="5"/>
  <c r="J1607" i="5"/>
  <c r="K1607" i="5" s="1"/>
  <c r="I1608" i="5"/>
  <c r="I2238" i="5"/>
  <c r="J2237" i="5"/>
  <c r="K2237" i="5" s="1"/>
  <c r="J1818" i="5"/>
  <c r="K1818" i="5" s="1"/>
  <c r="I1819" i="5"/>
  <c r="J1585" i="5"/>
  <c r="K1585" i="5" s="1"/>
  <c r="I1586" i="5"/>
  <c r="J2298" i="5"/>
  <c r="K2298" i="5" s="1"/>
  <c r="I2299" i="5"/>
  <c r="J2319" i="5"/>
  <c r="K2319" i="5" s="1"/>
  <c r="I2320" i="5"/>
  <c r="J1316" i="5"/>
  <c r="K1316" i="5" s="1"/>
  <c r="I1317" i="5"/>
  <c r="J2360" i="5"/>
  <c r="K2360" i="5" s="1"/>
  <c r="I2361" i="5"/>
  <c r="I1837" i="5"/>
  <c r="J1836" i="5"/>
  <c r="K1836" i="5" s="1"/>
  <c r="J981" i="5"/>
  <c r="K981" i="5" s="1"/>
  <c r="I982" i="5"/>
  <c r="J2067" i="5"/>
  <c r="K2067" i="5" s="1"/>
  <c r="I2068" i="5"/>
  <c r="J2380" i="5"/>
  <c r="K2380" i="5" s="1"/>
  <c r="I2381" i="5"/>
  <c r="I2153" i="5"/>
  <c r="J2152" i="5"/>
  <c r="K2152" i="5" s="1"/>
  <c r="J1484" i="5"/>
  <c r="K1484" i="5" s="1"/>
  <c r="I1485" i="5"/>
  <c r="I439" i="5"/>
  <c r="J438" i="5"/>
  <c r="K438" i="5" s="1"/>
  <c r="M2381" i="5"/>
  <c r="N2380" i="5"/>
  <c r="O2380" i="5" s="1"/>
  <c r="M2237" i="5"/>
  <c r="N2236" i="5"/>
  <c r="O2236" i="5" s="1"/>
  <c r="N1398" i="5"/>
  <c r="O1398" i="5" s="1"/>
  <c r="M1399" i="5"/>
  <c r="N1523" i="5"/>
  <c r="O1523" i="5" s="1"/>
  <c r="M1524" i="5"/>
  <c r="N603" i="5"/>
  <c r="O603" i="5" s="1"/>
  <c r="M604" i="5"/>
  <c r="M395" i="5"/>
  <c r="N394" i="5"/>
  <c r="O394" i="5" s="1"/>
  <c r="M1484" i="5"/>
  <c r="N1483" i="5"/>
  <c r="O1483" i="5" s="1"/>
  <c r="N2277" i="5"/>
  <c r="O2277" i="5" s="1"/>
  <c r="M2278" i="5"/>
  <c r="N1584" i="5"/>
  <c r="O1584" i="5" s="1"/>
  <c r="M1585" i="5"/>
  <c r="M1879" i="5"/>
  <c r="N1878" i="5"/>
  <c r="O1878" i="5" s="1"/>
  <c r="N916" i="5"/>
  <c r="O916" i="5" s="1"/>
  <c r="M917" i="5"/>
  <c r="M1818" i="5"/>
  <c r="N1817" i="5"/>
  <c r="O1817" i="5" s="1"/>
  <c r="N1504" i="5"/>
  <c r="O1504" i="5" s="1"/>
  <c r="M1505" i="5"/>
  <c r="M2067" i="5"/>
  <c r="N2066" i="5"/>
  <c r="O2066" i="5" s="1"/>
  <c r="M581" i="5"/>
  <c r="N580" i="5"/>
  <c r="O580" i="5" s="1"/>
  <c r="M1987" i="5"/>
  <c r="N1986" i="5"/>
  <c r="O1986" i="5" s="1"/>
  <c r="M521" i="5"/>
  <c r="N520" i="5"/>
  <c r="O520" i="5" s="1"/>
  <c r="M624" i="5"/>
  <c r="N623" i="5"/>
  <c r="O623" i="5" s="1"/>
  <c r="M1965" i="5"/>
  <c r="N1964" i="5"/>
  <c r="O1964" i="5" s="1"/>
  <c r="M1084" i="5"/>
  <c r="N1083" i="5"/>
  <c r="O1083" i="5" s="1"/>
  <c r="M1735" i="5"/>
  <c r="N1734" i="5"/>
  <c r="O1734" i="5" s="1"/>
  <c r="N1104" i="5"/>
  <c r="O1104" i="5" s="1"/>
  <c r="M1105" i="5"/>
  <c r="M2087" i="5"/>
  <c r="N2086" i="5"/>
  <c r="O2086" i="5" s="1"/>
  <c r="M1042" i="5"/>
  <c r="N1041" i="5"/>
  <c r="O1041" i="5" s="1"/>
  <c r="M459" i="5"/>
  <c r="N458" i="5"/>
  <c r="O458" i="5" s="1"/>
  <c r="M417" i="5"/>
  <c r="N416" i="5"/>
  <c r="O416" i="5" s="1"/>
  <c r="M731" i="5"/>
  <c r="N730" i="5"/>
  <c r="O730" i="5" s="1"/>
  <c r="M1567" i="5"/>
  <c r="N1566" i="5"/>
  <c r="O1566" i="5" s="1"/>
  <c r="M1316" i="5"/>
  <c r="N1315" i="5"/>
  <c r="O1315" i="5" s="1"/>
  <c r="M709" i="5"/>
  <c r="N708" i="5"/>
  <c r="O708" i="5" s="1"/>
  <c r="N2046" i="5"/>
  <c r="O2046" i="5" s="1"/>
  <c r="M2047" i="5"/>
  <c r="M1671" i="5"/>
  <c r="N1670" i="5"/>
  <c r="O1670" i="5" s="1"/>
  <c r="M1293" i="5"/>
  <c r="N1292" i="5"/>
  <c r="O1292" i="5" s="1"/>
  <c r="N1835" i="5"/>
  <c r="O1835" i="5" s="1"/>
  <c r="M1836" i="5"/>
  <c r="M438" i="5"/>
  <c r="N437" i="5"/>
  <c r="O437" i="5" s="1"/>
  <c r="N2359" i="5"/>
  <c r="O2359" i="5" s="1"/>
  <c r="M2360" i="5"/>
  <c r="N1942" i="5"/>
  <c r="O1942" i="5" s="1"/>
  <c r="M1943" i="5"/>
  <c r="M1755" i="5"/>
  <c r="N1754" i="5"/>
  <c r="O1754" i="5" s="1"/>
  <c r="M1628" i="5"/>
  <c r="N1627" i="5"/>
  <c r="O1627" i="5" s="1"/>
  <c r="M646" i="5"/>
  <c r="N645" i="5"/>
  <c r="O645" i="5" s="1"/>
  <c r="M687" i="5"/>
  <c r="N686" i="5"/>
  <c r="O686" i="5" s="1"/>
  <c r="N2151" i="5"/>
  <c r="O2151" i="5" s="1"/>
  <c r="M2152" i="5"/>
  <c r="M1022" i="5"/>
  <c r="N1021" i="5"/>
  <c r="O1021" i="5" s="1"/>
  <c r="M750" i="5"/>
  <c r="N749" i="5"/>
  <c r="O749" i="5" s="1"/>
  <c r="M1149" i="5"/>
  <c r="N1148" i="5"/>
  <c r="O1148" i="5" s="1"/>
  <c r="M500" i="5"/>
  <c r="N499" i="5"/>
  <c r="O499" i="5" s="1"/>
  <c r="N1900" i="5"/>
  <c r="O1900" i="5" s="1"/>
  <c r="M1901" i="5"/>
  <c r="M1233" i="5"/>
  <c r="N1232" i="5"/>
  <c r="O1232" i="5" s="1"/>
  <c r="M1169" i="5"/>
  <c r="N1168" i="5"/>
  <c r="O1168" i="5" s="1"/>
  <c r="M481" i="5"/>
  <c r="N480" i="5"/>
  <c r="O480" i="5" s="1"/>
  <c r="M1002" i="5"/>
  <c r="N1001" i="5"/>
  <c r="O1001" i="5" s="1"/>
  <c r="N2026" i="5"/>
  <c r="O2026" i="5" s="1"/>
  <c r="M2027" i="5"/>
  <c r="M939" i="5"/>
  <c r="N938" i="5"/>
  <c r="O938" i="5" s="1"/>
  <c r="N1334" i="5"/>
  <c r="O1334" i="5" s="1"/>
  <c r="M1335" i="5"/>
  <c r="M1859" i="5"/>
  <c r="N1858" i="5"/>
  <c r="O1858" i="5" s="1"/>
  <c r="N373" i="5"/>
  <c r="O373" i="5" s="1"/>
  <c r="M374" i="5"/>
  <c r="M854" i="5"/>
  <c r="N853" i="5"/>
  <c r="O853" i="5" s="1"/>
  <c r="M2216" i="5"/>
  <c r="N2215" i="5"/>
  <c r="O2215" i="5" s="1"/>
  <c r="M1923" i="5"/>
  <c r="N1922" i="5"/>
  <c r="O1922" i="5" s="1"/>
  <c r="N1441" i="5"/>
  <c r="O1441" i="5" s="1"/>
  <c r="M1442" i="5"/>
  <c r="N1125" i="5"/>
  <c r="O1125" i="5" s="1"/>
  <c r="M1126" i="5"/>
  <c r="N1419" i="5"/>
  <c r="O1419" i="5" s="1"/>
  <c r="M1420" i="5"/>
  <c r="N2172" i="5"/>
  <c r="O2172" i="5" s="1"/>
  <c r="M2173" i="5"/>
  <c r="N873" i="5"/>
  <c r="O873" i="5" s="1"/>
  <c r="M874" i="5"/>
  <c r="N791" i="5"/>
  <c r="O791" i="5" s="1"/>
  <c r="M792" i="5"/>
  <c r="N2256" i="5"/>
  <c r="O2256" i="5" s="1"/>
  <c r="M2257" i="5"/>
  <c r="M250" i="5"/>
  <c r="N249" i="5"/>
  <c r="O249" i="5" s="1"/>
  <c r="M2338" i="5"/>
  <c r="N2337" i="5"/>
  <c r="O2337" i="5" s="1"/>
  <c r="M1775" i="5"/>
  <c r="N1774" i="5"/>
  <c r="O1774" i="5" s="1"/>
  <c r="N1376" i="5"/>
  <c r="O1376" i="5" s="1"/>
  <c r="M1377" i="5"/>
  <c r="N1648" i="5"/>
  <c r="O1648" i="5" s="1"/>
  <c r="M1649" i="5"/>
  <c r="M1544" i="5"/>
  <c r="N1543" i="5"/>
  <c r="O1543" i="5" s="1"/>
  <c r="N1190" i="5"/>
  <c r="O1190" i="5" s="1"/>
  <c r="M1191" i="5"/>
  <c r="M270" i="5"/>
  <c r="N269" i="5"/>
  <c r="O269" i="5" s="1"/>
  <c r="N312" i="5"/>
  <c r="O312" i="5" s="1"/>
  <c r="M313" i="5"/>
  <c r="M2129" i="5"/>
  <c r="N2128" i="5"/>
  <c r="O2128" i="5" s="1"/>
  <c r="N329" i="5"/>
  <c r="O329" i="5" s="1"/>
  <c r="M330" i="5"/>
  <c r="N667" i="5"/>
  <c r="O667" i="5" s="1"/>
  <c r="M668" i="5"/>
  <c r="M2194" i="5"/>
  <c r="N2193" i="5"/>
  <c r="O2193" i="5" s="1"/>
  <c r="M1796" i="5"/>
  <c r="N1795" i="5"/>
  <c r="O1795" i="5" s="1"/>
  <c r="M290" i="5"/>
  <c r="N289" i="5"/>
  <c r="O289" i="5" s="1"/>
  <c r="M1212" i="5"/>
  <c r="N1211" i="5"/>
  <c r="O1211" i="5" s="1"/>
  <c r="N229" i="5"/>
  <c r="O229" i="5" s="1"/>
  <c r="M230" i="5"/>
  <c r="M563" i="5"/>
  <c r="N562" i="5"/>
  <c r="O562" i="5" s="1"/>
  <c r="M1713" i="5"/>
  <c r="N1712" i="5"/>
  <c r="O1712" i="5" s="1"/>
  <c r="N1355" i="5"/>
  <c r="O1355" i="5" s="1"/>
  <c r="M1356" i="5"/>
  <c r="M961" i="5"/>
  <c r="N960" i="5"/>
  <c r="O960" i="5" s="1"/>
  <c r="M897" i="5"/>
  <c r="N896" i="5"/>
  <c r="O896" i="5" s="1"/>
  <c r="M2006" i="5"/>
  <c r="N2005" i="5"/>
  <c r="O2005" i="5" s="1"/>
  <c r="M981" i="5"/>
  <c r="N980" i="5"/>
  <c r="O980" i="5" s="1"/>
  <c r="M2319" i="5"/>
  <c r="N2318" i="5"/>
  <c r="O2318" i="5" s="1"/>
  <c r="M2110" i="5"/>
  <c r="N2109" i="5"/>
  <c r="O2109" i="5" s="1"/>
  <c r="M1064" i="5"/>
  <c r="N1063" i="5"/>
  <c r="O1063" i="5" s="1"/>
  <c r="M811" i="5"/>
  <c r="N810" i="5"/>
  <c r="O810" i="5" s="1"/>
  <c r="M832" i="5"/>
  <c r="N831" i="5"/>
  <c r="O831" i="5" s="1"/>
  <c r="N1272" i="5"/>
  <c r="O1272" i="5" s="1"/>
  <c r="M1273" i="5"/>
  <c r="M541" i="5"/>
  <c r="N540" i="5"/>
  <c r="O540" i="5" s="1"/>
  <c r="M1607" i="5"/>
  <c r="N1606" i="5"/>
  <c r="O1606" i="5" s="1"/>
  <c r="M1254" i="5"/>
  <c r="N1253" i="5"/>
  <c r="O1253" i="5" s="1"/>
  <c r="M353" i="5"/>
  <c r="N352" i="5"/>
  <c r="O352" i="5" s="1"/>
  <c r="M1693" i="5"/>
  <c r="N1692" i="5"/>
  <c r="O1692" i="5" s="1"/>
  <c r="M771" i="5"/>
  <c r="N770" i="5"/>
  <c r="O770" i="5" s="1"/>
  <c r="M2298" i="5"/>
  <c r="N2297" i="5"/>
  <c r="O2297" i="5" s="1"/>
  <c r="M1462" i="5"/>
  <c r="N1461" i="5"/>
  <c r="O1461" i="5" s="1"/>
  <c r="M81" i="5"/>
  <c r="N80" i="5"/>
  <c r="O80" i="5" s="1"/>
  <c r="N39" i="5"/>
  <c r="O39" i="5" s="1"/>
  <c r="M40" i="5"/>
  <c r="N208" i="5"/>
  <c r="O208" i="5" s="1"/>
  <c r="M209" i="5"/>
  <c r="N166" i="5"/>
  <c r="O166" i="5" s="1"/>
  <c r="M167" i="5"/>
  <c r="M61" i="5"/>
  <c r="N60" i="5"/>
  <c r="O60" i="5" s="1"/>
  <c r="M20" i="5"/>
  <c r="N19" i="5"/>
  <c r="O19" i="5" s="1"/>
  <c r="M189" i="5"/>
  <c r="N188" i="5"/>
  <c r="O188" i="5" s="1"/>
  <c r="M145" i="5"/>
  <c r="N144" i="5"/>
  <c r="O144" i="5" s="1"/>
  <c r="M103" i="5"/>
  <c r="N102" i="5"/>
  <c r="O102" i="5" s="1"/>
  <c r="M124" i="5"/>
  <c r="N123" i="5"/>
  <c r="O123" i="5" s="1"/>
  <c r="I503" i="5"/>
  <c r="I627" i="5"/>
  <c r="I1172" i="5"/>
  <c r="I1445" i="5"/>
  <c r="I1296" i="5"/>
  <c r="I233" i="5"/>
  <c r="I1904" i="5"/>
  <c r="I1257" i="5"/>
  <c r="I920" i="5"/>
  <c r="I671" i="5"/>
  <c r="I1738" i="5"/>
  <c r="I273" i="5"/>
  <c r="I191" i="5"/>
  <c r="I690" i="5"/>
  <c r="I63" i="5"/>
  <c r="I1359" i="5"/>
  <c r="I2050" i="5"/>
  <c r="I1152" i="5"/>
  <c r="I1067" i="5"/>
  <c r="I1276" i="5"/>
  <c r="I333" i="5"/>
  <c r="I83" i="5"/>
  <c r="I712" i="5"/>
  <c r="I2260" i="5"/>
  <c r="I1716" i="5"/>
  <c r="I22" i="5"/>
  <c r="I1194" i="5"/>
  <c r="I1129" i="5"/>
  <c r="I398" i="5"/>
  <c r="I169" i="5"/>
  <c r="I544" i="5"/>
  <c r="I462" i="5"/>
  <c r="I1005" i="5"/>
  <c r="I753" i="5"/>
  <c r="I1799" i="5"/>
  <c r="J1799" i="5" s="1"/>
  <c r="K1799" i="5" s="1"/>
  <c r="I1778" i="5"/>
  <c r="I774" i="5"/>
  <c r="I293" i="5"/>
  <c r="I1652" i="5"/>
  <c r="I814" i="5"/>
  <c r="I1423" i="5"/>
  <c r="I795" i="5"/>
  <c r="I1990" i="5"/>
  <c r="I484" i="5"/>
  <c r="I2113" i="5"/>
  <c r="I1570" i="5"/>
  <c r="I1508" i="5"/>
  <c r="I356" i="5"/>
  <c r="I1926" i="5"/>
  <c r="I734" i="5"/>
  <c r="I2176" i="5"/>
  <c r="J2175" i="5"/>
  <c r="K2175" i="5" s="1"/>
  <c r="I42" i="5"/>
  <c r="I2030" i="5"/>
  <c r="I126" i="5"/>
  <c r="I1215" i="5"/>
  <c r="I1527" i="5"/>
  <c r="I2009" i="5"/>
  <c r="I105" i="5"/>
  <c r="I1236" i="5"/>
  <c r="I857" i="5"/>
  <c r="I566" i="5"/>
  <c r="I1108" i="5"/>
  <c r="I253" i="5"/>
  <c r="I1025" i="5"/>
  <c r="I1968" i="5"/>
  <c r="I2090" i="5"/>
  <c r="I1674" i="5"/>
  <c r="I1862" i="5"/>
  <c r="I964" i="5"/>
  <c r="I377" i="5"/>
  <c r="I1946" i="5"/>
  <c r="I2132" i="5"/>
  <c r="I524" i="5"/>
  <c r="I878" i="5"/>
  <c r="I942" i="5"/>
  <c r="I1631" i="5"/>
  <c r="I900" i="5"/>
  <c r="I1045" i="5"/>
  <c r="I835" i="5"/>
  <c r="I420" i="5"/>
  <c r="I1547" i="5"/>
  <c r="I2219" i="5"/>
  <c r="I211" i="5"/>
  <c r="I1402" i="5"/>
  <c r="I2341" i="5"/>
  <c r="I584" i="5"/>
  <c r="I649" i="5"/>
  <c r="I1758" i="5"/>
  <c r="I1087" i="5"/>
  <c r="I147" i="5"/>
  <c r="I1380" i="5"/>
  <c r="I607" i="5"/>
  <c r="I1882" i="5"/>
  <c r="I2197" i="5"/>
  <c r="I2281" i="5"/>
  <c r="I1338" i="5"/>
  <c r="I1465" i="5"/>
  <c r="J1650" i="5"/>
  <c r="K1650" i="5" s="1"/>
  <c r="J2008" i="5"/>
  <c r="K2008" i="5" s="1"/>
  <c r="J2280" i="5"/>
  <c r="K2280" i="5" s="1"/>
  <c r="J2196" i="5"/>
  <c r="K2196" i="5" s="1"/>
  <c r="J2340" i="5"/>
  <c r="K2340" i="5" s="1"/>
  <c r="J2130" i="5"/>
  <c r="K2130" i="5" s="1"/>
  <c r="J124" i="5"/>
  <c r="K124" i="5" s="1"/>
  <c r="J460" i="5"/>
  <c r="K460" i="5" s="1"/>
  <c r="J1463" i="5"/>
  <c r="K1463" i="5" s="1"/>
  <c r="J1106" i="5"/>
  <c r="K1106" i="5" s="1"/>
  <c r="J1255" i="5"/>
  <c r="K1255" i="5" s="1"/>
  <c r="J1336" i="5"/>
  <c r="K1336" i="5" s="1"/>
  <c r="J1568" i="5"/>
  <c r="K1568" i="5" s="1"/>
  <c r="J189" i="5"/>
  <c r="K189" i="5" s="1"/>
  <c r="J688" i="5"/>
  <c r="K688" i="5" s="1"/>
  <c r="J1629" i="5"/>
  <c r="K1629" i="5" s="1"/>
  <c r="J1756" i="5"/>
  <c r="K1756" i="5" s="1"/>
  <c r="J210" i="5"/>
  <c r="K210" i="5" s="1"/>
  <c r="J522" i="5"/>
  <c r="K522" i="5" s="1"/>
  <c r="J2088" i="5"/>
  <c r="K2088" i="5" s="1"/>
  <c r="J2048" i="5"/>
  <c r="K2048" i="5" s="1"/>
  <c r="J251" i="5"/>
  <c r="K251" i="5" s="1"/>
  <c r="J962" i="5"/>
  <c r="K962" i="5" s="1"/>
  <c r="J1902" i="5"/>
  <c r="K1902" i="5" s="1"/>
  <c r="J1736" i="5"/>
  <c r="K1736" i="5" s="1"/>
  <c r="J2028" i="5"/>
  <c r="K2028" i="5" s="1"/>
  <c r="J21" i="5"/>
  <c r="K21" i="5" s="1"/>
  <c r="J1003" i="5"/>
  <c r="K1003" i="5" s="1"/>
  <c r="J647" i="5"/>
  <c r="K647" i="5" s="1"/>
  <c r="J375" i="5"/>
  <c r="K375" i="5" s="1"/>
  <c r="J418" i="5"/>
  <c r="K418" i="5" s="1"/>
  <c r="J61" i="5"/>
  <c r="K61" i="5" s="1"/>
  <c r="J1170" i="5"/>
  <c r="K1170" i="5" s="1"/>
  <c r="J855" i="5"/>
  <c r="K855" i="5" s="1"/>
  <c r="J1294" i="5"/>
  <c r="K1294" i="5" s="1"/>
  <c r="J1192" i="5"/>
  <c r="K1192" i="5" s="1"/>
  <c r="J1400" i="5"/>
  <c r="K1400" i="5" s="1"/>
  <c r="J940" i="5"/>
  <c r="K940" i="5" s="1"/>
  <c r="J2258" i="5"/>
  <c r="K2258" i="5" s="1"/>
  <c r="J1127" i="5"/>
  <c r="K1127" i="5" s="1"/>
  <c r="J834" i="5"/>
  <c r="K834" i="5" s="1"/>
  <c r="J1443" i="5"/>
  <c r="K1443" i="5" s="1"/>
  <c r="J1924" i="5"/>
  <c r="K1924" i="5" s="1"/>
  <c r="J167" i="5"/>
  <c r="K167" i="5" s="1"/>
  <c r="J315" i="5"/>
  <c r="K315" i="5" s="1"/>
  <c r="J314" i="5"/>
  <c r="K314" i="5" s="1"/>
  <c r="J1545" i="5"/>
  <c r="K1545" i="5" s="1"/>
  <c r="J40" i="5"/>
  <c r="K40" i="5" s="1"/>
  <c r="J918" i="5"/>
  <c r="K918" i="5" s="1"/>
  <c r="J1357" i="5"/>
  <c r="K1357" i="5" s="1"/>
  <c r="J231" i="5"/>
  <c r="K231" i="5" s="1"/>
  <c r="J291" i="5"/>
  <c r="K291" i="5" s="1"/>
  <c r="J812" i="5"/>
  <c r="K812" i="5" s="1"/>
  <c r="J1672" i="5"/>
  <c r="K1672" i="5" s="1"/>
  <c r="J898" i="5"/>
  <c r="K898" i="5" s="1"/>
  <c r="J145" i="5"/>
  <c r="K145" i="5" s="1"/>
  <c r="J710" i="5"/>
  <c r="K710" i="5" s="1"/>
  <c r="J582" i="5"/>
  <c r="K582" i="5" s="1"/>
  <c r="J1043" i="5"/>
  <c r="K1043" i="5" s="1"/>
  <c r="J732" i="5"/>
  <c r="K732" i="5" s="1"/>
  <c r="J752" i="5"/>
  <c r="K752" i="5" s="1"/>
  <c r="J1085" i="5"/>
  <c r="K1085" i="5" s="1"/>
  <c r="J482" i="5"/>
  <c r="K482" i="5" s="1"/>
  <c r="J794" i="5"/>
  <c r="K794" i="5" s="1"/>
  <c r="J2218" i="5"/>
  <c r="K2218" i="5" s="1"/>
  <c r="J1967" i="5"/>
  <c r="K1967" i="5" s="1"/>
  <c r="J103" i="5"/>
  <c r="K103" i="5" s="1"/>
  <c r="J1213" i="5"/>
  <c r="K1213" i="5" s="1"/>
  <c r="J2111" i="5"/>
  <c r="K2111" i="5" s="1"/>
  <c r="J875" i="5"/>
  <c r="K875" i="5" s="1"/>
  <c r="J1880" i="5"/>
  <c r="K1880" i="5" s="1"/>
  <c r="J1777" i="5"/>
  <c r="K1777" i="5" s="1"/>
  <c r="J1714" i="5"/>
  <c r="K1714" i="5" s="1"/>
  <c r="J605" i="5"/>
  <c r="K605" i="5" s="1"/>
  <c r="J396" i="5"/>
  <c r="K396" i="5" s="1"/>
  <c r="J331" i="5"/>
  <c r="K331" i="5" s="1"/>
  <c r="J1234" i="5"/>
  <c r="K1234" i="5" s="1"/>
  <c r="J1860" i="5"/>
  <c r="K1860" i="5" s="1"/>
  <c r="J542" i="5"/>
  <c r="K542" i="5" s="1"/>
  <c r="J1274" i="5"/>
  <c r="K1274" i="5" s="1"/>
  <c r="J501" i="5"/>
  <c r="K501" i="5" s="1"/>
  <c r="J82" i="5"/>
  <c r="K82" i="5" s="1"/>
  <c r="J1421" i="5"/>
  <c r="K1421" i="5" s="1"/>
  <c r="J354" i="5"/>
  <c r="K354" i="5" s="1"/>
  <c r="J1507" i="5"/>
  <c r="K1507" i="5" s="1"/>
  <c r="J625" i="5"/>
  <c r="K625" i="5" s="1"/>
  <c r="J1065" i="5"/>
  <c r="K1065" i="5" s="1"/>
  <c r="J669" i="5"/>
  <c r="K669" i="5" s="1"/>
  <c r="J1024" i="5"/>
  <c r="K1024" i="5" s="1"/>
  <c r="J1525" i="5"/>
  <c r="K1525" i="5" s="1"/>
  <c r="J564" i="5"/>
  <c r="K564" i="5" s="1"/>
  <c r="J1944" i="5"/>
  <c r="K1944" i="5" s="1"/>
  <c r="J1379" i="5"/>
  <c r="K1379" i="5" s="1"/>
  <c r="J772" i="5"/>
  <c r="K772" i="5" s="1"/>
  <c r="J1988" i="5"/>
  <c r="K1988" i="5" s="1"/>
  <c r="J1150" i="5"/>
  <c r="K1150" i="5" s="1"/>
  <c r="J271" i="5"/>
  <c r="K271" i="5" s="1"/>
  <c r="J2404" i="5" l="1"/>
  <c r="K2404" i="5" s="1"/>
  <c r="I2405" i="5"/>
  <c r="N2404" i="5"/>
  <c r="O2404" i="5" s="1"/>
  <c r="M2405" i="5"/>
  <c r="J1694" i="5"/>
  <c r="K1694" i="5" s="1"/>
  <c r="I1695" i="5"/>
  <c r="I1609" i="5"/>
  <c r="J1608" i="5"/>
  <c r="K1608" i="5" s="1"/>
  <c r="J1317" i="5"/>
  <c r="K1317" i="5" s="1"/>
  <c r="I1318" i="5"/>
  <c r="I2300" i="5"/>
  <c r="J2299" i="5"/>
  <c r="K2299" i="5" s="1"/>
  <c r="I440" i="5"/>
  <c r="J439" i="5"/>
  <c r="K439" i="5" s="1"/>
  <c r="J2153" i="5"/>
  <c r="K2153" i="5" s="1"/>
  <c r="I2154" i="5"/>
  <c r="J1837" i="5"/>
  <c r="K1837" i="5" s="1"/>
  <c r="I1838" i="5"/>
  <c r="J1485" i="5"/>
  <c r="K1485" i="5" s="1"/>
  <c r="I1486" i="5"/>
  <c r="J2381" i="5"/>
  <c r="K2381" i="5" s="1"/>
  <c r="I2382" i="5"/>
  <c r="J982" i="5"/>
  <c r="K982" i="5" s="1"/>
  <c r="I983" i="5"/>
  <c r="J2361" i="5"/>
  <c r="K2361" i="5" s="1"/>
  <c r="I2362" i="5"/>
  <c r="J2320" i="5"/>
  <c r="K2320" i="5" s="1"/>
  <c r="I2321" i="5"/>
  <c r="J1586" i="5"/>
  <c r="K1586" i="5" s="1"/>
  <c r="I1587" i="5"/>
  <c r="I2069" i="5"/>
  <c r="J2068" i="5"/>
  <c r="K2068" i="5" s="1"/>
  <c r="I1820" i="5"/>
  <c r="J1819" i="5"/>
  <c r="K1819" i="5" s="1"/>
  <c r="I2239" i="5"/>
  <c r="J2238" i="5"/>
  <c r="K2238" i="5" s="1"/>
  <c r="N2381" i="5"/>
  <c r="O2381" i="5" s="1"/>
  <c r="M2382" i="5"/>
  <c r="M1463" i="5"/>
  <c r="N1462" i="5"/>
  <c r="O1462" i="5" s="1"/>
  <c r="M354" i="5"/>
  <c r="N353" i="5"/>
  <c r="O353" i="5" s="1"/>
  <c r="M2111" i="5"/>
  <c r="N2110" i="5"/>
  <c r="O2110" i="5" s="1"/>
  <c r="N897" i="5"/>
  <c r="O897" i="5" s="1"/>
  <c r="M898" i="5"/>
  <c r="M564" i="5"/>
  <c r="N563" i="5"/>
  <c r="O563" i="5" s="1"/>
  <c r="M271" i="5"/>
  <c r="N270" i="5"/>
  <c r="O270" i="5" s="1"/>
  <c r="N2216" i="5"/>
  <c r="O2216" i="5" s="1"/>
  <c r="M2217" i="5"/>
  <c r="M1003" i="5"/>
  <c r="N1002" i="5"/>
  <c r="O1002" i="5" s="1"/>
  <c r="M1170" i="5"/>
  <c r="N1169" i="5"/>
  <c r="O1169" i="5" s="1"/>
  <c r="M1150" i="5"/>
  <c r="N1149" i="5"/>
  <c r="O1149" i="5" s="1"/>
  <c r="M1023" i="5"/>
  <c r="N1022" i="5"/>
  <c r="O1022" i="5" s="1"/>
  <c r="N1293" i="5"/>
  <c r="O1293" i="5" s="1"/>
  <c r="M1294" i="5"/>
  <c r="N1316" i="5"/>
  <c r="O1316" i="5" s="1"/>
  <c r="M1317" i="5"/>
  <c r="N459" i="5"/>
  <c r="O459" i="5" s="1"/>
  <c r="M460" i="5"/>
  <c r="M1736" i="5"/>
  <c r="N1735" i="5"/>
  <c r="O1735" i="5" s="1"/>
  <c r="N521" i="5"/>
  <c r="O521" i="5" s="1"/>
  <c r="M522" i="5"/>
  <c r="M605" i="5"/>
  <c r="N604" i="5"/>
  <c r="O604" i="5" s="1"/>
  <c r="N230" i="5"/>
  <c r="O230" i="5" s="1"/>
  <c r="M231" i="5"/>
  <c r="M314" i="5"/>
  <c r="N313" i="5"/>
  <c r="O313" i="5" s="1"/>
  <c r="M1650" i="5"/>
  <c r="N1649" i="5"/>
  <c r="O1649" i="5" s="1"/>
  <c r="M2174" i="5"/>
  <c r="N2173" i="5"/>
  <c r="O2173" i="5" s="1"/>
  <c r="M1336" i="5"/>
  <c r="N1335" i="5"/>
  <c r="O1335" i="5" s="1"/>
  <c r="M2153" i="5"/>
  <c r="N2152" i="5"/>
  <c r="O2152" i="5" s="1"/>
  <c r="M1837" i="5"/>
  <c r="N1836" i="5"/>
  <c r="O1836" i="5" s="1"/>
  <c r="N2298" i="5"/>
  <c r="O2298" i="5" s="1"/>
  <c r="M2299" i="5"/>
  <c r="M1694" i="5"/>
  <c r="N1693" i="5"/>
  <c r="O1693" i="5" s="1"/>
  <c r="M1255" i="5"/>
  <c r="N1254" i="5"/>
  <c r="O1254" i="5" s="1"/>
  <c r="M542" i="5"/>
  <c r="N541" i="5"/>
  <c r="O541" i="5" s="1"/>
  <c r="M833" i="5"/>
  <c r="N832" i="5"/>
  <c r="O832" i="5" s="1"/>
  <c r="M1065" i="5"/>
  <c r="N1064" i="5"/>
  <c r="O1064" i="5" s="1"/>
  <c r="M2320" i="5"/>
  <c r="N2319" i="5"/>
  <c r="O2319" i="5" s="1"/>
  <c r="N2006" i="5"/>
  <c r="O2006" i="5" s="1"/>
  <c r="M2007" i="5"/>
  <c r="M962" i="5"/>
  <c r="N961" i="5"/>
  <c r="O961" i="5" s="1"/>
  <c r="N1713" i="5"/>
  <c r="O1713" i="5" s="1"/>
  <c r="M1714" i="5"/>
  <c r="M291" i="5"/>
  <c r="N290" i="5"/>
  <c r="O290" i="5" s="1"/>
  <c r="M2195" i="5"/>
  <c r="N2194" i="5"/>
  <c r="O2194" i="5" s="1"/>
  <c r="M1776" i="5"/>
  <c r="N1775" i="5"/>
  <c r="O1775" i="5" s="1"/>
  <c r="M251" i="5"/>
  <c r="N250" i="5"/>
  <c r="O250" i="5" s="1"/>
  <c r="M1924" i="5"/>
  <c r="N1923" i="5"/>
  <c r="O1923" i="5" s="1"/>
  <c r="N854" i="5"/>
  <c r="O854" i="5" s="1"/>
  <c r="M855" i="5"/>
  <c r="M1860" i="5"/>
  <c r="N1859" i="5"/>
  <c r="O1859" i="5" s="1"/>
  <c r="M482" i="5"/>
  <c r="N481" i="5"/>
  <c r="O481" i="5" s="1"/>
  <c r="M1234" i="5"/>
  <c r="N1233" i="5"/>
  <c r="O1233" i="5" s="1"/>
  <c r="M501" i="5"/>
  <c r="N500" i="5"/>
  <c r="O500" i="5" s="1"/>
  <c r="N750" i="5"/>
  <c r="O750" i="5" s="1"/>
  <c r="M751" i="5"/>
  <c r="N646" i="5"/>
  <c r="O646" i="5" s="1"/>
  <c r="M647" i="5"/>
  <c r="M1756" i="5"/>
  <c r="N1755" i="5"/>
  <c r="O1755" i="5" s="1"/>
  <c r="N1671" i="5"/>
  <c r="O1671" i="5" s="1"/>
  <c r="M1672" i="5"/>
  <c r="M710" i="5"/>
  <c r="N709" i="5"/>
  <c r="O709" i="5" s="1"/>
  <c r="M1568" i="5"/>
  <c r="N1567" i="5"/>
  <c r="O1567" i="5" s="1"/>
  <c r="N417" i="5"/>
  <c r="O417" i="5" s="1"/>
  <c r="M418" i="5"/>
  <c r="M1043" i="5"/>
  <c r="N1042" i="5"/>
  <c r="O1042" i="5" s="1"/>
  <c r="M1085" i="5"/>
  <c r="N1084" i="5"/>
  <c r="O1084" i="5" s="1"/>
  <c r="M625" i="5"/>
  <c r="N624" i="5"/>
  <c r="O624" i="5" s="1"/>
  <c r="N1987" i="5"/>
  <c r="O1987" i="5" s="1"/>
  <c r="M1988" i="5"/>
  <c r="N2067" i="5"/>
  <c r="O2067" i="5" s="1"/>
  <c r="M2068" i="5"/>
  <c r="M1819" i="5"/>
  <c r="N1818" i="5"/>
  <c r="O1818" i="5" s="1"/>
  <c r="N1879" i="5"/>
  <c r="O1879" i="5" s="1"/>
  <c r="M1880" i="5"/>
  <c r="M1525" i="5"/>
  <c r="N1524" i="5"/>
  <c r="O1524" i="5" s="1"/>
  <c r="M772" i="5"/>
  <c r="N771" i="5"/>
  <c r="O771" i="5" s="1"/>
  <c r="N1607" i="5"/>
  <c r="O1607" i="5" s="1"/>
  <c r="M1608" i="5"/>
  <c r="M812" i="5"/>
  <c r="N811" i="5"/>
  <c r="O811" i="5" s="1"/>
  <c r="N981" i="5"/>
  <c r="O981" i="5" s="1"/>
  <c r="M982" i="5"/>
  <c r="M1213" i="5"/>
  <c r="N1212" i="5"/>
  <c r="O1212" i="5" s="1"/>
  <c r="M1797" i="5"/>
  <c r="N1796" i="5"/>
  <c r="O1796" i="5" s="1"/>
  <c r="M2130" i="5"/>
  <c r="N2129" i="5"/>
  <c r="O2129" i="5" s="1"/>
  <c r="M1545" i="5"/>
  <c r="N1544" i="5"/>
  <c r="O1544" i="5" s="1"/>
  <c r="N2338" i="5"/>
  <c r="O2338" i="5" s="1"/>
  <c r="M2339" i="5"/>
  <c r="M940" i="5"/>
  <c r="N939" i="5"/>
  <c r="O939" i="5" s="1"/>
  <c r="M688" i="5"/>
  <c r="N687" i="5"/>
  <c r="O687" i="5" s="1"/>
  <c r="M1629" i="5"/>
  <c r="N1628" i="5"/>
  <c r="O1628" i="5" s="1"/>
  <c r="M439" i="5"/>
  <c r="N438" i="5"/>
  <c r="O438" i="5" s="1"/>
  <c r="M732" i="5"/>
  <c r="N731" i="5"/>
  <c r="O731" i="5" s="1"/>
  <c r="M2088" i="5"/>
  <c r="N2087" i="5"/>
  <c r="O2087" i="5" s="1"/>
  <c r="N1965" i="5"/>
  <c r="O1965" i="5" s="1"/>
  <c r="M1966" i="5"/>
  <c r="M582" i="5"/>
  <c r="N581" i="5"/>
  <c r="O581" i="5" s="1"/>
  <c r="M1400" i="5"/>
  <c r="N1399" i="5"/>
  <c r="O1399" i="5" s="1"/>
  <c r="N330" i="5"/>
  <c r="O330" i="5" s="1"/>
  <c r="M331" i="5"/>
  <c r="N1191" i="5"/>
  <c r="O1191" i="5" s="1"/>
  <c r="M1192" i="5"/>
  <c r="M793" i="5"/>
  <c r="N792" i="5"/>
  <c r="O792" i="5" s="1"/>
  <c r="M1127" i="5"/>
  <c r="N1126" i="5"/>
  <c r="O1126" i="5" s="1"/>
  <c r="M2028" i="5"/>
  <c r="N2027" i="5"/>
  <c r="O2027" i="5" s="1"/>
  <c r="M2361" i="5"/>
  <c r="N2360" i="5"/>
  <c r="O2360" i="5" s="1"/>
  <c r="N1105" i="5"/>
  <c r="O1105" i="5" s="1"/>
  <c r="M1106" i="5"/>
  <c r="M2279" i="5"/>
  <c r="N2278" i="5"/>
  <c r="O2278" i="5" s="1"/>
  <c r="N1484" i="5"/>
  <c r="O1484" i="5" s="1"/>
  <c r="M1485" i="5"/>
  <c r="M1274" i="5"/>
  <c r="N1273" i="5"/>
  <c r="O1273" i="5" s="1"/>
  <c r="M1357" i="5"/>
  <c r="N1356" i="5"/>
  <c r="O1356" i="5" s="1"/>
  <c r="M669" i="5"/>
  <c r="N668" i="5"/>
  <c r="O668" i="5" s="1"/>
  <c r="N1377" i="5"/>
  <c r="O1377" i="5" s="1"/>
  <c r="M1378" i="5"/>
  <c r="N2257" i="5"/>
  <c r="O2257" i="5" s="1"/>
  <c r="M2258" i="5"/>
  <c r="M875" i="5"/>
  <c r="N874" i="5"/>
  <c r="O874" i="5" s="1"/>
  <c r="M1421" i="5"/>
  <c r="N1420" i="5"/>
  <c r="O1420" i="5" s="1"/>
  <c r="M1443" i="5"/>
  <c r="N1442" i="5"/>
  <c r="O1442" i="5" s="1"/>
  <c r="N374" i="5"/>
  <c r="O374" i="5" s="1"/>
  <c r="M375" i="5"/>
  <c r="M1902" i="5"/>
  <c r="N1901" i="5"/>
  <c r="O1901" i="5" s="1"/>
  <c r="M1944" i="5"/>
  <c r="N1943" i="5"/>
  <c r="O1943" i="5" s="1"/>
  <c r="N2047" i="5"/>
  <c r="O2047" i="5" s="1"/>
  <c r="M2048" i="5"/>
  <c r="M1506" i="5"/>
  <c r="N1505" i="5"/>
  <c r="O1505" i="5" s="1"/>
  <c r="M918" i="5"/>
  <c r="N917" i="5"/>
  <c r="O917" i="5" s="1"/>
  <c r="N1585" i="5"/>
  <c r="O1585" i="5" s="1"/>
  <c r="M1586" i="5"/>
  <c r="N395" i="5"/>
  <c r="O395" i="5" s="1"/>
  <c r="M396" i="5"/>
  <c r="N2237" i="5"/>
  <c r="O2237" i="5" s="1"/>
  <c r="M2238" i="5"/>
  <c r="M168" i="5"/>
  <c r="N167" i="5"/>
  <c r="O167" i="5" s="1"/>
  <c r="N40" i="5"/>
  <c r="O40" i="5" s="1"/>
  <c r="M41" i="5"/>
  <c r="M125" i="5"/>
  <c r="N124" i="5"/>
  <c r="O124" i="5" s="1"/>
  <c r="N145" i="5"/>
  <c r="O145" i="5" s="1"/>
  <c r="M146" i="5"/>
  <c r="M21" i="5"/>
  <c r="N20" i="5"/>
  <c r="O20" i="5" s="1"/>
  <c r="N209" i="5"/>
  <c r="O209" i="5" s="1"/>
  <c r="M210" i="5"/>
  <c r="M104" i="5"/>
  <c r="N103" i="5"/>
  <c r="O103" i="5" s="1"/>
  <c r="M190" i="5"/>
  <c r="N189" i="5"/>
  <c r="O189" i="5" s="1"/>
  <c r="M62" i="5"/>
  <c r="N61" i="5"/>
  <c r="O61" i="5" s="1"/>
  <c r="M82" i="5"/>
  <c r="N81" i="5"/>
  <c r="O81" i="5" s="1"/>
  <c r="I2282" i="5"/>
  <c r="I1381" i="5"/>
  <c r="I1088" i="5"/>
  <c r="I2342" i="5"/>
  <c r="I1548" i="5"/>
  <c r="I1046" i="5"/>
  <c r="I879" i="5"/>
  <c r="I378" i="5"/>
  <c r="I965" i="5"/>
  <c r="I1969" i="5"/>
  <c r="I254" i="5"/>
  <c r="I127" i="5"/>
  <c r="I23" i="5"/>
  <c r="I84" i="5"/>
  <c r="I64" i="5"/>
  <c r="I1739" i="5"/>
  <c r="I1905" i="5"/>
  <c r="I735" i="5"/>
  <c r="I357" i="5"/>
  <c r="I2114" i="5"/>
  <c r="I796" i="5"/>
  <c r="I294" i="5"/>
  <c r="I754" i="5"/>
  <c r="I463" i="5"/>
  <c r="I1130" i="5"/>
  <c r="I234" i="5"/>
  <c r="I1297" i="5"/>
  <c r="I504" i="5"/>
  <c r="I1339" i="5"/>
  <c r="I2198" i="5"/>
  <c r="I608" i="5"/>
  <c r="I148" i="5"/>
  <c r="I1759" i="5"/>
  <c r="I585" i="5"/>
  <c r="I1403" i="5"/>
  <c r="I212" i="5"/>
  <c r="I2220" i="5"/>
  <c r="I421" i="5"/>
  <c r="I901" i="5"/>
  <c r="I943" i="5"/>
  <c r="I525" i="5"/>
  <c r="I1947" i="5"/>
  <c r="I1863" i="5"/>
  <c r="I2091" i="5"/>
  <c r="I1026" i="5"/>
  <c r="I1109" i="5"/>
  <c r="I858" i="5"/>
  <c r="I106" i="5"/>
  <c r="I2010" i="5"/>
  <c r="I1216" i="5"/>
  <c r="I1717" i="5"/>
  <c r="I713" i="5"/>
  <c r="I334" i="5"/>
  <c r="I1068" i="5"/>
  <c r="I1153" i="5"/>
  <c r="I1360" i="5"/>
  <c r="I691" i="5"/>
  <c r="I274" i="5"/>
  <c r="I672" i="5"/>
  <c r="I1258" i="5"/>
  <c r="I1466" i="5"/>
  <c r="I1883" i="5"/>
  <c r="I650" i="5"/>
  <c r="I836" i="5"/>
  <c r="I1632" i="5"/>
  <c r="I2133" i="5"/>
  <c r="I1675" i="5"/>
  <c r="I1237" i="5"/>
  <c r="I1528" i="5"/>
  <c r="I2261" i="5"/>
  <c r="I1277" i="5"/>
  <c r="I2051" i="5"/>
  <c r="I192" i="5"/>
  <c r="I921" i="5"/>
  <c r="I43" i="5"/>
  <c r="I1991" i="5"/>
  <c r="I815" i="5"/>
  <c r="I1779" i="5"/>
  <c r="I170" i="5"/>
  <c r="I1195" i="5"/>
  <c r="I1173" i="5"/>
  <c r="I2031" i="5"/>
  <c r="I2177" i="5"/>
  <c r="J2176" i="5"/>
  <c r="K2176" i="5" s="1"/>
  <c r="I1927" i="5"/>
  <c r="I1509" i="5"/>
  <c r="I485" i="5"/>
  <c r="I1424" i="5"/>
  <c r="I1653" i="5"/>
  <c r="I775" i="5"/>
  <c r="I1800" i="5"/>
  <c r="J1800" i="5" s="1"/>
  <c r="K1800" i="5" s="1"/>
  <c r="I1006" i="5"/>
  <c r="I545" i="5"/>
  <c r="I399" i="5"/>
  <c r="I1446" i="5"/>
  <c r="I628" i="5"/>
  <c r="J1651" i="5"/>
  <c r="K1651" i="5" s="1"/>
  <c r="J2341" i="5"/>
  <c r="K2341" i="5" s="1"/>
  <c r="J2281" i="5"/>
  <c r="K2281" i="5" s="1"/>
  <c r="J2131" i="5"/>
  <c r="K2131" i="5" s="1"/>
  <c r="J2197" i="5"/>
  <c r="K2197" i="5" s="1"/>
  <c r="J2009" i="5"/>
  <c r="K2009" i="5" s="1"/>
  <c r="J272" i="5"/>
  <c r="K272" i="5" s="1"/>
  <c r="J1989" i="5"/>
  <c r="K1989" i="5" s="1"/>
  <c r="J1380" i="5"/>
  <c r="K1380" i="5" s="1"/>
  <c r="J566" i="5"/>
  <c r="K566" i="5" s="1"/>
  <c r="J565" i="5"/>
  <c r="K565" i="5" s="1"/>
  <c r="J1025" i="5"/>
  <c r="K1025" i="5" s="1"/>
  <c r="J1066" i="5"/>
  <c r="K1066" i="5" s="1"/>
  <c r="J1508" i="5"/>
  <c r="K1508" i="5" s="1"/>
  <c r="J1422" i="5"/>
  <c r="K1422" i="5" s="1"/>
  <c r="J502" i="5"/>
  <c r="K502" i="5" s="1"/>
  <c r="J1861" i="5"/>
  <c r="K1861" i="5" s="1"/>
  <c r="J332" i="5"/>
  <c r="K332" i="5" s="1"/>
  <c r="J606" i="5"/>
  <c r="K606" i="5" s="1"/>
  <c r="J1881" i="5"/>
  <c r="K1881" i="5" s="1"/>
  <c r="J2112" i="5"/>
  <c r="K2112" i="5" s="1"/>
  <c r="J1214" i="5"/>
  <c r="K1214" i="5" s="1"/>
  <c r="J1968" i="5"/>
  <c r="K1968" i="5" s="1"/>
  <c r="J2219" i="5"/>
  <c r="K2219" i="5" s="1"/>
  <c r="J483" i="5"/>
  <c r="K483" i="5" s="1"/>
  <c r="J1086" i="5"/>
  <c r="K1086" i="5" s="1"/>
  <c r="J733" i="5"/>
  <c r="K733" i="5" s="1"/>
  <c r="J1044" i="5"/>
  <c r="K1044" i="5" s="1"/>
  <c r="J711" i="5"/>
  <c r="K711" i="5" s="1"/>
  <c r="J899" i="5"/>
  <c r="K899" i="5" s="1"/>
  <c r="J813" i="5"/>
  <c r="K813" i="5" s="1"/>
  <c r="J232" i="5"/>
  <c r="K232" i="5" s="1"/>
  <c r="J919" i="5"/>
  <c r="K919" i="5" s="1"/>
  <c r="J1546" i="5"/>
  <c r="K1546" i="5" s="1"/>
  <c r="J168" i="5"/>
  <c r="K168" i="5" s="1"/>
  <c r="J835" i="5"/>
  <c r="K835" i="5" s="1"/>
  <c r="J2259" i="5"/>
  <c r="K2259" i="5" s="1"/>
  <c r="J1401" i="5"/>
  <c r="K1401" i="5" s="1"/>
  <c r="J1295" i="5"/>
  <c r="K1295" i="5" s="1"/>
  <c r="J1171" i="5"/>
  <c r="K1171" i="5" s="1"/>
  <c r="J419" i="5"/>
  <c r="K419" i="5" s="1"/>
  <c r="J648" i="5"/>
  <c r="K648" i="5" s="1"/>
  <c r="J22" i="5"/>
  <c r="K22" i="5" s="1"/>
  <c r="J1737" i="5"/>
  <c r="K1737" i="5" s="1"/>
  <c r="J1903" i="5"/>
  <c r="K1903" i="5" s="1"/>
  <c r="J252" i="5"/>
  <c r="K252" i="5" s="1"/>
  <c r="J2089" i="5"/>
  <c r="K2089" i="5" s="1"/>
  <c r="J211" i="5"/>
  <c r="K211" i="5" s="1"/>
  <c r="J1630" i="5"/>
  <c r="K1630" i="5" s="1"/>
  <c r="J689" i="5"/>
  <c r="K689" i="5" s="1"/>
  <c r="J1570" i="5"/>
  <c r="K1570" i="5" s="1"/>
  <c r="J1569" i="5"/>
  <c r="K1569" i="5" s="1"/>
  <c r="J1256" i="5"/>
  <c r="K1256" i="5" s="1"/>
  <c r="J1107" i="5"/>
  <c r="K1107" i="5" s="1"/>
  <c r="J461" i="5"/>
  <c r="K461" i="5" s="1"/>
  <c r="J41" i="5"/>
  <c r="K41" i="5" s="1"/>
  <c r="J1151" i="5"/>
  <c r="K1151" i="5" s="1"/>
  <c r="J773" i="5"/>
  <c r="K773" i="5" s="1"/>
  <c r="J1945" i="5"/>
  <c r="K1945" i="5" s="1"/>
  <c r="J1526" i="5"/>
  <c r="K1526" i="5" s="1"/>
  <c r="J670" i="5"/>
  <c r="K670" i="5" s="1"/>
  <c r="J626" i="5"/>
  <c r="K626" i="5" s="1"/>
  <c r="J355" i="5"/>
  <c r="K355" i="5" s="1"/>
  <c r="J83" i="5"/>
  <c r="K83" i="5" s="1"/>
  <c r="J1275" i="5"/>
  <c r="K1275" i="5" s="1"/>
  <c r="J543" i="5"/>
  <c r="K543" i="5" s="1"/>
  <c r="J1235" i="5"/>
  <c r="K1235" i="5" s="1"/>
  <c r="J397" i="5"/>
  <c r="K397" i="5" s="1"/>
  <c r="J1715" i="5"/>
  <c r="K1715" i="5" s="1"/>
  <c r="J1778" i="5"/>
  <c r="K1778" i="5" s="1"/>
  <c r="J876" i="5"/>
  <c r="K876" i="5" s="1"/>
  <c r="J104" i="5"/>
  <c r="K104" i="5" s="1"/>
  <c r="J795" i="5"/>
  <c r="K795" i="5" s="1"/>
  <c r="J753" i="5"/>
  <c r="K753" i="5" s="1"/>
  <c r="J583" i="5"/>
  <c r="K583" i="5" s="1"/>
  <c r="J146" i="5"/>
  <c r="K146" i="5" s="1"/>
  <c r="J1673" i="5"/>
  <c r="K1673" i="5" s="1"/>
  <c r="J292" i="5"/>
  <c r="K292" i="5" s="1"/>
  <c r="J1358" i="5"/>
  <c r="K1358" i="5" s="1"/>
  <c r="J1925" i="5"/>
  <c r="K1925" i="5" s="1"/>
  <c r="J1444" i="5"/>
  <c r="K1444" i="5" s="1"/>
  <c r="J1128" i="5"/>
  <c r="K1128" i="5" s="1"/>
  <c r="J941" i="5"/>
  <c r="K941" i="5" s="1"/>
  <c r="J1193" i="5"/>
  <c r="K1193" i="5" s="1"/>
  <c r="J856" i="5"/>
  <c r="K856" i="5" s="1"/>
  <c r="J62" i="5"/>
  <c r="K62" i="5" s="1"/>
  <c r="J376" i="5"/>
  <c r="K376" i="5" s="1"/>
  <c r="J1004" i="5"/>
  <c r="K1004" i="5" s="1"/>
  <c r="J2029" i="5"/>
  <c r="K2029" i="5" s="1"/>
  <c r="J963" i="5"/>
  <c r="K963" i="5" s="1"/>
  <c r="J2049" i="5"/>
  <c r="K2049" i="5" s="1"/>
  <c r="J523" i="5"/>
  <c r="K523" i="5" s="1"/>
  <c r="J1757" i="5"/>
  <c r="K1757" i="5" s="1"/>
  <c r="J190" i="5"/>
  <c r="K190" i="5" s="1"/>
  <c r="J1337" i="5"/>
  <c r="K1337" i="5" s="1"/>
  <c r="J1464" i="5"/>
  <c r="K1464" i="5" s="1"/>
  <c r="J125" i="5"/>
  <c r="K125" i="5" s="1"/>
  <c r="M2406" i="5" l="1"/>
  <c r="N2405" i="5"/>
  <c r="O2405" i="5" s="1"/>
  <c r="I2406" i="5"/>
  <c r="J2405" i="5"/>
  <c r="K2405" i="5" s="1"/>
  <c r="I1696" i="5"/>
  <c r="J1695" i="5"/>
  <c r="K1695" i="5" s="1"/>
  <c r="J1609" i="5"/>
  <c r="K1609" i="5" s="1"/>
  <c r="I1610" i="5"/>
  <c r="I2155" i="5"/>
  <c r="J2154" i="5"/>
  <c r="K2154" i="5" s="1"/>
  <c r="J2239" i="5"/>
  <c r="K2239" i="5" s="1"/>
  <c r="I2240" i="5"/>
  <c r="J2069" i="5"/>
  <c r="K2069" i="5" s="1"/>
  <c r="I2070" i="5"/>
  <c r="J1587" i="5"/>
  <c r="K1587" i="5" s="1"/>
  <c r="I1588" i="5"/>
  <c r="J2362" i="5"/>
  <c r="K2362" i="5" s="1"/>
  <c r="I2363" i="5"/>
  <c r="J2382" i="5"/>
  <c r="K2382" i="5" s="1"/>
  <c r="I2383" i="5"/>
  <c r="I1839" i="5"/>
  <c r="J1838" i="5"/>
  <c r="K1838" i="5" s="1"/>
  <c r="J1318" i="5"/>
  <c r="K1318" i="5" s="1"/>
  <c r="I1319" i="5"/>
  <c r="J2321" i="5"/>
  <c r="K2321" i="5" s="1"/>
  <c r="I2322" i="5"/>
  <c r="I984" i="5"/>
  <c r="J983" i="5"/>
  <c r="K983" i="5" s="1"/>
  <c r="I1487" i="5"/>
  <c r="J1486" i="5"/>
  <c r="K1486" i="5" s="1"/>
  <c r="J2300" i="5"/>
  <c r="K2300" i="5" s="1"/>
  <c r="I2301" i="5"/>
  <c r="I1821" i="5"/>
  <c r="J1821" i="5" s="1"/>
  <c r="K1821" i="5" s="1"/>
  <c r="J1820" i="5"/>
  <c r="K1820" i="5" s="1"/>
  <c r="J440" i="5"/>
  <c r="K440" i="5" s="1"/>
  <c r="I441" i="5"/>
  <c r="M2383" i="5"/>
  <c r="N2382" i="5"/>
  <c r="O2382" i="5" s="1"/>
  <c r="M2239" i="5"/>
  <c r="N2238" i="5"/>
  <c r="O2238" i="5" s="1"/>
  <c r="M1379" i="5"/>
  <c r="N1378" i="5"/>
  <c r="O1378" i="5" s="1"/>
  <c r="M2362" i="5"/>
  <c r="N2361" i="5"/>
  <c r="O2361" i="5" s="1"/>
  <c r="N1127" i="5"/>
  <c r="O1127" i="5" s="1"/>
  <c r="M1128" i="5"/>
  <c r="N1400" i="5"/>
  <c r="O1400" i="5" s="1"/>
  <c r="M1401" i="5"/>
  <c r="N732" i="5"/>
  <c r="O732" i="5" s="1"/>
  <c r="M733" i="5"/>
  <c r="M941" i="5"/>
  <c r="N940" i="5"/>
  <c r="O940" i="5" s="1"/>
  <c r="N1797" i="5"/>
  <c r="O1797" i="5" s="1"/>
  <c r="M1798" i="5"/>
  <c r="M1861" i="5"/>
  <c r="N1860" i="5"/>
  <c r="O1860" i="5" s="1"/>
  <c r="M1777" i="5"/>
  <c r="N1776" i="5"/>
  <c r="O1776" i="5" s="1"/>
  <c r="M963" i="5"/>
  <c r="N962" i="5"/>
  <c r="O962" i="5" s="1"/>
  <c r="M834" i="5"/>
  <c r="N833" i="5"/>
  <c r="O833" i="5" s="1"/>
  <c r="M1507" i="5"/>
  <c r="N1506" i="5"/>
  <c r="O1506" i="5" s="1"/>
  <c r="M1945" i="5"/>
  <c r="N1944" i="5"/>
  <c r="O1944" i="5" s="1"/>
  <c r="M1444" i="5"/>
  <c r="N1443" i="5"/>
  <c r="O1443" i="5" s="1"/>
  <c r="N875" i="5"/>
  <c r="O875" i="5" s="1"/>
  <c r="M876" i="5"/>
  <c r="M1358" i="5"/>
  <c r="N1357" i="5"/>
  <c r="O1357" i="5" s="1"/>
  <c r="M1107" i="5"/>
  <c r="N1106" i="5"/>
  <c r="O1106" i="5" s="1"/>
  <c r="N2339" i="5"/>
  <c r="O2339" i="5" s="1"/>
  <c r="M2340" i="5"/>
  <c r="N2068" i="5"/>
  <c r="O2068" i="5" s="1"/>
  <c r="M2069" i="5"/>
  <c r="M1673" i="5"/>
  <c r="N1672" i="5"/>
  <c r="O1672" i="5" s="1"/>
  <c r="M856" i="5"/>
  <c r="N855" i="5"/>
  <c r="O855" i="5" s="1"/>
  <c r="M2154" i="5"/>
  <c r="N2153" i="5"/>
  <c r="O2153" i="5" s="1"/>
  <c r="M315" i="5"/>
  <c r="N314" i="5"/>
  <c r="O314" i="5" s="1"/>
  <c r="M2218" i="5"/>
  <c r="N2217" i="5"/>
  <c r="O2217" i="5" s="1"/>
  <c r="M919" i="5"/>
  <c r="N918" i="5"/>
  <c r="O918" i="5" s="1"/>
  <c r="M1903" i="5"/>
  <c r="N1902" i="5"/>
  <c r="O1902" i="5" s="1"/>
  <c r="M1422" i="5"/>
  <c r="N1421" i="5"/>
  <c r="O1421" i="5" s="1"/>
  <c r="M670" i="5"/>
  <c r="N669" i="5"/>
  <c r="O669" i="5" s="1"/>
  <c r="M1275" i="5"/>
  <c r="N1274" i="5"/>
  <c r="O1274" i="5" s="1"/>
  <c r="M1193" i="5"/>
  <c r="N1192" i="5"/>
  <c r="O1192" i="5" s="1"/>
  <c r="N1966" i="5"/>
  <c r="O1966" i="5" s="1"/>
  <c r="M1967" i="5"/>
  <c r="M983" i="5"/>
  <c r="N982" i="5"/>
  <c r="O982" i="5" s="1"/>
  <c r="M1609" i="5"/>
  <c r="N1608" i="5"/>
  <c r="O1608" i="5" s="1"/>
  <c r="M1989" i="5"/>
  <c r="N1988" i="5"/>
  <c r="O1988" i="5" s="1"/>
  <c r="M419" i="5"/>
  <c r="N418" i="5"/>
  <c r="O418" i="5" s="1"/>
  <c r="N751" i="5"/>
  <c r="O751" i="5" s="1"/>
  <c r="M752" i="5"/>
  <c r="N2299" i="5"/>
  <c r="O2299" i="5" s="1"/>
  <c r="M2300" i="5"/>
  <c r="M1838" i="5"/>
  <c r="N1837" i="5"/>
  <c r="O1837" i="5" s="1"/>
  <c r="N1336" i="5"/>
  <c r="O1336" i="5" s="1"/>
  <c r="M1337" i="5"/>
  <c r="N1650" i="5"/>
  <c r="O1650" i="5" s="1"/>
  <c r="M1651" i="5"/>
  <c r="N522" i="5"/>
  <c r="O522" i="5" s="1"/>
  <c r="M523" i="5"/>
  <c r="M461" i="5"/>
  <c r="N460" i="5"/>
  <c r="O460" i="5" s="1"/>
  <c r="M1295" i="5"/>
  <c r="N1294" i="5"/>
  <c r="O1294" i="5" s="1"/>
  <c r="M899" i="5"/>
  <c r="N898" i="5"/>
  <c r="O898" i="5" s="1"/>
  <c r="N1586" i="5"/>
  <c r="O1586" i="5" s="1"/>
  <c r="M1587" i="5"/>
  <c r="M2280" i="5"/>
  <c r="N2279" i="5"/>
  <c r="O2279" i="5" s="1"/>
  <c r="M1630" i="5"/>
  <c r="N1629" i="5"/>
  <c r="O1629" i="5" s="1"/>
  <c r="M1546" i="5"/>
  <c r="N1545" i="5"/>
  <c r="O1545" i="5" s="1"/>
  <c r="M1526" i="5"/>
  <c r="N1525" i="5"/>
  <c r="O1525" i="5" s="1"/>
  <c r="M1820" i="5"/>
  <c r="N1819" i="5"/>
  <c r="O1819" i="5" s="1"/>
  <c r="M1086" i="5"/>
  <c r="N1085" i="5"/>
  <c r="O1085" i="5" s="1"/>
  <c r="N710" i="5"/>
  <c r="O710" i="5" s="1"/>
  <c r="M711" i="5"/>
  <c r="N1756" i="5"/>
  <c r="O1756" i="5" s="1"/>
  <c r="M1757" i="5"/>
  <c r="N1234" i="5"/>
  <c r="O1234" i="5" s="1"/>
  <c r="M1235" i="5"/>
  <c r="M1925" i="5"/>
  <c r="N1924" i="5"/>
  <c r="O1924" i="5" s="1"/>
  <c r="M292" i="5"/>
  <c r="N291" i="5"/>
  <c r="O291" i="5" s="1"/>
  <c r="N2320" i="5"/>
  <c r="O2320" i="5" s="1"/>
  <c r="M2321" i="5"/>
  <c r="M1256" i="5"/>
  <c r="N1255" i="5"/>
  <c r="O1255" i="5" s="1"/>
  <c r="N1150" i="5"/>
  <c r="O1150" i="5" s="1"/>
  <c r="M1151" i="5"/>
  <c r="M1004" i="5"/>
  <c r="N1003" i="5"/>
  <c r="O1003" i="5" s="1"/>
  <c r="M272" i="5"/>
  <c r="N271" i="5"/>
  <c r="O271" i="5" s="1"/>
  <c r="N354" i="5"/>
  <c r="O354" i="5" s="1"/>
  <c r="M355" i="5"/>
  <c r="M1486" i="5"/>
  <c r="N1485" i="5"/>
  <c r="O1485" i="5" s="1"/>
  <c r="N331" i="5"/>
  <c r="O331" i="5" s="1"/>
  <c r="M332" i="5"/>
  <c r="N1880" i="5"/>
  <c r="O1880" i="5" s="1"/>
  <c r="M1881" i="5"/>
  <c r="M648" i="5"/>
  <c r="N647" i="5"/>
  <c r="O647" i="5" s="1"/>
  <c r="N1714" i="5"/>
  <c r="O1714" i="5" s="1"/>
  <c r="M1715" i="5"/>
  <c r="M2008" i="5"/>
  <c r="N2007" i="5"/>
  <c r="O2007" i="5" s="1"/>
  <c r="N2174" i="5"/>
  <c r="O2174" i="5" s="1"/>
  <c r="M2175" i="5"/>
  <c r="N1317" i="5"/>
  <c r="O1317" i="5" s="1"/>
  <c r="M1318" i="5"/>
  <c r="M397" i="5"/>
  <c r="N396" i="5"/>
  <c r="O396" i="5" s="1"/>
  <c r="M2049" i="5"/>
  <c r="N2048" i="5"/>
  <c r="O2048" i="5" s="1"/>
  <c r="M376" i="5"/>
  <c r="N375" i="5"/>
  <c r="O375" i="5" s="1"/>
  <c r="N2258" i="5"/>
  <c r="O2258" i="5" s="1"/>
  <c r="M2259" i="5"/>
  <c r="M2029" i="5"/>
  <c r="N2028" i="5"/>
  <c r="O2028" i="5" s="1"/>
  <c r="M794" i="5"/>
  <c r="N793" i="5"/>
  <c r="O793" i="5" s="1"/>
  <c r="M583" i="5"/>
  <c r="N582" i="5"/>
  <c r="O582" i="5" s="1"/>
  <c r="M2089" i="5"/>
  <c r="N2088" i="5"/>
  <c r="O2088" i="5" s="1"/>
  <c r="M440" i="5"/>
  <c r="N439" i="5"/>
  <c r="O439" i="5" s="1"/>
  <c r="N688" i="5"/>
  <c r="O688" i="5" s="1"/>
  <c r="M689" i="5"/>
  <c r="M2131" i="5"/>
  <c r="N2130" i="5"/>
  <c r="O2130" i="5" s="1"/>
  <c r="M1214" i="5"/>
  <c r="N1213" i="5"/>
  <c r="O1213" i="5" s="1"/>
  <c r="M813" i="5"/>
  <c r="N812" i="5"/>
  <c r="O812" i="5" s="1"/>
  <c r="N772" i="5"/>
  <c r="O772" i="5" s="1"/>
  <c r="M773" i="5"/>
  <c r="M626" i="5"/>
  <c r="N625" i="5"/>
  <c r="O625" i="5" s="1"/>
  <c r="N1043" i="5"/>
  <c r="O1043" i="5" s="1"/>
  <c r="M1044" i="5"/>
  <c r="M1569" i="5"/>
  <c r="N1568" i="5"/>
  <c r="O1568" i="5" s="1"/>
  <c r="N501" i="5"/>
  <c r="O501" i="5" s="1"/>
  <c r="M502" i="5"/>
  <c r="M483" i="5"/>
  <c r="N482" i="5"/>
  <c r="O482" i="5" s="1"/>
  <c r="M252" i="5"/>
  <c r="N251" i="5"/>
  <c r="O251" i="5" s="1"/>
  <c r="M2196" i="5"/>
  <c r="N2195" i="5"/>
  <c r="O2195" i="5" s="1"/>
  <c r="M1066" i="5"/>
  <c r="N1065" i="5"/>
  <c r="O1065" i="5" s="1"/>
  <c r="M543" i="5"/>
  <c r="N542" i="5"/>
  <c r="O542" i="5" s="1"/>
  <c r="M1695" i="5"/>
  <c r="N1694" i="5"/>
  <c r="O1694" i="5" s="1"/>
  <c r="M232" i="5"/>
  <c r="N231" i="5"/>
  <c r="O231" i="5" s="1"/>
  <c r="M606" i="5"/>
  <c r="N605" i="5"/>
  <c r="O605" i="5" s="1"/>
  <c r="N1736" i="5"/>
  <c r="O1736" i="5" s="1"/>
  <c r="M1737" i="5"/>
  <c r="M1024" i="5"/>
  <c r="N1023" i="5"/>
  <c r="O1023" i="5" s="1"/>
  <c r="M1171" i="5"/>
  <c r="N1170" i="5"/>
  <c r="O1170" i="5" s="1"/>
  <c r="M565" i="5"/>
  <c r="N564" i="5"/>
  <c r="O564" i="5" s="1"/>
  <c r="N2111" i="5"/>
  <c r="O2111" i="5" s="1"/>
  <c r="M2112" i="5"/>
  <c r="M1464" i="5"/>
  <c r="N1463" i="5"/>
  <c r="O1463" i="5" s="1"/>
  <c r="M83" i="5"/>
  <c r="N82" i="5"/>
  <c r="O82" i="5" s="1"/>
  <c r="M105" i="5"/>
  <c r="N104" i="5"/>
  <c r="O104" i="5" s="1"/>
  <c r="N21" i="5"/>
  <c r="O21" i="5" s="1"/>
  <c r="M22" i="5"/>
  <c r="M169" i="5"/>
  <c r="N168" i="5"/>
  <c r="O168" i="5" s="1"/>
  <c r="M211" i="5"/>
  <c r="N210" i="5"/>
  <c r="O210" i="5" s="1"/>
  <c r="M147" i="5"/>
  <c r="N146" i="5"/>
  <c r="O146" i="5" s="1"/>
  <c r="M42" i="5"/>
  <c r="N41" i="5"/>
  <c r="O41" i="5" s="1"/>
  <c r="M126" i="5"/>
  <c r="N125" i="5"/>
  <c r="O125" i="5" s="1"/>
  <c r="M63" i="5"/>
  <c r="N62" i="5"/>
  <c r="O62" i="5" s="1"/>
  <c r="M191" i="5"/>
  <c r="N190" i="5"/>
  <c r="O190" i="5" s="1"/>
  <c r="J796" i="5"/>
  <c r="K796" i="5" s="1"/>
  <c r="I1447" i="5"/>
  <c r="I2032" i="5"/>
  <c r="I1196" i="5"/>
  <c r="I1780" i="5"/>
  <c r="I922" i="5"/>
  <c r="I2052" i="5"/>
  <c r="I2262" i="5"/>
  <c r="I400" i="5"/>
  <c r="I1007" i="5"/>
  <c r="I776" i="5"/>
  <c r="I1425" i="5"/>
  <c r="I1529" i="5"/>
  <c r="I1676" i="5"/>
  <c r="I1633" i="5"/>
  <c r="I651" i="5"/>
  <c r="I1884" i="5"/>
  <c r="I275" i="5"/>
  <c r="I1361" i="5"/>
  <c r="I1069" i="5"/>
  <c r="I714" i="5"/>
  <c r="I1217" i="5"/>
  <c r="I107" i="5"/>
  <c r="I1110" i="5"/>
  <c r="I2092" i="5"/>
  <c r="I526" i="5"/>
  <c r="I902" i="5"/>
  <c r="I2221" i="5"/>
  <c r="I1404" i="5"/>
  <c r="I1760" i="5"/>
  <c r="I149" i="5"/>
  <c r="I2199" i="5"/>
  <c r="I505" i="5"/>
  <c r="I235" i="5"/>
  <c r="I464" i="5"/>
  <c r="I295" i="5"/>
  <c r="I1906" i="5"/>
  <c r="I65" i="5"/>
  <c r="I85" i="5"/>
  <c r="I128" i="5"/>
  <c r="I1970" i="5"/>
  <c r="I379" i="5"/>
  <c r="I1047" i="5"/>
  <c r="I2343" i="5"/>
  <c r="I1382" i="5"/>
  <c r="I629" i="5"/>
  <c r="I2178" i="5"/>
  <c r="J2177" i="5"/>
  <c r="K2177" i="5" s="1"/>
  <c r="I1174" i="5"/>
  <c r="I171" i="5"/>
  <c r="I816" i="5"/>
  <c r="I44" i="5"/>
  <c r="I193" i="5"/>
  <c r="I1278" i="5"/>
  <c r="J1509" i="5"/>
  <c r="K1509" i="5" s="1"/>
  <c r="I546" i="5"/>
  <c r="I1801" i="5"/>
  <c r="I1654" i="5"/>
  <c r="I1928" i="5"/>
  <c r="I1238" i="5"/>
  <c r="I2134" i="5"/>
  <c r="I837" i="5"/>
  <c r="I1467" i="5"/>
  <c r="I692" i="5"/>
  <c r="I1154" i="5"/>
  <c r="I335" i="5"/>
  <c r="I1718" i="5"/>
  <c r="I2011" i="5"/>
  <c r="I859" i="5"/>
  <c r="I1027" i="5"/>
  <c r="I1864" i="5"/>
  <c r="I1948" i="5"/>
  <c r="I944" i="5"/>
  <c r="I422" i="5"/>
  <c r="I213" i="5"/>
  <c r="I586" i="5"/>
  <c r="I609" i="5"/>
  <c r="I1340" i="5"/>
  <c r="I1298" i="5"/>
  <c r="I1131" i="5"/>
  <c r="I755" i="5"/>
  <c r="I358" i="5"/>
  <c r="I1740" i="5"/>
  <c r="I24" i="5"/>
  <c r="I255" i="5"/>
  <c r="I966" i="5"/>
  <c r="I880" i="5"/>
  <c r="I1549" i="5"/>
  <c r="I1089" i="5"/>
  <c r="I2283" i="5"/>
  <c r="J2010" i="5"/>
  <c r="K2010" i="5" s="1"/>
  <c r="J2132" i="5"/>
  <c r="K2132" i="5" s="1"/>
  <c r="J2342" i="5"/>
  <c r="K2342" i="5" s="1"/>
  <c r="J2198" i="5"/>
  <c r="K2198" i="5" s="1"/>
  <c r="J2282" i="5"/>
  <c r="K2282" i="5" s="1"/>
  <c r="J1652" i="5"/>
  <c r="K1652" i="5" s="1"/>
  <c r="J1465" i="5"/>
  <c r="K1465" i="5" s="1"/>
  <c r="J1338" i="5"/>
  <c r="K1338" i="5" s="1"/>
  <c r="J524" i="5"/>
  <c r="K524" i="5" s="1"/>
  <c r="J964" i="5"/>
  <c r="K964" i="5" s="1"/>
  <c r="J2030" i="5"/>
  <c r="K2030" i="5" s="1"/>
  <c r="J377" i="5"/>
  <c r="K377" i="5" s="1"/>
  <c r="J857" i="5"/>
  <c r="K857" i="5" s="1"/>
  <c r="J942" i="5"/>
  <c r="K942" i="5" s="1"/>
  <c r="J1445" i="5"/>
  <c r="K1445" i="5" s="1"/>
  <c r="J1926" i="5"/>
  <c r="K1926" i="5" s="1"/>
  <c r="J1359" i="5"/>
  <c r="K1359" i="5" s="1"/>
  <c r="J1674" i="5"/>
  <c r="K1674" i="5" s="1"/>
  <c r="J147" i="5"/>
  <c r="K147" i="5" s="1"/>
  <c r="J1779" i="5"/>
  <c r="K1779" i="5" s="1"/>
  <c r="J398" i="5"/>
  <c r="K398" i="5" s="1"/>
  <c r="J544" i="5"/>
  <c r="K544" i="5" s="1"/>
  <c r="J84" i="5"/>
  <c r="K84" i="5" s="1"/>
  <c r="J627" i="5"/>
  <c r="K627" i="5" s="1"/>
  <c r="J1527" i="5"/>
  <c r="K1527" i="5" s="1"/>
  <c r="J774" i="5"/>
  <c r="K774" i="5" s="1"/>
  <c r="J42" i="5"/>
  <c r="K42" i="5" s="1"/>
  <c r="J1108" i="5"/>
  <c r="K1108" i="5" s="1"/>
  <c r="J1631" i="5"/>
  <c r="K1631" i="5" s="1"/>
  <c r="J2090" i="5"/>
  <c r="K2090" i="5" s="1"/>
  <c r="J1904" i="5"/>
  <c r="K1904" i="5" s="1"/>
  <c r="J23" i="5"/>
  <c r="K23" i="5" s="1"/>
  <c r="J420" i="5"/>
  <c r="K420" i="5" s="1"/>
  <c r="J1296" i="5"/>
  <c r="K1296" i="5" s="1"/>
  <c r="J2260" i="5"/>
  <c r="K2260" i="5" s="1"/>
  <c r="J169" i="5"/>
  <c r="K169" i="5" s="1"/>
  <c r="J920" i="5"/>
  <c r="K920" i="5" s="1"/>
  <c r="J233" i="5"/>
  <c r="K233" i="5" s="1"/>
  <c r="J900" i="5"/>
  <c r="K900" i="5" s="1"/>
  <c r="J712" i="5"/>
  <c r="K712" i="5" s="1"/>
  <c r="J735" i="5"/>
  <c r="K735" i="5" s="1"/>
  <c r="J734" i="5"/>
  <c r="K734" i="5" s="1"/>
  <c r="J485" i="5"/>
  <c r="K485" i="5" s="1"/>
  <c r="J484" i="5"/>
  <c r="K484" i="5" s="1"/>
  <c r="J1969" i="5"/>
  <c r="K1969" i="5" s="1"/>
  <c r="J2114" i="5"/>
  <c r="K2114" i="5" s="1"/>
  <c r="J2113" i="5"/>
  <c r="K2113" i="5" s="1"/>
  <c r="J607" i="5"/>
  <c r="K607" i="5" s="1"/>
  <c r="J1862" i="5"/>
  <c r="K1862" i="5" s="1"/>
  <c r="J1423" i="5"/>
  <c r="K1423" i="5" s="1"/>
  <c r="J1067" i="5"/>
  <c r="K1067" i="5" s="1"/>
  <c r="J1991" i="5"/>
  <c r="K1991" i="5" s="1"/>
  <c r="J1990" i="5"/>
  <c r="K1990" i="5" s="1"/>
  <c r="J126" i="5"/>
  <c r="K126" i="5" s="1"/>
  <c r="J191" i="5"/>
  <c r="K191" i="5" s="1"/>
  <c r="J1758" i="5"/>
  <c r="K1758" i="5" s="1"/>
  <c r="J2050" i="5"/>
  <c r="K2050" i="5" s="1"/>
  <c r="J1005" i="5"/>
  <c r="K1005" i="5" s="1"/>
  <c r="J63" i="5"/>
  <c r="K63" i="5" s="1"/>
  <c r="J1194" i="5"/>
  <c r="K1194" i="5" s="1"/>
  <c r="J1129" i="5"/>
  <c r="K1129" i="5" s="1"/>
  <c r="J293" i="5"/>
  <c r="K293" i="5" s="1"/>
  <c r="J584" i="5"/>
  <c r="K584" i="5" s="1"/>
  <c r="J754" i="5"/>
  <c r="K754" i="5" s="1"/>
  <c r="J105" i="5"/>
  <c r="K105" i="5" s="1"/>
  <c r="J877" i="5"/>
  <c r="K877" i="5" s="1"/>
  <c r="J1716" i="5"/>
  <c r="K1716" i="5" s="1"/>
  <c r="J1236" i="5"/>
  <c r="K1236" i="5" s="1"/>
  <c r="J1276" i="5"/>
  <c r="K1276" i="5" s="1"/>
  <c r="J356" i="5"/>
  <c r="K356" i="5" s="1"/>
  <c r="J672" i="5"/>
  <c r="K672" i="5" s="1"/>
  <c r="J671" i="5"/>
  <c r="K671" i="5" s="1"/>
  <c r="J1946" i="5"/>
  <c r="K1946" i="5" s="1"/>
  <c r="J1152" i="5"/>
  <c r="K1152" i="5" s="1"/>
  <c r="J462" i="5"/>
  <c r="K462" i="5" s="1"/>
  <c r="J1258" i="5"/>
  <c r="K1258" i="5" s="1"/>
  <c r="J1257" i="5"/>
  <c r="K1257" i="5" s="1"/>
  <c r="J690" i="5"/>
  <c r="K690" i="5" s="1"/>
  <c r="J212" i="5"/>
  <c r="K212" i="5" s="1"/>
  <c r="J253" i="5"/>
  <c r="K253" i="5" s="1"/>
  <c r="J1738" i="5"/>
  <c r="K1738" i="5" s="1"/>
  <c r="J649" i="5"/>
  <c r="K649" i="5" s="1"/>
  <c r="J1172" i="5"/>
  <c r="K1172" i="5" s="1"/>
  <c r="J1402" i="5"/>
  <c r="K1402" i="5" s="1"/>
  <c r="J836" i="5"/>
  <c r="K836" i="5" s="1"/>
  <c r="J1547" i="5"/>
  <c r="K1547" i="5" s="1"/>
  <c r="J814" i="5"/>
  <c r="K814" i="5" s="1"/>
  <c r="J1045" i="5"/>
  <c r="K1045" i="5" s="1"/>
  <c r="J1087" i="5"/>
  <c r="K1087" i="5" s="1"/>
  <c r="J2220" i="5"/>
  <c r="K2220" i="5" s="1"/>
  <c r="J1215" i="5"/>
  <c r="K1215" i="5" s="1"/>
  <c r="J1882" i="5"/>
  <c r="K1882" i="5" s="1"/>
  <c r="J333" i="5"/>
  <c r="K333" i="5" s="1"/>
  <c r="J503" i="5"/>
  <c r="K503" i="5" s="1"/>
  <c r="J1026" i="5"/>
  <c r="K1026" i="5" s="1"/>
  <c r="J1381" i="5"/>
  <c r="K1381" i="5" s="1"/>
  <c r="J273" i="5"/>
  <c r="K273" i="5" s="1"/>
  <c r="J2406" i="5" l="1"/>
  <c r="K2406" i="5" s="1"/>
  <c r="I2407" i="5"/>
  <c r="M2407" i="5"/>
  <c r="N2406" i="5"/>
  <c r="O2406" i="5" s="1"/>
  <c r="J1696" i="5"/>
  <c r="K1696" i="5" s="1"/>
  <c r="I1697" i="5"/>
  <c r="J1610" i="5"/>
  <c r="K1610" i="5" s="1"/>
  <c r="I1611" i="5"/>
  <c r="I442" i="5"/>
  <c r="J441" i="5"/>
  <c r="K441" i="5" s="1"/>
  <c r="J1588" i="5"/>
  <c r="K1588" i="5" s="1"/>
  <c r="I1589" i="5"/>
  <c r="J984" i="5"/>
  <c r="K984" i="5" s="1"/>
  <c r="I985" i="5"/>
  <c r="J2322" i="5"/>
  <c r="K2322" i="5" s="1"/>
  <c r="I2323" i="5"/>
  <c r="J2323" i="5" s="1"/>
  <c r="K2323" i="5" s="1"/>
  <c r="J2363" i="5"/>
  <c r="K2363" i="5" s="1"/>
  <c r="I2364" i="5"/>
  <c r="J2070" i="5"/>
  <c r="K2070" i="5" s="1"/>
  <c r="I2071" i="5"/>
  <c r="J2301" i="5"/>
  <c r="K2301" i="5" s="1"/>
  <c r="I2302" i="5"/>
  <c r="J1319" i="5"/>
  <c r="K1319" i="5" s="1"/>
  <c r="I1320" i="5"/>
  <c r="J1320" i="5" s="1"/>
  <c r="K1320" i="5" s="1"/>
  <c r="J2383" i="5"/>
  <c r="K2383" i="5" s="1"/>
  <c r="I2384" i="5"/>
  <c r="J2240" i="5"/>
  <c r="K2240" i="5" s="1"/>
  <c r="I2241" i="5"/>
  <c r="I1488" i="5"/>
  <c r="J1487" i="5"/>
  <c r="K1487" i="5" s="1"/>
  <c r="I1840" i="5"/>
  <c r="J1839" i="5"/>
  <c r="K1839" i="5" s="1"/>
  <c r="J2155" i="5"/>
  <c r="K2155" i="5" s="1"/>
  <c r="I2156" i="5"/>
  <c r="N2383" i="5"/>
  <c r="O2383" i="5" s="1"/>
  <c r="M2384" i="5"/>
  <c r="N315" i="5"/>
  <c r="O315" i="5" s="1"/>
  <c r="M566" i="5"/>
  <c r="N565" i="5"/>
  <c r="O565" i="5" s="1"/>
  <c r="M607" i="5"/>
  <c r="N606" i="5"/>
  <c r="O606" i="5" s="1"/>
  <c r="M1067" i="5"/>
  <c r="N1066" i="5"/>
  <c r="O1066" i="5" s="1"/>
  <c r="M253" i="5"/>
  <c r="N252" i="5"/>
  <c r="O252" i="5" s="1"/>
  <c r="M1716" i="5"/>
  <c r="N1715" i="5"/>
  <c r="O1715" i="5" s="1"/>
  <c r="M1152" i="5"/>
  <c r="N1151" i="5"/>
  <c r="O1151" i="5" s="1"/>
  <c r="M2322" i="5"/>
  <c r="N2321" i="5"/>
  <c r="O2321" i="5" s="1"/>
  <c r="M900" i="5"/>
  <c r="N899" i="5"/>
  <c r="O899" i="5" s="1"/>
  <c r="M462" i="5"/>
  <c r="N461" i="5"/>
  <c r="O461" i="5" s="1"/>
  <c r="N983" i="5"/>
  <c r="O983" i="5" s="1"/>
  <c r="M984" i="5"/>
  <c r="N670" i="5"/>
  <c r="O670" i="5" s="1"/>
  <c r="M671" i="5"/>
  <c r="M1904" i="5"/>
  <c r="N1903" i="5"/>
  <c r="O1903" i="5" s="1"/>
  <c r="M2240" i="5"/>
  <c r="N2239" i="5"/>
  <c r="O2239" i="5" s="1"/>
  <c r="M1738" i="5"/>
  <c r="N1737" i="5"/>
  <c r="O1737" i="5" s="1"/>
  <c r="M273" i="5"/>
  <c r="N272" i="5"/>
  <c r="O272" i="5" s="1"/>
  <c r="M1926" i="5"/>
  <c r="N1925" i="5"/>
  <c r="O1925" i="5" s="1"/>
  <c r="N1086" i="5"/>
  <c r="O1086" i="5" s="1"/>
  <c r="M1087" i="5"/>
  <c r="N1630" i="5"/>
  <c r="O1630" i="5" s="1"/>
  <c r="M1631" i="5"/>
  <c r="M524" i="5"/>
  <c r="N523" i="5"/>
  <c r="O523" i="5" s="1"/>
  <c r="M503" i="5"/>
  <c r="N502" i="5"/>
  <c r="O502" i="5" s="1"/>
  <c r="M1045" i="5"/>
  <c r="N1044" i="5"/>
  <c r="O1044" i="5" s="1"/>
  <c r="M774" i="5"/>
  <c r="N773" i="5"/>
  <c r="O773" i="5" s="1"/>
  <c r="M690" i="5"/>
  <c r="N689" i="5"/>
  <c r="O689" i="5" s="1"/>
  <c r="M2260" i="5"/>
  <c r="N2259" i="5"/>
  <c r="O2259" i="5" s="1"/>
  <c r="M2009" i="5"/>
  <c r="N2008" i="5"/>
  <c r="O2008" i="5" s="1"/>
  <c r="N648" i="5"/>
  <c r="O648" i="5" s="1"/>
  <c r="M649" i="5"/>
  <c r="M1005" i="5"/>
  <c r="N1004" i="5"/>
  <c r="O1004" i="5" s="1"/>
  <c r="M1257" i="5"/>
  <c r="N1256" i="5"/>
  <c r="O1256" i="5" s="1"/>
  <c r="M293" i="5"/>
  <c r="N292" i="5"/>
  <c r="O292" i="5" s="1"/>
  <c r="M1821" i="5"/>
  <c r="N1820" i="5"/>
  <c r="O1820" i="5" s="1"/>
  <c r="M1547" i="5"/>
  <c r="N1546" i="5"/>
  <c r="O1546" i="5" s="1"/>
  <c r="M2281" i="5"/>
  <c r="N2280" i="5"/>
  <c r="O2280" i="5" s="1"/>
  <c r="M1652" i="5"/>
  <c r="N1651" i="5"/>
  <c r="O1651" i="5" s="1"/>
  <c r="M753" i="5"/>
  <c r="N752" i="5"/>
  <c r="O752" i="5" s="1"/>
  <c r="M857" i="5"/>
  <c r="N856" i="5"/>
  <c r="O856" i="5" s="1"/>
  <c r="M1108" i="5"/>
  <c r="N1107" i="5"/>
  <c r="O1107" i="5" s="1"/>
  <c r="M1946" i="5"/>
  <c r="N1945" i="5"/>
  <c r="O1945" i="5" s="1"/>
  <c r="M1799" i="5"/>
  <c r="N1798" i="5"/>
  <c r="O1798" i="5" s="1"/>
  <c r="M734" i="5"/>
  <c r="N733" i="5"/>
  <c r="O733" i="5" s="1"/>
  <c r="M1129" i="5"/>
  <c r="N1128" i="5"/>
  <c r="O1128" i="5" s="1"/>
  <c r="M1465" i="5"/>
  <c r="N1464" i="5"/>
  <c r="O1464" i="5" s="1"/>
  <c r="M1025" i="5"/>
  <c r="N1024" i="5"/>
  <c r="O1024" i="5" s="1"/>
  <c r="N1695" i="5"/>
  <c r="O1695" i="5" s="1"/>
  <c r="M1696" i="5"/>
  <c r="M1215" i="5"/>
  <c r="N1214" i="5"/>
  <c r="O1214" i="5" s="1"/>
  <c r="M2090" i="5"/>
  <c r="N2089" i="5"/>
  <c r="O2089" i="5" s="1"/>
  <c r="M795" i="5"/>
  <c r="N794" i="5"/>
  <c r="O794" i="5" s="1"/>
  <c r="N2049" i="5"/>
  <c r="O2049" i="5" s="1"/>
  <c r="M2050" i="5"/>
  <c r="M2176" i="5"/>
  <c r="N2175" i="5"/>
  <c r="O2175" i="5" s="1"/>
  <c r="M1882" i="5"/>
  <c r="N1881" i="5"/>
  <c r="O1881" i="5" s="1"/>
  <c r="M1758" i="5"/>
  <c r="N1757" i="5"/>
  <c r="O1757" i="5" s="1"/>
  <c r="N1587" i="5"/>
  <c r="O1587" i="5" s="1"/>
  <c r="M1588" i="5"/>
  <c r="M1839" i="5"/>
  <c r="N1838" i="5"/>
  <c r="O1838" i="5" s="1"/>
  <c r="N1989" i="5"/>
  <c r="O1989" i="5" s="1"/>
  <c r="M1990" i="5"/>
  <c r="M1194" i="5"/>
  <c r="N1193" i="5"/>
  <c r="O1193" i="5" s="1"/>
  <c r="M2341" i="5"/>
  <c r="N2340" i="5"/>
  <c r="O2340" i="5" s="1"/>
  <c r="N834" i="5"/>
  <c r="O834" i="5" s="1"/>
  <c r="M835" i="5"/>
  <c r="M1778" i="5"/>
  <c r="N1777" i="5"/>
  <c r="O1777" i="5" s="1"/>
  <c r="M1380" i="5"/>
  <c r="N1379" i="5"/>
  <c r="O1379" i="5" s="1"/>
  <c r="N2112" i="5"/>
  <c r="O2112" i="5" s="1"/>
  <c r="M2113" i="5"/>
  <c r="N1486" i="5"/>
  <c r="O1486" i="5" s="1"/>
  <c r="M1487" i="5"/>
  <c r="M1527" i="5"/>
  <c r="N1526" i="5"/>
  <c r="O1526" i="5" s="1"/>
  <c r="M1338" i="5"/>
  <c r="N1337" i="5"/>
  <c r="O1337" i="5" s="1"/>
  <c r="M2301" i="5"/>
  <c r="N2300" i="5"/>
  <c r="O2300" i="5" s="1"/>
  <c r="N1967" i="5"/>
  <c r="O1967" i="5" s="1"/>
  <c r="M1968" i="5"/>
  <c r="M2219" i="5"/>
  <c r="N2218" i="5"/>
  <c r="O2218" i="5" s="1"/>
  <c r="M2155" i="5"/>
  <c r="N2154" i="5"/>
  <c r="O2154" i="5" s="1"/>
  <c r="M1674" i="5"/>
  <c r="N1673" i="5"/>
  <c r="O1673" i="5" s="1"/>
  <c r="N1358" i="5"/>
  <c r="O1358" i="5" s="1"/>
  <c r="M1359" i="5"/>
  <c r="M1445" i="5"/>
  <c r="N1444" i="5"/>
  <c r="O1444" i="5" s="1"/>
  <c r="M1508" i="5"/>
  <c r="N1507" i="5"/>
  <c r="O1507" i="5" s="1"/>
  <c r="N1401" i="5"/>
  <c r="O1401" i="5" s="1"/>
  <c r="M1402" i="5"/>
  <c r="M1172" i="5"/>
  <c r="N1171" i="5"/>
  <c r="O1171" i="5" s="1"/>
  <c r="N232" i="5"/>
  <c r="O232" i="5" s="1"/>
  <c r="M233" i="5"/>
  <c r="N543" i="5"/>
  <c r="O543" i="5" s="1"/>
  <c r="M544" i="5"/>
  <c r="M2197" i="5"/>
  <c r="N2196" i="5"/>
  <c r="O2196" i="5" s="1"/>
  <c r="M484" i="5"/>
  <c r="N483" i="5"/>
  <c r="O483" i="5" s="1"/>
  <c r="M1570" i="5"/>
  <c r="N1569" i="5"/>
  <c r="O1569" i="5" s="1"/>
  <c r="M627" i="5"/>
  <c r="N626" i="5"/>
  <c r="O626" i="5" s="1"/>
  <c r="M814" i="5"/>
  <c r="N813" i="5"/>
  <c r="O813" i="5" s="1"/>
  <c r="M2132" i="5"/>
  <c r="N2131" i="5"/>
  <c r="O2131" i="5" s="1"/>
  <c r="M441" i="5"/>
  <c r="N440" i="5"/>
  <c r="O440" i="5" s="1"/>
  <c r="M584" i="5"/>
  <c r="N583" i="5"/>
  <c r="O583" i="5" s="1"/>
  <c r="M2030" i="5"/>
  <c r="N2029" i="5"/>
  <c r="O2029" i="5" s="1"/>
  <c r="N376" i="5"/>
  <c r="O376" i="5" s="1"/>
  <c r="M377" i="5"/>
  <c r="N397" i="5"/>
  <c r="O397" i="5" s="1"/>
  <c r="M398" i="5"/>
  <c r="M1319" i="5"/>
  <c r="N1318" i="5"/>
  <c r="O1318" i="5" s="1"/>
  <c r="M333" i="5"/>
  <c r="N332" i="5"/>
  <c r="O332" i="5" s="1"/>
  <c r="M356" i="5"/>
  <c r="N355" i="5"/>
  <c r="O355" i="5" s="1"/>
  <c r="M1236" i="5"/>
  <c r="N1235" i="5"/>
  <c r="O1235" i="5" s="1"/>
  <c r="M712" i="5"/>
  <c r="N711" i="5"/>
  <c r="O711" i="5" s="1"/>
  <c r="M1296" i="5"/>
  <c r="N1295" i="5"/>
  <c r="O1295" i="5" s="1"/>
  <c r="M420" i="5"/>
  <c r="N419" i="5"/>
  <c r="O419" i="5" s="1"/>
  <c r="M1610" i="5"/>
  <c r="N1609" i="5"/>
  <c r="O1609" i="5" s="1"/>
  <c r="M1276" i="5"/>
  <c r="N1275" i="5"/>
  <c r="O1275" i="5" s="1"/>
  <c r="M1423" i="5"/>
  <c r="N1422" i="5"/>
  <c r="O1422" i="5" s="1"/>
  <c r="M920" i="5"/>
  <c r="N919" i="5"/>
  <c r="O919" i="5" s="1"/>
  <c r="M2070" i="5"/>
  <c r="N2069" i="5"/>
  <c r="O2069" i="5" s="1"/>
  <c r="N876" i="5"/>
  <c r="O876" i="5" s="1"/>
  <c r="M877" i="5"/>
  <c r="M964" i="5"/>
  <c r="N963" i="5"/>
  <c r="O963" i="5" s="1"/>
  <c r="M1862" i="5"/>
  <c r="N1861" i="5"/>
  <c r="O1861" i="5" s="1"/>
  <c r="N941" i="5"/>
  <c r="O941" i="5" s="1"/>
  <c r="M942" i="5"/>
  <c r="M2363" i="5"/>
  <c r="N2362" i="5"/>
  <c r="O2362" i="5" s="1"/>
  <c r="M192" i="5"/>
  <c r="N191" i="5"/>
  <c r="O191" i="5" s="1"/>
  <c r="M127" i="5"/>
  <c r="N126" i="5"/>
  <c r="O126" i="5" s="1"/>
  <c r="M148" i="5"/>
  <c r="N147" i="5"/>
  <c r="O147" i="5" s="1"/>
  <c r="M106" i="5"/>
  <c r="N105" i="5"/>
  <c r="O105" i="5" s="1"/>
  <c r="N22" i="5"/>
  <c r="O22" i="5" s="1"/>
  <c r="M23" i="5"/>
  <c r="M170" i="5"/>
  <c r="N169" i="5"/>
  <c r="O169" i="5" s="1"/>
  <c r="N63" i="5"/>
  <c r="O63" i="5" s="1"/>
  <c r="M64" i="5"/>
  <c r="M43" i="5"/>
  <c r="N42" i="5"/>
  <c r="O42" i="5" s="1"/>
  <c r="M212" i="5"/>
  <c r="N211" i="5"/>
  <c r="O211" i="5" s="1"/>
  <c r="M84" i="5"/>
  <c r="N83" i="5"/>
  <c r="O83" i="5" s="1"/>
  <c r="J2283" i="5"/>
  <c r="K2283" i="5" s="1"/>
  <c r="J24" i="5"/>
  <c r="K24" i="5" s="1"/>
  <c r="J1027" i="5"/>
  <c r="K1027" i="5" s="1"/>
  <c r="I172" i="5"/>
  <c r="I45" i="5"/>
  <c r="I1090" i="5"/>
  <c r="I881" i="5"/>
  <c r="I756" i="5"/>
  <c r="I1299" i="5"/>
  <c r="I587" i="5"/>
  <c r="I423" i="5"/>
  <c r="I1949" i="5"/>
  <c r="I2012" i="5"/>
  <c r="I336" i="5"/>
  <c r="I693" i="5"/>
  <c r="I838" i="5"/>
  <c r="I1239" i="5"/>
  <c r="I1802" i="5"/>
  <c r="J1802" i="5" s="1"/>
  <c r="K1802" i="5" s="1"/>
  <c r="I2179" i="5"/>
  <c r="J2178" i="5"/>
  <c r="K2178" i="5" s="1"/>
  <c r="I630" i="5"/>
  <c r="I2344" i="5"/>
  <c r="I380" i="5"/>
  <c r="I129" i="5"/>
  <c r="I296" i="5"/>
  <c r="I2200" i="5"/>
  <c r="I2222" i="5"/>
  <c r="I2093" i="5"/>
  <c r="I108" i="5"/>
  <c r="I715" i="5"/>
  <c r="I1362" i="5"/>
  <c r="I1885" i="5"/>
  <c r="I1677" i="5"/>
  <c r="I1426" i="5"/>
  <c r="I2263" i="5"/>
  <c r="I923" i="5"/>
  <c r="I1197" i="5"/>
  <c r="J1801" i="5"/>
  <c r="K1801" i="5" s="1"/>
  <c r="I817" i="5"/>
  <c r="I1175" i="5"/>
  <c r="I1550" i="5"/>
  <c r="I359" i="5"/>
  <c r="I1132" i="5"/>
  <c r="I1341" i="5"/>
  <c r="I214" i="5"/>
  <c r="I945" i="5"/>
  <c r="I1719" i="5"/>
  <c r="I1468" i="5"/>
  <c r="I2135" i="5"/>
  <c r="I1655" i="5"/>
  <c r="I547" i="5"/>
  <c r="I1383" i="5"/>
  <c r="I1048" i="5"/>
  <c r="I1971" i="5"/>
  <c r="I86" i="5"/>
  <c r="I1907" i="5"/>
  <c r="I465" i="5"/>
  <c r="I506" i="5"/>
  <c r="I150" i="5"/>
  <c r="I1405" i="5"/>
  <c r="I1111" i="5"/>
  <c r="I1218" i="5"/>
  <c r="I652" i="5"/>
  <c r="I1634" i="5"/>
  <c r="I777" i="5"/>
  <c r="I401" i="5"/>
  <c r="I1781" i="5"/>
  <c r="J1653" i="5"/>
  <c r="K1653" i="5" s="1"/>
  <c r="J2199" i="5"/>
  <c r="K2199" i="5" s="1"/>
  <c r="J2133" i="5"/>
  <c r="K2133" i="5" s="1"/>
  <c r="J2343" i="5"/>
  <c r="K2343" i="5" s="1"/>
  <c r="J2011" i="5"/>
  <c r="K2011" i="5" s="1"/>
  <c r="J1382" i="5"/>
  <c r="K1382" i="5" s="1"/>
  <c r="J504" i="5"/>
  <c r="K504" i="5" s="1"/>
  <c r="J1883" i="5"/>
  <c r="K1883" i="5" s="1"/>
  <c r="J2221" i="5"/>
  <c r="K2221" i="5" s="1"/>
  <c r="J1046" i="5"/>
  <c r="K1046" i="5" s="1"/>
  <c r="J815" i="5"/>
  <c r="K815" i="5" s="1"/>
  <c r="J1548" i="5"/>
  <c r="K1548" i="5" s="1"/>
  <c r="J837" i="5"/>
  <c r="K837" i="5" s="1"/>
  <c r="J1173" i="5"/>
  <c r="K1173" i="5" s="1"/>
  <c r="J1740" i="5"/>
  <c r="K1740" i="5" s="1"/>
  <c r="J1739" i="5"/>
  <c r="K1739" i="5" s="1"/>
  <c r="J213" i="5"/>
  <c r="K213" i="5" s="1"/>
  <c r="J1154" i="5"/>
  <c r="K1154" i="5" s="1"/>
  <c r="J1153" i="5"/>
  <c r="K1153" i="5" s="1"/>
  <c r="J1278" i="5"/>
  <c r="K1278" i="5" s="1"/>
  <c r="J1277" i="5"/>
  <c r="K1277" i="5" s="1"/>
  <c r="J1717" i="5"/>
  <c r="K1717" i="5" s="1"/>
  <c r="J106" i="5"/>
  <c r="K106" i="5" s="1"/>
  <c r="J585" i="5"/>
  <c r="K585" i="5" s="1"/>
  <c r="J294" i="5"/>
  <c r="K294" i="5" s="1"/>
  <c r="J1195" i="5"/>
  <c r="K1195" i="5" s="1"/>
  <c r="J1007" i="5"/>
  <c r="K1007" i="5" s="1"/>
  <c r="J1006" i="5"/>
  <c r="K1006" i="5" s="1"/>
  <c r="J2052" i="5"/>
  <c r="K2052" i="5" s="1"/>
  <c r="J2051" i="5"/>
  <c r="K2051" i="5" s="1"/>
  <c r="J193" i="5"/>
  <c r="K193" i="5" s="1"/>
  <c r="J192" i="5"/>
  <c r="K192" i="5" s="1"/>
  <c r="J127" i="5"/>
  <c r="K127" i="5" s="1"/>
  <c r="J1069" i="5"/>
  <c r="K1069" i="5" s="1"/>
  <c r="J1068" i="5"/>
  <c r="K1068" i="5" s="1"/>
  <c r="J1864" i="5"/>
  <c r="K1864" i="5" s="1"/>
  <c r="J1863" i="5"/>
  <c r="K1863" i="5" s="1"/>
  <c r="J713" i="5"/>
  <c r="K713" i="5" s="1"/>
  <c r="J235" i="5"/>
  <c r="K235" i="5" s="1"/>
  <c r="J234" i="5"/>
  <c r="K234" i="5" s="1"/>
  <c r="J170" i="5"/>
  <c r="K170" i="5" s="1"/>
  <c r="J1297" i="5"/>
  <c r="K1297" i="5" s="1"/>
  <c r="J2091" i="5"/>
  <c r="K2091" i="5" s="1"/>
  <c r="J1109" i="5"/>
  <c r="K1109" i="5" s="1"/>
  <c r="J775" i="5"/>
  <c r="K775" i="5" s="1"/>
  <c r="J628" i="5"/>
  <c r="K628" i="5" s="1"/>
  <c r="J545" i="5"/>
  <c r="K545" i="5" s="1"/>
  <c r="J1780" i="5"/>
  <c r="K1780" i="5" s="1"/>
  <c r="J1675" i="5"/>
  <c r="K1675" i="5" s="1"/>
  <c r="J1928" i="5"/>
  <c r="K1928" i="5" s="1"/>
  <c r="J1927" i="5"/>
  <c r="K1927" i="5" s="1"/>
  <c r="J943" i="5"/>
  <c r="K943" i="5" s="1"/>
  <c r="J378" i="5"/>
  <c r="K378" i="5" s="1"/>
  <c r="J966" i="5"/>
  <c r="K966" i="5" s="1"/>
  <c r="J965" i="5"/>
  <c r="K965" i="5" s="1"/>
  <c r="J1339" i="5"/>
  <c r="K1339" i="5" s="1"/>
  <c r="J275" i="5"/>
  <c r="K275" i="5" s="1"/>
  <c r="J274" i="5"/>
  <c r="K274" i="5" s="1"/>
  <c r="J334" i="5"/>
  <c r="K334" i="5" s="1"/>
  <c r="J1216" i="5"/>
  <c r="K1216" i="5" s="1"/>
  <c r="J1088" i="5"/>
  <c r="K1088" i="5" s="1"/>
  <c r="J1403" i="5"/>
  <c r="K1403" i="5" s="1"/>
  <c r="J650" i="5"/>
  <c r="K650" i="5" s="1"/>
  <c r="J255" i="5"/>
  <c r="K255" i="5" s="1"/>
  <c r="J254" i="5"/>
  <c r="K254" i="5" s="1"/>
  <c r="J691" i="5"/>
  <c r="K691" i="5" s="1"/>
  <c r="J463" i="5"/>
  <c r="K463" i="5" s="1"/>
  <c r="J1947" i="5"/>
  <c r="K1947" i="5" s="1"/>
  <c r="J357" i="5"/>
  <c r="K357" i="5" s="1"/>
  <c r="J1237" i="5"/>
  <c r="K1237" i="5" s="1"/>
  <c r="J878" i="5"/>
  <c r="K878" i="5" s="1"/>
  <c r="J755" i="5"/>
  <c r="K755" i="5" s="1"/>
  <c r="J1130" i="5"/>
  <c r="K1130" i="5" s="1"/>
  <c r="J65" i="5"/>
  <c r="K65" i="5" s="1"/>
  <c r="J64" i="5"/>
  <c r="K64" i="5" s="1"/>
  <c r="J1760" i="5"/>
  <c r="K1760" i="5" s="1"/>
  <c r="J1759" i="5"/>
  <c r="K1759" i="5" s="1"/>
  <c r="J1424" i="5"/>
  <c r="K1424" i="5" s="1"/>
  <c r="J609" i="5"/>
  <c r="K609" i="5" s="1"/>
  <c r="J608" i="5"/>
  <c r="K608" i="5" s="1"/>
  <c r="J1970" i="5"/>
  <c r="K1970" i="5" s="1"/>
  <c r="J902" i="5"/>
  <c r="K902" i="5" s="1"/>
  <c r="J901" i="5"/>
  <c r="K901" i="5" s="1"/>
  <c r="J921" i="5"/>
  <c r="K921" i="5" s="1"/>
  <c r="J2261" i="5"/>
  <c r="K2261" i="5" s="1"/>
  <c r="J421" i="5"/>
  <c r="K421" i="5" s="1"/>
  <c r="J1905" i="5"/>
  <c r="K1905" i="5" s="1"/>
  <c r="J1632" i="5"/>
  <c r="K1632" i="5" s="1"/>
  <c r="J43" i="5"/>
  <c r="K43" i="5" s="1"/>
  <c r="J1529" i="5"/>
  <c r="K1529" i="5" s="1"/>
  <c r="J1528" i="5"/>
  <c r="K1528" i="5" s="1"/>
  <c r="J85" i="5"/>
  <c r="K85" i="5" s="1"/>
  <c r="J399" i="5"/>
  <c r="K399" i="5" s="1"/>
  <c r="J148" i="5"/>
  <c r="K148" i="5" s="1"/>
  <c r="J1360" i="5"/>
  <c r="K1360" i="5" s="1"/>
  <c r="J1447" i="5"/>
  <c r="K1447" i="5" s="1"/>
  <c r="J1446" i="5"/>
  <c r="K1446" i="5" s="1"/>
  <c r="J859" i="5"/>
  <c r="K859" i="5" s="1"/>
  <c r="J858" i="5"/>
  <c r="K858" i="5" s="1"/>
  <c r="J2032" i="5"/>
  <c r="K2032" i="5" s="1"/>
  <c r="J2031" i="5"/>
  <c r="K2031" i="5" s="1"/>
  <c r="J526" i="5"/>
  <c r="K526" i="5" s="1"/>
  <c r="J525" i="5"/>
  <c r="K525" i="5" s="1"/>
  <c r="J1466" i="5"/>
  <c r="K1466" i="5" s="1"/>
  <c r="M2408" i="5" l="1"/>
  <c r="N2408" i="5" s="1"/>
  <c r="O2408" i="5" s="1"/>
  <c r="N2407" i="5"/>
  <c r="O2407" i="5" s="1"/>
  <c r="I2408" i="5"/>
  <c r="J2408" i="5" s="1"/>
  <c r="K2408" i="5" s="1"/>
  <c r="J2407" i="5"/>
  <c r="K2407" i="5" s="1"/>
  <c r="J1697" i="5"/>
  <c r="K1697" i="5" s="1"/>
  <c r="I1698" i="5"/>
  <c r="J1698" i="5" s="1"/>
  <c r="K1698" i="5" s="1"/>
  <c r="I1612" i="5"/>
  <c r="J1611" i="5"/>
  <c r="K1611" i="5" s="1"/>
  <c r="J2241" i="5"/>
  <c r="K2241" i="5" s="1"/>
  <c r="I2242" i="5"/>
  <c r="J2242" i="5" s="1"/>
  <c r="K2242" i="5" s="1"/>
  <c r="J2071" i="5"/>
  <c r="K2071" i="5" s="1"/>
  <c r="I2072" i="5"/>
  <c r="J2072" i="5" s="1"/>
  <c r="K2072" i="5" s="1"/>
  <c r="I1841" i="5"/>
  <c r="J1840" i="5"/>
  <c r="K1840" i="5" s="1"/>
  <c r="I2157" i="5"/>
  <c r="J2156" i="5"/>
  <c r="K2156" i="5" s="1"/>
  <c r="I2385" i="5"/>
  <c r="J2384" i="5"/>
  <c r="K2384" i="5" s="1"/>
  <c r="J2302" i="5"/>
  <c r="K2302" i="5" s="1"/>
  <c r="I2303" i="5"/>
  <c r="J2364" i="5"/>
  <c r="K2364" i="5" s="1"/>
  <c r="I2365" i="5"/>
  <c r="J2365" i="5" s="1"/>
  <c r="K2365" i="5" s="1"/>
  <c r="I986" i="5"/>
  <c r="J985" i="5"/>
  <c r="K985" i="5" s="1"/>
  <c r="J1589" i="5"/>
  <c r="K1589" i="5" s="1"/>
  <c r="I1590" i="5"/>
  <c r="I1489" i="5"/>
  <c r="J1488" i="5"/>
  <c r="K1488" i="5" s="1"/>
  <c r="I443" i="5"/>
  <c r="J442" i="5"/>
  <c r="K442" i="5" s="1"/>
  <c r="M2385" i="5"/>
  <c r="N2384" i="5"/>
  <c r="O2384" i="5" s="1"/>
  <c r="N1570" i="5"/>
  <c r="O1570" i="5" s="1"/>
  <c r="N566" i="5"/>
  <c r="O566" i="5" s="1"/>
  <c r="N1821" i="5"/>
  <c r="O1821" i="5" s="1"/>
  <c r="N2363" i="5"/>
  <c r="O2363" i="5" s="1"/>
  <c r="M2364" i="5"/>
  <c r="M1863" i="5"/>
  <c r="N1862" i="5"/>
  <c r="O1862" i="5" s="1"/>
  <c r="N920" i="5"/>
  <c r="O920" i="5" s="1"/>
  <c r="M921" i="5"/>
  <c r="N712" i="5"/>
  <c r="O712" i="5" s="1"/>
  <c r="M713" i="5"/>
  <c r="N2132" i="5"/>
  <c r="O2132" i="5" s="1"/>
  <c r="M2133" i="5"/>
  <c r="N2050" i="5"/>
  <c r="O2050" i="5" s="1"/>
  <c r="M2051" i="5"/>
  <c r="M1109" i="5"/>
  <c r="N1108" i="5"/>
  <c r="O1108" i="5" s="1"/>
  <c r="M1258" i="5"/>
  <c r="N1257" i="5"/>
  <c r="O1257" i="5" s="1"/>
  <c r="M2261" i="5"/>
  <c r="N2260" i="5"/>
  <c r="O2260" i="5" s="1"/>
  <c r="M504" i="5"/>
  <c r="N503" i="5"/>
  <c r="O503" i="5" s="1"/>
  <c r="N2240" i="5"/>
  <c r="O2240" i="5" s="1"/>
  <c r="M2241" i="5"/>
  <c r="N462" i="5"/>
  <c r="O462" i="5" s="1"/>
  <c r="M463" i="5"/>
  <c r="M1717" i="5"/>
  <c r="N1716" i="5"/>
  <c r="O1716" i="5" s="1"/>
  <c r="M943" i="5"/>
  <c r="N942" i="5"/>
  <c r="O942" i="5" s="1"/>
  <c r="M399" i="5"/>
  <c r="N398" i="5"/>
  <c r="O398" i="5" s="1"/>
  <c r="M234" i="5"/>
  <c r="N233" i="5"/>
  <c r="O233" i="5" s="1"/>
  <c r="N1445" i="5"/>
  <c r="O1445" i="5" s="1"/>
  <c r="M1446" i="5"/>
  <c r="N2219" i="5"/>
  <c r="O2219" i="5" s="1"/>
  <c r="M2220" i="5"/>
  <c r="N1778" i="5"/>
  <c r="O1778" i="5" s="1"/>
  <c r="M1779" i="5"/>
  <c r="M1883" i="5"/>
  <c r="N1882" i="5"/>
  <c r="O1882" i="5" s="1"/>
  <c r="M2091" i="5"/>
  <c r="N2090" i="5"/>
  <c r="O2090" i="5" s="1"/>
  <c r="M878" i="5"/>
  <c r="N877" i="5"/>
  <c r="O877" i="5" s="1"/>
  <c r="M378" i="5"/>
  <c r="N377" i="5"/>
  <c r="O377" i="5" s="1"/>
  <c r="N544" i="5"/>
  <c r="O544" i="5" s="1"/>
  <c r="M545" i="5"/>
  <c r="M1509" i="5"/>
  <c r="N1508" i="5"/>
  <c r="O1508" i="5" s="1"/>
  <c r="M2156" i="5"/>
  <c r="N2155" i="5"/>
  <c r="O2155" i="5" s="1"/>
  <c r="M1339" i="5"/>
  <c r="N1338" i="5"/>
  <c r="O1338" i="5" s="1"/>
  <c r="M1381" i="5"/>
  <c r="N1380" i="5"/>
  <c r="O1380" i="5" s="1"/>
  <c r="M1195" i="5"/>
  <c r="N1194" i="5"/>
  <c r="O1194" i="5" s="1"/>
  <c r="M1840" i="5"/>
  <c r="N1839" i="5"/>
  <c r="O1839" i="5" s="1"/>
  <c r="N1758" i="5"/>
  <c r="O1758" i="5" s="1"/>
  <c r="M1759" i="5"/>
  <c r="M2177" i="5"/>
  <c r="N2176" i="5"/>
  <c r="O2176" i="5" s="1"/>
  <c r="N795" i="5"/>
  <c r="O795" i="5" s="1"/>
  <c r="M796" i="5"/>
  <c r="N1215" i="5"/>
  <c r="O1215" i="5" s="1"/>
  <c r="M1216" i="5"/>
  <c r="M1026" i="5"/>
  <c r="N1025" i="5"/>
  <c r="O1025" i="5" s="1"/>
  <c r="M650" i="5"/>
  <c r="N649" i="5"/>
  <c r="O649" i="5" s="1"/>
  <c r="M1927" i="5"/>
  <c r="N1926" i="5"/>
  <c r="O1926" i="5" s="1"/>
  <c r="M1739" i="5"/>
  <c r="N1738" i="5"/>
  <c r="O1738" i="5" s="1"/>
  <c r="N671" i="5"/>
  <c r="O671" i="5" s="1"/>
  <c r="M672" i="5"/>
  <c r="N1276" i="5"/>
  <c r="O1276" i="5" s="1"/>
  <c r="M1277" i="5"/>
  <c r="N420" i="5"/>
  <c r="O420" i="5" s="1"/>
  <c r="M421" i="5"/>
  <c r="N356" i="5"/>
  <c r="O356" i="5" s="1"/>
  <c r="M357" i="5"/>
  <c r="N1319" i="5"/>
  <c r="O1319" i="5" s="1"/>
  <c r="M1320" i="5"/>
  <c r="N584" i="5"/>
  <c r="O584" i="5" s="1"/>
  <c r="M585" i="5"/>
  <c r="N627" i="5"/>
  <c r="O627" i="5" s="1"/>
  <c r="M628" i="5"/>
  <c r="M485" i="5"/>
  <c r="N484" i="5"/>
  <c r="O484" i="5" s="1"/>
  <c r="N1172" i="5"/>
  <c r="O1172" i="5" s="1"/>
  <c r="M1173" i="5"/>
  <c r="N1402" i="5"/>
  <c r="O1402" i="5" s="1"/>
  <c r="M1403" i="5"/>
  <c r="M2114" i="5"/>
  <c r="N2113" i="5"/>
  <c r="O2113" i="5" s="1"/>
  <c r="M1991" i="5"/>
  <c r="N1990" i="5"/>
  <c r="O1990" i="5" s="1"/>
  <c r="M1589" i="5"/>
  <c r="N1588" i="5"/>
  <c r="O1588" i="5" s="1"/>
  <c r="M1697" i="5"/>
  <c r="N1696" i="5"/>
  <c r="O1696" i="5" s="1"/>
  <c r="N1129" i="5"/>
  <c r="O1129" i="5" s="1"/>
  <c r="M1130" i="5"/>
  <c r="N1799" i="5"/>
  <c r="O1799" i="5" s="1"/>
  <c r="M1800" i="5"/>
  <c r="N753" i="5"/>
  <c r="O753" i="5" s="1"/>
  <c r="M754" i="5"/>
  <c r="M2282" i="5"/>
  <c r="N2281" i="5"/>
  <c r="O2281" i="5" s="1"/>
  <c r="M775" i="5"/>
  <c r="N774" i="5"/>
  <c r="O774" i="5" s="1"/>
  <c r="M1088" i="5"/>
  <c r="N1087" i="5"/>
  <c r="O1087" i="5" s="1"/>
  <c r="M2323" i="5"/>
  <c r="N2322" i="5"/>
  <c r="O2322" i="5" s="1"/>
  <c r="M1068" i="5"/>
  <c r="N1067" i="5"/>
  <c r="O1067" i="5" s="1"/>
  <c r="N1674" i="5"/>
  <c r="O1674" i="5" s="1"/>
  <c r="M1675" i="5"/>
  <c r="M2302" i="5"/>
  <c r="N2301" i="5"/>
  <c r="O2301" i="5" s="1"/>
  <c r="M1528" i="5"/>
  <c r="N1527" i="5"/>
  <c r="O1527" i="5" s="1"/>
  <c r="N2341" i="5"/>
  <c r="O2341" i="5" s="1"/>
  <c r="M2342" i="5"/>
  <c r="N1465" i="5"/>
  <c r="O1465" i="5" s="1"/>
  <c r="M1466" i="5"/>
  <c r="N524" i="5"/>
  <c r="O524" i="5" s="1"/>
  <c r="M525" i="5"/>
  <c r="M274" i="5"/>
  <c r="N273" i="5"/>
  <c r="O273" i="5" s="1"/>
  <c r="M985" i="5"/>
  <c r="N984" i="5"/>
  <c r="O984" i="5" s="1"/>
  <c r="N964" i="5"/>
  <c r="O964" i="5" s="1"/>
  <c r="M965" i="5"/>
  <c r="N2070" i="5"/>
  <c r="O2070" i="5" s="1"/>
  <c r="M2071" i="5"/>
  <c r="N1423" i="5"/>
  <c r="O1423" i="5" s="1"/>
  <c r="M1424" i="5"/>
  <c r="M1611" i="5"/>
  <c r="N1610" i="5"/>
  <c r="O1610" i="5" s="1"/>
  <c r="N1296" i="5"/>
  <c r="O1296" i="5" s="1"/>
  <c r="M1297" i="5"/>
  <c r="M1237" i="5"/>
  <c r="N1236" i="5"/>
  <c r="O1236" i="5" s="1"/>
  <c r="N333" i="5"/>
  <c r="O333" i="5" s="1"/>
  <c r="M334" i="5"/>
  <c r="M2031" i="5"/>
  <c r="N2030" i="5"/>
  <c r="O2030" i="5" s="1"/>
  <c r="M442" i="5"/>
  <c r="N441" i="5"/>
  <c r="O441" i="5" s="1"/>
  <c r="N814" i="5"/>
  <c r="O814" i="5" s="1"/>
  <c r="M815" i="5"/>
  <c r="M2198" i="5"/>
  <c r="N2197" i="5"/>
  <c r="O2197" i="5" s="1"/>
  <c r="M1360" i="5"/>
  <c r="N1359" i="5"/>
  <c r="O1359" i="5" s="1"/>
  <c r="M1969" i="5"/>
  <c r="N1968" i="5"/>
  <c r="O1968" i="5" s="1"/>
  <c r="N1487" i="5"/>
  <c r="O1487" i="5" s="1"/>
  <c r="M1488" i="5"/>
  <c r="M836" i="5"/>
  <c r="N835" i="5"/>
  <c r="O835" i="5" s="1"/>
  <c r="M735" i="5"/>
  <c r="N734" i="5"/>
  <c r="O734" i="5" s="1"/>
  <c r="M1947" i="5"/>
  <c r="N1946" i="5"/>
  <c r="O1946" i="5" s="1"/>
  <c r="M858" i="5"/>
  <c r="N857" i="5"/>
  <c r="O857" i="5" s="1"/>
  <c r="N1652" i="5"/>
  <c r="O1652" i="5" s="1"/>
  <c r="M1653" i="5"/>
  <c r="N1547" i="5"/>
  <c r="O1547" i="5" s="1"/>
  <c r="M1548" i="5"/>
  <c r="M294" i="5"/>
  <c r="N293" i="5"/>
  <c r="O293" i="5" s="1"/>
  <c r="M1006" i="5"/>
  <c r="N1005" i="5"/>
  <c r="O1005" i="5" s="1"/>
  <c r="M2010" i="5"/>
  <c r="N2009" i="5"/>
  <c r="O2009" i="5" s="1"/>
  <c r="N690" i="5"/>
  <c r="O690" i="5" s="1"/>
  <c r="M691" i="5"/>
  <c r="N1045" i="5"/>
  <c r="O1045" i="5" s="1"/>
  <c r="M1046" i="5"/>
  <c r="N1631" i="5"/>
  <c r="O1631" i="5" s="1"/>
  <c r="M1632" i="5"/>
  <c r="M1905" i="5"/>
  <c r="N1904" i="5"/>
  <c r="O1904" i="5" s="1"/>
  <c r="N900" i="5"/>
  <c r="O900" i="5" s="1"/>
  <c r="M901" i="5"/>
  <c r="N1152" i="5"/>
  <c r="O1152" i="5" s="1"/>
  <c r="M1153" i="5"/>
  <c r="M254" i="5"/>
  <c r="N253" i="5"/>
  <c r="O253" i="5" s="1"/>
  <c r="M608" i="5"/>
  <c r="N607" i="5"/>
  <c r="O607" i="5" s="1"/>
  <c r="M213" i="5"/>
  <c r="N212" i="5"/>
  <c r="O212" i="5" s="1"/>
  <c r="N170" i="5"/>
  <c r="O170" i="5" s="1"/>
  <c r="M171" i="5"/>
  <c r="M107" i="5"/>
  <c r="N106" i="5"/>
  <c r="O106" i="5" s="1"/>
  <c r="N64" i="5"/>
  <c r="O64" i="5" s="1"/>
  <c r="M65" i="5"/>
  <c r="M85" i="5"/>
  <c r="N84" i="5"/>
  <c r="O84" i="5" s="1"/>
  <c r="N43" i="5"/>
  <c r="O43" i="5" s="1"/>
  <c r="M44" i="5"/>
  <c r="M149" i="5"/>
  <c r="N148" i="5"/>
  <c r="O148" i="5" s="1"/>
  <c r="M193" i="5"/>
  <c r="N192" i="5"/>
  <c r="O192" i="5" s="1"/>
  <c r="M24" i="5"/>
  <c r="N23" i="5"/>
  <c r="O23" i="5" s="1"/>
  <c r="N127" i="5"/>
  <c r="O127" i="5" s="1"/>
  <c r="M128" i="5"/>
  <c r="J756" i="5"/>
  <c r="K756" i="5" s="1"/>
  <c r="J1781" i="5"/>
  <c r="K1781" i="5" s="1"/>
  <c r="I402" i="5"/>
  <c r="I151" i="5"/>
  <c r="I87" i="5"/>
  <c r="I1656" i="5"/>
  <c r="I1720" i="5"/>
  <c r="I1300" i="5"/>
  <c r="J2222" i="5"/>
  <c r="K2222" i="5" s="1"/>
  <c r="I1678" i="5"/>
  <c r="I1886" i="5"/>
  <c r="I716" i="5"/>
  <c r="I2094" i="5"/>
  <c r="I2201" i="5"/>
  <c r="I2345" i="5"/>
  <c r="I924" i="5"/>
  <c r="I1427" i="5"/>
  <c r="I297" i="5"/>
  <c r="I631" i="5"/>
  <c r="I466" i="5"/>
  <c r="I1049" i="5"/>
  <c r="I215" i="5"/>
  <c r="I1176" i="5"/>
  <c r="I694" i="5"/>
  <c r="I882" i="5"/>
  <c r="J2012" i="5"/>
  <c r="K2012" i="5" s="1"/>
  <c r="I653" i="5"/>
  <c r="I1908" i="5"/>
  <c r="I1972" i="5"/>
  <c r="I1384" i="5"/>
  <c r="I548" i="5"/>
  <c r="I2136" i="5"/>
  <c r="I1469" i="5"/>
  <c r="I946" i="5"/>
  <c r="I1133" i="5"/>
  <c r="I1551" i="5"/>
  <c r="J2179" i="5"/>
  <c r="K2179" i="5" s="1"/>
  <c r="I1803" i="5"/>
  <c r="I839" i="5"/>
  <c r="I337" i="5"/>
  <c r="I1950" i="5"/>
  <c r="I588" i="5"/>
  <c r="I173" i="5"/>
  <c r="J2344" i="5"/>
  <c r="K2344" i="5" s="1"/>
  <c r="J2200" i="5"/>
  <c r="K2200" i="5" s="1"/>
  <c r="J2134" i="5"/>
  <c r="K2134" i="5" s="1"/>
  <c r="J1654" i="5"/>
  <c r="K1654" i="5" s="1"/>
  <c r="J1362" i="5"/>
  <c r="K1362" i="5" s="1"/>
  <c r="J1361" i="5"/>
  <c r="K1361" i="5" s="1"/>
  <c r="J423" i="5"/>
  <c r="K423" i="5" s="1"/>
  <c r="J422" i="5"/>
  <c r="K422" i="5" s="1"/>
  <c r="J1971" i="5"/>
  <c r="K1971" i="5" s="1"/>
  <c r="J879" i="5"/>
  <c r="K879" i="5" s="1"/>
  <c r="J464" i="5"/>
  <c r="K464" i="5" s="1"/>
  <c r="J1405" i="5"/>
  <c r="K1405" i="5" s="1"/>
  <c r="J1404" i="5"/>
  <c r="K1404" i="5" s="1"/>
  <c r="J1218" i="5"/>
  <c r="K1218" i="5" s="1"/>
  <c r="J1217" i="5"/>
  <c r="K1217" i="5" s="1"/>
  <c r="J944" i="5"/>
  <c r="K944" i="5" s="1"/>
  <c r="J1676" i="5"/>
  <c r="K1676" i="5" s="1"/>
  <c r="J546" i="5"/>
  <c r="K546" i="5" s="1"/>
  <c r="J777" i="5"/>
  <c r="K777" i="5" s="1"/>
  <c r="J776" i="5"/>
  <c r="K776" i="5" s="1"/>
  <c r="J2092" i="5"/>
  <c r="K2092" i="5" s="1"/>
  <c r="J171" i="5"/>
  <c r="K171" i="5" s="1"/>
  <c r="J714" i="5"/>
  <c r="K714" i="5" s="1"/>
  <c r="J586" i="5"/>
  <c r="K586" i="5" s="1"/>
  <c r="J1718" i="5"/>
  <c r="K1718" i="5" s="1"/>
  <c r="J838" i="5"/>
  <c r="K838" i="5" s="1"/>
  <c r="J817" i="5"/>
  <c r="K817" i="5" s="1"/>
  <c r="J816" i="5"/>
  <c r="K816" i="5" s="1"/>
  <c r="J506" i="5"/>
  <c r="K506" i="5" s="1"/>
  <c r="J505" i="5"/>
  <c r="K505" i="5" s="1"/>
  <c r="J400" i="5"/>
  <c r="K400" i="5" s="1"/>
  <c r="J1634" i="5"/>
  <c r="K1634" i="5" s="1"/>
  <c r="J1633" i="5"/>
  <c r="K1633" i="5" s="1"/>
  <c r="J922" i="5"/>
  <c r="K922" i="5" s="1"/>
  <c r="J1425" i="5"/>
  <c r="K1425" i="5" s="1"/>
  <c r="J359" i="5"/>
  <c r="K359" i="5" s="1"/>
  <c r="J358" i="5"/>
  <c r="K358" i="5" s="1"/>
  <c r="J1467" i="5"/>
  <c r="K1467" i="5" s="1"/>
  <c r="J149" i="5"/>
  <c r="K149" i="5" s="1"/>
  <c r="J86" i="5"/>
  <c r="K86" i="5" s="1"/>
  <c r="J45" i="5"/>
  <c r="K45" i="5" s="1"/>
  <c r="J44" i="5"/>
  <c r="K44" i="5" s="1"/>
  <c r="J1906" i="5"/>
  <c r="K1906" i="5" s="1"/>
  <c r="J2263" i="5"/>
  <c r="K2263" i="5" s="1"/>
  <c r="J2262" i="5"/>
  <c r="K2262" i="5" s="1"/>
  <c r="J1131" i="5"/>
  <c r="K1131" i="5" s="1"/>
  <c r="J1239" i="5"/>
  <c r="K1239" i="5" s="1"/>
  <c r="J1238" i="5"/>
  <c r="K1238" i="5" s="1"/>
  <c r="J1948" i="5"/>
  <c r="K1948" i="5" s="1"/>
  <c r="J692" i="5"/>
  <c r="K692" i="5" s="1"/>
  <c r="J651" i="5"/>
  <c r="K651" i="5" s="1"/>
  <c r="J1090" i="5"/>
  <c r="K1090" i="5" s="1"/>
  <c r="J1089" i="5"/>
  <c r="K1089" i="5" s="1"/>
  <c r="J335" i="5"/>
  <c r="K335" i="5" s="1"/>
  <c r="J1341" i="5"/>
  <c r="K1341" i="5" s="1"/>
  <c r="J1340" i="5"/>
  <c r="K1340" i="5" s="1"/>
  <c r="J380" i="5"/>
  <c r="K380" i="5" s="1"/>
  <c r="J379" i="5"/>
  <c r="K379" i="5" s="1"/>
  <c r="J629" i="5"/>
  <c r="K629" i="5" s="1"/>
  <c r="J1111" i="5"/>
  <c r="K1111" i="5" s="1"/>
  <c r="J1110" i="5"/>
  <c r="K1110" i="5" s="1"/>
  <c r="J1298" i="5"/>
  <c r="K1298" i="5" s="1"/>
  <c r="J129" i="5"/>
  <c r="K129" i="5" s="1"/>
  <c r="J128" i="5"/>
  <c r="K128" i="5" s="1"/>
  <c r="J1197" i="5"/>
  <c r="K1197" i="5" s="1"/>
  <c r="J1196" i="5"/>
  <c r="K1196" i="5" s="1"/>
  <c r="J295" i="5"/>
  <c r="K295" i="5" s="1"/>
  <c r="J108" i="5"/>
  <c r="K108" i="5" s="1"/>
  <c r="J107" i="5"/>
  <c r="K107" i="5" s="1"/>
  <c r="J214" i="5"/>
  <c r="K214" i="5" s="1"/>
  <c r="J1174" i="5"/>
  <c r="K1174" i="5" s="1"/>
  <c r="J1549" i="5"/>
  <c r="K1549" i="5" s="1"/>
  <c r="J1047" i="5"/>
  <c r="K1047" i="5" s="1"/>
  <c r="J1884" i="5"/>
  <c r="K1884" i="5" s="1"/>
  <c r="J1383" i="5"/>
  <c r="K1383" i="5" s="1"/>
  <c r="J1612" i="5" l="1"/>
  <c r="K1612" i="5" s="1"/>
  <c r="I1613" i="5"/>
  <c r="J1613" i="5" s="1"/>
  <c r="K1613" i="5" s="1"/>
  <c r="J1489" i="5"/>
  <c r="K1489" i="5" s="1"/>
  <c r="I1490" i="5"/>
  <c r="J1490" i="5" s="1"/>
  <c r="K1490" i="5" s="1"/>
  <c r="J986" i="5"/>
  <c r="K986" i="5" s="1"/>
  <c r="I987" i="5"/>
  <c r="J987" i="5" s="1"/>
  <c r="K987" i="5" s="1"/>
  <c r="I1591" i="5"/>
  <c r="J1590" i="5"/>
  <c r="K1590" i="5" s="1"/>
  <c r="I2304" i="5"/>
  <c r="J2304" i="5" s="1"/>
  <c r="K2304" i="5" s="1"/>
  <c r="J2303" i="5"/>
  <c r="K2303" i="5" s="1"/>
  <c r="I2158" i="5"/>
  <c r="J2158" i="5" s="1"/>
  <c r="K2158" i="5" s="1"/>
  <c r="J2157" i="5"/>
  <c r="K2157" i="5" s="1"/>
  <c r="J443" i="5"/>
  <c r="K443" i="5" s="1"/>
  <c r="I444" i="5"/>
  <c r="J444" i="5" s="1"/>
  <c r="K444" i="5" s="1"/>
  <c r="I2386" i="5"/>
  <c r="J2385" i="5"/>
  <c r="K2385" i="5" s="1"/>
  <c r="I1842" i="5"/>
  <c r="J1841" i="5"/>
  <c r="K1841" i="5" s="1"/>
  <c r="N2385" i="5"/>
  <c r="O2385" i="5" s="1"/>
  <c r="M2386" i="5"/>
  <c r="N65" i="5"/>
  <c r="O65" i="5" s="1"/>
  <c r="N796" i="5"/>
  <c r="O796" i="5" s="1"/>
  <c r="N735" i="5"/>
  <c r="O735" i="5" s="1"/>
  <c r="N1991" i="5"/>
  <c r="O1991" i="5" s="1"/>
  <c r="N485" i="5"/>
  <c r="O485" i="5" s="1"/>
  <c r="N1320" i="5"/>
  <c r="O1320" i="5" s="1"/>
  <c r="N672" i="5"/>
  <c r="O672" i="5" s="1"/>
  <c r="N24" i="5"/>
  <c r="O24" i="5" s="1"/>
  <c r="N193" i="5"/>
  <c r="O193" i="5" s="1"/>
  <c r="N2323" i="5"/>
  <c r="O2323" i="5" s="1"/>
  <c r="N2114" i="5"/>
  <c r="O2114" i="5" s="1"/>
  <c r="N1509" i="5"/>
  <c r="O1509" i="5" s="1"/>
  <c r="N1258" i="5"/>
  <c r="O1258" i="5" s="1"/>
  <c r="N1905" i="5"/>
  <c r="O1905" i="5" s="1"/>
  <c r="M1906" i="5"/>
  <c r="M2011" i="5"/>
  <c r="N2010" i="5"/>
  <c r="O2010" i="5" s="1"/>
  <c r="N294" i="5"/>
  <c r="O294" i="5" s="1"/>
  <c r="M295" i="5"/>
  <c r="N1947" i="5"/>
  <c r="O1947" i="5" s="1"/>
  <c r="M1948" i="5"/>
  <c r="N1969" i="5"/>
  <c r="O1969" i="5" s="1"/>
  <c r="M1970" i="5"/>
  <c r="N442" i="5"/>
  <c r="O442" i="5" s="1"/>
  <c r="M443" i="5"/>
  <c r="N985" i="5"/>
  <c r="O985" i="5" s="1"/>
  <c r="M986" i="5"/>
  <c r="M1131" i="5"/>
  <c r="N1130" i="5"/>
  <c r="O1130" i="5" s="1"/>
  <c r="N1026" i="5"/>
  <c r="O1026" i="5" s="1"/>
  <c r="M1027" i="5"/>
  <c r="M1196" i="5"/>
  <c r="N1195" i="5"/>
  <c r="O1195" i="5" s="1"/>
  <c r="M1340" i="5"/>
  <c r="N1339" i="5"/>
  <c r="O1339" i="5" s="1"/>
  <c r="N378" i="5"/>
  <c r="O378" i="5" s="1"/>
  <c r="M379" i="5"/>
  <c r="M922" i="5"/>
  <c r="N921" i="5"/>
  <c r="O921" i="5" s="1"/>
  <c r="M902" i="5"/>
  <c r="N901" i="5"/>
  <c r="O901" i="5" s="1"/>
  <c r="M692" i="5"/>
  <c r="N691" i="5"/>
  <c r="O691" i="5" s="1"/>
  <c r="N1548" i="5"/>
  <c r="O1548" i="5" s="1"/>
  <c r="M1549" i="5"/>
  <c r="M1676" i="5"/>
  <c r="N1675" i="5"/>
  <c r="O1675" i="5" s="1"/>
  <c r="M546" i="5"/>
  <c r="N545" i="5"/>
  <c r="O545" i="5" s="1"/>
  <c r="M2092" i="5"/>
  <c r="N2091" i="5"/>
  <c r="O2091" i="5" s="1"/>
  <c r="N399" i="5"/>
  <c r="O399" i="5" s="1"/>
  <c r="M400" i="5"/>
  <c r="M255" i="5"/>
  <c r="N254" i="5"/>
  <c r="O254" i="5" s="1"/>
  <c r="N1006" i="5"/>
  <c r="O1006" i="5" s="1"/>
  <c r="M1007" i="5"/>
  <c r="N858" i="5"/>
  <c r="O858" i="5" s="1"/>
  <c r="M859" i="5"/>
  <c r="N1360" i="5"/>
  <c r="O1360" i="5" s="1"/>
  <c r="M1361" i="5"/>
  <c r="M2032" i="5"/>
  <c r="N2031" i="5"/>
  <c r="O2031" i="5" s="1"/>
  <c r="N1237" i="5"/>
  <c r="O1237" i="5" s="1"/>
  <c r="M1238" i="5"/>
  <c r="N1611" i="5"/>
  <c r="O1611" i="5" s="1"/>
  <c r="M1612" i="5"/>
  <c r="M275" i="5"/>
  <c r="N274" i="5"/>
  <c r="O274" i="5" s="1"/>
  <c r="M1529" i="5"/>
  <c r="N1528" i="5"/>
  <c r="O1528" i="5" s="1"/>
  <c r="N1800" i="5"/>
  <c r="O1800" i="5" s="1"/>
  <c r="M1801" i="5"/>
  <c r="M1404" i="5"/>
  <c r="N1403" i="5"/>
  <c r="O1403" i="5" s="1"/>
  <c r="M586" i="5"/>
  <c r="N585" i="5"/>
  <c r="O585" i="5" s="1"/>
  <c r="M358" i="5"/>
  <c r="N357" i="5"/>
  <c r="O357" i="5" s="1"/>
  <c r="N1277" i="5"/>
  <c r="O1277" i="5" s="1"/>
  <c r="M1278" i="5"/>
  <c r="M1740" i="5"/>
  <c r="N1739" i="5"/>
  <c r="O1739" i="5" s="1"/>
  <c r="N650" i="5"/>
  <c r="O650" i="5" s="1"/>
  <c r="M651" i="5"/>
  <c r="N2177" i="5"/>
  <c r="O2177" i="5" s="1"/>
  <c r="M2178" i="5"/>
  <c r="N1840" i="5"/>
  <c r="O1840" i="5" s="1"/>
  <c r="M1841" i="5"/>
  <c r="N1381" i="5"/>
  <c r="O1381" i="5" s="1"/>
  <c r="M1382" i="5"/>
  <c r="M2157" i="5"/>
  <c r="N2156" i="5"/>
  <c r="O2156" i="5" s="1"/>
  <c r="M879" i="5"/>
  <c r="N878" i="5"/>
  <c r="O878" i="5" s="1"/>
  <c r="N2220" i="5"/>
  <c r="O2220" i="5" s="1"/>
  <c r="M2221" i="5"/>
  <c r="M464" i="5"/>
  <c r="N463" i="5"/>
  <c r="O463" i="5" s="1"/>
  <c r="N2051" i="5"/>
  <c r="O2051" i="5" s="1"/>
  <c r="M2052" i="5"/>
  <c r="N713" i="5"/>
  <c r="O713" i="5" s="1"/>
  <c r="M714" i="5"/>
  <c r="M609" i="5"/>
  <c r="N608" i="5"/>
  <c r="O608" i="5" s="1"/>
  <c r="N836" i="5"/>
  <c r="O836" i="5" s="1"/>
  <c r="M837" i="5"/>
  <c r="M2199" i="5"/>
  <c r="N2198" i="5"/>
  <c r="O2198" i="5" s="1"/>
  <c r="N2302" i="5"/>
  <c r="O2302" i="5" s="1"/>
  <c r="M2303" i="5"/>
  <c r="N754" i="5"/>
  <c r="O754" i="5" s="1"/>
  <c r="M755" i="5"/>
  <c r="M1174" i="5"/>
  <c r="N1173" i="5"/>
  <c r="O1173" i="5" s="1"/>
  <c r="M629" i="5"/>
  <c r="N628" i="5"/>
  <c r="O628" i="5" s="1"/>
  <c r="M422" i="5"/>
  <c r="N421" i="5"/>
  <c r="O421" i="5" s="1"/>
  <c r="N1927" i="5"/>
  <c r="O1927" i="5" s="1"/>
  <c r="M1928" i="5"/>
  <c r="M1780" i="5"/>
  <c r="N1779" i="5"/>
  <c r="O1779" i="5" s="1"/>
  <c r="M1447" i="5"/>
  <c r="N1446" i="5"/>
  <c r="O1446" i="5" s="1"/>
  <c r="M2242" i="5"/>
  <c r="N2241" i="5"/>
  <c r="O2241" i="5" s="1"/>
  <c r="M2134" i="5"/>
  <c r="N2133" i="5"/>
  <c r="O2133" i="5" s="1"/>
  <c r="M2365" i="5"/>
  <c r="N2364" i="5"/>
  <c r="O2364" i="5" s="1"/>
  <c r="M1633" i="5"/>
  <c r="N1632" i="5"/>
  <c r="O1632" i="5" s="1"/>
  <c r="N1488" i="5"/>
  <c r="O1488" i="5" s="1"/>
  <c r="M1489" i="5"/>
  <c r="M816" i="5"/>
  <c r="N815" i="5"/>
  <c r="O815" i="5" s="1"/>
  <c r="M2072" i="5"/>
  <c r="N2071" i="5"/>
  <c r="O2071" i="5" s="1"/>
  <c r="M1467" i="5"/>
  <c r="N1466" i="5"/>
  <c r="O1466" i="5" s="1"/>
  <c r="N775" i="5"/>
  <c r="O775" i="5" s="1"/>
  <c r="M776" i="5"/>
  <c r="N1589" i="5"/>
  <c r="O1589" i="5" s="1"/>
  <c r="M1590" i="5"/>
  <c r="M1217" i="5"/>
  <c r="N1216" i="5"/>
  <c r="O1216" i="5" s="1"/>
  <c r="M1718" i="5"/>
  <c r="N1717" i="5"/>
  <c r="O1717" i="5" s="1"/>
  <c r="N2261" i="5"/>
  <c r="O2261" i="5" s="1"/>
  <c r="M2262" i="5"/>
  <c r="N1109" i="5"/>
  <c r="O1109" i="5" s="1"/>
  <c r="M1110" i="5"/>
  <c r="N1153" i="5"/>
  <c r="O1153" i="5" s="1"/>
  <c r="M1154" i="5"/>
  <c r="N1046" i="5"/>
  <c r="O1046" i="5" s="1"/>
  <c r="M1047" i="5"/>
  <c r="N1653" i="5"/>
  <c r="O1653" i="5" s="1"/>
  <c r="M1654" i="5"/>
  <c r="M335" i="5"/>
  <c r="N334" i="5"/>
  <c r="O334" i="5" s="1"/>
  <c r="N1297" i="5"/>
  <c r="O1297" i="5" s="1"/>
  <c r="M1298" i="5"/>
  <c r="M1425" i="5"/>
  <c r="N1424" i="5"/>
  <c r="O1424" i="5" s="1"/>
  <c r="M966" i="5"/>
  <c r="N965" i="5"/>
  <c r="O965" i="5" s="1"/>
  <c r="M526" i="5"/>
  <c r="N525" i="5"/>
  <c r="O525" i="5" s="1"/>
  <c r="N2342" i="5"/>
  <c r="O2342" i="5" s="1"/>
  <c r="M2343" i="5"/>
  <c r="M1069" i="5"/>
  <c r="N1068" i="5"/>
  <c r="O1068" i="5" s="1"/>
  <c r="N1088" i="5"/>
  <c r="O1088" i="5" s="1"/>
  <c r="M1089" i="5"/>
  <c r="M2283" i="5"/>
  <c r="N2282" i="5"/>
  <c r="O2282" i="5" s="1"/>
  <c r="M1698" i="5"/>
  <c r="N1697" i="5"/>
  <c r="O1697" i="5" s="1"/>
  <c r="M1760" i="5"/>
  <c r="N1759" i="5"/>
  <c r="O1759" i="5" s="1"/>
  <c r="M1884" i="5"/>
  <c r="N1883" i="5"/>
  <c r="O1883" i="5" s="1"/>
  <c r="N234" i="5"/>
  <c r="O234" i="5" s="1"/>
  <c r="M235" i="5"/>
  <c r="N943" i="5"/>
  <c r="O943" i="5" s="1"/>
  <c r="M944" i="5"/>
  <c r="N504" i="5"/>
  <c r="O504" i="5" s="1"/>
  <c r="M505" i="5"/>
  <c r="M1864" i="5"/>
  <c r="N1863" i="5"/>
  <c r="O1863" i="5" s="1"/>
  <c r="M150" i="5"/>
  <c r="N149" i="5"/>
  <c r="O149" i="5" s="1"/>
  <c r="N85" i="5"/>
  <c r="O85" i="5" s="1"/>
  <c r="M86" i="5"/>
  <c r="N44" i="5"/>
  <c r="O44" i="5" s="1"/>
  <c r="M45" i="5"/>
  <c r="N107" i="5"/>
  <c r="O107" i="5" s="1"/>
  <c r="M108" i="5"/>
  <c r="N213" i="5"/>
  <c r="O213" i="5" s="1"/>
  <c r="M214" i="5"/>
  <c r="M129" i="5"/>
  <c r="N128" i="5"/>
  <c r="O128" i="5" s="1"/>
  <c r="M172" i="5"/>
  <c r="N171" i="5"/>
  <c r="O171" i="5" s="1"/>
  <c r="J1384" i="5"/>
  <c r="K1384" i="5" s="1"/>
  <c r="J87" i="5"/>
  <c r="K87" i="5" s="1"/>
  <c r="J215" i="5"/>
  <c r="K215" i="5" s="1"/>
  <c r="J839" i="5"/>
  <c r="K839" i="5" s="1"/>
  <c r="I2095" i="5"/>
  <c r="J2345" i="5"/>
  <c r="K2345" i="5" s="1"/>
  <c r="I589" i="5"/>
  <c r="I338" i="5"/>
  <c r="J1803" i="5"/>
  <c r="K1803" i="5" s="1"/>
  <c r="I1134" i="5"/>
  <c r="I298" i="5"/>
  <c r="I1301" i="5"/>
  <c r="J1972" i="5"/>
  <c r="K1972" i="5" s="1"/>
  <c r="J2201" i="5"/>
  <c r="K2201" i="5" s="1"/>
  <c r="I1552" i="5"/>
  <c r="I2137" i="5"/>
  <c r="J1656" i="5"/>
  <c r="K1656" i="5" s="1"/>
  <c r="J1655" i="5"/>
  <c r="K1655" i="5" s="1"/>
  <c r="J2135" i="5"/>
  <c r="K2135" i="5" s="1"/>
  <c r="J1886" i="5"/>
  <c r="K1886" i="5" s="1"/>
  <c r="J1885" i="5"/>
  <c r="K1885" i="5" s="1"/>
  <c r="J336" i="5"/>
  <c r="K336" i="5" s="1"/>
  <c r="J694" i="5"/>
  <c r="K694" i="5" s="1"/>
  <c r="J693" i="5"/>
  <c r="K693" i="5" s="1"/>
  <c r="J1908" i="5"/>
  <c r="K1908" i="5" s="1"/>
  <c r="J1907" i="5"/>
  <c r="K1907" i="5" s="1"/>
  <c r="J1469" i="5"/>
  <c r="K1469" i="5" s="1"/>
  <c r="J1468" i="5"/>
  <c r="K1468" i="5" s="1"/>
  <c r="J1427" i="5"/>
  <c r="K1427" i="5" s="1"/>
  <c r="J1426" i="5"/>
  <c r="K1426" i="5" s="1"/>
  <c r="J587" i="5"/>
  <c r="K587" i="5" s="1"/>
  <c r="J716" i="5"/>
  <c r="K716" i="5" s="1"/>
  <c r="J715" i="5"/>
  <c r="K715" i="5" s="1"/>
  <c r="J2093" i="5"/>
  <c r="K2093" i="5" s="1"/>
  <c r="J548" i="5"/>
  <c r="K548" i="5" s="1"/>
  <c r="J547" i="5"/>
  <c r="K547" i="5" s="1"/>
  <c r="J946" i="5"/>
  <c r="K946" i="5" s="1"/>
  <c r="J945" i="5"/>
  <c r="K945" i="5" s="1"/>
  <c r="J880" i="5"/>
  <c r="K880" i="5" s="1"/>
  <c r="J1550" i="5"/>
  <c r="K1550" i="5" s="1"/>
  <c r="J296" i="5"/>
  <c r="K296" i="5" s="1"/>
  <c r="J1049" i="5"/>
  <c r="K1049" i="5" s="1"/>
  <c r="J1048" i="5"/>
  <c r="K1048" i="5" s="1"/>
  <c r="J1176" i="5"/>
  <c r="K1176" i="5" s="1"/>
  <c r="J1175" i="5"/>
  <c r="K1175" i="5" s="1"/>
  <c r="J1299" i="5"/>
  <c r="K1299" i="5" s="1"/>
  <c r="J631" i="5"/>
  <c r="K631" i="5" s="1"/>
  <c r="J630" i="5"/>
  <c r="K630" i="5" s="1"/>
  <c r="J653" i="5"/>
  <c r="K653" i="5" s="1"/>
  <c r="J652" i="5"/>
  <c r="K652" i="5" s="1"/>
  <c r="J1950" i="5"/>
  <c r="K1950" i="5" s="1"/>
  <c r="J1949" i="5"/>
  <c r="K1949" i="5" s="1"/>
  <c r="J1132" i="5"/>
  <c r="K1132" i="5" s="1"/>
  <c r="J151" i="5"/>
  <c r="K151" i="5" s="1"/>
  <c r="J150" i="5"/>
  <c r="K150" i="5" s="1"/>
  <c r="J924" i="5"/>
  <c r="K924" i="5" s="1"/>
  <c r="J923" i="5"/>
  <c r="K923" i="5" s="1"/>
  <c r="J402" i="5"/>
  <c r="K402" i="5" s="1"/>
  <c r="J401" i="5"/>
  <c r="K401" i="5" s="1"/>
  <c r="J1720" i="5"/>
  <c r="K1720" i="5" s="1"/>
  <c r="J1719" i="5"/>
  <c r="K1719" i="5" s="1"/>
  <c r="J173" i="5"/>
  <c r="K173" i="5" s="1"/>
  <c r="J172" i="5"/>
  <c r="K172" i="5" s="1"/>
  <c r="J1678" i="5"/>
  <c r="K1678" i="5" s="1"/>
  <c r="J1677" i="5"/>
  <c r="K1677" i="5" s="1"/>
  <c r="J466" i="5"/>
  <c r="K466" i="5" s="1"/>
  <c r="J465" i="5"/>
  <c r="K465" i="5" s="1"/>
  <c r="I1843" i="5" l="1"/>
  <c r="J1842" i="5"/>
  <c r="K1842" i="5" s="1"/>
  <c r="I2387" i="5"/>
  <c r="J2386" i="5"/>
  <c r="K2386" i="5" s="1"/>
  <c r="I1592" i="5"/>
  <c r="J1592" i="5" s="1"/>
  <c r="K1592" i="5" s="1"/>
  <c r="J1591" i="5"/>
  <c r="K1591" i="5" s="1"/>
  <c r="M2387" i="5"/>
  <c r="N2386" i="5"/>
  <c r="O2386" i="5" s="1"/>
  <c r="N129" i="5"/>
  <c r="O129" i="5" s="1"/>
  <c r="N1760" i="5"/>
  <c r="O1760" i="5" s="1"/>
  <c r="N1069" i="5"/>
  <c r="O1069" i="5" s="1"/>
  <c r="N526" i="5"/>
  <c r="O526" i="5" s="1"/>
  <c r="N1447" i="5"/>
  <c r="O1447" i="5" s="1"/>
  <c r="N609" i="5"/>
  <c r="O609" i="5" s="1"/>
  <c r="N275" i="5"/>
  <c r="O275" i="5" s="1"/>
  <c r="N902" i="5"/>
  <c r="O902" i="5" s="1"/>
  <c r="N108" i="5"/>
  <c r="O108" i="5" s="1"/>
  <c r="N235" i="5"/>
  <c r="O235" i="5" s="1"/>
  <c r="N1928" i="5"/>
  <c r="O1928" i="5" s="1"/>
  <c r="N2052" i="5"/>
  <c r="O2052" i="5" s="1"/>
  <c r="N1278" i="5"/>
  <c r="O1278" i="5" s="1"/>
  <c r="N1007" i="5"/>
  <c r="O1007" i="5" s="1"/>
  <c r="N1027" i="5"/>
  <c r="O1027" i="5" s="1"/>
  <c r="N2283" i="5"/>
  <c r="O2283" i="5" s="1"/>
  <c r="N45" i="5"/>
  <c r="O45" i="5" s="1"/>
  <c r="N1154" i="5"/>
  <c r="O1154" i="5" s="1"/>
  <c r="N859" i="5"/>
  <c r="O859" i="5" s="1"/>
  <c r="N1864" i="5"/>
  <c r="O1864" i="5" s="1"/>
  <c r="N1698" i="5"/>
  <c r="O1698" i="5" s="1"/>
  <c r="N966" i="5"/>
  <c r="O966" i="5" s="1"/>
  <c r="N2072" i="5"/>
  <c r="O2072" i="5" s="1"/>
  <c r="N2365" i="5"/>
  <c r="O2365" i="5" s="1"/>
  <c r="N2242" i="5"/>
  <c r="O2242" i="5" s="1"/>
  <c r="N1740" i="5"/>
  <c r="O1740" i="5" s="1"/>
  <c r="N1529" i="5"/>
  <c r="O1529" i="5" s="1"/>
  <c r="N2032" i="5"/>
  <c r="O2032" i="5" s="1"/>
  <c r="N255" i="5"/>
  <c r="O255" i="5" s="1"/>
  <c r="N1425" i="5"/>
  <c r="O1425" i="5" s="1"/>
  <c r="M1426" i="5"/>
  <c r="M336" i="5"/>
  <c r="N335" i="5"/>
  <c r="O335" i="5" s="1"/>
  <c r="M423" i="5"/>
  <c r="N422" i="5"/>
  <c r="O422" i="5" s="1"/>
  <c r="M1383" i="5"/>
  <c r="N1382" i="5"/>
  <c r="O1382" i="5" s="1"/>
  <c r="N1612" i="5"/>
  <c r="O1612" i="5" s="1"/>
  <c r="M1613" i="5"/>
  <c r="M987" i="5"/>
  <c r="N986" i="5"/>
  <c r="O986" i="5" s="1"/>
  <c r="N1970" i="5"/>
  <c r="O1970" i="5" s="1"/>
  <c r="M1971" i="5"/>
  <c r="N295" i="5"/>
  <c r="O295" i="5" s="1"/>
  <c r="M296" i="5"/>
  <c r="M1090" i="5"/>
  <c r="N1089" i="5"/>
  <c r="O1089" i="5" s="1"/>
  <c r="N1298" i="5"/>
  <c r="O1298" i="5" s="1"/>
  <c r="M1299" i="5"/>
  <c r="M1655" i="5"/>
  <c r="N1654" i="5"/>
  <c r="O1654" i="5" s="1"/>
  <c r="M1111" i="5"/>
  <c r="N1110" i="5"/>
  <c r="O1110" i="5" s="1"/>
  <c r="N1590" i="5"/>
  <c r="O1590" i="5" s="1"/>
  <c r="M1591" i="5"/>
  <c r="N464" i="5"/>
  <c r="O464" i="5" s="1"/>
  <c r="M465" i="5"/>
  <c r="M359" i="5"/>
  <c r="N358" i="5"/>
  <c r="O358" i="5" s="1"/>
  <c r="M1405" i="5"/>
  <c r="N1404" i="5"/>
  <c r="O1404" i="5" s="1"/>
  <c r="M506" i="5"/>
  <c r="N505" i="5"/>
  <c r="O505" i="5" s="1"/>
  <c r="N1047" i="5"/>
  <c r="O1047" i="5" s="1"/>
  <c r="M1048" i="5"/>
  <c r="M2263" i="5"/>
  <c r="N2262" i="5"/>
  <c r="O2262" i="5" s="1"/>
  <c r="M777" i="5"/>
  <c r="N776" i="5"/>
  <c r="O776" i="5" s="1"/>
  <c r="N1489" i="5"/>
  <c r="O1489" i="5" s="1"/>
  <c r="M1490" i="5"/>
  <c r="N2303" i="5"/>
  <c r="O2303" i="5" s="1"/>
  <c r="M2304" i="5"/>
  <c r="N837" i="5"/>
  <c r="O837" i="5" s="1"/>
  <c r="M838" i="5"/>
  <c r="N2157" i="5"/>
  <c r="O2157" i="5" s="1"/>
  <c r="M2158" i="5"/>
  <c r="N586" i="5"/>
  <c r="O586" i="5" s="1"/>
  <c r="M587" i="5"/>
  <c r="N400" i="5"/>
  <c r="O400" i="5" s="1"/>
  <c r="M401" i="5"/>
  <c r="M1550" i="5"/>
  <c r="N1549" i="5"/>
  <c r="O1549" i="5" s="1"/>
  <c r="N922" i="5"/>
  <c r="O922" i="5" s="1"/>
  <c r="M923" i="5"/>
  <c r="M1197" i="5"/>
  <c r="N1196" i="5"/>
  <c r="O1196" i="5" s="1"/>
  <c r="M1132" i="5"/>
  <c r="N1131" i="5"/>
  <c r="O1131" i="5" s="1"/>
  <c r="N2011" i="5"/>
  <c r="O2011" i="5" s="1"/>
  <c r="M2012" i="5"/>
  <c r="N1217" i="5"/>
  <c r="O1217" i="5" s="1"/>
  <c r="M1218" i="5"/>
  <c r="M1781" i="5"/>
  <c r="N1780" i="5"/>
  <c r="O1780" i="5" s="1"/>
  <c r="N1174" i="5"/>
  <c r="O1174" i="5" s="1"/>
  <c r="M1175" i="5"/>
  <c r="N714" i="5"/>
  <c r="O714" i="5" s="1"/>
  <c r="M715" i="5"/>
  <c r="M2179" i="5"/>
  <c r="N2178" i="5"/>
  <c r="O2178" i="5" s="1"/>
  <c r="M547" i="5"/>
  <c r="N546" i="5"/>
  <c r="O546" i="5" s="1"/>
  <c r="M1907" i="5"/>
  <c r="N1906" i="5"/>
  <c r="O1906" i="5" s="1"/>
  <c r="N944" i="5"/>
  <c r="O944" i="5" s="1"/>
  <c r="M945" i="5"/>
  <c r="M2344" i="5"/>
  <c r="N2343" i="5"/>
  <c r="O2343" i="5" s="1"/>
  <c r="M756" i="5"/>
  <c r="N755" i="5"/>
  <c r="O755" i="5" s="1"/>
  <c r="N879" i="5"/>
  <c r="O879" i="5" s="1"/>
  <c r="M880" i="5"/>
  <c r="M1341" i="5"/>
  <c r="N1340" i="5"/>
  <c r="O1340" i="5" s="1"/>
  <c r="N1884" i="5"/>
  <c r="O1884" i="5" s="1"/>
  <c r="M1885" i="5"/>
  <c r="M1719" i="5"/>
  <c r="N1718" i="5"/>
  <c r="O1718" i="5" s="1"/>
  <c r="N1467" i="5"/>
  <c r="O1467" i="5" s="1"/>
  <c r="M1468" i="5"/>
  <c r="N816" i="5"/>
  <c r="O816" i="5" s="1"/>
  <c r="M817" i="5"/>
  <c r="N1633" i="5"/>
  <c r="O1633" i="5" s="1"/>
  <c r="M1634" i="5"/>
  <c r="N2134" i="5"/>
  <c r="O2134" i="5" s="1"/>
  <c r="M2135" i="5"/>
  <c r="N629" i="5"/>
  <c r="O629" i="5" s="1"/>
  <c r="M630" i="5"/>
  <c r="M2200" i="5"/>
  <c r="N2199" i="5"/>
  <c r="O2199" i="5" s="1"/>
  <c r="N2221" i="5"/>
  <c r="O2221" i="5" s="1"/>
  <c r="M2222" i="5"/>
  <c r="M1842" i="5"/>
  <c r="N1841" i="5"/>
  <c r="O1841" i="5" s="1"/>
  <c r="M652" i="5"/>
  <c r="N651" i="5"/>
  <c r="O651" i="5" s="1"/>
  <c r="M1802" i="5"/>
  <c r="N1801" i="5"/>
  <c r="O1801" i="5" s="1"/>
  <c r="M1239" i="5"/>
  <c r="N1238" i="5"/>
  <c r="O1238" i="5" s="1"/>
  <c r="N1361" i="5"/>
  <c r="O1361" i="5" s="1"/>
  <c r="M1362" i="5"/>
  <c r="M2093" i="5"/>
  <c r="N2092" i="5"/>
  <c r="O2092" i="5" s="1"/>
  <c r="M1677" i="5"/>
  <c r="N1676" i="5"/>
  <c r="O1676" i="5" s="1"/>
  <c r="M693" i="5"/>
  <c r="N692" i="5"/>
  <c r="O692" i="5" s="1"/>
  <c r="M380" i="5"/>
  <c r="N379" i="5"/>
  <c r="O379" i="5" s="1"/>
  <c r="M444" i="5"/>
  <c r="N443" i="5"/>
  <c r="O443" i="5" s="1"/>
  <c r="N1948" i="5"/>
  <c r="O1948" i="5" s="1"/>
  <c r="M1949" i="5"/>
  <c r="N86" i="5"/>
  <c r="O86" i="5" s="1"/>
  <c r="M87" i="5"/>
  <c r="N214" i="5"/>
  <c r="O214" i="5" s="1"/>
  <c r="M215" i="5"/>
  <c r="M151" i="5"/>
  <c r="N150" i="5"/>
  <c r="O150" i="5" s="1"/>
  <c r="M173" i="5"/>
  <c r="N172" i="5"/>
  <c r="O172" i="5" s="1"/>
  <c r="J2137" i="5"/>
  <c r="K2137" i="5" s="1"/>
  <c r="J2136" i="5"/>
  <c r="K2136" i="5" s="1"/>
  <c r="J1134" i="5"/>
  <c r="K1134" i="5" s="1"/>
  <c r="J1133" i="5"/>
  <c r="K1133" i="5" s="1"/>
  <c r="J1301" i="5"/>
  <c r="K1301" i="5" s="1"/>
  <c r="J1300" i="5"/>
  <c r="K1300" i="5" s="1"/>
  <c r="J1552" i="5"/>
  <c r="K1552" i="5" s="1"/>
  <c r="J1551" i="5"/>
  <c r="K1551" i="5" s="1"/>
  <c r="J2095" i="5"/>
  <c r="K2095" i="5" s="1"/>
  <c r="J2094" i="5"/>
  <c r="K2094" i="5" s="1"/>
  <c r="J589" i="5"/>
  <c r="K589" i="5" s="1"/>
  <c r="J588" i="5"/>
  <c r="K588" i="5" s="1"/>
  <c r="J338" i="5"/>
  <c r="K338" i="5" s="1"/>
  <c r="J337" i="5"/>
  <c r="K337" i="5" s="1"/>
  <c r="J298" i="5"/>
  <c r="K298" i="5" s="1"/>
  <c r="J297" i="5"/>
  <c r="K297" i="5" s="1"/>
  <c r="J882" i="5"/>
  <c r="K882" i="5" s="1"/>
  <c r="J881" i="5"/>
  <c r="K881" i="5" s="1"/>
  <c r="J2387" i="5" l="1"/>
  <c r="K2387" i="5" s="1"/>
  <c r="I2388" i="5"/>
  <c r="J2388" i="5" s="1"/>
  <c r="K2388" i="5" s="1"/>
  <c r="I1844" i="5"/>
  <c r="J1844" i="5" s="1"/>
  <c r="K1844" i="5" s="1"/>
  <c r="J1843" i="5"/>
  <c r="K1843" i="5" s="1"/>
  <c r="N2387" i="5"/>
  <c r="O2387" i="5" s="1"/>
  <c r="M2388" i="5"/>
  <c r="N2388" i="5" s="1"/>
  <c r="O2388" i="5" s="1"/>
  <c r="N444" i="5"/>
  <c r="O444" i="5" s="1"/>
  <c r="N1781" i="5"/>
  <c r="O1781" i="5" s="1"/>
  <c r="N1197" i="5"/>
  <c r="O1197" i="5" s="1"/>
  <c r="N506" i="5"/>
  <c r="O506" i="5" s="1"/>
  <c r="N359" i="5"/>
  <c r="O359" i="5" s="1"/>
  <c r="N1090" i="5"/>
  <c r="O1090" i="5" s="1"/>
  <c r="N423" i="5"/>
  <c r="O423" i="5" s="1"/>
  <c r="N215" i="5"/>
  <c r="O215" i="5" s="1"/>
  <c r="N817" i="5"/>
  <c r="O817" i="5" s="1"/>
  <c r="N1218" i="5"/>
  <c r="O1218" i="5" s="1"/>
  <c r="N2158" i="5"/>
  <c r="O2158" i="5" s="1"/>
  <c r="N2304" i="5"/>
  <c r="O2304" i="5" s="1"/>
  <c r="N173" i="5"/>
  <c r="O173" i="5" s="1"/>
  <c r="N380" i="5"/>
  <c r="O380" i="5" s="1"/>
  <c r="N1341" i="5"/>
  <c r="O1341" i="5" s="1"/>
  <c r="N87" i="5"/>
  <c r="O87" i="5" s="1"/>
  <c r="N2222" i="5"/>
  <c r="O2222" i="5" s="1"/>
  <c r="N1634" i="5"/>
  <c r="O1634" i="5" s="1"/>
  <c r="N2012" i="5"/>
  <c r="O2012" i="5" s="1"/>
  <c r="N1490" i="5"/>
  <c r="O1490" i="5" s="1"/>
  <c r="N1613" i="5"/>
  <c r="O1613" i="5" s="1"/>
  <c r="N151" i="5"/>
  <c r="O151" i="5" s="1"/>
  <c r="N1239" i="5"/>
  <c r="O1239" i="5" s="1"/>
  <c r="N756" i="5"/>
  <c r="O756" i="5" s="1"/>
  <c r="N2263" i="5"/>
  <c r="O2263" i="5" s="1"/>
  <c r="N1362" i="5"/>
  <c r="O1362" i="5" s="1"/>
  <c r="N2179" i="5"/>
  <c r="O2179" i="5" s="1"/>
  <c r="N777" i="5"/>
  <c r="O777" i="5" s="1"/>
  <c r="N1405" i="5"/>
  <c r="O1405" i="5" s="1"/>
  <c r="N1111" i="5"/>
  <c r="O1111" i="5" s="1"/>
  <c r="N987" i="5"/>
  <c r="O987" i="5" s="1"/>
  <c r="M1886" i="5"/>
  <c r="N1885" i="5"/>
  <c r="O1885" i="5" s="1"/>
  <c r="N715" i="5"/>
  <c r="O715" i="5" s="1"/>
  <c r="M716" i="5"/>
  <c r="N587" i="5"/>
  <c r="O587" i="5" s="1"/>
  <c r="M588" i="5"/>
  <c r="M839" i="5"/>
  <c r="N838" i="5"/>
  <c r="O838" i="5" s="1"/>
  <c r="M466" i="5"/>
  <c r="N465" i="5"/>
  <c r="O465" i="5" s="1"/>
  <c r="N1299" i="5"/>
  <c r="O1299" i="5" s="1"/>
  <c r="M1300" i="5"/>
  <c r="N693" i="5"/>
  <c r="O693" i="5" s="1"/>
  <c r="M694" i="5"/>
  <c r="N2093" i="5"/>
  <c r="O2093" i="5" s="1"/>
  <c r="M2094" i="5"/>
  <c r="M297" i="5"/>
  <c r="N296" i="5"/>
  <c r="O296" i="5" s="1"/>
  <c r="M1678" i="5"/>
  <c r="N1677" i="5"/>
  <c r="O1677" i="5" s="1"/>
  <c r="M1803" i="5"/>
  <c r="N1802" i="5"/>
  <c r="O1802" i="5" s="1"/>
  <c r="N1842" i="5"/>
  <c r="O1842" i="5" s="1"/>
  <c r="M1843" i="5"/>
  <c r="M2201" i="5"/>
  <c r="N2200" i="5"/>
  <c r="O2200" i="5" s="1"/>
  <c r="M1720" i="5"/>
  <c r="N1719" i="5"/>
  <c r="O1719" i="5" s="1"/>
  <c r="N1907" i="5"/>
  <c r="O1907" i="5" s="1"/>
  <c r="M1908" i="5"/>
  <c r="N1132" i="5"/>
  <c r="O1132" i="5" s="1"/>
  <c r="M1133" i="5"/>
  <c r="N1655" i="5"/>
  <c r="O1655" i="5" s="1"/>
  <c r="M1656" i="5"/>
  <c r="N1971" i="5"/>
  <c r="O1971" i="5" s="1"/>
  <c r="M1972" i="5"/>
  <c r="N1426" i="5"/>
  <c r="O1426" i="5" s="1"/>
  <c r="M1427" i="5"/>
  <c r="N630" i="5"/>
  <c r="O630" i="5" s="1"/>
  <c r="M631" i="5"/>
  <c r="M1469" i="5"/>
  <c r="N1468" i="5"/>
  <c r="O1468" i="5" s="1"/>
  <c r="M881" i="5"/>
  <c r="N880" i="5"/>
  <c r="O880" i="5" s="1"/>
  <c r="N652" i="5"/>
  <c r="O652" i="5" s="1"/>
  <c r="M653" i="5"/>
  <c r="M2345" i="5"/>
  <c r="N2344" i="5"/>
  <c r="O2344" i="5" s="1"/>
  <c r="M548" i="5"/>
  <c r="N547" i="5"/>
  <c r="O547" i="5" s="1"/>
  <c r="M1551" i="5"/>
  <c r="N1550" i="5"/>
  <c r="O1550" i="5" s="1"/>
  <c r="N1949" i="5"/>
  <c r="O1949" i="5" s="1"/>
  <c r="M1950" i="5"/>
  <c r="N2135" i="5"/>
  <c r="O2135" i="5" s="1"/>
  <c r="M2136" i="5"/>
  <c r="M946" i="5"/>
  <c r="N945" i="5"/>
  <c r="O945" i="5" s="1"/>
  <c r="N1175" i="5"/>
  <c r="O1175" i="5" s="1"/>
  <c r="M1176" i="5"/>
  <c r="N923" i="5"/>
  <c r="O923" i="5" s="1"/>
  <c r="M924" i="5"/>
  <c r="N401" i="5"/>
  <c r="O401" i="5" s="1"/>
  <c r="M402" i="5"/>
  <c r="N1048" i="5"/>
  <c r="O1048" i="5" s="1"/>
  <c r="M1049" i="5"/>
  <c r="N1591" i="5"/>
  <c r="O1591" i="5" s="1"/>
  <c r="M1592" i="5"/>
  <c r="N1383" i="5"/>
  <c r="O1383" i="5" s="1"/>
  <c r="M1384" i="5"/>
  <c r="M337" i="5"/>
  <c r="N336" i="5"/>
  <c r="O336" i="5" s="1"/>
  <c r="N2201" i="5" l="1"/>
  <c r="O2201" i="5" s="1"/>
  <c r="N1886" i="5"/>
  <c r="O1886" i="5" s="1"/>
  <c r="N1049" i="5"/>
  <c r="O1049" i="5" s="1"/>
  <c r="N924" i="5"/>
  <c r="O924" i="5" s="1"/>
  <c r="N653" i="5"/>
  <c r="O653" i="5" s="1"/>
  <c r="N1427" i="5"/>
  <c r="O1427" i="5" s="1"/>
  <c r="N716" i="5"/>
  <c r="O716" i="5" s="1"/>
  <c r="N1720" i="5"/>
  <c r="O1720" i="5" s="1"/>
  <c r="N1592" i="5"/>
  <c r="O1592" i="5" s="1"/>
  <c r="N402" i="5"/>
  <c r="O402" i="5" s="1"/>
  <c r="N1176" i="5"/>
  <c r="O1176" i="5" s="1"/>
  <c r="N631" i="5"/>
  <c r="O631" i="5" s="1"/>
  <c r="N1972" i="5"/>
  <c r="O1972" i="5" s="1"/>
  <c r="N694" i="5"/>
  <c r="O694" i="5" s="1"/>
  <c r="N2345" i="5"/>
  <c r="O2345" i="5" s="1"/>
  <c r="N1803" i="5"/>
  <c r="O1803" i="5" s="1"/>
  <c r="N466" i="5"/>
  <c r="O466" i="5" s="1"/>
  <c r="N1384" i="5"/>
  <c r="O1384" i="5" s="1"/>
  <c r="N1950" i="5"/>
  <c r="O1950" i="5" s="1"/>
  <c r="N1656" i="5"/>
  <c r="O1656" i="5" s="1"/>
  <c r="N1908" i="5"/>
  <c r="O1908" i="5" s="1"/>
  <c r="N946" i="5"/>
  <c r="O946" i="5" s="1"/>
  <c r="N548" i="5"/>
  <c r="O548" i="5" s="1"/>
  <c r="N1469" i="5"/>
  <c r="O1469" i="5" s="1"/>
  <c r="N1678" i="5"/>
  <c r="O1678" i="5" s="1"/>
  <c r="N839" i="5"/>
  <c r="O839" i="5" s="1"/>
  <c r="M1844" i="5"/>
  <c r="N1843" i="5"/>
  <c r="O1843" i="5" s="1"/>
  <c r="N2094" i="5"/>
  <c r="O2094" i="5" s="1"/>
  <c r="M2095" i="5"/>
  <c r="M1301" i="5"/>
  <c r="N1300" i="5"/>
  <c r="O1300" i="5" s="1"/>
  <c r="N2136" i="5"/>
  <c r="O2136" i="5" s="1"/>
  <c r="M2137" i="5"/>
  <c r="N1133" i="5"/>
  <c r="O1133" i="5" s="1"/>
  <c r="M1134" i="5"/>
  <c r="M589" i="5"/>
  <c r="N588" i="5"/>
  <c r="O588" i="5" s="1"/>
  <c r="N337" i="5"/>
  <c r="O337" i="5" s="1"/>
  <c r="M338" i="5"/>
  <c r="N1551" i="5"/>
  <c r="O1551" i="5" s="1"/>
  <c r="M1552" i="5"/>
  <c r="N881" i="5"/>
  <c r="O881" i="5" s="1"/>
  <c r="M882" i="5"/>
  <c r="N297" i="5"/>
  <c r="O297" i="5" s="1"/>
  <c r="M298" i="5"/>
  <c r="N1301" i="5" l="1"/>
  <c r="O1301" i="5" s="1"/>
  <c r="N298" i="5"/>
  <c r="O298" i="5" s="1"/>
  <c r="N1552" i="5"/>
  <c r="O1552" i="5" s="1"/>
  <c r="N2137" i="5"/>
  <c r="O2137" i="5" s="1"/>
  <c r="N882" i="5"/>
  <c r="O882" i="5" s="1"/>
  <c r="N338" i="5"/>
  <c r="O338" i="5" s="1"/>
  <c r="N1134" i="5"/>
  <c r="O1134" i="5" s="1"/>
  <c r="N1844" i="5"/>
  <c r="O1844" i="5" s="1"/>
  <c r="N2095" i="5"/>
  <c r="O2095" i="5" s="1"/>
  <c r="N589" i="5"/>
  <c r="O589" i="5" s="1"/>
</calcChain>
</file>

<file path=xl/comments1.xml><?xml version="1.0" encoding="utf-8"?>
<comments xmlns="http://schemas.openxmlformats.org/spreadsheetml/2006/main">
  <authors>
    <author>David Johnston</author>
  </authors>
  <commentList>
    <comment ref="AR6" authorId="0">
      <text>
        <r>
          <rPr>
            <b/>
            <sz val="9"/>
            <color indexed="81"/>
            <rFont val="Tahoma"/>
            <family val="2"/>
          </rPr>
          <t>This is the slope of the swap margin curve.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Dates from the RBA F03 spreadsheet need to be changed to equal the actual date of the last business day in each month.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David Johnston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Semi-annual rates.</t>
        </r>
      </text>
    </comment>
  </commentList>
</comments>
</file>

<file path=xl/sharedStrings.xml><?xml version="1.0" encoding="utf-8"?>
<sst xmlns="http://schemas.openxmlformats.org/spreadsheetml/2006/main" count="2688" uniqueCount="174">
  <si>
    <t>3 year</t>
  </si>
  <si>
    <t>5 year</t>
  </si>
  <si>
    <t>7 year</t>
  </si>
  <si>
    <t>10 year</t>
  </si>
  <si>
    <t>Yield</t>
  </si>
  <si>
    <t>Spread to</t>
  </si>
  <si>
    <t>Number</t>
  </si>
  <si>
    <t>of bonds</t>
  </si>
  <si>
    <t>Effective</t>
  </si>
  <si>
    <t>CGS</t>
  </si>
  <si>
    <t>1-4 years</t>
  </si>
  <si>
    <t>4-6 years</t>
  </si>
  <si>
    <t>6-8 years</t>
  </si>
  <si>
    <t>8-12 years</t>
  </si>
  <si>
    <t>tenor</t>
  </si>
  <si>
    <t>swap</t>
  </si>
  <si>
    <t>F3 Aggregate Measures of Australian Corporate Bond Spreads and Yields: Non-financial Corporate (NFC) Bonds</t>
  </si>
  <si>
    <t>BBB rated securities</t>
  </si>
  <si>
    <t>A rated securities</t>
  </si>
  <si>
    <t>10yr swap</t>
  </si>
  <si>
    <t>RBA</t>
  </si>
  <si>
    <t>Extra</t>
  </si>
  <si>
    <t>margin</t>
  </si>
  <si>
    <t>Exact</t>
  </si>
  <si>
    <t>Exact 10yr</t>
  </si>
  <si>
    <t>Margin</t>
  </si>
  <si>
    <t>per year</t>
  </si>
  <si>
    <t>Date</t>
  </si>
  <si>
    <t>Days</t>
  </si>
  <si>
    <t>Lookup</t>
  </si>
  <si>
    <t>2005B</t>
  </si>
  <si>
    <t>2005C</t>
  </si>
  <si>
    <t>2005D</t>
  </si>
  <si>
    <t>2005E</t>
  </si>
  <si>
    <t>2005F</t>
  </si>
  <si>
    <t>2005G</t>
  </si>
  <si>
    <t>2005H</t>
  </si>
  <si>
    <t>2005I</t>
  </si>
  <si>
    <t>2005J</t>
  </si>
  <si>
    <t>2005K</t>
  </si>
  <si>
    <t>2005L</t>
  </si>
  <si>
    <t>2006A</t>
  </si>
  <si>
    <t>2006B</t>
  </si>
  <si>
    <t>2006C</t>
  </si>
  <si>
    <t>2006D</t>
  </si>
  <si>
    <t>2006E</t>
  </si>
  <si>
    <t>2006F</t>
  </si>
  <si>
    <t>2006G</t>
  </si>
  <si>
    <t>2006H</t>
  </si>
  <si>
    <t>2006I</t>
  </si>
  <si>
    <t>2006J</t>
  </si>
  <si>
    <t>2006K</t>
  </si>
  <si>
    <t>2006L</t>
  </si>
  <si>
    <t>2007A</t>
  </si>
  <si>
    <t>2007B</t>
  </si>
  <si>
    <t>2007C</t>
  </si>
  <si>
    <t>2007D</t>
  </si>
  <si>
    <t>2007E</t>
  </si>
  <si>
    <t>2007F</t>
  </si>
  <si>
    <t>2007G</t>
  </si>
  <si>
    <t>2007H</t>
  </si>
  <si>
    <t>2007I</t>
  </si>
  <si>
    <t>2007J</t>
  </si>
  <si>
    <t>2007K</t>
  </si>
  <si>
    <t>2007L</t>
  </si>
  <si>
    <t>2008A</t>
  </si>
  <si>
    <t>2008B</t>
  </si>
  <si>
    <t>2008C</t>
  </si>
  <si>
    <t>2008D</t>
  </si>
  <si>
    <t>2008E</t>
  </si>
  <si>
    <t>2008F</t>
  </si>
  <si>
    <t>2008G</t>
  </si>
  <si>
    <t>2008H</t>
  </si>
  <si>
    <t>2008I</t>
  </si>
  <si>
    <t>2008J</t>
  </si>
  <si>
    <t>2008K</t>
  </si>
  <si>
    <t>2008L</t>
  </si>
  <si>
    <t>2009A</t>
  </si>
  <si>
    <t>2009B</t>
  </si>
  <si>
    <t>2009C</t>
  </si>
  <si>
    <t>2009D</t>
  </si>
  <si>
    <t>2009E</t>
  </si>
  <si>
    <t>2009F</t>
  </si>
  <si>
    <t>2009G</t>
  </si>
  <si>
    <t>2009H</t>
  </si>
  <si>
    <t>2009I</t>
  </si>
  <si>
    <t>2009J</t>
  </si>
  <si>
    <t>2009K</t>
  </si>
  <si>
    <t>2009L</t>
  </si>
  <si>
    <t>2010A</t>
  </si>
  <si>
    <t>2010B</t>
  </si>
  <si>
    <t>2010C</t>
  </si>
  <si>
    <t>2010D</t>
  </si>
  <si>
    <t>2010E</t>
  </si>
  <si>
    <t>2010F</t>
  </si>
  <si>
    <t>2010G</t>
  </si>
  <si>
    <t>2010H</t>
  </si>
  <si>
    <t>2010I</t>
  </si>
  <si>
    <t>2010J</t>
  </si>
  <si>
    <t>2010K</t>
  </si>
  <si>
    <t>2010L</t>
  </si>
  <si>
    <t>2011A</t>
  </si>
  <si>
    <t>2011B</t>
  </si>
  <si>
    <t>2011C</t>
  </si>
  <si>
    <t>2011D</t>
  </si>
  <si>
    <t>2011E</t>
  </si>
  <si>
    <t>2011F</t>
  </si>
  <si>
    <t>2011G</t>
  </si>
  <si>
    <t>2011H</t>
  </si>
  <si>
    <t>2011I</t>
  </si>
  <si>
    <t>2011J</t>
  </si>
  <si>
    <t>2011K</t>
  </si>
  <si>
    <t>2011L</t>
  </si>
  <si>
    <t>2012A</t>
  </si>
  <si>
    <t>2012B</t>
  </si>
  <si>
    <t>2012C</t>
  </si>
  <si>
    <t>2012D</t>
  </si>
  <si>
    <t>2012E</t>
  </si>
  <si>
    <t>2012F</t>
  </si>
  <si>
    <t>2012G</t>
  </si>
  <si>
    <t>2012H</t>
  </si>
  <si>
    <t>2012I</t>
  </si>
  <si>
    <t>2012J</t>
  </si>
  <si>
    <t>2012K</t>
  </si>
  <si>
    <t>2012L</t>
  </si>
  <si>
    <t>2013A</t>
  </si>
  <si>
    <t>2013B</t>
  </si>
  <si>
    <t>2013C</t>
  </si>
  <si>
    <t>2013D</t>
  </si>
  <si>
    <t>2013E</t>
  </si>
  <si>
    <t>2013F</t>
  </si>
  <si>
    <t>2013G</t>
  </si>
  <si>
    <t>2013H</t>
  </si>
  <si>
    <t>2013I</t>
  </si>
  <si>
    <t>2013J</t>
  </si>
  <si>
    <t>2013K</t>
  </si>
  <si>
    <t>2013L</t>
  </si>
  <si>
    <t>2014A</t>
  </si>
  <si>
    <t>2014B</t>
  </si>
  <si>
    <t>2014C</t>
  </si>
  <si>
    <t>2014D</t>
  </si>
  <si>
    <t>2014E</t>
  </si>
  <si>
    <t>2014F</t>
  </si>
  <si>
    <t>2014G</t>
  </si>
  <si>
    <t>2014H</t>
  </si>
  <si>
    <t>2014I</t>
  </si>
  <si>
    <t>2014J</t>
  </si>
  <si>
    <t>2014K</t>
  </si>
  <si>
    <t>2014L</t>
  </si>
  <si>
    <t>2015A</t>
  </si>
  <si>
    <t>2015B</t>
  </si>
  <si>
    <t>2015C</t>
  </si>
  <si>
    <t>2005A</t>
  </si>
  <si>
    <t>Total rate (sa)</t>
  </si>
  <si>
    <t>Total rate (ann)</t>
  </si>
  <si>
    <t>Daily margin ∆</t>
  </si>
  <si>
    <t>RBA "10yr"</t>
  </si>
  <si>
    <t>EOM swap margins</t>
  </si>
  <si>
    <t>True 10yr</t>
  </si>
  <si>
    <t>RBA 10yr</t>
  </si>
  <si>
    <t>RBA 10yr - daily interpolation</t>
  </si>
  <si>
    <t>True 10yr - daily interpolation</t>
  </si>
  <si>
    <t>2015D</t>
  </si>
  <si>
    <t>2015E</t>
  </si>
  <si>
    <t>2015F</t>
  </si>
  <si>
    <t>EOM</t>
  </si>
  <si>
    <t>Method</t>
  </si>
  <si>
    <t>Semi-annual BBB margins to swap</t>
  </si>
  <si>
    <t>A</t>
  </si>
  <si>
    <t>BBB</t>
  </si>
  <si>
    <t>Difference</t>
  </si>
  <si>
    <t>Slope</t>
  </si>
  <si>
    <t>BBB+ proxy</t>
  </si>
  <si>
    <t>Daily Extrpolated Estimates of the Benchmark Debt Yield using RBA Yields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</si>
</sst>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\ yyyy"/>
    <numFmt numFmtId="165" formatCode="dd\ mmm\ yy"/>
    <numFmt numFmtId="166" formatCode="0.000%"/>
    <numFmt numFmtId="167" formatCode="0.0000000%"/>
    <numFmt numFmtId="168" formatCode="0.00000%"/>
    <numFmt numFmtId="169" formatCode="0.0"/>
    <numFmt numFmtId="170" formatCode="0.0000%"/>
  </numFmts>
  <fonts count="19">
    <font>
      <sz val="11"/>
      <color theme="1"/>
      <name val="Calibri"/>
      <family val="2"/>
      <scheme val="minor"/>
    </font>
    <font>
      <u/>
      <sz val="10"/>
      <color indexed="12"/>
      <name val="Geneva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indexed="81"/>
      <name val="Tahoma"/>
      <family val="2"/>
    </font>
    <font>
      <sz val="10"/>
      <color rgb="FF3F3F76"/>
      <name val="Arial"/>
      <family val="2"/>
    </font>
    <font>
      <sz val="9"/>
      <color rgb="FF3F3F76"/>
      <name val="Arial"/>
      <family val="2"/>
    </font>
    <font>
      <b/>
      <sz val="9"/>
      <color rgb="FF3F3F76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color rgb="FF3F3F76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9" fillId="7" borderId="7" applyNumberFormat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1" applyFont="1" applyAlignment="1" applyProtection="1"/>
    <xf numFmtId="2" fontId="3" fillId="0" borderId="0" xfId="0" applyNumberFormat="1" applyFont="1"/>
    <xf numFmtId="1" fontId="3" fillId="0" borderId="0" xfId="0" applyNumberFormat="1" applyFont="1"/>
    <xf numFmtId="0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/>
    </xf>
    <xf numFmtId="2" fontId="2" fillId="0" borderId="2" xfId="0" applyNumberFormat="1" applyFont="1" applyBorder="1" applyAlignment="1" applyProtection="1">
      <alignment horizontal="right"/>
    </xf>
    <xf numFmtId="1" fontId="2" fillId="0" borderId="2" xfId="0" applyNumberFormat="1" applyFont="1" applyBorder="1" applyAlignment="1" applyProtection="1">
      <alignment horizontal="right"/>
    </xf>
    <xf numFmtId="2" fontId="2" fillId="0" borderId="3" xfId="0" applyNumberFormat="1" applyFont="1" applyBorder="1" applyAlignment="1" applyProtection="1">
      <alignment horizontal="right"/>
    </xf>
    <xf numFmtId="0" fontId="2" fillId="0" borderId="4" xfId="1" applyFont="1" applyBorder="1" applyAlignment="1" applyProtection="1">
      <alignment horizontal="centerContinuous"/>
    </xf>
    <xf numFmtId="0" fontId="6" fillId="0" borderId="5" xfId="1" applyFont="1" applyBorder="1" applyAlignment="1" applyProtection="1">
      <alignment horizontal="centerContinuous"/>
    </xf>
    <xf numFmtId="0" fontId="6" fillId="0" borderId="6" xfId="1" applyFont="1" applyBorder="1" applyAlignment="1" applyProtection="1">
      <alignment horizontal="centerContinuous"/>
    </xf>
    <xf numFmtId="0" fontId="3" fillId="0" borderId="5" xfId="0" applyFont="1" applyBorder="1" applyAlignment="1">
      <alignment horizontal="centerContinuous"/>
    </xf>
    <xf numFmtId="0" fontId="6" fillId="0" borderId="4" xfId="1" applyFont="1" applyBorder="1" applyAlignment="1" applyProtection="1">
      <alignment horizontal="centerContinuous"/>
    </xf>
    <xf numFmtId="0" fontId="6" fillId="3" borderId="1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1" fontId="6" fillId="3" borderId="2" xfId="0" applyNumberFormat="1" applyFont="1" applyFill="1" applyBorder="1" applyAlignment="1" applyProtection="1">
      <alignment horizontal="right"/>
    </xf>
    <xf numFmtId="1" fontId="6" fillId="3" borderId="3" xfId="0" applyNumberFormat="1" applyFont="1" applyFill="1" applyBorder="1" applyAlignment="1" applyProtection="1">
      <alignment horizontal="right"/>
    </xf>
    <xf numFmtId="1" fontId="3" fillId="0" borderId="0" xfId="0" applyNumberFormat="1" applyFont="1" applyAlignment="1">
      <alignment horizontal="center"/>
    </xf>
    <xf numFmtId="10" fontId="3" fillId="0" borderId="0" xfId="2" applyNumberFormat="1" applyFont="1"/>
    <xf numFmtId="0" fontId="3" fillId="0" borderId="0" xfId="0" applyFont="1" applyAlignment="1">
      <alignment horizontal="center"/>
    </xf>
    <xf numFmtId="164" fontId="5" fillId="2" borderId="0" xfId="0" applyNumberFormat="1" applyFont="1" applyFill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 applyBorder="1" applyAlignment="1" applyProtection="1">
      <alignment horizontal="right"/>
    </xf>
    <xf numFmtId="10" fontId="3" fillId="0" borderId="0" xfId="2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2" applyNumberFormat="1" applyFont="1" applyAlignment="1">
      <alignment horizontal="center"/>
    </xf>
    <xf numFmtId="0" fontId="7" fillId="6" borderId="0" xfId="0" applyFont="1" applyFill="1" applyAlignment="1">
      <alignment horizontal="center"/>
    </xf>
    <xf numFmtId="165" fontId="3" fillId="0" borderId="0" xfId="0" applyNumberFormat="1" applyFont="1"/>
    <xf numFmtId="166" fontId="3" fillId="0" borderId="0" xfId="2" applyNumberFormat="1" applyFont="1"/>
    <xf numFmtId="166" fontId="3" fillId="0" borderId="0" xfId="2" applyNumberFormat="1" applyFont="1" applyAlignment="1">
      <alignment horizontal="center"/>
    </xf>
    <xf numFmtId="165" fontId="2" fillId="0" borderId="0" xfId="0" applyNumberFormat="1" applyFont="1" applyBorder="1" applyAlignment="1" applyProtection="1">
      <alignment horizontal="right"/>
    </xf>
    <xf numFmtId="1" fontId="3" fillId="0" borderId="0" xfId="0" applyNumberFormat="1" applyFont="1" applyAlignment="1">
      <alignment horizontal="right"/>
    </xf>
    <xf numFmtId="167" fontId="3" fillId="0" borderId="0" xfId="2" applyNumberFormat="1" applyFont="1"/>
    <xf numFmtId="165" fontId="5" fillId="0" borderId="0" xfId="0" applyNumberFormat="1" applyFont="1"/>
    <xf numFmtId="166" fontId="5" fillId="0" borderId="0" xfId="2" applyNumberFormat="1" applyFont="1"/>
    <xf numFmtId="2" fontId="3" fillId="0" borderId="0" xfId="2" applyNumberFormat="1" applyFont="1" applyAlignment="1">
      <alignment horizontal="right"/>
    </xf>
    <xf numFmtId="165" fontId="7" fillId="6" borderId="0" xfId="0" applyNumberFormat="1" applyFont="1" applyFill="1" applyAlignment="1">
      <alignment horizontal="center"/>
    </xf>
    <xf numFmtId="166" fontId="7" fillId="6" borderId="0" xfId="2" applyNumberFormat="1" applyFont="1" applyFill="1" applyAlignment="1">
      <alignment horizontal="center"/>
    </xf>
    <xf numFmtId="166" fontId="7" fillId="6" borderId="0" xfId="2" applyNumberFormat="1" applyFont="1" applyFill="1" applyAlignment="1">
      <alignment horizontal="center"/>
    </xf>
    <xf numFmtId="166" fontId="5" fillId="4" borderId="0" xfId="2" applyNumberFormat="1" applyFont="1" applyFill="1"/>
    <xf numFmtId="166" fontId="3" fillId="0" borderId="0" xfId="2" applyNumberFormat="1" applyFont="1" applyAlignment="1">
      <alignment horizontal="right"/>
    </xf>
    <xf numFmtId="10" fontId="5" fillId="0" borderId="0" xfId="2" applyNumberFormat="1" applyFont="1"/>
    <xf numFmtId="0" fontId="7" fillId="6" borderId="0" xfId="0" applyFont="1" applyFill="1" applyAlignment="1">
      <alignment horizontal="center"/>
    </xf>
    <xf numFmtId="166" fontId="7" fillId="6" borderId="0" xfId="2" applyNumberFormat="1" applyFont="1" applyFill="1" applyAlignment="1">
      <alignment horizontal="center"/>
    </xf>
    <xf numFmtId="168" fontId="3" fillId="0" borderId="0" xfId="0" applyNumberFormat="1" applyFont="1"/>
    <xf numFmtId="0" fontId="2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right"/>
    </xf>
    <xf numFmtId="1" fontId="2" fillId="0" borderId="3" xfId="0" applyNumberFormat="1" applyFont="1" applyFill="1" applyBorder="1" applyAlignment="1" applyProtection="1">
      <alignment horizontal="right"/>
    </xf>
    <xf numFmtId="2" fontId="6" fillId="3" borderId="2" xfId="0" applyNumberFormat="1" applyFont="1" applyFill="1" applyBorder="1" applyAlignment="1" applyProtection="1">
      <alignment horizontal="right"/>
    </xf>
    <xf numFmtId="2" fontId="6" fillId="3" borderId="3" xfId="0" applyNumberFormat="1" applyFont="1" applyFill="1" applyBorder="1" applyAlignment="1" applyProtection="1">
      <alignment horizontal="right"/>
    </xf>
    <xf numFmtId="2" fontId="3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6" borderId="0" xfId="0" applyNumberFormat="1" applyFont="1" applyFill="1" applyAlignment="1">
      <alignment horizontal="center"/>
    </xf>
    <xf numFmtId="1" fontId="11" fillId="7" borderId="7" xfId="3" applyNumberFormat="1" applyFont="1" applyAlignment="1">
      <alignment horizontal="right"/>
    </xf>
    <xf numFmtId="0" fontId="11" fillId="7" borderId="7" xfId="3" applyFont="1" applyAlignment="1">
      <alignment horizontal="right"/>
    </xf>
    <xf numFmtId="0" fontId="3" fillId="0" borderId="0" xfId="0" applyFont="1" applyFill="1"/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 applyAlignment="1">
      <alignment horizontal="centerContinuous"/>
    </xf>
    <xf numFmtId="2" fontId="2" fillId="0" borderId="3" xfId="0" applyNumberFormat="1" applyFont="1" applyFill="1" applyBorder="1" applyAlignment="1" applyProtection="1">
      <alignment horizontal="right"/>
    </xf>
    <xf numFmtId="2" fontId="10" fillId="7" borderId="7" xfId="3" applyNumberFormat="1" applyFont="1" applyAlignment="1">
      <alignment horizontal="right"/>
    </xf>
    <xf numFmtId="165" fontId="10" fillId="7" borderId="7" xfId="3" applyNumberFormat="1" applyFont="1" applyAlignment="1" applyProtection="1">
      <alignment horizontal="right"/>
    </xf>
    <xf numFmtId="164" fontId="7" fillId="5" borderId="0" xfId="1" applyNumberFormat="1" applyFont="1" applyFill="1" applyAlignment="1" applyProtection="1">
      <alignment horizontal="center"/>
    </xf>
    <xf numFmtId="1" fontId="5" fillId="8" borderId="0" xfId="0" applyNumberFormat="1" applyFont="1" applyFill="1"/>
    <xf numFmtId="1" fontId="5" fillId="8" borderId="0" xfId="0" applyNumberFormat="1" applyFont="1" applyFill="1" applyAlignment="1">
      <alignment horizontal="center"/>
    </xf>
    <xf numFmtId="166" fontId="14" fillId="0" borderId="0" xfId="2" applyNumberFormat="1" applyFont="1"/>
    <xf numFmtId="166" fontId="14" fillId="0" borderId="0" xfId="2" applyNumberFormat="1" applyFont="1" applyAlignment="1">
      <alignment horizontal="right"/>
    </xf>
    <xf numFmtId="166" fontId="13" fillId="0" borderId="0" xfId="2" applyNumberFormat="1" applyFont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166" fontId="3" fillId="0" borderId="0" xfId="0" applyNumberFormat="1" applyFont="1"/>
    <xf numFmtId="165" fontId="16" fillId="8" borderId="0" xfId="0" applyNumberFormat="1" applyFont="1" applyFill="1"/>
    <xf numFmtId="1" fontId="17" fillId="7" borderId="7" xfId="3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0" fontId="3" fillId="0" borderId="0" xfId="2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9" fontId="5" fillId="3" borderId="0" xfId="0" applyNumberFormat="1" applyFont="1" applyFill="1"/>
    <xf numFmtId="10" fontId="3" fillId="0" borderId="0" xfId="0" applyNumberFormat="1" applyFont="1"/>
    <xf numFmtId="10" fontId="3" fillId="0" borderId="0" xfId="0" applyNumberFormat="1" applyFont="1" applyAlignment="1">
      <alignment horizontal="center"/>
    </xf>
    <xf numFmtId="166" fontId="7" fillId="6" borderId="0" xfId="2" applyNumberFormat="1" applyFont="1" applyFill="1" applyAlignment="1">
      <alignment horizontal="center"/>
    </xf>
    <xf numFmtId="170" fontId="3" fillId="0" borderId="0" xfId="2" applyNumberFormat="1" applyFont="1"/>
    <xf numFmtId="168" fontId="3" fillId="0" borderId="0" xfId="2" applyNumberFormat="1" applyFont="1"/>
    <xf numFmtId="170" fontId="14" fillId="0" borderId="0" xfId="2" applyNumberFormat="1" applyFont="1"/>
    <xf numFmtId="166" fontId="3" fillId="3" borderId="0" xfId="2" applyNumberFormat="1" applyFont="1" applyFill="1"/>
    <xf numFmtId="166" fontId="5" fillId="0" borderId="0" xfId="2" applyNumberFormat="1" applyFont="1" applyAlignment="1">
      <alignment horizontal="center"/>
    </xf>
    <xf numFmtId="166" fontId="11" fillId="7" borderId="7" xfId="3" applyNumberFormat="1" applyFont="1"/>
    <xf numFmtId="0" fontId="5" fillId="0" borderId="0" xfId="0" applyFont="1"/>
    <xf numFmtId="10" fontId="5" fillId="0" borderId="0" xfId="0" applyNumberFormat="1" applyFont="1"/>
    <xf numFmtId="0" fontId="7" fillId="5" borderId="0" xfId="0" applyFont="1" applyFill="1" applyAlignment="1">
      <alignment horizontal="center"/>
    </xf>
    <xf numFmtId="0" fontId="7" fillId="5" borderId="0" xfId="0" quotePrefix="1" applyFont="1" applyFill="1" applyAlignment="1">
      <alignment horizontal="center"/>
    </xf>
    <xf numFmtId="0" fontId="6" fillId="9" borderId="1" xfId="0" applyNumberFormat="1" applyFont="1" applyFill="1" applyBorder="1" applyAlignment="1" applyProtection="1">
      <alignment horizontal="center"/>
    </xf>
    <xf numFmtId="0" fontId="6" fillId="9" borderId="2" xfId="0" applyNumberFormat="1" applyFont="1" applyFill="1" applyBorder="1" applyAlignment="1" applyProtection="1">
      <alignment horizontal="center"/>
    </xf>
    <xf numFmtId="1" fontId="6" fillId="9" borderId="2" xfId="0" applyNumberFormat="1" applyFont="1" applyFill="1" applyBorder="1" applyAlignment="1" applyProtection="1">
      <alignment horizontal="right"/>
    </xf>
    <xf numFmtId="1" fontId="6" fillId="9" borderId="3" xfId="0" applyNumberFormat="1" applyFont="1" applyFill="1" applyBorder="1" applyAlignment="1" applyProtection="1">
      <alignment horizontal="right"/>
    </xf>
    <xf numFmtId="2" fontId="6" fillId="9" borderId="2" xfId="0" applyNumberFormat="1" applyFont="1" applyFill="1" applyBorder="1" applyAlignment="1" applyProtection="1">
      <alignment horizontal="right"/>
    </xf>
    <xf numFmtId="2" fontId="6" fillId="9" borderId="3" xfId="0" applyNumberFormat="1" applyFont="1" applyFill="1" applyBorder="1" applyAlignment="1" applyProtection="1">
      <alignment horizontal="right"/>
    </xf>
    <xf numFmtId="10" fontId="5" fillId="3" borderId="0" xfId="2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66" fontId="7" fillId="6" borderId="0" xfId="2" applyNumberFormat="1" applyFont="1" applyFill="1" applyAlignment="1">
      <alignment horizontal="center"/>
    </xf>
    <xf numFmtId="166" fontId="18" fillId="0" borderId="0" xfId="2" applyNumberFormat="1" applyFont="1" applyAlignment="1">
      <alignment horizontal="left"/>
    </xf>
  </cellXfs>
  <cellStyles count="4">
    <cellStyle name="Hyperlink" xfId="1" builtinId="8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  <color rgb="FFEAEAEA"/>
      <color rgb="FF99FF99"/>
      <color rgb="FFCCFFFF"/>
      <color rgb="FFFFFFCC"/>
      <color rgb="FF0A3465"/>
      <color rgb="FF99CC00"/>
      <color rgb="FFFF7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172"/>
  <sheetViews>
    <sheetView showGridLines="0" zoomScaleNormal="100" workbookViewId="0">
      <pane xSplit="1" ySplit="7" topLeftCell="B105" activePane="bottomRight" state="frozen"/>
      <selection pane="topRight" activeCell="B1" sqref="B1"/>
      <selection pane="bottomLeft" activeCell="A12" sqref="A12"/>
      <selection pane="bottomRight" activeCell="AR124" sqref="AR124"/>
    </sheetView>
  </sheetViews>
  <sheetFormatPr defaultColWidth="9.140625" defaultRowHeight="12"/>
  <cols>
    <col min="1" max="1" width="12.85546875" style="25" customWidth="1"/>
    <col min="2" max="37" width="10.42578125" style="1" customWidth="1"/>
    <col min="38" max="41" width="10.42578125" style="60" customWidth="1"/>
    <col min="42" max="42" width="9.140625" style="1"/>
    <col min="43" max="43" width="10.42578125" style="4" customWidth="1"/>
    <col min="44" max="47" width="12.5703125" style="22" customWidth="1"/>
    <col min="48" max="48" width="12.5703125" style="33" customWidth="1"/>
    <col min="49" max="49" width="12.5703125" style="55" customWidth="1"/>
    <col min="50" max="50" width="12.5703125" style="28" customWidth="1"/>
    <col min="51" max="51" width="12.5703125" style="25" customWidth="1"/>
    <col min="52" max="52" width="12.5703125" style="1" customWidth="1"/>
    <col min="53" max="53" width="6.42578125" style="1" customWidth="1"/>
    <col min="54" max="54" width="9.140625" style="1"/>
    <col min="55" max="57" width="11.7109375" style="1" customWidth="1"/>
    <col min="58" max="58" width="13" style="1" customWidth="1"/>
    <col min="59" max="59" width="12.42578125" style="91" customWidth="1"/>
    <col min="60" max="16384" width="9.140625" style="1"/>
  </cols>
  <sheetData>
    <row r="1" spans="1:65">
      <c r="A1" s="23" t="s">
        <v>16</v>
      </c>
    </row>
    <row r="2" spans="1:65">
      <c r="A2" s="24"/>
    </row>
    <row r="3" spans="1:6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Q3" s="67" t="s">
        <v>166</v>
      </c>
      <c r="AR3" s="68">
        <v>2</v>
      </c>
    </row>
    <row r="4" spans="1:65">
      <c r="B4" s="15" t="s">
        <v>18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/>
      <c r="S4" s="12"/>
      <c r="T4" s="12"/>
      <c r="U4" s="13"/>
      <c r="V4" s="15" t="s">
        <v>17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4"/>
      <c r="AI4" s="14"/>
      <c r="AJ4" s="14"/>
      <c r="AK4" s="14"/>
      <c r="AL4" s="61"/>
      <c r="AM4" s="61"/>
      <c r="AN4" s="61"/>
      <c r="AO4" s="62"/>
    </row>
    <row r="5" spans="1:65">
      <c r="B5" s="5" t="s">
        <v>4</v>
      </c>
      <c r="C5" s="5" t="s">
        <v>4</v>
      </c>
      <c r="D5" s="5" t="s">
        <v>4</v>
      </c>
      <c r="E5" s="5" t="s">
        <v>4</v>
      </c>
      <c r="F5" s="95" t="s">
        <v>5</v>
      </c>
      <c r="G5" s="95" t="s">
        <v>5</v>
      </c>
      <c r="H5" s="95" t="s">
        <v>5</v>
      </c>
      <c r="I5" s="95" t="s">
        <v>5</v>
      </c>
      <c r="J5" s="49" t="s">
        <v>5</v>
      </c>
      <c r="K5" s="49" t="s">
        <v>5</v>
      </c>
      <c r="L5" s="49" t="s">
        <v>5</v>
      </c>
      <c r="M5" s="49" t="s">
        <v>5</v>
      </c>
      <c r="N5" s="95" t="s">
        <v>8</v>
      </c>
      <c r="O5" s="95" t="s">
        <v>8</v>
      </c>
      <c r="P5" s="95" t="s">
        <v>8</v>
      </c>
      <c r="Q5" s="95" t="s">
        <v>8</v>
      </c>
      <c r="R5" s="5" t="s">
        <v>6</v>
      </c>
      <c r="S5" s="5" t="s">
        <v>6</v>
      </c>
      <c r="T5" s="5" t="s">
        <v>6</v>
      </c>
      <c r="U5" s="5" t="s">
        <v>6</v>
      </c>
      <c r="V5" s="5" t="s">
        <v>4</v>
      </c>
      <c r="W5" s="5" t="s">
        <v>4</v>
      </c>
      <c r="X5" s="5" t="s">
        <v>4</v>
      </c>
      <c r="Y5" s="5" t="s">
        <v>4</v>
      </c>
      <c r="Z5" s="16" t="s">
        <v>5</v>
      </c>
      <c r="AA5" s="16" t="s">
        <v>5</v>
      </c>
      <c r="AB5" s="16" t="s">
        <v>5</v>
      </c>
      <c r="AC5" s="16" t="s">
        <v>5</v>
      </c>
      <c r="AD5" s="49" t="s">
        <v>5</v>
      </c>
      <c r="AE5" s="49" t="s">
        <v>5</v>
      </c>
      <c r="AF5" s="49" t="s">
        <v>5</v>
      </c>
      <c r="AG5" s="49" t="s">
        <v>5</v>
      </c>
      <c r="AH5" s="16" t="s">
        <v>8</v>
      </c>
      <c r="AI5" s="16" t="s">
        <v>8</v>
      </c>
      <c r="AJ5" s="16" t="s">
        <v>8</v>
      </c>
      <c r="AK5" s="16" t="s">
        <v>8</v>
      </c>
      <c r="AL5" s="49" t="s">
        <v>6</v>
      </c>
      <c r="AM5" s="49" t="s">
        <v>6</v>
      </c>
      <c r="AN5" s="49" t="s">
        <v>6</v>
      </c>
      <c r="AO5" s="49" t="s">
        <v>6</v>
      </c>
      <c r="AR5" s="103" t="s">
        <v>167</v>
      </c>
      <c r="AS5" s="103"/>
      <c r="AT5" s="103"/>
      <c r="AU5" s="103"/>
      <c r="AV5" s="103"/>
      <c r="AW5" s="56"/>
    </row>
    <row r="6" spans="1:65">
      <c r="B6" s="6"/>
      <c r="C6" s="6"/>
      <c r="D6" s="6"/>
      <c r="E6" s="6"/>
      <c r="F6" s="96" t="s">
        <v>15</v>
      </c>
      <c r="G6" s="96" t="s">
        <v>15</v>
      </c>
      <c r="H6" s="96" t="s">
        <v>15</v>
      </c>
      <c r="I6" s="96" t="s">
        <v>15</v>
      </c>
      <c r="J6" s="50" t="s">
        <v>9</v>
      </c>
      <c r="K6" s="50" t="s">
        <v>9</v>
      </c>
      <c r="L6" s="50" t="s">
        <v>9</v>
      </c>
      <c r="M6" s="50" t="s">
        <v>9</v>
      </c>
      <c r="N6" s="96" t="s">
        <v>14</v>
      </c>
      <c r="O6" s="96" t="s">
        <v>14</v>
      </c>
      <c r="P6" s="96" t="s">
        <v>14</v>
      </c>
      <c r="Q6" s="96" t="s">
        <v>14</v>
      </c>
      <c r="R6" s="7" t="s">
        <v>7</v>
      </c>
      <c r="S6" s="7" t="s">
        <v>7</v>
      </c>
      <c r="T6" s="7" t="s">
        <v>7</v>
      </c>
      <c r="U6" s="7" t="s">
        <v>7</v>
      </c>
      <c r="V6" s="7"/>
      <c r="W6" s="7"/>
      <c r="X6" s="7"/>
      <c r="Y6" s="7"/>
      <c r="Z6" s="17" t="s">
        <v>15</v>
      </c>
      <c r="AA6" s="17" t="s">
        <v>15</v>
      </c>
      <c r="AB6" s="17" t="s">
        <v>15</v>
      </c>
      <c r="AC6" s="17" t="s">
        <v>15</v>
      </c>
      <c r="AD6" s="50" t="s">
        <v>9</v>
      </c>
      <c r="AE6" s="50" t="s">
        <v>9</v>
      </c>
      <c r="AF6" s="50" t="s">
        <v>9</v>
      </c>
      <c r="AG6" s="50" t="s">
        <v>9</v>
      </c>
      <c r="AH6" s="17" t="s">
        <v>14</v>
      </c>
      <c r="AI6" s="17" t="s">
        <v>14</v>
      </c>
      <c r="AJ6" s="17" t="s">
        <v>14</v>
      </c>
      <c r="AK6" s="17" t="s">
        <v>14</v>
      </c>
      <c r="AL6" s="50" t="s">
        <v>7</v>
      </c>
      <c r="AM6" s="50" t="s">
        <v>7</v>
      </c>
      <c r="AN6" s="50" t="s">
        <v>7</v>
      </c>
      <c r="AO6" s="50" t="s">
        <v>7</v>
      </c>
      <c r="AR6" s="30" t="s">
        <v>25</v>
      </c>
      <c r="AS6" s="30" t="s">
        <v>21</v>
      </c>
      <c r="AT6" s="30" t="s">
        <v>21</v>
      </c>
      <c r="AU6" s="30" t="s">
        <v>156</v>
      </c>
      <c r="AV6" s="84" t="s">
        <v>24</v>
      </c>
      <c r="AW6" s="56"/>
      <c r="AY6" s="103" t="s">
        <v>155</v>
      </c>
      <c r="AZ6" s="103"/>
    </row>
    <row r="7" spans="1:65">
      <c r="A7" s="66" t="s">
        <v>165</v>
      </c>
      <c r="B7" s="7" t="s">
        <v>0</v>
      </c>
      <c r="C7" s="7" t="s">
        <v>1</v>
      </c>
      <c r="D7" s="7" t="s">
        <v>2</v>
      </c>
      <c r="E7" s="7" t="s">
        <v>3</v>
      </c>
      <c r="F7" s="96" t="s">
        <v>0</v>
      </c>
      <c r="G7" s="96" t="s">
        <v>1</v>
      </c>
      <c r="H7" s="96" t="s">
        <v>2</v>
      </c>
      <c r="I7" s="96" t="s">
        <v>3</v>
      </c>
      <c r="J7" s="50" t="s">
        <v>0</v>
      </c>
      <c r="K7" s="50" t="s">
        <v>1</v>
      </c>
      <c r="L7" s="50" t="s">
        <v>2</v>
      </c>
      <c r="M7" s="50" t="s">
        <v>3</v>
      </c>
      <c r="N7" s="96" t="s">
        <v>0</v>
      </c>
      <c r="O7" s="96" t="s">
        <v>1</v>
      </c>
      <c r="P7" s="96" t="s">
        <v>2</v>
      </c>
      <c r="Q7" s="96" t="s">
        <v>3</v>
      </c>
      <c r="R7" s="7" t="s">
        <v>10</v>
      </c>
      <c r="S7" s="7" t="s">
        <v>11</v>
      </c>
      <c r="T7" s="7" t="s">
        <v>12</v>
      </c>
      <c r="U7" s="7" t="s">
        <v>13</v>
      </c>
      <c r="V7" s="7" t="s">
        <v>0</v>
      </c>
      <c r="W7" s="7" t="s">
        <v>1</v>
      </c>
      <c r="X7" s="7" t="s">
        <v>2</v>
      </c>
      <c r="Y7" s="7" t="s">
        <v>3</v>
      </c>
      <c r="Z7" s="17" t="s">
        <v>0</v>
      </c>
      <c r="AA7" s="17" t="s">
        <v>1</v>
      </c>
      <c r="AB7" s="17" t="s">
        <v>2</v>
      </c>
      <c r="AC7" s="17" t="s">
        <v>3</v>
      </c>
      <c r="AD7" s="50" t="s">
        <v>0</v>
      </c>
      <c r="AE7" s="50" t="s">
        <v>1</v>
      </c>
      <c r="AF7" s="50" t="s">
        <v>2</v>
      </c>
      <c r="AG7" s="50" t="s">
        <v>3</v>
      </c>
      <c r="AH7" s="17" t="s">
        <v>0</v>
      </c>
      <c r="AI7" s="17" t="s">
        <v>1</v>
      </c>
      <c r="AJ7" s="17" t="s">
        <v>2</v>
      </c>
      <c r="AK7" s="17" t="s">
        <v>3</v>
      </c>
      <c r="AL7" s="50" t="s">
        <v>10</v>
      </c>
      <c r="AM7" s="50" t="s">
        <v>11</v>
      </c>
      <c r="AN7" s="50" t="s">
        <v>12</v>
      </c>
      <c r="AO7" s="50" t="s">
        <v>13</v>
      </c>
      <c r="AQ7" s="30" t="s">
        <v>27</v>
      </c>
      <c r="AR7" s="30" t="s">
        <v>26</v>
      </c>
      <c r="AS7" s="30" t="s">
        <v>14</v>
      </c>
      <c r="AT7" s="30" t="s">
        <v>22</v>
      </c>
      <c r="AU7" s="30" t="s">
        <v>22</v>
      </c>
      <c r="AV7" s="84" t="s">
        <v>22</v>
      </c>
      <c r="AW7" s="57" t="s">
        <v>29</v>
      </c>
      <c r="AX7" s="46" t="s">
        <v>28</v>
      </c>
      <c r="AY7" s="30" t="s">
        <v>20</v>
      </c>
      <c r="AZ7" s="30" t="s">
        <v>23</v>
      </c>
      <c r="BA7" s="22"/>
      <c r="BB7" s="22"/>
      <c r="BC7" s="93" t="s">
        <v>171</v>
      </c>
      <c r="BD7" s="93" t="s">
        <v>168</v>
      </c>
      <c r="BE7" s="93" t="s">
        <v>169</v>
      </c>
      <c r="BF7" s="94" t="s">
        <v>172</v>
      </c>
      <c r="BG7" s="93" t="s">
        <v>170</v>
      </c>
    </row>
    <row r="8" spans="1:65" ht="18.2" customHeight="1">
      <c r="A8" s="65">
        <v>38383</v>
      </c>
      <c r="B8" s="8">
        <v>5.9743586842678509</v>
      </c>
      <c r="C8" s="8">
        <v>6.0518507881841188</v>
      </c>
      <c r="D8" s="8">
        <v>6.157617415305757</v>
      </c>
      <c r="E8" s="8">
        <v>6.2393051600916172</v>
      </c>
      <c r="F8" s="97">
        <v>29.935868426785099</v>
      </c>
      <c r="G8" s="97">
        <v>29.185078818411899</v>
      </c>
      <c r="H8" s="97">
        <v>35.261741530575698</v>
      </c>
      <c r="I8" s="97">
        <v>39.9305160091617</v>
      </c>
      <c r="J8" s="51">
        <v>72.135868426785066</v>
      </c>
      <c r="K8" s="51">
        <v>69.585078818411887</v>
      </c>
      <c r="L8" s="51">
        <v>79.661741530575682</v>
      </c>
      <c r="M8" s="51">
        <v>83.630516009161639</v>
      </c>
      <c r="N8" s="99">
        <v>2.9480992215613102</v>
      </c>
      <c r="O8" s="99">
        <v>3.8160860382620498</v>
      </c>
      <c r="P8" s="99">
        <v>5.75668947083898</v>
      </c>
      <c r="Q8" s="99">
        <v>10.0855621713332</v>
      </c>
      <c r="R8" s="9">
        <v>12</v>
      </c>
      <c r="S8" s="9">
        <v>3</v>
      </c>
      <c r="T8" s="9">
        <v>1</v>
      </c>
      <c r="U8" s="9">
        <v>1</v>
      </c>
      <c r="V8" s="8">
        <v>6.0974647376862281</v>
      </c>
      <c r="W8" s="8">
        <v>6.2516496777579844</v>
      </c>
      <c r="X8" s="8">
        <v>6.3622033214281721</v>
      </c>
      <c r="Y8" s="8">
        <v>6.4098354468820027</v>
      </c>
      <c r="Z8" s="18">
        <v>42.246473768622799</v>
      </c>
      <c r="AA8" s="18">
        <v>49.164967775798502</v>
      </c>
      <c r="AB8" s="18">
        <v>55.720332142817199</v>
      </c>
      <c r="AC8" s="18">
        <v>56.983544688200297</v>
      </c>
      <c r="AD8" s="51">
        <v>84.446473768622781</v>
      </c>
      <c r="AE8" s="51">
        <v>89.564967775798493</v>
      </c>
      <c r="AF8" s="51">
        <v>100.12033214281719</v>
      </c>
      <c r="AG8" s="51">
        <v>100.68354468820024</v>
      </c>
      <c r="AH8" s="53">
        <v>3.2957951638640601</v>
      </c>
      <c r="AI8" s="53">
        <v>4.9086952370765298</v>
      </c>
      <c r="AJ8" s="53">
        <v>6.4079796575746304</v>
      </c>
      <c r="AK8" s="53">
        <v>6.6903853960473896</v>
      </c>
      <c r="AL8" s="51">
        <v>3</v>
      </c>
      <c r="AM8" s="51">
        <v>1</v>
      </c>
      <c r="AN8" s="51">
        <v>1</v>
      </c>
      <c r="AO8" s="51">
        <v>0</v>
      </c>
      <c r="AQ8" s="34">
        <f>A8</f>
        <v>38383</v>
      </c>
      <c r="AR8" s="101">
        <f>IF($AR$3=1,SLOPE(AB8:AC8,AJ8:AK8)/10000,SLOPE(Z8:AC8,AH8:AK8)/10000)</f>
        <v>4.3406076868509995E-4</v>
      </c>
      <c r="AS8" s="29">
        <f>10-AK8</f>
        <v>3.3096146039526104</v>
      </c>
      <c r="AT8" s="27">
        <f>AR8*AS8</f>
        <v>1.4365738590431027E-3</v>
      </c>
      <c r="AU8" s="27">
        <f>AC8/10000</f>
        <v>5.6983544688200298E-3</v>
      </c>
      <c r="AV8" s="89">
        <f>AU8+AT8</f>
        <v>7.1349283278631329E-3</v>
      </c>
      <c r="AW8" s="29"/>
      <c r="AX8" s="35"/>
      <c r="AZ8" s="45"/>
      <c r="BA8" s="21"/>
      <c r="BB8" s="21"/>
      <c r="BC8" s="82">
        <f t="shared" ref="BC8:BC39" si="0">SLOPE(F8:I8,N8:Q8)/10000</f>
        <v>1.5240499592697183E-4</v>
      </c>
      <c r="BD8" s="21">
        <f t="shared" ref="BD8:BD39" si="1">BC8*(10-Q8)+I8/10000</f>
        <v>3.9800114985426311E-3</v>
      </c>
      <c r="BE8" s="82">
        <f t="shared" ref="BE8:BE39" si="2">AV8</f>
        <v>7.1349283278631329E-3</v>
      </c>
      <c r="BF8" s="21">
        <f>0.33*BD8+0.67*BE8</f>
        <v>6.0938057741873677E-3</v>
      </c>
      <c r="BG8" s="92">
        <f>BE8-BF8</f>
        <v>1.0411225536757652E-3</v>
      </c>
      <c r="BJ8" s="21"/>
      <c r="BK8" s="21"/>
      <c r="BL8" s="21"/>
      <c r="BM8" s="21"/>
    </row>
    <row r="9" spans="1:65">
      <c r="A9" s="65">
        <v>38411</v>
      </c>
      <c r="B9" s="8">
        <v>6.1804245629240944</v>
      </c>
      <c r="C9" s="8">
        <v>6.2449606705663472</v>
      </c>
      <c r="D9" s="8">
        <v>6.3612687767099647</v>
      </c>
      <c r="E9" s="8">
        <v>6.4731937756600066</v>
      </c>
      <c r="F9" s="97">
        <v>25.042456292409501</v>
      </c>
      <c r="G9" s="97">
        <v>26.496067056634701</v>
      </c>
      <c r="H9" s="97">
        <v>34.1268776709965</v>
      </c>
      <c r="I9" s="97">
        <v>42.819377566000703</v>
      </c>
      <c r="J9" s="51">
        <v>62.842456292409508</v>
      </c>
      <c r="K9" s="51">
        <v>70.496067056634743</v>
      </c>
      <c r="L9" s="51">
        <v>81.22687767099643</v>
      </c>
      <c r="M9" s="51">
        <v>90.919377566000691</v>
      </c>
      <c r="N9" s="99">
        <v>2.9428791882751102</v>
      </c>
      <c r="O9" s="99">
        <v>3.8121459860263198</v>
      </c>
      <c r="P9" s="99">
        <v>5.8363166096368904</v>
      </c>
      <c r="Q9" s="99">
        <v>10.0220510521329</v>
      </c>
      <c r="R9" s="9">
        <v>11</v>
      </c>
      <c r="S9" s="9">
        <v>3</v>
      </c>
      <c r="T9" s="9">
        <v>1</v>
      </c>
      <c r="U9" s="9">
        <v>1</v>
      </c>
      <c r="V9" s="8">
        <v>6.3149553347881211</v>
      </c>
      <c r="W9" s="8">
        <v>6.4099307942828991</v>
      </c>
      <c r="X9" s="8">
        <v>6.4820349542608513</v>
      </c>
      <c r="Y9" s="8">
        <v>6.5132345423388518</v>
      </c>
      <c r="Z9" s="18">
        <v>38.495533478812099</v>
      </c>
      <c r="AA9" s="18">
        <v>42.993079428289903</v>
      </c>
      <c r="AB9" s="18">
        <v>46.203495426085198</v>
      </c>
      <c r="AC9" s="18">
        <v>46.823454233885201</v>
      </c>
      <c r="AD9" s="51">
        <v>76.295533478812104</v>
      </c>
      <c r="AE9" s="51">
        <v>86.993079428289946</v>
      </c>
      <c r="AF9" s="51">
        <v>93.303495426085121</v>
      </c>
      <c r="AG9" s="51">
        <v>94.923454233885195</v>
      </c>
      <c r="AH9" s="53">
        <v>3.2637539561323798</v>
      </c>
      <c r="AI9" s="53">
        <v>4.9127005569238902</v>
      </c>
      <c r="AJ9" s="53">
        <v>6.3554856382370399</v>
      </c>
      <c r="AK9" s="53">
        <v>6.6144306070640901</v>
      </c>
      <c r="AL9" s="51">
        <v>3</v>
      </c>
      <c r="AM9" s="51">
        <v>1</v>
      </c>
      <c r="AN9" s="51">
        <v>1</v>
      </c>
      <c r="AO9" s="51">
        <v>0</v>
      </c>
      <c r="AQ9" s="34">
        <f t="shared" ref="AQ9:AQ72" si="3">A9</f>
        <v>38411</v>
      </c>
      <c r="AR9" s="101">
        <f t="shared" ref="AR9:AR72" si="4">IF($AR$3=1,SLOPE(AB9:AC9,AJ9:AK9)/10000,SLOPE(Z9:AC9,AH9:AK9)/10000)</f>
        <v>2.4680728102309258E-4</v>
      </c>
      <c r="AS9" s="29">
        <f t="shared" ref="AS9:AS72" si="5">10-AK9</f>
        <v>3.3855693929359099</v>
      </c>
      <c r="AT9" s="27">
        <f t="shared" ref="AT9:AT72" si="6">AR9*AS9</f>
        <v>8.355831765855141E-4</v>
      </c>
      <c r="AU9" s="27">
        <f t="shared" ref="AU9:AU72" si="7">AC9/10000</f>
        <v>4.6823454233885205E-3</v>
      </c>
      <c r="AV9" s="89">
        <f t="shared" ref="AV9:AV72" si="8">AU9+AT9</f>
        <v>5.5179285999740349E-3</v>
      </c>
      <c r="AW9" s="29" t="s">
        <v>30</v>
      </c>
      <c r="AX9" s="58">
        <v>20</v>
      </c>
      <c r="AY9" s="32">
        <f>(AU9-AU8)/AX9</f>
        <v>-5.0800452271575464E-5</v>
      </c>
      <c r="AZ9" s="38">
        <f>(AV9-AV8)/AX9</f>
        <v>-8.0849986394454897E-5</v>
      </c>
      <c r="BA9" s="21"/>
      <c r="BB9" s="21"/>
      <c r="BC9" s="82">
        <f t="shared" si="0"/>
        <v>2.5672763244389066E-4</v>
      </c>
      <c r="BD9" s="21">
        <f t="shared" si="1"/>
        <v>4.2762766421930937E-3</v>
      </c>
      <c r="BE9" s="82">
        <f t="shared" si="2"/>
        <v>5.5179285999740349E-3</v>
      </c>
      <c r="BF9" s="21">
        <f t="shared" ref="BF9:BF72" si="9">0.33*BD9+0.67*BE9</f>
        <v>5.1081834539063245E-3</v>
      </c>
      <c r="BG9" s="92">
        <f t="shared" ref="BG9:BG72" si="10">BE9-BF9</f>
        <v>4.0974514606771043E-4</v>
      </c>
      <c r="BJ9" s="21"/>
      <c r="BK9" s="21"/>
      <c r="BL9" s="21"/>
      <c r="BM9" s="21"/>
    </row>
    <row r="10" spans="1:65">
      <c r="A10" s="65">
        <v>38442</v>
      </c>
      <c r="B10" s="8">
        <v>6.27435672503145</v>
      </c>
      <c r="C10" s="8">
        <v>6.3606017105915162</v>
      </c>
      <c r="D10" s="8">
        <v>6.4552256069350253</v>
      </c>
      <c r="E10" s="8">
        <v>6.5972341184027696</v>
      </c>
      <c r="F10" s="97">
        <v>24.935672503145</v>
      </c>
      <c r="G10" s="97">
        <v>27.0601710591516</v>
      </c>
      <c r="H10" s="97">
        <v>34.522560693502498</v>
      </c>
      <c r="I10" s="97">
        <v>46.223411840277002</v>
      </c>
      <c r="J10" s="51">
        <v>62.835672503145048</v>
      </c>
      <c r="K10" s="51">
        <v>69.260171059151574</v>
      </c>
      <c r="L10" s="51">
        <v>81.122560693502521</v>
      </c>
      <c r="M10" s="51">
        <v>92.523411840277021</v>
      </c>
      <c r="N10" s="99">
        <v>2.8905917702627302</v>
      </c>
      <c r="O10" s="99">
        <v>3.7722335655073298</v>
      </c>
      <c r="P10" s="99">
        <v>5.9238202061649199</v>
      </c>
      <c r="Q10" s="99">
        <v>9.9500080780514892</v>
      </c>
      <c r="R10" s="9">
        <v>12</v>
      </c>
      <c r="S10" s="9">
        <v>2</v>
      </c>
      <c r="T10" s="9">
        <v>1</v>
      </c>
      <c r="U10" s="9">
        <v>1</v>
      </c>
      <c r="V10" s="8">
        <v>6.4361897639995522</v>
      </c>
      <c r="W10" s="8">
        <v>6.5532766309414923</v>
      </c>
      <c r="X10" s="8">
        <v>6.6210351458280599</v>
      </c>
      <c r="Y10" s="8">
        <v>6.655437648759885</v>
      </c>
      <c r="Z10" s="18">
        <v>41.118976399955201</v>
      </c>
      <c r="AA10" s="18">
        <v>46.327663094149202</v>
      </c>
      <c r="AB10" s="18">
        <v>51.103514582806</v>
      </c>
      <c r="AC10" s="18">
        <v>52.043764875988501</v>
      </c>
      <c r="AD10" s="51">
        <v>79.01897639995525</v>
      </c>
      <c r="AE10" s="51">
        <v>88.527663094149176</v>
      </c>
      <c r="AF10" s="51">
        <v>97.703514582806022</v>
      </c>
      <c r="AG10" s="51">
        <v>98.343764875988512</v>
      </c>
      <c r="AH10" s="53">
        <v>3.2291242489616798</v>
      </c>
      <c r="AI10" s="53">
        <v>4.91705610596971</v>
      </c>
      <c r="AJ10" s="53">
        <v>6.2951896476191198</v>
      </c>
      <c r="AK10" s="53">
        <v>6.5302638053207902</v>
      </c>
      <c r="AL10" s="51">
        <v>4</v>
      </c>
      <c r="AM10" s="51">
        <v>0</v>
      </c>
      <c r="AN10" s="51">
        <v>1</v>
      </c>
      <c r="AO10" s="51">
        <v>0</v>
      </c>
      <c r="AQ10" s="34">
        <f t="shared" si="3"/>
        <v>38442</v>
      </c>
      <c r="AR10" s="101">
        <f t="shared" si="4"/>
        <v>3.3024948918917063E-4</v>
      </c>
      <c r="AS10" s="29">
        <f t="shared" si="5"/>
        <v>3.4697361946792098</v>
      </c>
      <c r="AT10" s="27">
        <f t="shared" si="6"/>
        <v>1.1458786059139858E-3</v>
      </c>
      <c r="AU10" s="27">
        <f t="shared" si="7"/>
        <v>5.2043764875988503E-3</v>
      </c>
      <c r="AV10" s="89">
        <f t="shared" si="8"/>
        <v>6.3502550935128363E-3</v>
      </c>
      <c r="AW10" s="29" t="s">
        <v>31</v>
      </c>
      <c r="AX10" s="58">
        <v>21</v>
      </c>
      <c r="AY10" s="32">
        <f t="shared" ref="AY10:AY73" si="11">(AU10-AU9)/AX10</f>
        <v>2.4858622105253801E-5</v>
      </c>
      <c r="AZ10" s="38">
        <f t="shared" ref="AZ10:AZ73" si="12">(AV10-AV9)/AX10</f>
        <v>3.9634594930419111E-5</v>
      </c>
      <c r="BA10" s="21"/>
      <c r="BB10" s="21"/>
      <c r="BC10" s="82">
        <f t="shared" si="0"/>
        <v>3.053280467711043E-4</v>
      </c>
      <c r="BD10" s="21">
        <f t="shared" si="1"/>
        <v>4.6376051199105732E-3</v>
      </c>
      <c r="BE10" s="82">
        <f t="shared" si="2"/>
        <v>6.3502550935128363E-3</v>
      </c>
      <c r="BF10" s="21">
        <f t="shared" si="9"/>
        <v>5.7850806022240898E-3</v>
      </c>
      <c r="BG10" s="92">
        <f t="shared" si="10"/>
        <v>5.6517449128874655E-4</v>
      </c>
      <c r="BJ10" s="21"/>
      <c r="BK10" s="21"/>
      <c r="BL10" s="21"/>
      <c r="BM10" s="21"/>
    </row>
    <row r="11" spans="1:65">
      <c r="A11" s="65">
        <v>38471</v>
      </c>
      <c r="B11" s="8">
        <v>5.9515772509336777</v>
      </c>
      <c r="C11" s="8">
        <v>6.0463484205379885</v>
      </c>
      <c r="D11" s="8">
        <v>6.2012338866658272</v>
      </c>
      <c r="E11" s="8">
        <v>6.3318696774066314</v>
      </c>
      <c r="F11" s="97">
        <v>26.157725093367802</v>
      </c>
      <c r="G11" s="97">
        <v>28.134842053798899</v>
      </c>
      <c r="H11" s="97">
        <v>40.123388666582699</v>
      </c>
      <c r="I11" s="97">
        <v>49.6869677406631</v>
      </c>
      <c r="J11" s="51">
        <v>64.357725093367776</v>
      </c>
      <c r="K11" s="51">
        <v>73.034842053798883</v>
      </c>
      <c r="L11" s="51">
        <v>87.223388666582707</v>
      </c>
      <c r="M11" s="51">
        <v>98.986967740663133</v>
      </c>
      <c r="N11" s="99">
        <v>2.8414957191063301</v>
      </c>
      <c r="O11" s="99">
        <v>3.8397671334091501</v>
      </c>
      <c r="P11" s="99">
        <v>7.0936293939271096</v>
      </c>
      <c r="Q11" s="99">
        <v>9.3732655469147197</v>
      </c>
      <c r="R11" s="9">
        <v>12</v>
      </c>
      <c r="S11" s="9">
        <v>2</v>
      </c>
      <c r="T11" s="9">
        <v>1</v>
      </c>
      <c r="U11" s="9">
        <v>2</v>
      </c>
      <c r="V11" s="8">
        <v>6.0957867062744455</v>
      </c>
      <c r="W11" s="8">
        <v>6.2236508735205414</v>
      </c>
      <c r="X11" s="8">
        <v>6.3028244480157607</v>
      </c>
      <c r="Y11" s="8">
        <v>6.3460730165182513</v>
      </c>
      <c r="Z11" s="18">
        <v>40.578670627444602</v>
      </c>
      <c r="AA11" s="18">
        <v>45.865087352054204</v>
      </c>
      <c r="AB11" s="18">
        <v>50.282444801576098</v>
      </c>
      <c r="AC11" s="18">
        <v>51.107301651825097</v>
      </c>
      <c r="AD11" s="51">
        <v>78.778670627444569</v>
      </c>
      <c r="AE11" s="51">
        <v>90.765087352054195</v>
      </c>
      <c r="AF11" s="51">
        <v>97.382444801576099</v>
      </c>
      <c r="AG11" s="51">
        <v>100.40730165182512</v>
      </c>
      <c r="AH11" s="53">
        <v>3.1965639938053001</v>
      </c>
      <c r="AI11" s="53">
        <v>4.9207924542752899</v>
      </c>
      <c r="AJ11" s="53">
        <v>6.2348076619543704</v>
      </c>
      <c r="AK11" s="53">
        <v>6.4487448972795098</v>
      </c>
      <c r="AL11" s="51">
        <v>4</v>
      </c>
      <c r="AM11" s="51">
        <v>0</v>
      </c>
      <c r="AN11" s="51">
        <v>1</v>
      </c>
      <c r="AO11" s="51">
        <v>0</v>
      </c>
      <c r="AQ11" s="34">
        <f t="shared" si="3"/>
        <v>38471</v>
      </c>
      <c r="AR11" s="101">
        <f t="shared" si="4"/>
        <v>3.2293394993384282E-4</v>
      </c>
      <c r="AS11" s="29">
        <f t="shared" si="5"/>
        <v>3.5512551027204902</v>
      </c>
      <c r="AT11" s="27">
        <f t="shared" si="6"/>
        <v>1.1468208375442425E-3</v>
      </c>
      <c r="AU11" s="27">
        <f t="shared" si="7"/>
        <v>5.11073016518251E-3</v>
      </c>
      <c r="AV11" s="89">
        <f t="shared" si="8"/>
        <v>6.2575510027267529E-3</v>
      </c>
      <c r="AW11" s="29" t="s">
        <v>32</v>
      </c>
      <c r="AX11" s="58">
        <v>20</v>
      </c>
      <c r="AY11" s="32">
        <f t="shared" si="11"/>
        <v>-4.6823161208170167E-6</v>
      </c>
      <c r="AZ11" s="38">
        <f t="shared" si="12"/>
        <v>-4.6352045393041693E-6</v>
      </c>
      <c r="BA11" s="21"/>
      <c r="BB11" s="21"/>
      <c r="BC11" s="82">
        <f t="shared" si="0"/>
        <v>3.653555511713966E-4</v>
      </c>
      <c r="BD11" s="21">
        <f t="shared" si="1"/>
        <v>5.1976776856113866E-3</v>
      </c>
      <c r="BE11" s="82">
        <f t="shared" si="2"/>
        <v>6.2575510027267529E-3</v>
      </c>
      <c r="BF11" s="21">
        <f t="shared" si="9"/>
        <v>5.9077928080786823E-3</v>
      </c>
      <c r="BG11" s="92">
        <f t="shared" si="10"/>
        <v>3.4975819464807059E-4</v>
      </c>
      <c r="BJ11" s="21"/>
      <c r="BK11" s="21"/>
      <c r="BL11" s="21"/>
      <c r="BM11" s="21"/>
    </row>
    <row r="12" spans="1:65">
      <c r="A12" s="65">
        <v>38503</v>
      </c>
      <c r="B12" s="8">
        <v>5.8179349233178899</v>
      </c>
      <c r="C12" s="8">
        <v>5.8806069198143254</v>
      </c>
      <c r="D12" s="8">
        <v>6.0639069162126198</v>
      </c>
      <c r="E12" s="8">
        <v>6.1881702982311033</v>
      </c>
      <c r="F12" s="97">
        <v>25.793492331788901</v>
      </c>
      <c r="G12" s="97">
        <v>27.560691981432502</v>
      </c>
      <c r="H12" s="97">
        <v>42.890691621262</v>
      </c>
      <c r="I12" s="97">
        <v>52.817029823110303</v>
      </c>
      <c r="J12" s="51">
        <v>68.39349233178892</v>
      </c>
      <c r="K12" s="51">
        <v>74.960691981432518</v>
      </c>
      <c r="L12" s="51">
        <v>92.290691621261971</v>
      </c>
      <c r="M12" s="51">
        <v>104.41702982311031</v>
      </c>
      <c r="N12" s="99">
        <v>2.79017273132717</v>
      </c>
      <c r="O12" s="99">
        <v>3.8217455863601102</v>
      </c>
      <c r="P12" s="99">
        <v>7.17085844616917</v>
      </c>
      <c r="Q12" s="99">
        <v>9.3103900350390401</v>
      </c>
      <c r="R12" s="9">
        <v>12</v>
      </c>
      <c r="S12" s="9">
        <v>2</v>
      </c>
      <c r="T12" s="9">
        <v>1</v>
      </c>
      <c r="U12" s="9">
        <v>2</v>
      </c>
      <c r="V12" s="8">
        <v>5.9314219660378198</v>
      </c>
      <c r="W12" s="8">
        <v>6.0431015369133663</v>
      </c>
      <c r="X12" s="8">
        <v>6.1209640217720551</v>
      </c>
      <c r="Y12" s="8">
        <v>6.1538683769663596</v>
      </c>
      <c r="Z12" s="18">
        <v>37.142196603781898</v>
      </c>
      <c r="AA12" s="18">
        <v>43.810153691336602</v>
      </c>
      <c r="AB12" s="18">
        <v>48.596402177205498</v>
      </c>
      <c r="AC12" s="18">
        <v>49.386837696635901</v>
      </c>
      <c r="AD12" s="51">
        <v>79.742196603781906</v>
      </c>
      <c r="AE12" s="51">
        <v>91.210153691336615</v>
      </c>
      <c r="AF12" s="51">
        <v>97.996402177205482</v>
      </c>
      <c r="AG12" s="51">
        <v>100.9868376966359</v>
      </c>
      <c r="AH12" s="53">
        <v>3.1640275430745302</v>
      </c>
      <c r="AI12" s="53">
        <v>4.9237297007457803</v>
      </c>
      <c r="AJ12" s="53">
        <v>6.1704672821415603</v>
      </c>
      <c r="AK12" s="53">
        <v>6.3644459392129802</v>
      </c>
      <c r="AL12" s="51">
        <v>4</v>
      </c>
      <c r="AM12" s="51">
        <v>0</v>
      </c>
      <c r="AN12" s="51">
        <v>1</v>
      </c>
      <c r="AO12" s="51">
        <v>0</v>
      </c>
      <c r="AQ12" s="34">
        <f t="shared" si="3"/>
        <v>38503</v>
      </c>
      <c r="AR12" s="101">
        <f t="shared" si="4"/>
        <v>3.8207254259061649E-4</v>
      </c>
      <c r="AS12" s="29">
        <f t="shared" si="5"/>
        <v>3.6355540607870198</v>
      </c>
      <c r="AT12" s="27">
        <f t="shared" si="6"/>
        <v>1.3890453837305374E-3</v>
      </c>
      <c r="AU12" s="27">
        <f t="shared" si="7"/>
        <v>4.9386837696635899E-3</v>
      </c>
      <c r="AV12" s="89">
        <f t="shared" si="8"/>
        <v>6.3277291533941271E-3</v>
      </c>
      <c r="AW12" s="29" t="s">
        <v>33</v>
      </c>
      <c r="AX12" s="58">
        <v>22</v>
      </c>
      <c r="AY12" s="32">
        <f t="shared" si="11"/>
        <v>-7.8202907054054568E-6</v>
      </c>
      <c r="AZ12" s="38">
        <f t="shared" si="12"/>
        <v>3.1899159394260974E-6</v>
      </c>
      <c r="BA12" s="21"/>
      <c r="BB12" s="21"/>
      <c r="BC12" s="82">
        <f t="shared" si="0"/>
        <v>4.2702605033342336E-4</v>
      </c>
      <c r="BD12" s="21">
        <f t="shared" si="1"/>
        <v>5.5761844019188798E-3</v>
      </c>
      <c r="BE12" s="82">
        <f t="shared" si="2"/>
        <v>6.3277291533941271E-3</v>
      </c>
      <c r="BF12" s="21">
        <f t="shared" si="9"/>
        <v>6.0797193854072954E-3</v>
      </c>
      <c r="BG12" s="92">
        <f t="shared" si="10"/>
        <v>2.4800976798683167E-4</v>
      </c>
      <c r="BJ12" s="21"/>
      <c r="BK12" s="21"/>
      <c r="BL12" s="21"/>
      <c r="BM12" s="21"/>
    </row>
    <row r="13" spans="1:65">
      <c r="A13" s="65">
        <v>38533</v>
      </c>
      <c r="B13" s="8">
        <v>5.7887123389118633</v>
      </c>
      <c r="C13" s="8">
        <v>5.8716426962698698</v>
      </c>
      <c r="D13" s="8">
        <v>6.0159752835077942</v>
      </c>
      <c r="E13" s="8">
        <v>6.1654436137638902</v>
      </c>
      <c r="F13" s="97">
        <v>26.3712338911863</v>
      </c>
      <c r="G13" s="97">
        <v>29.164269626987</v>
      </c>
      <c r="H13" s="97">
        <v>41.597528350779498</v>
      </c>
      <c r="I13" s="97">
        <v>54.544361376388999</v>
      </c>
      <c r="J13" s="51">
        <v>69.071233891186353</v>
      </c>
      <c r="K13" s="51">
        <v>76.864269626987038</v>
      </c>
      <c r="L13" s="51">
        <v>91.497528350779461</v>
      </c>
      <c r="M13" s="51">
        <v>105.84436137638899</v>
      </c>
      <c r="N13" s="99">
        <v>2.7987147687344498</v>
      </c>
      <c r="O13" s="99">
        <v>4.1469047601090701</v>
      </c>
      <c r="P13" s="99">
        <v>6.9017813222291702</v>
      </c>
      <c r="Q13" s="99">
        <v>9.2208094526200899</v>
      </c>
      <c r="R13" s="9">
        <v>12</v>
      </c>
      <c r="S13" s="9">
        <v>3</v>
      </c>
      <c r="T13" s="9">
        <v>1</v>
      </c>
      <c r="U13" s="9">
        <v>2</v>
      </c>
      <c r="V13" s="8">
        <v>5.9077249660815276</v>
      </c>
      <c r="W13" s="8">
        <v>5.9991171484816492</v>
      </c>
      <c r="X13" s="8">
        <v>6.0447946072231504</v>
      </c>
      <c r="Y13" s="8">
        <v>6.069053090581547</v>
      </c>
      <c r="Z13" s="18">
        <v>38.2724966081527</v>
      </c>
      <c r="AA13" s="18">
        <v>41.911714848164898</v>
      </c>
      <c r="AB13" s="18">
        <v>44.479460722315103</v>
      </c>
      <c r="AC13" s="18">
        <v>44.9053090581547</v>
      </c>
      <c r="AD13" s="51">
        <v>80.972496608152738</v>
      </c>
      <c r="AE13" s="51">
        <v>89.611714848164922</v>
      </c>
      <c r="AF13" s="51">
        <v>94.379460722315059</v>
      </c>
      <c r="AG13" s="51">
        <v>96.205309058154683</v>
      </c>
      <c r="AH13" s="53">
        <v>3.1337422058928102</v>
      </c>
      <c r="AI13" s="53">
        <v>4.9252754660306302</v>
      </c>
      <c r="AJ13" s="53">
        <v>6.1064603002619799</v>
      </c>
      <c r="AK13" s="53">
        <v>6.2828113333366602</v>
      </c>
      <c r="AL13" s="51">
        <v>4</v>
      </c>
      <c r="AM13" s="51">
        <v>0</v>
      </c>
      <c r="AN13" s="51">
        <v>1</v>
      </c>
      <c r="AO13" s="51">
        <v>0</v>
      </c>
      <c r="AQ13" s="34">
        <f t="shared" si="3"/>
        <v>38533</v>
      </c>
      <c r="AR13" s="101">
        <f t="shared" si="4"/>
        <v>2.101676466733935E-4</v>
      </c>
      <c r="AS13" s="29">
        <f t="shared" si="5"/>
        <v>3.7171886666633398</v>
      </c>
      <c r="AT13" s="27">
        <f t="shared" si="6"/>
        <v>7.8123279431364348E-4</v>
      </c>
      <c r="AU13" s="27">
        <f t="shared" si="7"/>
        <v>4.4905309058154699E-3</v>
      </c>
      <c r="AV13" s="89">
        <f t="shared" si="8"/>
        <v>5.2717637001291132E-3</v>
      </c>
      <c r="AW13" s="29" t="s">
        <v>34</v>
      </c>
      <c r="AX13" s="58">
        <v>21</v>
      </c>
      <c r="AY13" s="32">
        <f t="shared" si="11"/>
        <v>-2.1340612564196191E-5</v>
      </c>
      <c r="AZ13" s="38">
        <f t="shared" si="12"/>
        <v>-5.0284069203095899E-5</v>
      </c>
      <c r="BA13" s="21"/>
      <c r="BB13" s="21"/>
      <c r="BC13" s="82">
        <f t="shared" si="0"/>
        <v>4.464381009748614E-4</v>
      </c>
      <c r="BD13" s="21">
        <f t="shared" si="1"/>
        <v>5.8022964859087501E-3</v>
      </c>
      <c r="BE13" s="82">
        <f t="shared" si="2"/>
        <v>5.2717637001291132E-3</v>
      </c>
      <c r="BF13" s="21">
        <f t="shared" si="9"/>
        <v>5.4468395194363934E-3</v>
      </c>
      <c r="BG13" s="92">
        <f t="shared" si="10"/>
        <v>-1.7507581930728024E-4</v>
      </c>
      <c r="BJ13" s="21"/>
      <c r="BK13" s="21"/>
      <c r="BL13" s="21"/>
      <c r="BM13" s="21"/>
    </row>
    <row r="14" spans="1:65">
      <c r="A14" s="65">
        <v>38562</v>
      </c>
      <c r="B14" s="8">
        <v>5.7651932183302552</v>
      </c>
      <c r="C14" s="8">
        <v>5.8470255267584879</v>
      </c>
      <c r="D14" s="8">
        <v>5.9767022530256817</v>
      </c>
      <c r="E14" s="8">
        <v>6.1079848927236204</v>
      </c>
      <c r="F14" s="97">
        <v>24.5193218330256</v>
      </c>
      <c r="G14" s="97">
        <v>28.2025526758488</v>
      </c>
      <c r="H14" s="97">
        <v>40.170225302568198</v>
      </c>
      <c r="I14" s="97">
        <v>50.798489272362097</v>
      </c>
      <c r="J14" s="51">
        <v>64.019321833025558</v>
      </c>
      <c r="K14" s="51">
        <v>71.202552675848779</v>
      </c>
      <c r="L14" s="51">
        <v>85.970225302568224</v>
      </c>
      <c r="M14" s="51">
        <v>98.198489272362025</v>
      </c>
      <c r="N14" s="99">
        <v>2.7544574365030501</v>
      </c>
      <c r="O14" s="99">
        <v>4.1470669077975302</v>
      </c>
      <c r="P14" s="99">
        <v>6.9427597362381102</v>
      </c>
      <c r="Q14" s="99">
        <v>9.1598715410904994</v>
      </c>
      <c r="R14" s="9">
        <v>12</v>
      </c>
      <c r="S14" s="9">
        <v>3</v>
      </c>
      <c r="T14" s="9">
        <v>1</v>
      </c>
      <c r="U14" s="9">
        <v>2</v>
      </c>
      <c r="V14" s="8">
        <v>5.8827822733068587</v>
      </c>
      <c r="W14" s="8">
        <v>5.9762249084715791</v>
      </c>
      <c r="X14" s="8">
        <v>6.01641234779553</v>
      </c>
      <c r="Y14" s="8">
        <v>6.046167653982744</v>
      </c>
      <c r="Z14" s="18">
        <v>36.278227330685901</v>
      </c>
      <c r="AA14" s="18">
        <v>41.122490847157998</v>
      </c>
      <c r="AB14" s="18">
        <v>44.141234779553002</v>
      </c>
      <c r="AC14" s="18">
        <v>44.616765398274403</v>
      </c>
      <c r="AD14" s="51">
        <v>75.778227330685866</v>
      </c>
      <c r="AE14" s="51">
        <v>84.122490847157962</v>
      </c>
      <c r="AF14" s="51">
        <v>89.941234779553014</v>
      </c>
      <c r="AG14" s="51">
        <v>92.016765398274345</v>
      </c>
      <c r="AH14" s="53">
        <v>3.10382968441164</v>
      </c>
      <c r="AI14" s="53">
        <v>4.9251299572499301</v>
      </c>
      <c r="AJ14" s="53">
        <v>6.0386598656264097</v>
      </c>
      <c r="AK14" s="53">
        <v>6.1984042107166699</v>
      </c>
      <c r="AL14" s="51">
        <v>4</v>
      </c>
      <c r="AM14" s="51">
        <v>0</v>
      </c>
      <c r="AN14" s="51">
        <v>1</v>
      </c>
      <c r="AO14" s="51">
        <v>0</v>
      </c>
      <c r="AQ14" s="34">
        <f t="shared" si="3"/>
        <v>38562</v>
      </c>
      <c r="AR14" s="101">
        <f t="shared" si="4"/>
        <v>2.6888478475260209E-4</v>
      </c>
      <c r="AS14" s="29">
        <f t="shared" si="5"/>
        <v>3.8015957892833301</v>
      </c>
      <c r="AT14" s="27">
        <f t="shared" si="6"/>
        <v>1.0221912655178466E-3</v>
      </c>
      <c r="AU14" s="27">
        <f t="shared" si="7"/>
        <v>4.4616765398274401E-3</v>
      </c>
      <c r="AV14" s="89">
        <f t="shared" si="8"/>
        <v>5.4838678053452869E-3</v>
      </c>
      <c r="AW14" s="29" t="s">
        <v>35</v>
      </c>
      <c r="AX14" s="58">
        <v>21</v>
      </c>
      <c r="AY14" s="32">
        <f t="shared" si="11"/>
        <v>-1.3740174280014211E-6</v>
      </c>
      <c r="AZ14" s="38">
        <f t="shared" si="12"/>
        <v>1.0100195486484464E-5</v>
      </c>
      <c r="BA14" s="21"/>
      <c r="BB14" s="21"/>
      <c r="BC14" s="82">
        <f t="shared" si="0"/>
        <v>4.1608100478011717E-4</v>
      </c>
      <c r="BD14" s="21">
        <f t="shared" si="1"/>
        <v>5.4294104205636455E-3</v>
      </c>
      <c r="BE14" s="82">
        <f t="shared" si="2"/>
        <v>5.4838678053452869E-3</v>
      </c>
      <c r="BF14" s="21">
        <f t="shared" si="9"/>
        <v>5.4658968683673455E-3</v>
      </c>
      <c r="BG14" s="92">
        <f t="shared" si="10"/>
        <v>1.7970936977941381E-5</v>
      </c>
      <c r="BJ14" s="21"/>
      <c r="BK14" s="21"/>
      <c r="BL14" s="21"/>
      <c r="BM14" s="21"/>
    </row>
    <row r="15" spans="1:65">
      <c r="A15" s="65">
        <v>38595</v>
      </c>
      <c r="B15" s="8">
        <v>5.6483021266078177</v>
      </c>
      <c r="C15" s="8">
        <v>5.7443467620740574</v>
      </c>
      <c r="D15" s="8">
        <v>5.8927622391111312</v>
      </c>
      <c r="E15" s="8">
        <v>6.0283922626802635</v>
      </c>
      <c r="F15" s="97">
        <v>22.8302126607818</v>
      </c>
      <c r="G15" s="97">
        <v>27.434676207405801</v>
      </c>
      <c r="H15" s="97">
        <v>40.2762239111131</v>
      </c>
      <c r="I15" s="97">
        <v>50.339226268026302</v>
      </c>
      <c r="J15" s="51">
        <v>65.630212660781794</v>
      </c>
      <c r="K15" s="51">
        <v>73.134676207405789</v>
      </c>
      <c r="L15" s="51">
        <v>86.176223911113141</v>
      </c>
      <c r="M15" s="51">
        <v>98.139226268026363</v>
      </c>
      <c r="N15" s="99">
        <v>2.71115688665722</v>
      </c>
      <c r="O15" s="99">
        <v>4.1504873388016899</v>
      </c>
      <c r="P15" s="99">
        <v>6.9808008530738501</v>
      </c>
      <c r="Q15" s="99">
        <v>9.0979683214991098</v>
      </c>
      <c r="R15" s="9">
        <v>12</v>
      </c>
      <c r="S15" s="9">
        <v>3</v>
      </c>
      <c r="T15" s="9">
        <v>1</v>
      </c>
      <c r="U15" s="9">
        <v>2</v>
      </c>
      <c r="V15" s="8">
        <v>5.7854082160397891</v>
      </c>
      <c r="W15" s="8">
        <v>5.8814714836497286</v>
      </c>
      <c r="X15" s="8">
        <v>5.9324842412874483</v>
      </c>
      <c r="Y15" s="8">
        <v>5.9721660113927584</v>
      </c>
      <c r="Z15" s="18">
        <v>36.540821603978898</v>
      </c>
      <c r="AA15" s="18">
        <v>41.1471483649729</v>
      </c>
      <c r="AB15" s="18">
        <v>44.248424128744801</v>
      </c>
      <c r="AC15" s="18">
        <v>44.716601139275802</v>
      </c>
      <c r="AD15" s="51">
        <v>79.340821603978895</v>
      </c>
      <c r="AE15" s="51">
        <v>86.847148364972895</v>
      </c>
      <c r="AF15" s="51">
        <v>90.14842412874485</v>
      </c>
      <c r="AG15" s="51">
        <v>92.516601139275878</v>
      </c>
      <c r="AH15" s="53">
        <v>3.3428591991326901</v>
      </c>
      <c r="AI15" s="53">
        <v>4.9538611753248096</v>
      </c>
      <c r="AJ15" s="53">
        <v>5.9699319341437604</v>
      </c>
      <c r="AK15" s="53">
        <v>6.1139505585446097</v>
      </c>
      <c r="AL15" s="51">
        <v>3</v>
      </c>
      <c r="AM15" s="51">
        <v>0</v>
      </c>
      <c r="AN15" s="51">
        <v>1</v>
      </c>
      <c r="AO15" s="51">
        <v>0</v>
      </c>
      <c r="AQ15" s="34">
        <f t="shared" si="3"/>
        <v>38595</v>
      </c>
      <c r="AR15" s="101">
        <f t="shared" si="4"/>
        <v>2.9468850500589922E-4</v>
      </c>
      <c r="AS15" s="29">
        <f t="shared" si="5"/>
        <v>3.8860494414553903</v>
      </c>
      <c r="AT15" s="27">
        <f t="shared" si="6"/>
        <v>1.1451741002814987E-3</v>
      </c>
      <c r="AU15" s="27">
        <f t="shared" si="7"/>
        <v>4.4716601139275806E-3</v>
      </c>
      <c r="AV15" s="89">
        <f t="shared" si="8"/>
        <v>5.6168342142090795E-3</v>
      </c>
      <c r="AW15" s="29" t="s">
        <v>36</v>
      </c>
      <c r="AX15" s="58">
        <v>22</v>
      </c>
      <c r="AY15" s="32">
        <f t="shared" si="11"/>
        <v>4.5379882273366173E-7</v>
      </c>
      <c r="AZ15" s="38">
        <f t="shared" si="12"/>
        <v>6.0439276756269378E-6</v>
      </c>
      <c r="BA15" s="21"/>
      <c r="BB15" s="21"/>
      <c r="BC15" s="82">
        <f t="shared" si="0"/>
        <v>4.3622839680596622E-4</v>
      </c>
      <c r="BD15" s="21">
        <f t="shared" si="1"/>
        <v>5.4274144597832681E-3</v>
      </c>
      <c r="BE15" s="82">
        <f t="shared" si="2"/>
        <v>5.6168342142090795E-3</v>
      </c>
      <c r="BF15" s="21">
        <f t="shared" si="9"/>
        <v>5.5543256952485624E-3</v>
      </c>
      <c r="BG15" s="92">
        <f t="shared" si="10"/>
        <v>6.2508518960517102E-5</v>
      </c>
      <c r="BJ15" s="21"/>
      <c r="BK15" s="21"/>
      <c r="BL15" s="21"/>
      <c r="BM15" s="21"/>
    </row>
    <row r="16" spans="1:65">
      <c r="A16" s="65">
        <v>38625</v>
      </c>
      <c r="B16" s="8">
        <v>5.9346777581004799</v>
      </c>
      <c r="C16" s="8">
        <v>6.037674006487566</v>
      </c>
      <c r="D16" s="8">
        <v>6.2007153507197188</v>
      </c>
      <c r="E16" s="8">
        <v>6.3292955500032555</v>
      </c>
      <c r="F16" s="97">
        <v>22.467775810048</v>
      </c>
      <c r="G16" s="97">
        <v>27.267400648756599</v>
      </c>
      <c r="H16" s="97">
        <v>41.071535071971901</v>
      </c>
      <c r="I16" s="97">
        <v>50.9295550003255</v>
      </c>
      <c r="J16" s="51">
        <v>63.867775810047974</v>
      </c>
      <c r="K16" s="51">
        <v>70.667400648756526</v>
      </c>
      <c r="L16" s="51">
        <v>86.37153507197192</v>
      </c>
      <c r="M16" s="51">
        <v>96.729555000325519</v>
      </c>
      <c r="N16" s="99">
        <v>2.73307305841925</v>
      </c>
      <c r="O16" s="99">
        <v>4.0701068332606498</v>
      </c>
      <c r="P16" s="99">
        <v>6.9781855313954297</v>
      </c>
      <c r="Q16" s="99">
        <v>9.0371434895113207</v>
      </c>
      <c r="R16" s="9">
        <v>13</v>
      </c>
      <c r="S16" s="9">
        <v>2</v>
      </c>
      <c r="T16" s="9">
        <v>1</v>
      </c>
      <c r="U16" s="9">
        <v>2</v>
      </c>
      <c r="V16" s="8">
        <v>6.0703873466640541</v>
      </c>
      <c r="W16" s="8">
        <v>6.1630886965909797</v>
      </c>
      <c r="X16" s="8">
        <v>6.2167151271507102</v>
      </c>
      <c r="Y16" s="8">
        <v>6.3854568237442431</v>
      </c>
      <c r="Z16" s="18">
        <v>36.038734666405396</v>
      </c>
      <c r="AA16" s="18">
        <v>39.808869659098001</v>
      </c>
      <c r="AB16" s="18">
        <v>42.671512715071003</v>
      </c>
      <c r="AC16" s="18">
        <v>56.545682374424302</v>
      </c>
      <c r="AD16" s="51">
        <v>77.438734666405367</v>
      </c>
      <c r="AE16" s="51">
        <v>83.208869659097928</v>
      </c>
      <c r="AF16" s="51">
        <v>87.971512715071029</v>
      </c>
      <c r="AG16" s="51">
        <v>102.34568237442431</v>
      </c>
      <c r="AH16" s="53">
        <v>3.3008392401657001</v>
      </c>
      <c r="AI16" s="53">
        <v>4.9496381775733296</v>
      </c>
      <c r="AJ16" s="53">
        <v>6.0662622274390001</v>
      </c>
      <c r="AK16" s="53">
        <v>9.56644541173306</v>
      </c>
      <c r="AL16" s="51">
        <v>3</v>
      </c>
      <c r="AM16" s="51">
        <v>0</v>
      </c>
      <c r="AN16" s="51">
        <v>1</v>
      </c>
      <c r="AO16" s="51">
        <v>1</v>
      </c>
      <c r="AQ16" s="34">
        <f t="shared" si="3"/>
        <v>38625</v>
      </c>
      <c r="AR16" s="101">
        <f t="shared" si="4"/>
        <v>3.3406738840179983E-4</v>
      </c>
      <c r="AS16" s="29">
        <f t="shared" si="5"/>
        <v>0.43355458826694004</v>
      </c>
      <c r="AT16" s="27">
        <f t="shared" si="6"/>
        <v>1.4483644903195427E-4</v>
      </c>
      <c r="AU16" s="27">
        <f t="shared" si="7"/>
        <v>5.6545682374424299E-3</v>
      </c>
      <c r="AV16" s="89">
        <f t="shared" si="8"/>
        <v>5.7994046864743845E-3</v>
      </c>
      <c r="AW16" s="29" t="s">
        <v>37</v>
      </c>
      <c r="AX16" s="58">
        <v>22</v>
      </c>
      <c r="AY16" s="32">
        <f t="shared" si="11"/>
        <v>5.3768551068856784E-5</v>
      </c>
      <c r="AZ16" s="38">
        <f t="shared" si="12"/>
        <v>8.2986578302411337E-6</v>
      </c>
      <c r="BA16" s="21"/>
      <c r="BB16" s="21"/>
      <c r="BC16" s="82">
        <f t="shared" si="0"/>
        <v>4.5687140303010915E-4</v>
      </c>
      <c r="BD16" s="21">
        <f t="shared" si="1"/>
        <v>5.5328571048961876E-3</v>
      </c>
      <c r="BE16" s="82">
        <f t="shared" si="2"/>
        <v>5.7994046864743845E-3</v>
      </c>
      <c r="BF16" s="21">
        <f t="shared" si="9"/>
        <v>5.7114439845535802E-3</v>
      </c>
      <c r="BG16" s="92">
        <f t="shared" si="10"/>
        <v>8.7960701920804241E-5</v>
      </c>
      <c r="BJ16" s="21"/>
      <c r="BK16" s="21"/>
      <c r="BL16" s="21"/>
      <c r="BM16" s="21"/>
    </row>
    <row r="17" spans="1:65">
      <c r="A17" s="65">
        <v>38656</v>
      </c>
      <c r="B17" s="8">
        <v>6.0076191199162228</v>
      </c>
      <c r="C17" s="8">
        <v>6.1418300588785595</v>
      </c>
      <c r="D17" s="8">
        <v>6.3247084441853918</v>
      </c>
      <c r="E17" s="8">
        <v>6.4638847607873231</v>
      </c>
      <c r="F17" s="97">
        <v>24.261911991622299</v>
      </c>
      <c r="G17" s="97">
        <v>29.183005887856002</v>
      </c>
      <c r="H17" s="97">
        <v>43.470844418539201</v>
      </c>
      <c r="I17" s="97">
        <v>53.388476078732303</v>
      </c>
      <c r="J17" s="51">
        <v>65.361911991622264</v>
      </c>
      <c r="K17" s="51">
        <v>74.283005887855964</v>
      </c>
      <c r="L17" s="51">
        <v>87.570844418539181</v>
      </c>
      <c r="M17" s="51">
        <v>98.488476078732276</v>
      </c>
      <c r="N17" s="99">
        <v>2.68624471705541</v>
      </c>
      <c r="O17" s="99">
        <v>4.0761913917198704</v>
      </c>
      <c r="P17" s="99">
        <v>7.0135965124400101</v>
      </c>
      <c r="Q17" s="99">
        <v>8.9734895761855107</v>
      </c>
      <c r="R17" s="9">
        <v>13</v>
      </c>
      <c r="S17" s="9">
        <v>2</v>
      </c>
      <c r="T17" s="9">
        <v>1</v>
      </c>
      <c r="U17" s="9">
        <v>2</v>
      </c>
      <c r="V17" s="8">
        <v>6.120155145096982</v>
      </c>
      <c r="W17" s="8">
        <v>6.2379182522748735</v>
      </c>
      <c r="X17" s="8">
        <v>6.3051231218079709</v>
      </c>
      <c r="Y17" s="8">
        <v>6.4963249531332137</v>
      </c>
      <c r="Z17" s="18">
        <v>35.5155145096982</v>
      </c>
      <c r="AA17" s="18">
        <v>38.791825227487401</v>
      </c>
      <c r="AB17" s="18">
        <v>41.512312180797103</v>
      </c>
      <c r="AC17" s="18">
        <v>56.6324953133214</v>
      </c>
      <c r="AD17" s="51">
        <v>76.615514509698158</v>
      </c>
      <c r="AE17" s="51">
        <v>83.891825227487374</v>
      </c>
      <c r="AF17" s="51">
        <v>85.61231218079709</v>
      </c>
      <c r="AG17" s="51">
        <v>101.73249531332137</v>
      </c>
      <c r="AH17" s="53">
        <v>3.2599013068185498</v>
      </c>
      <c r="AI17" s="53">
        <v>4.9394144149941601</v>
      </c>
      <c r="AJ17" s="53">
        <v>6.0196496046549202</v>
      </c>
      <c r="AK17" s="53">
        <v>9.5337480007507391</v>
      </c>
      <c r="AL17" s="51">
        <v>3</v>
      </c>
      <c r="AM17" s="51">
        <v>1</v>
      </c>
      <c r="AN17" s="51">
        <v>0</v>
      </c>
      <c r="AO17" s="51">
        <v>1</v>
      </c>
      <c r="AQ17" s="34">
        <f t="shared" si="3"/>
        <v>38656</v>
      </c>
      <c r="AR17" s="101">
        <f t="shared" si="4"/>
        <v>3.4656385298184182E-4</v>
      </c>
      <c r="AS17" s="29">
        <f t="shared" si="5"/>
        <v>0.46625199924926086</v>
      </c>
      <c r="AT17" s="27">
        <f t="shared" si="6"/>
        <v>1.6158608932031066E-4</v>
      </c>
      <c r="AU17" s="27">
        <f t="shared" si="7"/>
        <v>5.6632495313321402E-3</v>
      </c>
      <c r="AV17" s="89">
        <f t="shared" si="8"/>
        <v>5.8248356206524509E-3</v>
      </c>
      <c r="AW17" s="29" t="s">
        <v>38</v>
      </c>
      <c r="AX17" s="58">
        <v>20</v>
      </c>
      <c r="AY17" s="32">
        <f t="shared" si="11"/>
        <v>4.3406469448551388E-7</v>
      </c>
      <c r="AZ17" s="38">
        <f t="shared" si="12"/>
        <v>1.2715467089033198E-6</v>
      </c>
      <c r="BA17" s="21"/>
      <c r="BB17" s="21"/>
      <c r="BC17" s="82">
        <f t="shared" si="0"/>
        <v>4.6878699538841867E-4</v>
      </c>
      <c r="BD17" s="21">
        <f t="shared" si="1"/>
        <v>5.8200623451881168E-3</v>
      </c>
      <c r="BE17" s="82">
        <f t="shared" si="2"/>
        <v>5.8248356206524509E-3</v>
      </c>
      <c r="BF17" s="21">
        <f t="shared" si="9"/>
        <v>5.8232604397492208E-3</v>
      </c>
      <c r="BG17" s="92">
        <f t="shared" si="10"/>
        <v>1.5751809032300834E-6</v>
      </c>
      <c r="BJ17" s="21"/>
      <c r="BK17" s="21"/>
      <c r="BL17" s="21"/>
      <c r="BM17" s="21"/>
    </row>
    <row r="18" spans="1:65">
      <c r="A18" s="65">
        <v>38686</v>
      </c>
      <c r="B18" s="8">
        <v>5.9369019070354341</v>
      </c>
      <c r="C18" s="8">
        <v>6.092825435444496</v>
      </c>
      <c r="D18" s="8">
        <v>6.2487996102045162</v>
      </c>
      <c r="E18" s="8">
        <v>6.3441084591387149</v>
      </c>
      <c r="F18" s="97">
        <v>22.690190703543401</v>
      </c>
      <c r="G18" s="97">
        <v>28.782543544449599</v>
      </c>
      <c r="H18" s="97">
        <v>41.379961020451603</v>
      </c>
      <c r="I18" s="97">
        <v>48.410845913871498</v>
      </c>
      <c r="J18" s="51">
        <v>64.490190703543419</v>
      </c>
      <c r="K18" s="51">
        <v>75.482543544449555</v>
      </c>
      <c r="L18" s="51">
        <v>88.979961020451597</v>
      </c>
      <c r="M18" s="51">
        <v>96.710845913871552</v>
      </c>
      <c r="N18" s="99">
        <v>2.77235988268589</v>
      </c>
      <c r="O18" s="99">
        <v>4.2437722289616104</v>
      </c>
      <c r="P18" s="99">
        <v>7.1514335243322096</v>
      </c>
      <c r="Q18" s="99">
        <v>8.9115017905666303</v>
      </c>
      <c r="R18" s="9">
        <v>9</v>
      </c>
      <c r="S18" s="9">
        <v>2</v>
      </c>
      <c r="T18" s="9">
        <v>2</v>
      </c>
      <c r="U18" s="9">
        <v>1</v>
      </c>
      <c r="V18" s="8">
        <v>6.0703529630080801</v>
      </c>
      <c r="W18" s="8">
        <v>6.2093312995372312</v>
      </c>
      <c r="X18" s="8">
        <v>6.2710212912573242</v>
      </c>
      <c r="Y18" s="8">
        <v>6.4293810056890877</v>
      </c>
      <c r="Z18" s="18">
        <v>36.035296300808</v>
      </c>
      <c r="AA18" s="18">
        <v>40.433129953723103</v>
      </c>
      <c r="AB18" s="18">
        <v>43.602129125732397</v>
      </c>
      <c r="AC18" s="18">
        <v>56.938100568908702</v>
      </c>
      <c r="AD18" s="51">
        <v>77.835296300808011</v>
      </c>
      <c r="AE18" s="51">
        <v>87.133129953723056</v>
      </c>
      <c r="AF18" s="51">
        <v>91.202129125732398</v>
      </c>
      <c r="AG18" s="51">
        <v>105.23810056890875</v>
      </c>
      <c r="AH18" s="53">
        <v>3.2228290570570599</v>
      </c>
      <c r="AI18" s="53">
        <v>4.9270863649202097</v>
      </c>
      <c r="AJ18" s="53">
        <v>5.9769182697335701</v>
      </c>
      <c r="AK18" s="53">
        <v>9.4964013576176196</v>
      </c>
      <c r="AL18" s="51">
        <v>3</v>
      </c>
      <c r="AM18" s="51">
        <v>1</v>
      </c>
      <c r="AN18" s="51">
        <v>0</v>
      </c>
      <c r="AO18" s="51">
        <v>1</v>
      </c>
      <c r="AQ18" s="34">
        <f t="shared" si="3"/>
        <v>38686</v>
      </c>
      <c r="AR18" s="101">
        <f t="shared" si="4"/>
        <v>3.3859751802257394E-4</v>
      </c>
      <c r="AS18" s="29">
        <f t="shared" si="5"/>
        <v>0.50359864238238039</v>
      </c>
      <c r="AT18" s="27">
        <f t="shared" si="6"/>
        <v>1.7051725039021181E-4</v>
      </c>
      <c r="AU18" s="27">
        <f t="shared" si="7"/>
        <v>5.6938100568908702E-3</v>
      </c>
      <c r="AV18" s="89">
        <f t="shared" si="8"/>
        <v>5.8643273072810816E-3</v>
      </c>
      <c r="AW18" s="29" t="s">
        <v>39</v>
      </c>
      <c r="AX18" s="58">
        <v>22</v>
      </c>
      <c r="AY18" s="32">
        <f t="shared" si="11"/>
        <v>1.389114798124091E-6</v>
      </c>
      <c r="AZ18" s="38">
        <f t="shared" si="12"/>
        <v>1.7950766649377589E-6</v>
      </c>
      <c r="BA18" s="21"/>
      <c r="BB18" s="21"/>
      <c r="BC18" s="82">
        <f t="shared" si="0"/>
        <v>4.2149249790019756E-4</v>
      </c>
      <c r="BD18" s="21">
        <f t="shared" si="1"/>
        <v>5.2998784206411131E-3</v>
      </c>
      <c r="BE18" s="82">
        <f t="shared" si="2"/>
        <v>5.8643273072810816E-3</v>
      </c>
      <c r="BF18" s="21">
        <f t="shared" si="9"/>
        <v>5.6780591746898919E-3</v>
      </c>
      <c r="BG18" s="92">
        <f t="shared" si="10"/>
        <v>1.8626813259118961E-4</v>
      </c>
      <c r="BJ18" s="21"/>
      <c r="BK18" s="21"/>
      <c r="BL18" s="21"/>
      <c r="BM18" s="21"/>
    </row>
    <row r="19" spans="1:65">
      <c r="A19" s="65">
        <v>38716</v>
      </c>
      <c r="B19" s="8">
        <v>5.8504188610074959</v>
      </c>
      <c r="C19" s="8">
        <v>5.9702676643626091</v>
      </c>
      <c r="D19" s="8">
        <v>6.1116578558433838</v>
      </c>
      <c r="E19" s="8">
        <v>6.1731604707203136</v>
      </c>
      <c r="F19" s="97">
        <v>22.541886100749601</v>
      </c>
      <c r="G19" s="97">
        <v>29.0267664362609</v>
      </c>
      <c r="H19" s="97">
        <v>42.165785584338401</v>
      </c>
      <c r="I19" s="97">
        <v>48.316047072031402</v>
      </c>
      <c r="J19" s="51">
        <v>64.041886100749593</v>
      </c>
      <c r="K19" s="51">
        <v>75.0267664362609</v>
      </c>
      <c r="L19" s="51">
        <v>88.365785584338369</v>
      </c>
      <c r="M19" s="51">
        <v>97.316047072031324</v>
      </c>
      <c r="N19" s="99">
        <v>2.72073033490476</v>
      </c>
      <c r="O19" s="99">
        <v>4.2667764456876398</v>
      </c>
      <c r="P19" s="99">
        <v>7.1680362870291399</v>
      </c>
      <c r="Q19" s="99">
        <v>8.8461737020529796</v>
      </c>
      <c r="R19" s="9">
        <v>10</v>
      </c>
      <c r="S19" s="9">
        <v>2</v>
      </c>
      <c r="T19" s="9">
        <v>1</v>
      </c>
      <c r="U19" s="9">
        <v>1</v>
      </c>
      <c r="V19" s="8">
        <v>5.9769795635983041</v>
      </c>
      <c r="W19" s="8">
        <v>6.0655468619811934</v>
      </c>
      <c r="X19" s="8">
        <v>6.1001961362374457</v>
      </c>
      <c r="Y19" s="8">
        <v>6.2406348167013537</v>
      </c>
      <c r="Z19" s="18">
        <v>35.1979563598304</v>
      </c>
      <c r="AA19" s="18">
        <v>38.554686198119398</v>
      </c>
      <c r="AB19" s="18">
        <v>41.019613623744597</v>
      </c>
      <c r="AC19" s="18">
        <v>55.063481670135403</v>
      </c>
      <c r="AD19" s="51">
        <v>76.6979563598304</v>
      </c>
      <c r="AE19" s="51">
        <v>84.554686198119398</v>
      </c>
      <c r="AF19" s="51">
        <v>87.219613623744578</v>
      </c>
      <c r="AG19" s="51">
        <v>104.06348167013533</v>
      </c>
      <c r="AH19" s="53">
        <v>3.1872638939247899</v>
      </c>
      <c r="AI19" s="53">
        <v>4.9116237318517797</v>
      </c>
      <c r="AJ19" s="53">
        <v>5.9357625234998297</v>
      </c>
      <c r="AK19" s="53">
        <v>9.4524464491163904</v>
      </c>
      <c r="AL19" s="51">
        <v>3</v>
      </c>
      <c r="AM19" s="51">
        <v>1</v>
      </c>
      <c r="AN19" s="51">
        <v>0</v>
      </c>
      <c r="AO19" s="51">
        <v>1</v>
      </c>
      <c r="AQ19" s="34">
        <f t="shared" si="3"/>
        <v>38716</v>
      </c>
      <c r="AR19" s="101">
        <f t="shared" si="4"/>
        <v>3.2586696729132323E-4</v>
      </c>
      <c r="AS19" s="29">
        <f t="shared" si="5"/>
        <v>0.54755355088360957</v>
      </c>
      <c r="AT19" s="27">
        <f t="shared" si="6"/>
        <v>1.7842961505603708E-4</v>
      </c>
      <c r="AU19" s="27">
        <f t="shared" si="7"/>
        <v>5.5063481670135405E-3</v>
      </c>
      <c r="AV19" s="89">
        <f t="shared" si="8"/>
        <v>5.6847777820695777E-3</v>
      </c>
      <c r="AW19" s="29" t="s">
        <v>40</v>
      </c>
      <c r="AX19" s="58">
        <v>20</v>
      </c>
      <c r="AY19" s="32">
        <f t="shared" si="11"/>
        <v>-9.3730944938664837E-6</v>
      </c>
      <c r="AZ19" s="38">
        <f t="shared" si="12"/>
        <v>-8.9774762605751912E-6</v>
      </c>
      <c r="BA19" s="21"/>
      <c r="BB19" s="21"/>
      <c r="BC19" s="82">
        <f t="shared" si="0"/>
        <v>4.2652489070647099E-4</v>
      </c>
      <c r="BD19" s="21">
        <f t="shared" si="1"/>
        <v>5.3237403428292454E-3</v>
      </c>
      <c r="BE19" s="82">
        <f t="shared" si="2"/>
        <v>5.6847777820695777E-3</v>
      </c>
      <c r="BF19" s="21">
        <f t="shared" si="9"/>
        <v>5.5656354271202682E-3</v>
      </c>
      <c r="BG19" s="92">
        <f t="shared" si="10"/>
        <v>1.1914235494930956E-4</v>
      </c>
      <c r="BJ19" s="21"/>
      <c r="BK19" s="21"/>
      <c r="BL19" s="21"/>
      <c r="BM19" s="21"/>
    </row>
    <row r="20" spans="1:65">
      <c r="A20" s="65">
        <v>38748</v>
      </c>
      <c r="B20" s="8">
        <v>5.9241805827922791</v>
      </c>
      <c r="C20" s="8">
        <v>6.0908421903113759</v>
      </c>
      <c r="D20" s="8">
        <v>6.1759652561411729</v>
      </c>
      <c r="E20" s="8">
        <v>6.2882397131275072</v>
      </c>
      <c r="F20" s="97">
        <v>25.4180582792279</v>
      </c>
      <c r="G20" s="97">
        <v>34.5842190311376</v>
      </c>
      <c r="H20" s="97">
        <v>39.096525614117297</v>
      </c>
      <c r="I20" s="97">
        <v>47.3239713127508</v>
      </c>
      <c r="J20" s="51">
        <v>64.618058279227853</v>
      </c>
      <c r="K20" s="51">
        <v>79.884219031137633</v>
      </c>
      <c r="L20" s="51">
        <v>83.7965256141173</v>
      </c>
      <c r="M20" s="51">
        <v>93.523971312750774</v>
      </c>
      <c r="N20" s="99">
        <v>3.3834429733281302</v>
      </c>
      <c r="O20" s="99">
        <v>5.2036956885240402</v>
      </c>
      <c r="P20" s="99">
        <v>6.8857423630010697</v>
      </c>
      <c r="Q20" s="99">
        <v>9.0273954426041403</v>
      </c>
      <c r="R20" s="9">
        <v>11</v>
      </c>
      <c r="S20" s="9">
        <v>6</v>
      </c>
      <c r="T20" s="9">
        <v>4</v>
      </c>
      <c r="U20" s="9">
        <v>6</v>
      </c>
      <c r="V20" s="8">
        <v>6.057860559478474</v>
      </c>
      <c r="W20" s="8">
        <v>6.2301347398831641</v>
      </c>
      <c r="X20" s="8">
        <v>6.2759074045960297</v>
      </c>
      <c r="Y20" s="8">
        <v>6.3535870954224247</v>
      </c>
      <c r="Z20" s="18">
        <v>38.786055947847402</v>
      </c>
      <c r="AA20" s="18">
        <v>48.513473988316399</v>
      </c>
      <c r="AB20" s="18">
        <v>49.090740459602998</v>
      </c>
      <c r="AC20" s="18">
        <v>53.858709542242501</v>
      </c>
      <c r="AD20" s="51">
        <v>77.986055947847348</v>
      </c>
      <c r="AE20" s="51">
        <v>93.813473988316417</v>
      </c>
      <c r="AF20" s="51">
        <v>93.790740459603001</v>
      </c>
      <c r="AG20" s="51">
        <v>100.05870954224247</v>
      </c>
      <c r="AH20" s="53">
        <v>3.25054516402004</v>
      </c>
      <c r="AI20" s="53">
        <v>5.0666937121361801</v>
      </c>
      <c r="AJ20" s="53">
        <v>5.9839973118521899</v>
      </c>
      <c r="AK20" s="53">
        <v>8.5664788288964999</v>
      </c>
      <c r="AL20" s="51">
        <v>6</v>
      </c>
      <c r="AM20" s="51">
        <v>2</v>
      </c>
      <c r="AN20" s="51">
        <v>2</v>
      </c>
      <c r="AO20" s="51">
        <v>1</v>
      </c>
      <c r="AQ20" s="34">
        <f t="shared" si="3"/>
        <v>38748</v>
      </c>
      <c r="AR20" s="101">
        <f t="shared" si="4"/>
        <v>2.679249001138738E-4</v>
      </c>
      <c r="AS20" s="29">
        <f t="shared" si="5"/>
        <v>1.4335211711035001</v>
      </c>
      <c r="AT20" s="27">
        <f t="shared" si="6"/>
        <v>3.8407601657902864E-4</v>
      </c>
      <c r="AU20" s="27">
        <f t="shared" si="7"/>
        <v>5.38587095422425E-3</v>
      </c>
      <c r="AV20" s="89">
        <f t="shared" si="8"/>
        <v>5.7699469708032787E-3</v>
      </c>
      <c r="AW20" s="29" t="s">
        <v>41</v>
      </c>
      <c r="AX20" s="58">
        <v>20</v>
      </c>
      <c r="AY20" s="32">
        <f t="shared" si="11"/>
        <v>-6.0238606394645223E-6</v>
      </c>
      <c r="AZ20" s="38">
        <f t="shared" si="12"/>
        <v>4.258459436685047E-6</v>
      </c>
      <c r="BA20" s="21"/>
      <c r="BB20" s="21"/>
      <c r="BC20" s="82">
        <f t="shared" si="0"/>
        <v>3.773556975753612E-4</v>
      </c>
      <c r="BD20" s="21">
        <f t="shared" si="1"/>
        <v>5.0994150024961703E-3</v>
      </c>
      <c r="BE20" s="82">
        <f t="shared" si="2"/>
        <v>5.7699469708032787E-3</v>
      </c>
      <c r="BF20" s="21">
        <f t="shared" si="9"/>
        <v>5.5486714212619331E-3</v>
      </c>
      <c r="BG20" s="92">
        <f t="shared" si="10"/>
        <v>2.2127554954134553E-4</v>
      </c>
      <c r="BJ20" s="21"/>
      <c r="BK20" s="21"/>
      <c r="BL20" s="21"/>
      <c r="BM20" s="21"/>
    </row>
    <row r="21" spans="1:65">
      <c r="A21" s="65">
        <v>38776</v>
      </c>
      <c r="B21" s="8">
        <v>5.8935929018292965</v>
      </c>
      <c r="C21" s="8">
        <v>6.0317035580578766</v>
      </c>
      <c r="D21" s="8">
        <v>6.1217924269886126</v>
      </c>
      <c r="E21" s="8">
        <v>6.2281644913799701</v>
      </c>
      <c r="F21" s="97">
        <v>24.859290182929701</v>
      </c>
      <c r="G21" s="97">
        <v>31.6703558057877</v>
      </c>
      <c r="H21" s="97">
        <v>38.179242698861202</v>
      </c>
      <c r="I21" s="97">
        <v>47.816449137996997</v>
      </c>
      <c r="J21" s="51">
        <v>63.559290182929658</v>
      </c>
      <c r="K21" s="51">
        <v>76.870355805787696</v>
      </c>
      <c r="L21" s="51">
        <v>83.979242698861214</v>
      </c>
      <c r="M21" s="51">
        <v>93.816449137996997</v>
      </c>
      <c r="N21" s="99">
        <v>3.4795286270847301</v>
      </c>
      <c r="O21" s="99">
        <v>5.0954678967361096</v>
      </c>
      <c r="P21" s="99">
        <v>6.7910886988525299</v>
      </c>
      <c r="Q21" s="99">
        <v>8.9993837861301298</v>
      </c>
      <c r="R21" s="9">
        <v>11</v>
      </c>
      <c r="S21" s="9">
        <v>7</v>
      </c>
      <c r="T21" s="9">
        <v>3</v>
      </c>
      <c r="U21" s="9">
        <v>6</v>
      </c>
      <c r="V21" s="8">
        <v>6.0262588509849566</v>
      </c>
      <c r="W21" s="8">
        <v>6.2030952276270837</v>
      </c>
      <c r="X21" s="8">
        <v>6.2332397305478242</v>
      </c>
      <c r="Y21" s="8">
        <v>6.3131061048689423</v>
      </c>
      <c r="Z21" s="18">
        <v>38.125885098495701</v>
      </c>
      <c r="AA21" s="18">
        <v>48.809522762708397</v>
      </c>
      <c r="AB21" s="18">
        <v>49.3239730547824</v>
      </c>
      <c r="AC21" s="18">
        <v>56.310610486894198</v>
      </c>
      <c r="AD21" s="51">
        <v>76.825885098495661</v>
      </c>
      <c r="AE21" s="51">
        <v>94.0095227627084</v>
      </c>
      <c r="AF21" s="51">
        <v>95.123973054782425</v>
      </c>
      <c r="AG21" s="51">
        <v>102.31061048689421</v>
      </c>
      <c r="AH21" s="53">
        <v>3.2457017009093301</v>
      </c>
      <c r="AI21" s="53">
        <v>5.0402423089599804</v>
      </c>
      <c r="AJ21" s="53">
        <v>5.9372739268067498</v>
      </c>
      <c r="AK21" s="53">
        <v>8.5680651912719394</v>
      </c>
      <c r="AL21" s="51">
        <v>6</v>
      </c>
      <c r="AM21" s="51">
        <v>2</v>
      </c>
      <c r="AN21" s="51">
        <v>2</v>
      </c>
      <c r="AO21" s="51">
        <v>1</v>
      </c>
      <c r="AQ21" s="34">
        <f t="shared" si="3"/>
        <v>38776</v>
      </c>
      <c r="AR21" s="101">
        <f t="shared" si="4"/>
        <v>3.2461090958158591E-4</v>
      </c>
      <c r="AS21" s="29">
        <f t="shared" si="5"/>
        <v>1.4319348087280606</v>
      </c>
      <c r="AT21" s="27">
        <f t="shared" si="6"/>
        <v>4.6482166072274998E-4</v>
      </c>
      <c r="AU21" s="27">
        <f t="shared" si="7"/>
        <v>5.6310610486894203E-3</v>
      </c>
      <c r="AV21" s="89">
        <f t="shared" si="8"/>
        <v>6.09588270941217E-3</v>
      </c>
      <c r="AW21" s="29" t="s">
        <v>42</v>
      </c>
      <c r="AX21" s="58">
        <v>20</v>
      </c>
      <c r="AY21" s="32">
        <f t="shared" si="11"/>
        <v>1.2259504723258511E-5</v>
      </c>
      <c r="AZ21" s="38">
        <f t="shared" si="12"/>
        <v>1.6296786930444569E-5</v>
      </c>
      <c r="BA21" s="21"/>
      <c r="BB21" s="21"/>
      <c r="BC21" s="82">
        <f t="shared" si="0"/>
        <v>4.134738270680959E-4</v>
      </c>
      <c r="BD21" s="21">
        <f t="shared" si="1"/>
        <v>5.1953735291748633E-3</v>
      </c>
      <c r="BE21" s="82">
        <f t="shared" si="2"/>
        <v>6.09588270941217E-3</v>
      </c>
      <c r="BF21" s="21">
        <f t="shared" si="9"/>
        <v>5.7987146799338592E-3</v>
      </c>
      <c r="BG21" s="92">
        <f t="shared" si="10"/>
        <v>2.9716802947831085E-4</v>
      </c>
      <c r="BJ21" s="21"/>
      <c r="BK21" s="21"/>
      <c r="BL21" s="21"/>
      <c r="BM21" s="21"/>
    </row>
    <row r="22" spans="1:65">
      <c r="A22" s="65">
        <v>38807</v>
      </c>
      <c r="B22" s="8">
        <v>5.976758343047968</v>
      </c>
      <c r="C22" s="8">
        <v>6.1181492250280289</v>
      </c>
      <c r="D22" s="8">
        <v>6.2158407650711771</v>
      </c>
      <c r="E22" s="8">
        <v>6.3329377499358133</v>
      </c>
      <c r="F22" s="97">
        <v>23.675834304796801</v>
      </c>
      <c r="G22" s="97">
        <v>30.314922502802901</v>
      </c>
      <c r="H22" s="97">
        <v>38.0840765071177</v>
      </c>
      <c r="I22" s="97">
        <v>47.793774993581302</v>
      </c>
      <c r="J22" s="51">
        <v>62.875834304796832</v>
      </c>
      <c r="K22" s="51">
        <v>74.814922502802844</v>
      </c>
      <c r="L22" s="51">
        <v>81.784076507117732</v>
      </c>
      <c r="M22" s="51">
        <v>91.793774993581337</v>
      </c>
      <c r="N22" s="99">
        <v>3.6860162667277199</v>
      </c>
      <c r="O22" s="99">
        <v>5.0893822670048197</v>
      </c>
      <c r="P22" s="99">
        <v>6.7824558055569302</v>
      </c>
      <c r="Q22" s="99">
        <v>8.9420993560539106</v>
      </c>
      <c r="R22" s="9">
        <v>10</v>
      </c>
      <c r="S22" s="9">
        <v>7</v>
      </c>
      <c r="T22" s="9">
        <v>3</v>
      </c>
      <c r="U22" s="9">
        <v>6</v>
      </c>
      <c r="V22" s="8">
        <v>6.117163732966346</v>
      </c>
      <c r="W22" s="8">
        <v>6.2798002689959809</v>
      </c>
      <c r="X22" s="8">
        <v>6.3176208793246991</v>
      </c>
      <c r="Y22" s="8">
        <v>6.4114236474021942</v>
      </c>
      <c r="Z22" s="18">
        <v>37.7163732966346</v>
      </c>
      <c r="AA22" s="18">
        <v>46.480026899598101</v>
      </c>
      <c r="AB22" s="18">
        <v>48.262087932469903</v>
      </c>
      <c r="AC22" s="18">
        <v>55.642364740219399</v>
      </c>
      <c r="AD22" s="51">
        <v>76.916373296634632</v>
      </c>
      <c r="AE22" s="51">
        <v>90.980026899598045</v>
      </c>
      <c r="AF22" s="51">
        <v>91.962087932469927</v>
      </c>
      <c r="AG22" s="51">
        <v>99.642364740219449</v>
      </c>
      <c r="AH22" s="53">
        <v>3.3126686196523001</v>
      </c>
      <c r="AI22" s="53">
        <v>4.9235058812381602</v>
      </c>
      <c r="AJ22" s="53">
        <v>5.8431341481340802</v>
      </c>
      <c r="AK22" s="53">
        <v>8.5637458432030105</v>
      </c>
      <c r="AL22" s="51">
        <v>7</v>
      </c>
      <c r="AM22" s="51">
        <v>2</v>
      </c>
      <c r="AN22" s="51">
        <v>2</v>
      </c>
      <c r="AO22" s="51">
        <v>1</v>
      </c>
      <c r="AQ22" s="34">
        <f t="shared" si="3"/>
        <v>38807</v>
      </c>
      <c r="AR22" s="101">
        <f t="shared" si="4"/>
        <v>3.2719444953827157E-4</v>
      </c>
      <c r="AS22" s="29">
        <f t="shared" si="5"/>
        <v>1.4362541567969895</v>
      </c>
      <c r="AT22" s="27">
        <f t="shared" si="6"/>
        <v>4.699343882302454E-4</v>
      </c>
      <c r="AU22" s="27">
        <f t="shared" si="7"/>
        <v>5.5642364740219399E-3</v>
      </c>
      <c r="AV22" s="89">
        <f t="shared" si="8"/>
        <v>6.0341708622521856E-3</v>
      </c>
      <c r="AW22" s="29" t="s">
        <v>43</v>
      </c>
      <c r="AX22" s="58">
        <v>23</v>
      </c>
      <c r="AY22" s="32">
        <f t="shared" si="11"/>
        <v>-2.9054162898904488E-6</v>
      </c>
      <c r="AZ22" s="38">
        <f t="shared" si="12"/>
        <v>-2.6831237895645394E-6</v>
      </c>
      <c r="BA22" s="21"/>
      <c r="BB22" s="21"/>
      <c r="BC22" s="82">
        <f t="shared" si="0"/>
        <v>4.5836866615954383E-4</v>
      </c>
      <c r="BD22" s="21">
        <f t="shared" si="1"/>
        <v>5.2642860064530212E-3</v>
      </c>
      <c r="BE22" s="82">
        <f t="shared" si="2"/>
        <v>6.0341708622521856E-3</v>
      </c>
      <c r="BF22" s="21">
        <f t="shared" si="9"/>
        <v>5.7801088598384617E-3</v>
      </c>
      <c r="BG22" s="92">
        <f t="shared" si="10"/>
        <v>2.5406200241372395E-4</v>
      </c>
      <c r="BJ22" s="21"/>
      <c r="BK22" s="21"/>
      <c r="BL22" s="21"/>
      <c r="BM22" s="21"/>
    </row>
    <row r="23" spans="1:65">
      <c r="A23" s="65">
        <v>38835</v>
      </c>
      <c r="B23" s="8">
        <v>6.2923176407103067</v>
      </c>
      <c r="C23" s="8">
        <v>6.4393655635313154</v>
      </c>
      <c r="D23" s="8">
        <v>6.5410261088494925</v>
      </c>
      <c r="E23" s="8">
        <v>6.6475389785987904</v>
      </c>
      <c r="F23" s="97">
        <v>24.2317640710307</v>
      </c>
      <c r="G23" s="97">
        <v>31.9365563531315</v>
      </c>
      <c r="H23" s="97">
        <v>40.6026108849493</v>
      </c>
      <c r="I23" s="97">
        <v>49.753897859878997</v>
      </c>
      <c r="J23" s="51">
        <v>65.23176407103071</v>
      </c>
      <c r="K23" s="51">
        <v>76.936556353131522</v>
      </c>
      <c r="L23" s="51">
        <v>84.202610884949294</v>
      </c>
      <c r="M23" s="51">
        <v>94.753897859879004</v>
      </c>
      <c r="N23" s="99">
        <v>3.6109620876719499</v>
      </c>
      <c r="O23" s="99">
        <v>5.0538525872298097</v>
      </c>
      <c r="P23" s="99">
        <v>6.8358917200478899</v>
      </c>
      <c r="Q23" s="99">
        <v>8.9815332176485096</v>
      </c>
      <c r="R23" s="9">
        <v>11</v>
      </c>
      <c r="S23" s="9">
        <v>7</v>
      </c>
      <c r="T23" s="9">
        <v>3</v>
      </c>
      <c r="U23" s="9">
        <v>7</v>
      </c>
      <c r="V23" s="8">
        <v>6.4202077800138291</v>
      </c>
      <c r="W23" s="8">
        <v>6.5840006184232269</v>
      </c>
      <c r="X23" s="8">
        <v>6.6401924570227919</v>
      </c>
      <c r="Y23" s="8">
        <v>6.9554947359187764</v>
      </c>
      <c r="Z23" s="18">
        <v>37.020778001382901</v>
      </c>
      <c r="AA23" s="18">
        <v>46.4000618423227</v>
      </c>
      <c r="AB23" s="18">
        <v>50.5192457022792</v>
      </c>
      <c r="AC23" s="18">
        <v>80.5494735918776</v>
      </c>
      <c r="AD23" s="51">
        <v>78.020778001382922</v>
      </c>
      <c r="AE23" s="51">
        <v>91.400061842322714</v>
      </c>
      <c r="AF23" s="51">
        <v>94.119245702279187</v>
      </c>
      <c r="AG23" s="51">
        <v>125.54947359187761</v>
      </c>
      <c r="AH23" s="53">
        <v>3.4257529681278198</v>
      </c>
      <c r="AI23" s="53">
        <v>4.9085060077281097</v>
      </c>
      <c r="AJ23" s="53">
        <v>6.0990149800639397</v>
      </c>
      <c r="AK23" s="53">
        <v>9.6883197079115408</v>
      </c>
      <c r="AL23" s="51">
        <v>6</v>
      </c>
      <c r="AM23" s="51">
        <v>2</v>
      </c>
      <c r="AN23" s="51">
        <v>2</v>
      </c>
      <c r="AO23" s="51">
        <v>2</v>
      </c>
      <c r="AQ23" s="34">
        <f t="shared" si="3"/>
        <v>38835</v>
      </c>
      <c r="AR23" s="101">
        <f t="shared" si="4"/>
        <v>6.9828632563491639E-4</v>
      </c>
      <c r="AS23" s="29">
        <f t="shared" si="5"/>
        <v>0.31168029208845915</v>
      </c>
      <c r="AT23" s="27">
        <f t="shared" si="6"/>
        <v>2.1764208593526765E-4</v>
      </c>
      <c r="AU23" s="27">
        <f t="shared" si="7"/>
        <v>8.0549473591877592E-3</v>
      </c>
      <c r="AV23" s="89">
        <f t="shared" si="8"/>
        <v>8.2725894451230273E-3</v>
      </c>
      <c r="AW23" s="29" t="s">
        <v>44</v>
      </c>
      <c r="AX23" s="58">
        <v>17</v>
      </c>
      <c r="AY23" s="32">
        <f t="shared" si="11"/>
        <v>1.4651240500975407E-4</v>
      </c>
      <c r="AZ23" s="38">
        <f t="shared" si="12"/>
        <v>1.3167168134534362E-4</v>
      </c>
      <c r="BA23" s="21"/>
      <c r="BB23" s="21"/>
      <c r="BC23" s="82">
        <f t="shared" si="0"/>
        <v>4.742506475277511E-4</v>
      </c>
      <c r="BD23" s="21">
        <f t="shared" si="1"/>
        <v>5.4583983170035993E-3</v>
      </c>
      <c r="BE23" s="82">
        <f t="shared" si="2"/>
        <v>8.2725894451230273E-3</v>
      </c>
      <c r="BF23" s="21">
        <f t="shared" si="9"/>
        <v>7.3439063728436161E-3</v>
      </c>
      <c r="BG23" s="92">
        <f t="shared" si="10"/>
        <v>9.2868307227941121E-4</v>
      </c>
      <c r="BJ23" s="21"/>
      <c r="BK23" s="21"/>
      <c r="BL23" s="21"/>
      <c r="BM23" s="21"/>
    </row>
    <row r="24" spans="1:65">
      <c r="A24" s="65">
        <v>38868</v>
      </c>
      <c r="B24" s="8">
        <v>6.3029504204366926</v>
      </c>
      <c r="C24" s="8">
        <v>6.4300904317080265</v>
      </c>
      <c r="D24" s="8">
        <v>6.5233207350869167</v>
      </c>
      <c r="E24" s="8">
        <v>6.6296178904845133</v>
      </c>
      <c r="F24" s="97">
        <v>21.795042043669302</v>
      </c>
      <c r="G24" s="97">
        <v>27.009043170802599</v>
      </c>
      <c r="H24" s="97">
        <v>35.8320735086917</v>
      </c>
      <c r="I24" s="97">
        <v>45.961789048451301</v>
      </c>
      <c r="J24" s="51">
        <v>60.295042043669284</v>
      </c>
      <c r="K24" s="51">
        <v>72.509043170802613</v>
      </c>
      <c r="L24" s="51">
        <v>81.332073508691707</v>
      </c>
      <c r="M24" s="51">
        <v>89.961789048451251</v>
      </c>
      <c r="N24" s="99">
        <v>3.7125500190160099</v>
      </c>
      <c r="O24" s="99">
        <v>5.0447018945963897</v>
      </c>
      <c r="P24" s="99">
        <v>6.7592947570363702</v>
      </c>
      <c r="Q24" s="99">
        <v>8.8793328952276394</v>
      </c>
      <c r="R24" s="9">
        <v>11</v>
      </c>
      <c r="S24" s="9">
        <v>8</v>
      </c>
      <c r="T24" s="9">
        <v>4</v>
      </c>
      <c r="U24" s="9">
        <v>7</v>
      </c>
      <c r="V24" s="8">
        <v>6.4338614880597316</v>
      </c>
      <c r="W24" s="8">
        <v>6.5951025798712486</v>
      </c>
      <c r="X24" s="8">
        <v>6.6443599718043389</v>
      </c>
      <c r="Y24" s="8">
        <v>6.9559872645918208</v>
      </c>
      <c r="Z24" s="18">
        <v>34.8861488059732</v>
      </c>
      <c r="AA24" s="18">
        <v>43.510257987124803</v>
      </c>
      <c r="AB24" s="18">
        <v>47.935997180433901</v>
      </c>
      <c r="AC24" s="18">
        <v>78.598726459182103</v>
      </c>
      <c r="AD24" s="51">
        <v>73.386148805973178</v>
      </c>
      <c r="AE24" s="51">
        <v>89.010257987124817</v>
      </c>
      <c r="AF24" s="51">
        <v>93.435997180433901</v>
      </c>
      <c r="AG24" s="51">
        <v>122.59872645918205</v>
      </c>
      <c r="AH24" s="53">
        <v>3.41018599841005</v>
      </c>
      <c r="AI24" s="53">
        <v>4.8722442825469399</v>
      </c>
      <c r="AJ24" s="53">
        <v>6.0958282201500902</v>
      </c>
      <c r="AK24" s="53">
        <v>9.6281616120469202</v>
      </c>
      <c r="AL24" s="51">
        <v>6</v>
      </c>
      <c r="AM24" s="51">
        <v>2</v>
      </c>
      <c r="AN24" s="51">
        <v>2</v>
      </c>
      <c r="AO24" s="51">
        <v>2</v>
      </c>
      <c r="AQ24" s="34">
        <f t="shared" si="3"/>
        <v>38868</v>
      </c>
      <c r="AR24" s="101">
        <f t="shared" si="4"/>
        <v>7.0923855641309849E-4</v>
      </c>
      <c r="AS24" s="29">
        <f t="shared" si="5"/>
        <v>0.37183838795307977</v>
      </c>
      <c r="AT24" s="27">
        <f t="shared" si="6"/>
        <v>2.6372212149081598E-4</v>
      </c>
      <c r="AU24" s="27">
        <f t="shared" si="7"/>
        <v>7.8598726459182099E-3</v>
      </c>
      <c r="AV24" s="89">
        <f t="shared" si="8"/>
        <v>8.1235947674090266E-3</v>
      </c>
      <c r="AW24" s="29" t="s">
        <v>45</v>
      </c>
      <c r="AX24" s="58">
        <v>23</v>
      </c>
      <c r="AY24" s="32">
        <f t="shared" si="11"/>
        <v>-8.4815092725890985E-6</v>
      </c>
      <c r="AZ24" s="38">
        <f t="shared" si="12"/>
        <v>-6.4780294658261198E-6</v>
      </c>
      <c r="BA24" s="21"/>
      <c r="BB24" s="21"/>
      <c r="BC24" s="82">
        <f t="shared" si="0"/>
        <v>4.7395121944447747E-4</v>
      </c>
      <c r="BD24" s="21">
        <f t="shared" si="1"/>
        <v>5.1273204457433028E-3</v>
      </c>
      <c r="BE24" s="82">
        <f t="shared" si="2"/>
        <v>8.1235947674090266E-3</v>
      </c>
      <c r="BF24" s="21">
        <f t="shared" si="9"/>
        <v>7.1348242412593377E-3</v>
      </c>
      <c r="BG24" s="92">
        <f t="shared" si="10"/>
        <v>9.8877052614968885E-4</v>
      </c>
      <c r="BJ24" s="21"/>
      <c r="BK24" s="21"/>
      <c r="BL24" s="21"/>
      <c r="BM24" s="21"/>
    </row>
    <row r="25" spans="1:65">
      <c r="A25" s="65">
        <v>38898</v>
      </c>
      <c r="B25" s="8">
        <v>6.4462167074548171</v>
      </c>
      <c r="C25" s="8">
        <v>6.5568968868910567</v>
      </c>
      <c r="D25" s="8">
        <v>6.6115151759357831</v>
      </c>
      <c r="E25" s="8">
        <v>6.7058387045868857</v>
      </c>
      <c r="F25" s="97">
        <v>25.621670745481701</v>
      </c>
      <c r="G25" s="97">
        <v>29.689688689105701</v>
      </c>
      <c r="H25" s="97">
        <v>36.151517593578298</v>
      </c>
      <c r="I25" s="97">
        <v>45.583870458688601</v>
      </c>
      <c r="J25" s="51">
        <v>66.121670745481737</v>
      </c>
      <c r="K25" s="51">
        <v>77.38968868910564</v>
      </c>
      <c r="L25" s="51">
        <v>84.051517593578296</v>
      </c>
      <c r="M25" s="51">
        <v>92.58387045868858</v>
      </c>
      <c r="N25" s="99">
        <v>3.7051290441832498</v>
      </c>
      <c r="O25" s="99">
        <v>5.0226412522747204</v>
      </c>
      <c r="P25" s="99">
        <v>6.7126921379135798</v>
      </c>
      <c r="Q25" s="99">
        <v>8.8413932742044601</v>
      </c>
      <c r="R25" s="9">
        <v>12</v>
      </c>
      <c r="S25" s="9">
        <v>7</v>
      </c>
      <c r="T25" s="9">
        <v>4</v>
      </c>
      <c r="U25" s="9">
        <v>7</v>
      </c>
      <c r="V25" s="8">
        <v>6.6029075762618303</v>
      </c>
      <c r="W25" s="8">
        <v>6.7827287044187345</v>
      </c>
      <c r="X25" s="8">
        <v>6.8211481741460132</v>
      </c>
      <c r="Y25" s="8">
        <v>7.0316033468226697</v>
      </c>
      <c r="Z25" s="18">
        <v>41.290757626183002</v>
      </c>
      <c r="AA25" s="18">
        <v>52.272870441873501</v>
      </c>
      <c r="AB25" s="18">
        <v>57.114817414601298</v>
      </c>
      <c r="AC25" s="18">
        <v>78.160334682267006</v>
      </c>
      <c r="AD25" s="51">
        <v>81.790757626183023</v>
      </c>
      <c r="AE25" s="51">
        <v>99.972870441873454</v>
      </c>
      <c r="AF25" s="51">
        <v>105.01481741460131</v>
      </c>
      <c r="AG25" s="51">
        <v>125.16033468226698</v>
      </c>
      <c r="AH25" s="53">
        <v>3.39554335675437</v>
      </c>
      <c r="AI25" s="53">
        <v>4.8390627216506301</v>
      </c>
      <c r="AJ25" s="53">
        <v>6.2066332372094202</v>
      </c>
      <c r="AK25" s="53">
        <v>9.6134477016822508</v>
      </c>
      <c r="AL25" s="51">
        <v>6</v>
      </c>
      <c r="AM25" s="51">
        <v>2</v>
      </c>
      <c r="AN25" s="51">
        <v>2</v>
      </c>
      <c r="AO25" s="51">
        <v>2</v>
      </c>
      <c r="AQ25" s="34">
        <f t="shared" si="3"/>
        <v>38898</v>
      </c>
      <c r="AR25" s="101">
        <f t="shared" si="4"/>
        <v>5.7878663906633129E-4</v>
      </c>
      <c r="AS25" s="29">
        <f t="shared" si="5"/>
        <v>0.38655229831774918</v>
      </c>
      <c r="AT25" s="27">
        <f t="shared" si="6"/>
        <v>2.237313055666959E-4</v>
      </c>
      <c r="AU25" s="27">
        <f t="shared" si="7"/>
        <v>7.8160334682267005E-3</v>
      </c>
      <c r="AV25" s="89">
        <f t="shared" si="8"/>
        <v>8.039764773793397E-3</v>
      </c>
      <c r="AW25" s="29" t="s">
        <v>46</v>
      </c>
      <c r="AX25" s="58">
        <v>21</v>
      </c>
      <c r="AY25" s="32">
        <f t="shared" si="11"/>
        <v>-2.0875798900718786E-6</v>
      </c>
      <c r="AZ25" s="38">
        <f t="shared" si="12"/>
        <v>-3.9919044578871216E-6</v>
      </c>
      <c r="BA25" s="21"/>
      <c r="BB25" s="21"/>
      <c r="BC25" s="82">
        <f t="shared" si="0"/>
        <v>3.9107676691487592E-4</v>
      </c>
      <c r="BD25" s="21">
        <f t="shared" si="1"/>
        <v>5.0114912183188108E-3</v>
      </c>
      <c r="BE25" s="82">
        <f t="shared" si="2"/>
        <v>8.039764773793397E-3</v>
      </c>
      <c r="BF25" s="21">
        <f t="shared" si="9"/>
        <v>7.0404345004867839E-3</v>
      </c>
      <c r="BG25" s="92">
        <f t="shared" si="10"/>
        <v>9.9933027330661311E-4</v>
      </c>
      <c r="BJ25" s="21"/>
      <c r="BK25" s="21"/>
      <c r="BL25" s="21"/>
      <c r="BM25" s="21"/>
    </row>
    <row r="26" spans="1:65">
      <c r="A26" s="65">
        <v>38929</v>
      </c>
      <c r="B26" s="8">
        <v>6.6375408526634239</v>
      </c>
      <c r="C26" s="8">
        <v>6.7331762074610531</v>
      </c>
      <c r="D26" s="8">
        <v>6.7613217075440391</v>
      </c>
      <c r="E26" s="8">
        <v>6.805790108249564</v>
      </c>
      <c r="F26" s="97">
        <v>27.2540852663424</v>
      </c>
      <c r="G26" s="97">
        <v>32.317620746105298</v>
      </c>
      <c r="H26" s="97">
        <v>39.632170754403901</v>
      </c>
      <c r="I26" s="97">
        <v>48.079010824956399</v>
      </c>
      <c r="J26" s="51">
        <v>67.254085266342429</v>
      </c>
      <c r="K26" s="51">
        <v>80.917620746105285</v>
      </c>
      <c r="L26" s="51">
        <v>90.632170754403887</v>
      </c>
      <c r="M26" s="51">
        <v>96.579010824956427</v>
      </c>
      <c r="N26" s="99">
        <v>3.6183202979568998</v>
      </c>
      <c r="O26" s="99">
        <v>5.0461706225092096</v>
      </c>
      <c r="P26" s="99">
        <v>6.7119828140195796</v>
      </c>
      <c r="Q26" s="99">
        <v>8.6877033663232393</v>
      </c>
      <c r="R26" s="9">
        <v>12</v>
      </c>
      <c r="S26" s="9">
        <v>6</v>
      </c>
      <c r="T26" s="9">
        <v>5</v>
      </c>
      <c r="U26" s="9">
        <v>5</v>
      </c>
      <c r="V26" s="8">
        <v>6.793095911654107</v>
      </c>
      <c r="W26" s="8">
        <v>6.9390620783615145</v>
      </c>
      <c r="X26" s="8">
        <v>6.9380437160145103</v>
      </c>
      <c r="Y26" s="8">
        <v>7.1192052665471932</v>
      </c>
      <c r="Z26" s="18">
        <v>42.809591165410701</v>
      </c>
      <c r="AA26" s="18">
        <v>52.906207836151403</v>
      </c>
      <c r="AB26" s="18">
        <v>57.304371601451003</v>
      </c>
      <c r="AC26" s="18">
        <v>79.420526654719296</v>
      </c>
      <c r="AD26" s="51">
        <v>82.809591165410737</v>
      </c>
      <c r="AE26" s="51">
        <v>101.50620783615139</v>
      </c>
      <c r="AF26" s="51">
        <v>108.30437160145098</v>
      </c>
      <c r="AG26" s="51">
        <v>127.92052665471932</v>
      </c>
      <c r="AH26" s="53">
        <v>3.3806419445317402</v>
      </c>
      <c r="AI26" s="53">
        <v>4.8012521326594202</v>
      </c>
      <c r="AJ26" s="53">
        <v>6.2282041149054104</v>
      </c>
      <c r="AK26" s="53">
        <v>9.5443131708363307</v>
      </c>
      <c r="AL26" s="51">
        <v>6</v>
      </c>
      <c r="AM26" s="51">
        <v>3</v>
      </c>
      <c r="AN26" s="51">
        <v>1</v>
      </c>
      <c r="AO26" s="51">
        <v>2</v>
      </c>
      <c r="AQ26" s="34">
        <f t="shared" si="3"/>
        <v>38929</v>
      </c>
      <c r="AR26" s="101">
        <f t="shared" si="4"/>
        <v>5.8179083531723086E-4</v>
      </c>
      <c r="AS26" s="29">
        <f t="shared" si="5"/>
        <v>0.45568682916366932</v>
      </c>
      <c r="AT26" s="27">
        <f t="shared" si="6"/>
        <v>2.6511442098219143E-4</v>
      </c>
      <c r="AU26" s="27">
        <f t="shared" si="7"/>
        <v>7.9420526654719291E-3</v>
      </c>
      <c r="AV26" s="89">
        <f t="shared" si="8"/>
        <v>8.2071670864541212E-3</v>
      </c>
      <c r="AW26" s="29" t="s">
        <v>47</v>
      </c>
      <c r="AX26" s="58">
        <v>21</v>
      </c>
      <c r="AY26" s="32">
        <f t="shared" si="11"/>
        <v>6.0009141545346962E-6</v>
      </c>
      <c r="AZ26" s="38">
        <f t="shared" si="12"/>
        <v>7.9715386981297242E-6</v>
      </c>
      <c r="BA26" s="21"/>
      <c r="BB26" s="21"/>
      <c r="BC26" s="82">
        <f t="shared" si="0"/>
        <v>4.1462557466229644E-4</v>
      </c>
      <c r="BD26" s="21">
        <f t="shared" si="1"/>
        <v>5.3520128283612639E-3</v>
      </c>
      <c r="BE26" s="82">
        <f t="shared" si="2"/>
        <v>8.2071670864541212E-3</v>
      </c>
      <c r="BF26" s="21">
        <f t="shared" si="9"/>
        <v>7.264966181283479E-3</v>
      </c>
      <c r="BG26" s="92">
        <f t="shared" si="10"/>
        <v>9.4220090517064224E-4</v>
      </c>
      <c r="BJ26" s="21"/>
      <c r="BK26" s="21"/>
      <c r="BL26" s="21"/>
      <c r="BM26" s="21"/>
    </row>
    <row r="27" spans="1:65">
      <c r="A27" s="65">
        <v>38960</v>
      </c>
      <c r="B27" s="8">
        <v>6.5081803109154688</v>
      </c>
      <c r="C27" s="8">
        <v>6.5711136332757594</v>
      </c>
      <c r="D27" s="8">
        <v>6.6302251206097189</v>
      </c>
      <c r="E27" s="8">
        <v>6.6626098900235871</v>
      </c>
      <c r="F27" s="97">
        <v>28.818031091546899</v>
      </c>
      <c r="G27" s="97">
        <v>33.611363327575901</v>
      </c>
      <c r="H27" s="97">
        <v>42.022512060971899</v>
      </c>
      <c r="I27" s="97">
        <v>49.760989002358698</v>
      </c>
      <c r="J27" s="51">
        <v>70.918031091546837</v>
      </c>
      <c r="K27" s="51">
        <v>82.911363327575941</v>
      </c>
      <c r="L27" s="51">
        <v>92.322512060971917</v>
      </c>
      <c r="M27" s="51">
        <v>100.16098900235875</v>
      </c>
      <c r="N27" s="99">
        <v>3.6463127438597098</v>
      </c>
      <c r="O27" s="99">
        <v>4.9790206006898998</v>
      </c>
      <c r="P27" s="99">
        <v>6.7888770975784603</v>
      </c>
      <c r="Q27" s="99">
        <v>8.7603391953591796</v>
      </c>
      <c r="R27" s="9">
        <v>10</v>
      </c>
      <c r="S27" s="9">
        <v>6</v>
      </c>
      <c r="T27" s="9">
        <v>4</v>
      </c>
      <c r="U27" s="9">
        <v>6</v>
      </c>
      <c r="V27" s="8">
        <v>6.6614594832265546</v>
      </c>
      <c r="W27" s="8">
        <v>6.7938244633716964</v>
      </c>
      <c r="X27" s="8">
        <v>6.8432936377705182</v>
      </c>
      <c r="Y27" s="8">
        <v>6.9584703664263561</v>
      </c>
      <c r="Z27" s="18">
        <v>44.145948322655499</v>
      </c>
      <c r="AA27" s="18">
        <v>55.882446337169597</v>
      </c>
      <c r="AB27" s="18">
        <v>63.329363777051803</v>
      </c>
      <c r="AC27" s="18">
        <v>79.347036642635601</v>
      </c>
      <c r="AD27" s="51">
        <v>86.245948322655437</v>
      </c>
      <c r="AE27" s="51">
        <v>105.18244633716964</v>
      </c>
      <c r="AF27" s="51">
        <v>113.62936377705182</v>
      </c>
      <c r="AG27" s="51">
        <v>129.74703664263563</v>
      </c>
      <c r="AH27" s="53">
        <v>3.3202793545957299</v>
      </c>
      <c r="AI27" s="53">
        <v>4.69010770007419</v>
      </c>
      <c r="AJ27" s="53">
        <v>6.2414977599714501</v>
      </c>
      <c r="AK27" s="53">
        <v>9.4733172465161708</v>
      </c>
      <c r="AL27" s="51">
        <v>7</v>
      </c>
      <c r="AM27" s="51">
        <v>3</v>
      </c>
      <c r="AN27" s="51">
        <v>1</v>
      </c>
      <c r="AO27" s="51">
        <v>2</v>
      </c>
      <c r="AQ27" s="34">
        <f t="shared" si="3"/>
        <v>38960</v>
      </c>
      <c r="AR27" s="101">
        <f t="shared" si="4"/>
        <v>5.5269380486777306E-4</v>
      </c>
      <c r="AS27" s="29">
        <f t="shared" si="5"/>
        <v>0.5266827534838292</v>
      </c>
      <c r="AT27" s="27">
        <f t="shared" si="6"/>
        <v>2.9109429498121289E-4</v>
      </c>
      <c r="AU27" s="27">
        <f t="shared" si="7"/>
        <v>7.9347036642635604E-3</v>
      </c>
      <c r="AV27" s="89">
        <f t="shared" si="8"/>
        <v>8.2257979592447739E-3</v>
      </c>
      <c r="AW27" s="29" t="s">
        <v>48</v>
      </c>
      <c r="AX27" s="58">
        <v>22</v>
      </c>
      <c r="AY27" s="32">
        <f t="shared" si="11"/>
        <v>-3.340455094713054E-7</v>
      </c>
      <c r="AZ27" s="38">
        <f t="shared" si="12"/>
        <v>8.4685785412057429E-7</v>
      </c>
      <c r="BA27" s="21"/>
      <c r="BB27" s="21"/>
      <c r="BC27" s="82">
        <f t="shared" si="0"/>
        <v>4.159789637134329E-4</v>
      </c>
      <c r="BD27" s="21">
        <f t="shared" si="1"/>
        <v>5.4917717171065195E-3</v>
      </c>
      <c r="BE27" s="82">
        <f t="shared" si="2"/>
        <v>8.2257979592447739E-3</v>
      </c>
      <c r="BF27" s="21">
        <f t="shared" si="9"/>
        <v>7.3235692993391501E-3</v>
      </c>
      <c r="BG27" s="92">
        <f t="shared" si="10"/>
        <v>9.0222865990562378E-4</v>
      </c>
      <c r="BJ27" s="21"/>
      <c r="BK27" s="21"/>
      <c r="BL27" s="21"/>
      <c r="BM27" s="21"/>
    </row>
    <row r="28" spans="1:65">
      <c r="A28" s="65">
        <v>38989</v>
      </c>
      <c r="B28" s="8">
        <v>6.7496274501371731</v>
      </c>
      <c r="C28" s="8">
        <v>6.650972483630226</v>
      </c>
      <c r="D28" s="8">
        <v>6.5177330366503403</v>
      </c>
      <c r="E28" s="8">
        <v>6.508780251444418</v>
      </c>
      <c r="F28" s="97">
        <v>59.962745013717303</v>
      </c>
      <c r="G28" s="97">
        <v>51.097248363022601</v>
      </c>
      <c r="H28" s="97">
        <v>43.773303665034</v>
      </c>
      <c r="I28" s="97">
        <v>49.3780251444418</v>
      </c>
      <c r="J28" s="51">
        <v>99.162745013717341</v>
      </c>
      <c r="K28" s="51">
        <v>97.697248363022538</v>
      </c>
      <c r="L28" s="51">
        <v>92.573303665034047</v>
      </c>
      <c r="M28" s="51">
        <v>100.27802514444176</v>
      </c>
      <c r="N28" s="99">
        <v>3.7221691613674399</v>
      </c>
      <c r="O28" s="99">
        <v>4.87973918990442</v>
      </c>
      <c r="P28" s="99">
        <v>6.6691731626264303</v>
      </c>
      <c r="Q28" s="99">
        <v>8.66075750773404</v>
      </c>
      <c r="R28" s="9">
        <v>11</v>
      </c>
      <c r="S28" s="9">
        <v>8</v>
      </c>
      <c r="T28" s="9">
        <v>6</v>
      </c>
      <c r="U28" s="9">
        <v>6</v>
      </c>
      <c r="V28" s="8">
        <v>6.5858618601093903</v>
      </c>
      <c r="W28" s="8">
        <v>6.69100185026294</v>
      </c>
      <c r="X28" s="8">
        <v>6.6567765232426179</v>
      </c>
      <c r="Y28" s="8">
        <v>6.6070250135569824</v>
      </c>
      <c r="Z28" s="18">
        <v>43.586186010939002</v>
      </c>
      <c r="AA28" s="18">
        <v>55.100185026294</v>
      </c>
      <c r="AB28" s="18">
        <v>57.6776523242618</v>
      </c>
      <c r="AC28" s="18">
        <v>59.202501355698303</v>
      </c>
      <c r="AD28" s="51">
        <v>82.786186010939034</v>
      </c>
      <c r="AE28" s="51">
        <v>101.70018502629392</v>
      </c>
      <c r="AF28" s="51">
        <v>106.47765232426184</v>
      </c>
      <c r="AG28" s="51">
        <v>110.10250135569825</v>
      </c>
      <c r="AH28" s="53">
        <v>3.2993189599012198</v>
      </c>
      <c r="AI28" s="53">
        <v>4.6344210502357397</v>
      </c>
      <c r="AJ28" s="53">
        <v>5.5670390175171596</v>
      </c>
      <c r="AK28" s="53">
        <v>8.4539187929471797</v>
      </c>
      <c r="AL28" s="51">
        <v>7</v>
      </c>
      <c r="AM28" s="51">
        <v>3</v>
      </c>
      <c r="AN28" s="51">
        <v>1</v>
      </c>
      <c r="AO28" s="51">
        <v>1</v>
      </c>
      <c r="AQ28" s="34">
        <f t="shared" si="3"/>
        <v>38989</v>
      </c>
      <c r="AR28" s="101">
        <f t="shared" si="4"/>
        <v>2.6235864829019591E-4</v>
      </c>
      <c r="AS28" s="29">
        <f t="shared" si="5"/>
        <v>1.5460812070528203</v>
      </c>
      <c r="AT28" s="27">
        <f t="shared" si="6"/>
        <v>4.0562777562925243E-4</v>
      </c>
      <c r="AU28" s="27">
        <f t="shared" si="7"/>
        <v>5.9202501355698298E-3</v>
      </c>
      <c r="AV28" s="89">
        <f t="shared" si="8"/>
        <v>6.325877911199082E-3</v>
      </c>
      <c r="AW28" s="29" t="s">
        <v>49</v>
      </c>
      <c r="AX28" s="58">
        <v>21</v>
      </c>
      <c r="AY28" s="32">
        <f t="shared" si="11"/>
        <v>-9.5926358509225266E-5</v>
      </c>
      <c r="AZ28" s="38">
        <f t="shared" si="12"/>
        <v>-9.0472383240271044E-5</v>
      </c>
      <c r="BA28" s="21"/>
      <c r="BB28" s="21"/>
      <c r="BC28" s="82">
        <f t="shared" si="0"/>
        <v>-2.124056096590905E-4</v>
      </c>
      <c r="BD28" s="21">
        <f t="shared" si="1"/>
        <v>4.6533398963930685E-3</v>
      </c>
      <c r="BE28" s="82">
        <f t="shared" si="2"/>
        <v>6.325877911199082E-3</v>
      </c>
      <c r="BF28" s="21">
        <f t="shared" si="9"/>
        <v>5.7739403663130979E-3</v>
      </c>
      <c r="BG28" s="92">
        <f t="shared" si="10"/>
        <v>5.5193754488598416E-4</v>
      </c>
      <c r="BJ28" s="21"/>
      <c r="BK28" s="21"/>
      <c r="BL28" s="21"/>
      <c r="BM28" s="21"/>
    </row>
    <row r="29" spans="1:65">
      <c r="A29" s="65">
        <v>39021</v>
      </c>
      <c r="B29" s="8">
        <v>6.6688816848930079</v>
      </c>
      <c r="C29" s="8">
        <v>6.6872609448745166</v>
      </c>
      <c r="D29" s="8">
        <v>6.6958051166703259</v>
      </c>
      <c r="E29" s="8">
        <v>6.6816987745869989</v>
      </c>
      <c r="F29" s="97">
        <v>27.888168489300799</v>
      </c>
      <c r="G29" s="97">
        <v>32.726094487451597</v>
      </c>
      <c r="H29" s="97">
        <v>42.580511667032603</v>
      </c>
      <c r="I29" s="97">
        <v>50.669877458699901</v>
      </c>
      <c r="J29" s="51">
        <v>64.088168489300813</v>
      </c>
      <c r="K29" s="51">
        <v>78.726094487451604</v>
      </c>
      <c r="L29" s="51">
        <v>91.38051166703255</v>
      </c>
      <c r="M29" s="51">
        <v>102.36987745869985</v>
      </c>
      <c r="N29" s="99">
        <v>3.7225757421160299</v>
      </c>
      <c r="O29" s="99">
        <v>4.9249568388713296</v>
      </c>
      <c r="P29" s="99">
        <v>6.6543703422881704</v>
      </c>
      <c r="Q29" s="99">
        <v>8.65625069687907</v>
      </c>
      <c r="R29" s="9">
        <v>9</v>
      </c>
      <c r="S29" s="9">
        <v>8</v>
      </c>
      <c r="T29" s="9">
        <v>6</v>
      </c>
      <c r="U29" s="9">
        <v>5</v>
      </c>
      <c r="V29" s="8">
        <v>6.8810508556488434</v>
      </c>
      <c r="W29" s="8">
        <v>6.9288741263024924</v>
      </c>
      <c r="X29" s="8">
        <v>6.9047500266420778</v>
      </c>
      <c r="Y29" s="8">
        <v>7.0102631479837534</v>
      </c>
      <c r="Z29" s="18">
        <v>49.105085564884398</v>
      </c>
      <c r="AA29" s="18">
        <v>56.887412630249202</v>
      </c>
      <c r="AB29" s="18">
        <v>63.4750026642078</v>
      </c>
      <c r="AC29" s="18">
        <v>83.526314798375395</v>
      </c>
      <c r="AD29" s="51">
        <v>85.305085564884408</v>
      </c>
      <c r="AE29" s="51">
        <v>102.8874126302492</v>
      </c>
      <c r="AF29" s="51">
        <v>112.27500266420776</v>
      </c>
      <c r="AG29" s="51">
        <v>135.22631479837534</v>
      </c>
      <c r="AH29" s="53">
        <v>3.57324640331858</v>
      </c>
      <c r="AI29" s="53">
        <v>4.6594858971081496</v>
      </c>
      <c r="AJ29" s="53">
        <v>6.2654700117332798</v>
      </c>
      <c r="AK29" s="53">
        <v>9.3271561008788595</v>
      </c>
      <c r="AL29" s="51">
        <v>5</v>
      </c>
      <c r="AM29" s="51">
        <v>4</v>
      </c>
      <c r="AN29" s="51">
        <v>1</v>
      </c>
      <c r="AO29" s="51">
        <v>2</v>
      </c>
      <c r="AQ29" s="34">
        <f t="shared" si="3"/>
        <v>39021</v>
      </c>
      <c r="AR29" s="101">
        <f t="shared" si="4"/>
        <v>5.8652270104150102E-4</v>
      </c>
      <c r="AS29" s="29">
        <f t="shared" si="5"/>
        <v>0.67284389912114051</v>
      </c>
      <c r="AT29" s="27">
        <f t="shared" si="6"/>
        <v>3.9463822109182654E-4</v>
      </c>
      <c r="AU29" s="27">
        <f t="shared" si="7"/>
        <v>8.3526314798375387E-3</v>
      </c>
      <c r="AV29" s="89">
        <f t="shared" si="8"/>
        <v>8.7472697009293651E-3</v>
      </c>
      <c r="AW29" s="29" t="s">
        <v>50</v>
      </c>
      <c r="AX29" s="58">
        <v>21</v>
      </c>
      <c r="AY29" s="32">
        <f t="shared" si="11"/>
        <v>1.1582768306036709E-4</v>
      </c>
      <c r="AZ29" s="38">
        <f t="shared" si="12"/>
        <v>1.1530437093953728E-4</v>
      </c>
      <c r="BA29" s="21"/>
      <c r="BB29" s="21"/>
      <c r="BC29" s="82">
        <f t="shared" si="0"/>
        <v>4.7281018235397089E-4</v>
      </c>
      <c r="BD29" s="21">
        <f t="shared" si="1"/>
        <v>5.7023260989166186E-3</v>
      </c>
      <c r="BE29" s="82">
        <f t="shared" si="2"/>
        <v>8.7472697009293651E-3</v>
      </c>
      <c r="BF29" s="21">
        <f t="shared" si="9"/>
        <v>7.742438312265159E-3</v>
      </c>
      <c r="BG29" s="92">
        <f t="shared" si="10"/>
        <v>1.0048313886642062E-3</v>
      </c>
      <c r="BJ29" s="21"/>
      <c r="BK29" s="21"/>
      <c r="BL29" s="21"/>
      <c r="BM29" s="21"/>
    </row>
    <row r="30" spans="1:65">
      <c r="A30" s="65">
        <v>39051</v>
      </c>
      <c r="B30" s="8">
        <v>6.5782086785210785</v>
      </c>
      <c r="C30" s="8">
        <v>6.5909270936968394</v>
      </c>
      <c r="D30" s="8">
        <v>6.6116561048022175</v>
      </c>
      <c r="E30" s="8">
        <v>6.6245381427847301</v>
      </c>
      <c r="F30" s="97">
        <v>25.320867852107799</v>
      </c>
      <c r="G30" s="97">
        <v>30.092709369683899</v>
      </c>
      <c r="H30" s="97">
        <v>41.665610480221702</v>
      </c>
      <c r="I30" s="97">
        <v>51.953814278472997</v>
      </c>
      <c r="J30" s="51">
        <v>62.920867852107833</v>
      </c>
      <c r="K30" s="51">
        <v>76.192709369683925</v>
      </c>
      <c r="L30" s="51">
        <v>89.665610480221744</v>
      </c>
      <c r="M30" s="51">
        <v>103.553814278473</v>
      </c>
      <c r="N30" s="99">
        <v>3.6979129048982</v>
      </c>
      <c r="O30" s="99">
        <v>4.8824854877755204</v>
      </c>
      <c r="P30" s="99">
        <v>6.7971134396556501</v>
      </c>
      <c r="Q30" s="99">
        <v>8.6644115912543302</v>
      </c>
      <c r="R30" s="9">
        <v>8</v>
      </c>
      <c r="S30" s="9">
        <v>8</v>
      </c>
      <c r="T30" s="9">
        <v>5</v>
      </c>
      <c r="U30" s="9">
        <v>5</v>
      </c>
      <c r="V30" s="8">
        <v>6.8122725165460309</v>
      </c>
      <c r="W30" s="8">
        <v>6.8410910808509691</v>
      </c>
      <c r="X30" s="8">
        <v>6.7652158101834967</v>
      </c>
      <c r="Y30" s="8">
        <v>6.7630318797987439</v>
      </c>
      <c r="Z30" s="18">
        <v>48.727251654603101</v>
      </c>
      <c r="AA30" s="18">
        <v>55.109108085096899</v>
      </c>
      <c r="AB30" s="18">
        <v>57.0215810183496</v>
      </c>
      <c r="AC30" s="18">
        <v>65.803187979874295</v>
      </c>
      <c r="AD30" s="51">
        <v>86.327251654603145</v>
      </c>
      <c r="AE30" s="51">
        <v>101.20910808509693</v>
      </c>
      <c r="AF30" s="51">
        <v>105.02158101834965</v>
      </c>
      <c r="AG30" s="51">
        <v>117.4031879798743</v>
      </c>
      <c r="AH30" s="53">
        <v>3.63119222997102</v>
      </c>
      <c r="AI30" s="53">
        <v>4.5687907548796201</v>
      </c>
      <c r="AJ30" s="53">
        <v>5.3732108467865398</v>
      </c>
      <c r="AK30" s="53">
        <v>8.35661193041609</v>
      </c>
      <c r="AL30" s="51">
        <v>5</v>
      </c>
      <c r="AM30" s="51">
        <v>5</v>
      </c>
      <c r="AN30" s="51">
        <v>1</v>
      </c>
      <c r="AO30" s="51">
        <v>1</v>
      </c>
      <c r="AQ30" s="34">
        <f t="shared" si="3"/>
        <v>39051</v>
      </c>
      <c r="AR30" s="101">
        <f t="shared" si="4"/>
        <v>3.3779954041645232E-4</v>
      </c>
      <c r="AS30" s="29">
        <f t="shared" si="5"/>
        <v>1.64338806958391</v>
      </c>
      <c r="AT30" s="27">
        <f t="shared" si="6"/>
        <v>5.5513573463132561E-4</v>
      </c>
      <c r="AU30" s="27">
        <f t="shared" si="7"/>
        <v>6.5803187979874295E-3</v>
      </c>
      <c r="AV30" s="89">
        <f t="shared" si="8"/>
        <v>7.1354545326187549E-3</v>
      </c>
      <c r="AW30" s="29" t="s">
        <v>51</v>
      </c>
      <c r="AX30" s="58">
        <v>22</v>
      </c>
      <c r="AY30" s="32">
        <f t="shared" si="11"/>
        <v>-8.0559667356823149E-5</v>
      </c>
      <c r="AZ30" s="38">
        <f t="shared" si="12"/>
        <v>-7.3264325832300467E-5</v>
      </c>
      <c r="BA30" s="21"/>
      <c r="BB30" s="21"/>
      <c r="BC30" s="82">
        <f t="shared" si="0"/>
        <v>5.472205759322386E-4</v>
      </c>
      <c r="BD30" s="21">
        <f t="shared" si="1"/>
        <v>5.9262428860895272E-3</v>
      </c>
      <c r="BE30" s="82">
        <f t="shared" si="2"/>
        <v>7.1354545326187549E-3</v>
      </c>
      <c r="BF30" s="21">
        <f t="shared" si="9"/>
        <v>6.7364146892641098E-3</v>
      </c>
      <c r="BG30" s="92">
        <f t="shared" si="10"/>
        <v>3.9903984335464514E-4</v>
      </c>
      <c r="BJ30" s="21"/>
      <c r="BK30" s="21"/>
      <c r="BL30" s="21"/>
      <c r="BM30" s="21"/>
    </row>
    <row r="31" spans="1:65">
      <c r="A31" s="65">
        <v>39080</v>
      </c>
      <c r="B31" s="8">
        <v>6.7407265839833759</v>
      </c>
      <c r="C31" s="8">
        <v>6.7844315238225601</v>
      </c>
      <c r="D31" s="8">
        <v>6.8488058557351765</v>
      </c>
      <c r="E31" s="8">
        <v>6.876486114023435</v>
      </c>
      <c r="F31" s="97">
        <v>24.072658398337602</v>
      </c>
      <c r="G31" s="97">
        <v>29.443152382255999</v>
      </c>
      <c r="H31" s="97">
        <v>40.8805855735176</v>
      </c>
      <c r="I31" s="97">
        <v>48.648611402343498</v>
      </c>
      <c r="J31" s="51">
        <v>62.872658398337592</v>
      </c>
      <c r="K31" s="51">
        <v>75.243152382256014</v>
      </c>
      <c r="L31" s="51">
        <v>86.880585573517607</v>
      </c>
      <c r="M31" s="51">
        <v>99.448611402343488</v>
      </c>
      <c r="N31" s="99">
        <v>3.6598255269564599</v>
      </c>
      <c r="O31" s="99">
        <v>4.8204702602102003</v>
      </c>
      <c r="P31" s="99">
        <v>6.7996801315339699</v>
      </c>
      <c r="Q31" s="99">
        <v>8.6227815606404796</v>
      </c>
      <c r="R31" s="9">
        <v>9</v>
      </c>
      <c r="S31" s="9">
        <v>7</v>
      </c>
      <c r="T31" s="9">
        <v>4</v>
      </c>
      <c r="U31" s="9">
        <v>5</v>
      </c>
      <c r="V31" s="8">
        <v>6.9633885810797507</v>
      </c>
      <c r="W31" s="8">
        <v>7.0166265014609976</v>
      </c>
      <c r="X31" s="8">
        <v>6.9877527996498507</v>
      </c>
      <c r="Y31" s="8">
        <v>7.0178293730779719</v>
      </c>
      <c r="Z31" s="18">
        <v>46.338858107975099</v>
      </c>
      <c r="AA31" s="18">
        <v>52.662650146099701</v>
      </c>
      <c r="AB31" s="18">
        <v>54.775279964985003</v>
      </c>
      <c r="AC31" s="18">
        <v>62.782937307797198</v>
      </c>
      <c r="AD31" s="51">
        <v>85.138858107975096</v>
      </c>
      <c r="AE31" s="51">
        <v>98.462650146099719</v>
      </c>
      <c r="AF31" s="51">
        <v>100.775279964985</v>
      </c>
      <c r="AG31" s="51">
        <v>113.5829373077972</v>
      </c>
      <c r="AH31" s="53">
        <v>3.5910507707159698</v>
      </c>
      <c r="AI31" s="53">
        <v>4.5162333824509204</v>
      </c>
      <c r="AJ31" s="53">
        <v>5.3380399117379502</v>
      </c>
      <c r="AK31" s="53">
        <v>8.3171469678242804</v>
      </c>
      <c r="AL31" s="51">
        <v>5</v>
      </c>
      <c r="AM31" s="51">
        <v>5</v>
      </c>
      <c r="AN31" s="51">
        <v>1</v>
      </c>
      <c r="AO31" s="51">
        <v>1</v>
      </c>
      <c r="AQ31" s="34">
        <f t="shared" si="3"/>
        <v>39080</v>
      </c>
      <c r="AR31" s="101">
        <f t="shared" si="4"/>
        <v>3.2316729911629328E-4</v>
      </c>
      <c r="AS31" s="29">
        <f t="shared" si="5"/>
        <v>1.6828530321757196</v>
      </c>
      <c r="AT31" s="27">
        <f t="shared" si="6"/>
        <v>5.4384306921789185E-4</v>
      </c>
      <c r="AU31" s="27">
        <f t="shared" si="7"/>
        <v>6.2782937307797196E-3</v>
      </c>
      <c r="AV31" s="89">
        <f t="shared" si="8"/>
        <v>6.822136799997611E-3</v>
      </c>
      <c r="AW31" s="29" t="s">
        <v>52</v>
      </c>
      <c r="AX31" s="58">
        <v>19</v>
      </c>
      <c r="AY31" s="32">
        <f t="shared" si="11"/>
        <v>-1.5896056168826838E-5</v>
      </c>
      <c r="AZ31" s="38">
        <f t="shared" si="12"/>
        <v>-1.6490406980060204E-5</v>
      </c>
      <c r="BA31" s="21"/>
      <c r="BB31" s="21"/>
      <c r="BC31" s="82">
        <f t="shared" si="0"/>
        <v>5.0543124956763639E-4</v>
      </c>
      <c r="BD31" s="21">
        <f t="shared" si="1"/>
        <v>5.5609503769674228E-3</v>
      </c>
      <c r="BE31" s="82">
        <f t="shared" si="2"/>
        <v>6.822136799997611E-3</v>
      </c>
      <c r="BF31" s="21">
        <f t="shared" si="9"/>
        <v>6.4059452803976492E-3</v>
      </c>
      <c r="BG31" s="92">
        <f t="shared" si="10"/>
        <v>4.161915195999618E-4</v>
      </c>
      <c r="BJ31" s="21"/>
      <c r="BK31" s="21"/>
      <c r="BL31" s="21"/>
      <c r="BM31" s="21"/>
    </row>
    <row r="32" spans="1:65">
      <c r="A32" s="65">
        <v>39113</v>
      </c>
      <c r="B32" s="8">
        <v>6.7461203846614932</v>
      </c>
      <c r="C32" s="8">
        <v>6.8138996603887092</v>
      </c>
      <c r="D32" s="8">
        <v>6.8874843356893276</v>
      </c>
      <c r="E32" s="8">
        <v>6.8926620007053518</v>
      </c>
      <c r="F32" s="97">
        <v>26.612038466149301</v>
      </c>
      <c r="G32" s="97">
        <v>31.889966038870899</v>
      </c>
      <c r="H32" s="97">
        <v>42.748433568932803</v>
      </c>
      <c r="I32" s="97">
        <v>47.766200070535199</v>
      </c>
      <c r="J32" s="51">
        <v>63.812038466149374</v>
      </c>
      <c r="K32" s="51">
        <v>75.589966038870926</v>
      </c>
      <c r="L32" s="51">
        <v>87.048433568932765</v>
      </c>
      <c r="M32" s="51">
        <v>95.566200070535174</v>
      </c>
      <c r="N32" s="99">
        <v>3.6260532886945001</v>
      </c>
      <c r="O32" s="99">
        <v>4.79580267698464</v>
      </c>
      <c r="P32" s="99">
        <v>6.8068452676664899</v>
      </c>
      <c r="Q32" s="99">
        <v>8.5584618034206592</v>
      </c>
      <c r="R32" s="9">
        <v>9</v>
      </c>
      <c r="S32" s="9">
        <v>7</v>
      </c>
      <c r="T32" s="9">
        <v>4</v>
      </c>
      <c r="U32" s="9">
        <v>5</v>
      </c>
      <c r="V32" s="8">
        <v>7.0253440701535075</v>
      </c>
      <c r="W32" s="8">
        <v>7.0972066247069039</v>
      </c>
      <c r="X32" s="8">
        <v>7.5804345054242601</v>
      </c>
      <c r="Y32" s="8">
        <v>8.525314649850511</v>
      </c>
      <c r="Z32" s="18">
        <v>54.534407015350702</v>
      </c>
      <c r="AA32" s="18">
        <v>60.220662470690399</v>
      </c>
      <c r="AB32" s="18">
        <v>112.043450542426</v>
      </c>
      <c r="AC32" s="18">
        <v>211.031464985051</v>
      </c>
      <c r="AD32" s="51">
        <v>91.734407015350769</v>
      </c>
      <c r="AE32" s="51">
        <v>103.92066247069043</v>
      </c>
      <c r="AF32" s="51">
        <v>156.34345054242596</v>
      </c>
      <c r="AG32" s="51">
        <v>258.83146498505096</v>
      </c>
      <c r="AH32" s="53">
        <v>3.5515645481203202</v>
      </c>
      <c r="AI32" s="53">
        <v>4.5204844660129</v>
      </c>
      <c r="AJ32" s="53">
        <v>6.5666884630088296</v>
      </c>
      <c r="AK32" s="53">
        <v>9.0191956755351903</v>
      </c>
      <c r="AL32" s="51">
        <v>5</v>
      </c>
      <c r="AM32" s="51">
        <v>5</v>
      </c>
      <c r="AN32" s="51">
        <v>1</v>
      </c>
      <c r="AO32" s="51">
        <v>3</v>
      </c>
      <c r="AQ32" s="34">
        <f t="shared" si="3"/>
        <v>39113</v>
      </c>
      <c r="AR32" s="101">
        <f t="shared" si="4"/>
        <v>2.9302070807570306E-3</v>
      </c>
      <c r="AS32" s="29">
        <f t="shared" si="5"/>
        <v>0.9808043244648097</v>
      </c>
      <c r="AT32" s="27">
        <f t="shared" si="6"/>
        <v>2.8739597763839013E-3</v>
      </c>
      <c r="AU32" s="27">
        <f t="shared" si="7"/>
        <v>2.1103146498505101E-2</v>
      </c>
      <c r="AV32" s="89">
        <f t="shared" si="8"/>
        <v>2.3977106274889002E-2</v>
      </c>
      <c r="AW32" s="29" t="s">
        <v>53</v>
      </c>
      <c r="AX32" s="58">
        <v>21</v>
      </c>
      <c r="AY32" s="32">
        <f t="shared" si="11"/>
        <v>7.0594536989168491E-4</v>
      </c>
      <c r="AZ32" s="38">
        <f t="shared" si="12"/>
        <v>8.1690330832816141E-4</v>
      </c>
      <c r="BA32" s="21"/>
      <c r="BB32" s="21"/>
      <c r="BC32" s="82">
        <f t="shared" si="0"/>
        <v>4.418089077284585E-4</v>
      </c>
      <c r="BD32" s="21">
        <f t="shared" si="1"/>
        <v>5.4135044231330906E-3</v>
      </c>
      <c r="BE32" s="82">
        <f t="shared" si="2"/>
        <v>2.3977106274889002E-2</v>
      </c>
      <c r="BF32" s="21">
        <f t="shared" si="9"/>
        <v>1.7851117663809552E-2</v>
      </c>
      <c r="BG32" s="92">
        <f t="shared" si="10"/>
        <v>6.1259886110794498E-3</v>
      </c>
      <c r="BJ32" s="21"/>
      <c r="BK32" s="21"/>
      <c r="BL32" s="21"/>
      <c r="BM32" s="21"/>
    </row>
    <row r="33" spans="1:65">
      <c r="A33" s="65">
        <v>39141</v>
      </c>
      <c r="B33" s="8">
        <v>6.5738195768787318</v>
      </c>
      <c r="C33" s="8">
        <v>6.615743599634289</v>
      </c>
      <c r="D33" s="8">
        <v>6.6308534224537823</v>
      </c>
      <c r="E33" s="8">
        <v>6.6178126524741154</v>
      </c>
      <c r="F33" s="97">
        <v>23.3819576878732</v>
      </c>
      <c r="G33" s="97">
        <v>28.0743599634289</v>
      </c>
      <c r="H33" s="97">
        <v>36.5853422453783</v>
      </c>
      <c r="I33" s="97">
        <v>41.781265247411497</v>
      </c>
      <c r="J33" s="51">
        <v>62.581957687873143</v>
      </c>
      <c r="K33" s="51">
        <v>75.27435996342895</v>
      </c>
      <c r="L33" s="51">
        <v>84.085342245378257</v>
      </c>
      <c r="M33" s="51">
        <v>93.181265247411517</v>
      </c>
      <c r="N33" s="99">
        <v>3.6169888730375401</v>
      </c>
      <c r="O33" s="99">
        <v>4.9267225362258698</v>
      </c>
      <c r="P33" s="99">
        <v>6.8315275172025798</v>
      </c>
      <c r="Q33" s="99">
        <v>8.4083236224401201</v>
      </c>
      <c r="R33" s="9">
        <v>9</v>
      </c>
      <c r="S33" s="9">
        <v>7</v>
      </c>
      <c r="T33" s="9">
        <v>6</v>
      </c>
      <c r="U33" s="9">
        <v>5</v>
      </c>
      <c r="V33" s="8">
        <v>6.809795196848798</v>
      </c>
      <c r="W33" s="8">
        <v>6.8363596833550027</v>
      </c>
      <c r="X33" s="8">
        <v>6.9295171318864597</v>
      </c>
      <c r="Y33" s="8">
        <v>7.3545904901977401</v>
      </c>
      <c r="Z33" s="18">
        <v>46.979519684879797</v>
      </c>
      <c r="AA33" s="18">
        <v>50.135968335500301</v>
      </c>
      <c r="AB33" s="18">
        <v>66.451713188645996</v>
      </c>
      <c r="AC33" s="18">
        <v>115.459049019774</v>
      </c>
      <c r="AD33" s="51">
        <v>86.17951968487975</v>
      </c>
      <c r="AE33" s="51">
        <v>97.335968335500354</v>
      </c>
      <c r="AF33" s="51">
        <v>113.95171318864595</v>
      </c>
      <c r="AG33" s="51">
        <v>166.85904901977403</v>
      </c>
      <c r="AH33" s="53">
        <v>3.5148526814087302</v>
      </c>
      <c r="AI33" s="53">
        <v>4.4428608165304997</v>
      </c>
      <c r="AJ33" s="53">
        <v>5.8175811424069597</v>
      </c>
      <c r="AK33" s="53">
        <v>8.4577420994994696</v>
      </c>
      <c r="AL33" s="51">
        <v>5</v>
      </c>
      <c r="AM33" s="51">
        <v>6</v>
      </c>
      <c r="AN33" s="51">
        <v>0</v>
      </c>
      <c r="AO33" s="51">
        <v>2</v>
      </c>
      <c r="AQ33" s="34">
        <f t="shared" si="3"/>
        <v>39141</v>
      </c>
      <c r="AR33" s="101">
        <f t="shared" si="4"/>
        <v>1.4400887294857467E-3</v>
      </c>
      <c r="AS33" s="29">
        <f t="shared" si="5"/>
        <v>1.5422579005005304</v>
      </c>
      <c r="AT33" s="27">
        <f t="shared" si="6"/>
        <v>2.220988220471164E-3</v>
      </c>
      <c r="AU33" s="27">
        <f t="shared" si="7"/>
        <v>1.15459049019774E-2</v>
      </c>
      <c r="AV33" s="89">
        <f t="shared" si="8"/>
        <v>1.3766893122448564E-2</v>
      </c>
      <c r="AW33" s="29" t="s">
        <v>54</v>
      </c>
      <c r="AX33" s="58">
        <v>20</v>
      </c>
      <c r="AY33" s="32">
        <f t="shared" si="11"/>
        <v>-4.778620798263851E-4</v>
      </c>
      <c r="AZ33" s="38">
        <f t="shared" si="12"/>
        <v>-5.1051065762202188E-4</v>
      </c>
      <c r="BA33" s="21"/>
      <c r="BB33" s="21"/>
      <c r="BC33" s="82">
        <f t="shared" si="0"/>
        <v>3.9231020038975496E-4</v>
      </c>
      <c r="BD33" s="21">
        <f t="shared" si="1"/>
        <v>4.8025574033773053E-3</v>
      </c>
      <c r="BE33" s="82">
        <f t="shared" si="2"/>
        <v>1.3766893122448564E-2</v>
      </c>
      <c r="BF33" s="21">
        <f t="shared" si="9"/>
        <v>1.080866233515505E-2</v>
      </c>
      <c r="BG33" s="92">
        <f t="shared" si="10"/>
        <v>2.9582307872935143E-3</v>
      </c>
      <c r="BJ33" s="21"/>
      <c r="BK33" s="21"/>
      <c r="BL33" s="21"/>
      <c r="BM33" s="21"/>
    </row>
    <row r="34" spans="1:65">
      <c r="A34" s="65">
        <v>39171</v>
      </c>
      <c r="B34" s="8">
        <v>6.8189738306478471</v>
      </c>
      <c r="C34" s="8">
        <v>6.83250546225565</v>
      </c>
      <c r="D34" s="8">
        <v>6.8617455086667167</v>
      </c>
      <c r="E34" s="8">
        <v>6.8932165088485906</v>
      </c>
      <c r="F34" s="97">
        <v>24.897383064784702</v>
      </c>
      <c r="G34" s="97">
        <v>29.250546225565</v>
      </c>
      <c r="H34" s="97">
        <v>39.174550866671701</v>
      </c>
      <c r="I34" s="97">
        <v>49.821650884859103</v>
      </c>
      <c r="J34" s="51">
        <v>60.797383064784697</v>
      </c>
      <c r="K34" s="51">
        <v>72.850546225564997</v>
      </c>
      <c r="L34" s="51">
        <v>107.77455086667169</v>
      </c>
      <c r="M34" s="51">
        <v>101.32165088485908</v>
      </c>
      <c r="N34" s="99">
        <v>3.6479685333610798</v>
      </c>
      <c r="O34" s="99">
        <v>4.9261717700068903</v>
      </c>
      <c r="P34" s="99">
        <v>6.8893989755353502</v>
      </c>
      <c r="Q34" s="99">
        <v>9.1618788770408894</v>
      </c>
      <c r="R34" s="9">
        <v>10</v>
      </c>
      <c r="S34" s="9">
        <v>7</v>
      </c>
      <c r="T34" s="9">
        <v>6</v>
      </c>
      <c r="U34" s="9">
        <v>7</v>
      </c>
      <c r="V34" s="8">
        <v>7.0773734961469295</v>
      </c>
      <c r="W34" s="8">
        <v>7.0828864663931173</v>
      </c>
      <c r="X34" s="8">
        <v>7.1406718350659526</v>
      </c>
      <c r="Y34" s="8">
        <v>7.160212857521687</v>
      </c>
      <c r="Z34" s="18">
        <v>50.737349614692903</v>
      </c>
      <c r="AA34" s="18">
        <v>54.2886466393117</v>
      </c>
      <c r="AB34" s="18">
        <v>67.067183506595299</v>
      </c>
      <c r="AC34" s="18">
        <v>76.521285752168694</v>
      </c>
      <c r="AD34" s="51">
        <v>86.637349614692909</v>
      </c>
      <c r="AE34" s="51">
        <v>97.888646639311702</v>
      </c>
      <c r="AF34" s="51">
        <v>135.66718350659528</v>
      </c>
      <c r="AG34" s="51">
        <v>128.02128575216867</v>
      </c>
      <c r="AH34" s="53">
        <v>3.4364207167441001</v>
      </c>
      <c r="AI34" s="53">
        <v>4.5791584295459398</v>
      </c>
      <c r="AJ34" s="53">
        <v>6.8473156057565303</v>
      </c>
      <c r="AK34" s="53">
        <v>8.2055973249899203</v>
      </c>
      <c r="AL34" s="51">
        <v>6</v>
      </c>
      <c r="AM34" s="51">
        <v>5</v>
      </c>
      <c r="AN34" s="51">
        <v>0</v>
      </c>
      <c r="AO34" s="51">
        <v>2</v>
      </c>
      <c r="AQ34" s="34">
        <f t="shared" si="3"/>
        <v>39171</v>
      </c>
      <c r="AR34" s="101">
        <f t="shared" si="4"/>
        <v>5.4665947578556569E-4</v>
      </c>
      <c r="AS34" s="29">
        <f t="shared" si="5"/>
        <v>1.7944026750100797</v>
      </c>
      <c r="AT34" s="27">
        <f t="shared" si="6"/>
        <v>9.8092722566922694E-4</v>
      </c>
      <c r="AU34" s="27">
        <f t="shared" si="7"/>
        <v>7.6521285752168692E-3</v>
      </c>
      <c r="AV34" s="89">
        <f t="shared" si="8"/>
        <v>8.6330558008860959E-3</v>
      </c>
      <c r="AW34" s="29" t="s">
        <v>55</v>
      </c>
      <c r="AX34" s="58">
        <v>22</v>
      </c>
      <c r="AY34" s="32">
        <f t="shared" si="11"/>
        <v>-1.7698983303456958E-4</v>
      </c>
      <c r="AZ34" s="38">
        <f t="shared" si="12"/>
        <v>-2.3335624188920311E-4</v>
      </c>
      <c r="BA34" s="21"/>
      <c r="BB34" s="21"/>
      <c r="BC34" s="82">
        <f t="shared" si="0"/>
        <v>4.6052978309885784E-4</v>
      </c>
      <c r="BD34" s="21">
        <f t="shared" si="1"/>
        <v>5.3681448274528407E-3</v>
      </c>
      <c r="BE34" s="82">
        <f t="shared" si="2"/>
        <v>8.6330558008860959E-3</v>
      </c>
      <c r="BF34" s="21">
        <f t="shared" si="9"/>
        <v>7.555635179653122E-3</v>
      </c>
      <c r="BG34" s="92">
        <f t="shared" si="10"/>
        <v>1.0774206212329739E-3</v>
      </c>
      <c r="BJ34" s="21"/>
      <c r="BK34" s="21"/>
      <c r="BL34" s="21"/>
      <c r="BM34" s="21"/>
    </row>
    <row r="35" spans="1:65">
      <c r="A35" s="65">
        <v>39202</v>
      </c>
      <c r="B35" s="8">
        <v>6.7214374557402135</v>
      </c>
      <c r="C35" s="8">
        <v>6.7792870090723323</v>
      </c>
      <c r="D35" s="8">
        <v>6.8267091531939608</v>
      </c>
      <c r="E35" s="8">
        <v>6.8596940726824203</v>
      </c>
      <c r="F35" s="97">
        <v>24.643745574021398</v>
      </c>
      <c r="G35" s="97">
        <v>28.9287009072332</v>
      </c>
      <c r="H35" s="97">
        <v>39.170915319396101</v>
      </c>
      <c r="I35" s="97">
        <v>48.469407268242001</v>
      </c>
      <c r="J35" s="51">
        <v>65.743745574021361</v>
      </c>
      <c r="K35" s="51">
        <v>75.228700907233218</v>
      </c>
      <c r="L35" s="51">
        <v>87.12091531939609</v>
      </c>
      <c r="M35" s="51">
        <v>98.069407268242045</v>
      </c>
      <c r="N35" s="99">
        <v>3.61667150755639</v>
      </c>
      <c r="O35" s="99">
        <v>4.90982034981712</v>
      </c>
      <c r="P35" s="99">
        <v>6.8915543123485197</v>
      </c>
      <c r="Q35" s="99">
        <v>9.1149729651238491</v>
      </c>
      <c r="R35" s="9">
        <v>10</v>
      </c>
      <c r="S35" s="9">
        <v>8</v>
      </c>
      <c r="T35" s="9">
        <v>6</v>
      </c>
      <c r="U35" s="9">
        <v>6</v>
      </c>
      <c r="V35" s="8">
        <v>7.0017521270180163</v>
      </c>
      <c r="W35" s="8">
        <v>7.0419192755578122</v>
      </c>
      <c r="X35" s="8">
        <v>7.1005474779650823</v>
      </c>
      <c r="Y35" s="8">
        <v>7.1182512902794208</v>
      </c>
      <c r="Z35" s="18">
        <v>52.675212701801698</v>
      </c>
      <c r="AA35" s="18">
        <v>55.191927555781199</v>
      </c>
      <c r="AB35" s="18">
        <v>66.554747796508295</v>
      </c>
      <c r="AC35" s="18">
        <v>74.325129027942097</v>
      </c>
      <c r="AD35" s="51">
        <v>93.775212701801649</v>
      </c>
      <c r="AE35" s="51">
        <v>101.49192755578122</v>
      </c>
      <c r="AF35" s="51">
        <v>114.50474779650827</v>
      </c>
      <c r="AG35" s="51">
        <v>123.92512902794215</v>
      </c>
      <c r="AH35" s="53">
        <v>3.4003802427207099</v>
      </c>
      <c r="AI35" s="53">
        <v>4.5830065819917101</v>
      </c>
      <c r="AJ35" s="53">
        <v>7.1397676775223697</v>
      </c>
      <c r="AK35" s="53">
        <v>8.5503804550622498</v>
      </c>
      <c r="AL35" s="51">
        <v>6</v>
      </c>
      <c r="AM35" s="51">
        <v>5</v>
      </c>
      <c r="AN35" s="51">
        <v>0</v>
      </c>
      <c r="AO35" s="51">
        <v>3</v>
      </c>
      <c r="AQ35" s="34">
        <f t="shared" si="3"/>
        <v>39202</v>
      </c>
      <c r="AR35" s="101">
        <f t="shared" si="4"/>
        <v>4.266155695743981E-4</v>
      </c>
      <c r="AS35" s="29">
        <f t="shared" si="5"/>
        <v>1.4496195449377502</v>
      </c>
      <c r="AT35" s="27">
        <f t="shared" si="6"/>
        <v>6.1843026782979805E-4</v>
      </c>
      <c r="AU35" s="27">
        <f t="shared" si="7"/>
        <v>7.4325129027942097E-3</v>
      </c>
      <c r="AV35" s="89">
        <f t="shared" si="8"/>
        <v>8.0509431706240076E-3</v>
      </c>
      <c r="AW35" s="29" t="s">
        <v>56</v>
      </c>
      <c r="AX35" s="58">
        <v>18</v>
      </c>
      <c r="AY35" s="32">
        <f t="shared" si="11"/>
        <v>-1.2200870690147749E-5</v>
      </c>
      <c r="AZ35" s="38">
        <f t="shared" si="12"/>
        <v>-3.2339590570116014E-5</v>
      </c>
      <c r="BA35" s="21"/>
      <c r="BB35" s="21"/>
      <c r="BC35" s="82">
        <f t="shared" si="0"/>
        <v>4.4412910943724705E-4</v>
      </c>
      <c r="BD35" s="21">
        <f t="shared" si="1"/>
        <v>5.2400069956516325E-3</v>
      </c>
      <c r="BE35" s="82">
        <f t="shared" si="2"/>
        <v>8.0509431706240076E-3</v>
      </c>
      <c r="BF35" s="21">
        <f t="shared" si="9"/>
        <v>7.1233342328831245E-3</v>
      </c>
      <c r="BG35" s="92">
        <f t="shared" si="10"/>
        <v>9.2760893774088311E-4</v>
      </c>
      <c r="BJ35" s="21"/>
      <c r="BK35" s="21"/>
      <c r="BL35" s="21"/>
      <c r="BM35" s="21"/>
    </row>
    <row r="36" spans="1:65">
      <c r="A36" s="65">
        <v>39233</v>
      </c>
      <c r="B36" s="8">
        <v>6.8750550527848953</v>
      </c>
      <c r="C36" s="8">
        <v>6.9412786947349261</v>
      </c>
      <c r="D36" s="8">
        <v>6.9880785092791946</v>
      </c>
      <c r="E36" s="8">
        <v>6.9936500149266081</v>
      </c>
      <c r="F36" s="97">
        <v>25.005505278489501</v>
      </c>
      <c r="G36" s="97">
        <v>29.127869473492598</v>
      </c>
      <c r="H36" s="97">
        <v>39.307850927919503</v>
      </c>
      <c r="I36" s="97">
        <v>45.865001492660802</v>
      </c>
      <c r="J36" s="51">
        <v>67.605505278489517</v>
      </c>
      <c r="K36" s="51">
        <v>79.227869473492632</v>
      </c>
      <c r="L36" s="51">
        <v>91.107850927919486</v>
      </c>
      <c r="M36" s="51">
        <v>97.865001492660838</v>
      </c>
      <c r="N36" s="99">
        <v>3.58841644168665</v>
      </c>
      <c r="O36" s="99">
        <v>4.9775501962049402</v>
      </c>
      <c r="P36" s="99">
        <v>6.9176892124382601</v>
      </c>
      <c r="Q36" s="99">
        <v>9.0651750830962392</v>
      </c>
      <c r="R36" s="9">
        <v>10</v>
      </c>
      <c r="S36" s="9">
        <v>7</v>
      </c>
      <c r="T36" s="9">
        <v>6</v>
      </c>
      <c r="U36" s="9">
        <v>6</v>
      </c>
      <c r="V36" s="8">
        <v>7.1169326067124938</v>
      </c>
      <c r="W36" s="8">
        <v>7.1684403582202654</v>
      </c>
      <c r="X36" s="8">
        <v>7.2227466595788234</v>
      </c>
      <c r="Y36" s="8">
        <v>7.2371734349456842</v>
      </c>
      <c r="Z36" s="18">
        <v>49.193260671249398</v>
      </c>
      <c r="AA36" s="18">
        <v>51.844035822026498</v>
      </c>
      <c r="AB36" s="18">
        <v>62.774665957882398</v>
      </c>
      <c r="AC36" s="18">
        <v>70.217343494568397</v>
      </c>
      <c r="AD36" s="51">
        <v>91.793260671249413</v>
      </c>
      <c r="AE36" s="51">
        <v>101.94403582202654</v>
      </c>
      <c r="AF36" s="51">
        <v>114.57466595788239</v>
      </c>
      <c r="AG36" s="51">
        <v>122.21734349456844</v>
      </c>
      <c r="AH36" s="53">
        <v>3.3628546330257798</v>
      </c>
      <c r="AI36" s="53">
        <v>4.5652146388823898</v>
      </c>
      <c r="AJ36" s="53">
        <v>7.1634915386945703</v>
      </c>
      <c r="AK36" s="53">
        <v>8.4760549098255709</v>
      </c>
      <c r="AL36" s="51">
        <v>7</v>
      </c>
      <c r="AM36" s="51">
        <v>4</v>
      </c>
      <c r="AN36" s="51">
        <v>0</v>
      </c>
      <c r="AO36" s="51">
        <v>3</v>
      </c>
      <c r="AQ36" s="34">
        <f t="shared" si="3"/>
        <v>39233</v>
      </c>
      <c r="AR36" s="101">
        <f t="shared" si="4"/>
        <v>4.1385165617983428E-4</v>
      </c>
      <c r="AS36" s="29">
        <f t="shared" si="5"/>
        <v>1.5239450901744291</v>
      </c>
      <c r="AT36" s="27">
        <f t="shared" si="6"/>
        <v>6.306871994958144E-4</v>
      </c>
      <c r="AU36" s="27">
        <f t="shared" si="7"/>
        <v>7.0217343494568393E-3</v>
      </c>
      <c r="AV36" s="89">
        <f t="shared" si="8"/>
        <v>7.6524215489526537E-3</v>
      </c>
      <c r="AW36" s="29" t="s">
        <v>57</v>
      </c>
      <c r="AX36" s="58">
        <v>23</v>
      </c>
      <c r="AY36" s="32">
        <f t="shared" si="11"/>
        <v>-1.78599371016248E-5</v>
      </c>
      <c r="AZ36" s="38">
        <f t="shared" si="12"/>
        <v>-1.73270270291893E-5</v>
      </c>
      <c r="BA36" s="21"/>
      <c r="BB36" s="21"/>
      <c r="BC36" s="82">
        <f t="shared" si="0"/>
        <v>3.9626959145649406E-4</v>
      </c>
      <c r="BD36" s="21">
        <f t="shared" si="1"/>
        <v>4.9569428371708845E-3</v>
      </c>
      <c r="BE36" s="82">
        <f t="shared" si="2"/>
        <v>7.6524215489526537E-3</v>
      </c>
      <c r="BF36" s="21">
        <f t="shared" si="9"/>
        <v>6.7629135740646697E-3</v>
      </c>
      <c r="BG36" s="92">
        <f t="shared" si="10"/>
        <v>8.8950797488798403E-4</v>
      </c>
      <c r="BJ36" s="21"/>
      <c r="BK36" s="21"/>
      <c r="BL36" s="21"/>
      <c r="BM36" s="21"/>
    </row>
    <row r="37" spans="1:65">
      <c r="A37" s="65">
        <v>39262</v>
      </c>
      <c r="B37" s="8">
        <v>7.1481474182128455</v>
      </c>
      <c r="C37" s="8">
        <v>7.2848707856694599</v>
      </c>
      <c r="D37" s="8">
        <v>7.3381966778620633</v>
      </c>
      <c r="E37" s="8">
        <v>7.3295570296085621</v>
      </c>
      <c r="F37" s="97">
        <v>26.814741821284599</v>
      </c>
      <c r="G37" s="97">
        <v>31.987078566946</v>
      </c>
      <c r="H37" s="97">
        <v>42.819667786206303</v>
      </c>
      <c r="I37" s="97">
        <v>47.4557029608562</v>
      </c>
      <c r="J37" s="51">
        <v>70.014741821284545</v>
      </c>
      <c r="K37" s="51">
        <v>87.587078566946005</v>
      </c>
      <c r="L37" s="51">
        <v>103.11966778620628</v>
      </c>
      <c r="M37" s="51">
        <v>107.35570296085622</v>
      </c>
      <c r="N37" s="99">
        <v>3.4756787794133701</v>
      </c>
      <c r="O37" s="99">
        <v>4.8573682367595401</v>
      </c>
      <c r="P37" s="99">
        <v>6.9880756909106498</v>
      </c>
      <c r="Q37" s="99">
        <v>9.0259458766546192</v>
      </c>
      <c r="R37" s="9">
        <v>12</v>
      </c>
      <c r="S37" s="9">
        <v>5</v>
      </c>
      <c r="T37" s="9">
        <v>5</v>
      </c>
      <c r="U37" s="9">
        <v>6</v>
      </c>
      <c r="V37" s="8">
        <v>7.4071848845078847</v>
      </c>
      <c r="W37" s="8">
        <v>7.5361947785464505</v>
      </c>
      <c r="X37" s="8">
        <v>7.5974761133552891</v>
      </c>
      <c r="Y37" s="8">
        <v>7.5943590306011011</v>
      </c>
      <c r="Z37" s="18">
        <v>52.718488450788499</v>
      </c>
      <c r="AA37" s="18">
        <v>57.119477854645098</v>
      </c>
      <c r="AB37" s="18">
        <v>68.747611335528902</v>
      </c>
      <c r="AC37" s="18">
        <v>73.935903060110107</v>
      </c>
      <c r="AD37" s="51">
        <v>95.918488450788445</v>
      </c>
      <c r="AE37" s="51">
        <v>112.71947785464511</v>
      </c>
      <c r="AF37" s="51">
        <v>129.04761133552887</v>
      </c>
      <c r="AG37" s="51">
        <v>133.83590306011013</v>
      </c>
      <c r="AH37" s="53">
        <v>3.3265260886957999</v>
      </c>
      <c r="AI37" s="53">
        <v>4.5514727598947902</v>
      </c>
      <c r="AJ37" s="53">
        <v>7.1809716572256601</v>
      </c>
      <c r="AK37" s="53">
        <v>8.4038940498000301</v>
      </c>
      <c r="AL37" s="51">
        <v>7</v>
      </c>
      <c r="AM37" s="51">
        <v>4</v>
      </c>
      <c r="AN37" s="51">
        <v>1</v>
      </c>
      <c r="AO37" s="51">
        <v>2</v>
      </c>
      <c r="AQ37" s="34">
        <f t="shared" si="3"/>
        <v>39262</v>
      </c>
      <c r="AR37" s="101">
        <f t="shared" si="4"/>
        <v>4.2302647730449997E-4</v>
      </c>
      <c r="AS37" s="29">
        <f t="shared" si="5"/>
        <v>1.5961059501999699</v>
      </c>
      <c r="AT37" s="27">
        <f t="shared" si="6"/>
        <v>6.7519507751784497E-4</v>
      </c>
      <c r="AU37" s="27">
        <f t="shared" si="7"/>
        <v>7.393590306011011E-3</v>
      </c>
      <c r="AV37" s="89">
        <f t="shared" si="8"/>
        <v>8.0687853835288564E-3</v>
      </c>
      <c r="AW37" s="29" t="s">
        <v>58</v>
      </c>
      <c r="AX37" s="58">
        <v>20</v>
      </c>
      <c r="AY37" s="32">
        <f t="shared" si="11"/>
        <v>1.8592797827708586E-5</v>
      </c>
      <c r="AZ37" s="38">
        <f t="shared" si="12"/>
        <v>2.0818191728810138E-5</v>
      </c>
      <c r="BA37" s="21"/>
      <c r="BB37" s="21"/>
      <c r="BC37" s="82">
        <f t="shared" si="0"/>
        <v>3.8657310840214579E-4</v>
      </c>
      <c r="BD37" s="21">
        <f t="shared" si="1"/>
        <v>5.1221134262991706E-3</v>
      </c>
      <c r="BE37" s="82">
        <f t="shared" si="2"/>
        <v>8.0687853835288564E-3</v>
      </c>
      <c r="BF37" s="21">
        <f t="shared" si="9"/>
        <v>7.0963836376430603E-3</v>
      </c>
      <c r="BG37" s="92">
        <f t="shared" si="10"/>
        <v>9.7240174588579618E-4</v>
      </c>
      <c r="BJ37" s="21"/>
      <c r="BK37" s="21"/>
      <c r="BL37" s="21"/>
      <c r="BM37" s="21"/>
    </row>
    <row r="38" spans="1:65">
      <c r="A38" s="65">
        <v>39294</v>
      </c>
      <c r="B38" s="8">
        <v>7.2006105066544368</v>
      </c>
      <c r="C38" s="8">
        <v>7.2827662690336972</v>
      </c>
      <c r="D38" s="8">
        <v>7.3040608938522835</v>
      </c>
      <c r="E38" s="8">
        <v>7.3047016381820953</v>
      </c>
      <c r="F38" s="97">
        <v>28.061050665443702</v>
      </c>
      <c r="G38" s="97">
        <v>32.776626903369703</v>
      </c>
      <c r="H38" s="97">
        <v>43.906089385228299</v>
      </c>
      <c r="I38" s="97">
        <v>53.470163818209599</v>
      </c>
      <c r="J38" s="51">
        <v>80.761050665443719</v>
      </c>
      <c r="K38" s="51">
        <v>98.976626903369691</v>
      </c>
      <c r="L38" s="51">
        <v>116.75608938522834</v>
      </c>
      <c r="M38" s="51">
        <v>127.37016381820959</v>
      </c>
      <c r="N38" s="99">
        <v>3.5757683134907099</v>
      </c>
      <c r="O38" s="99">
        <v>4.8426429321737503</v>
      </c>
      <c r="P38" s="99">
        <v>6.9158991422679099</v>
      </c>
      <c r="Q38" s="99">
        <v>8.9710150054357705</v>
      </c>
      <c r="R38" s="9">
        <v>11</v>
      </c>
      <c r="S38" s="9">
        <v>6</v>
      </c>
      <c r="T38" s="9">
        <v>6</v>
      </c>
      <c r="U38" s="9">
        <v>5</v>
      </c>
      <c r="V38" s="8">
        <v>7.458872899412321</v>
      </c>
      <c r="W38" s="8">
        <v>7.5238088504617382</v>
      </c>
      <c r="X38" s="8">
        <v>7.6227974790638484</v>
      </c>
      <c r="Y38" s="8">
        <v>7.6386560211018972</v>
      </c>
      <c r="Z38" s="18">
        <v>53.887289941232098</v>
      </c>
      <c r="AA38" s="18">
        <v>56.880885046173802</v>
      </c>
      <c r="AB38" s="18">
        <v>75.779747906384799</v>
      </c>
      <c r="AC38" s="18">
        <v>86.865602110189798</v>
      </c>
      <c r="AD38" s="51">
        <v>106.58728994123211</v>
      </c>
      <c r="AE38" s="51">
        <v>123.08088504617379</v>
      </c>
      <c r="AF38" s="51">
        <v>148.62974790638484</v>
      </c>
      <c r="AG38" s="51">
        <v>160.76560211018977</v>
      </c>
      <c r="AH38" s="53">
        <v>3.2889353006645301</v>
      </c>
      <c r="AI38" s="53">
        <v>4.54120463330442</v>
      </c>
      <c r="AJ38" s="53">
        <v>7.1931269954062902</v>
      </c>
      <c r="AK38" s="53">
        <v>8.3291119812878591</v>
      </c>
      <c r="AL38" s="51">
        <v>7</v>
      </c>
      <c r="AM38" s="51">
        <v>4</v>
      </c>
      <c r="AN38" s="51">
        <v>1</v>
      </c>
      <c r="AO38" s="51">
        <v>2</v>
      </c>
      <c r="AQ38" s="34">
        <f t="shared" si="3"/>
        <v>39294</v>
      </c>
      <c r="AR38" s="101">
        <f t="shared" si="4"/>
        <v>6.6536830309276492E-4</v>
      </c>
      <c r="AS38" s="29">
        <f t="shared" si="5"/>
        <v>1.6708880187121409</v>
      </c>
      <c r="AT38" s="27">
        <f t="shared" si="6"/>
        <v>1.1117559256685293E-3</v>
      </c>
      <c r="AU38" s="27">
        <f t="shared" si="7"/>
        <v>8.6865602110189795E-3</v>
      </c>
      <c r="AV38" s="89">
        <f t="shared" si="8"/>
        <v>9.7983161366875082E-3</v>
      </c>
      <c r="AW38" s="29" t="s">
        <v>59</v>
      </c>
      <c r="AX38" s="58">
        <v>22</v>
      </c>
      <c r="AY38" s="32">
        <f t="shared" si="11"/>
        <v>5.8771359318544018E-5</v>
      </c>
      <c r="AZ38" s="38">
        <f t="shared" si="12"/>
        <v>7.8615034234484163E-5</v>
      </c>
      <c r="BA38" s="21"/>
      <c r="BB38" s="21"/>
      <c r="BC38" s="82">
        <f t="shared" si="0"/>
        <v>4.8067738978544268E-4</v>
      </c>
      <c r="BD38" s="21">
        <f t="shared" si="1"/>
        <v>5.8416262031364815E-3</v>
      </c>
      <c r="BE38" s="82">
        <f t="shared" si="2"/>
        <v>9.7983161366875082E-3</v>
      </c>
      <c r="BF38" s="21">
        <f t="shared" si="9"/>
        <v>8.4926084586156702E-3</v>
      </c>
      <c r="BG38" s="92">
        <f t="shared" si="10"/>
        <v>1.305707678071838E-3</v>
      </c>
      <c r="BJ38" s="21"/>
      <c r="BK38" s="21"/>
      <c r="BL38" s="21"/>
      <c r="BM38" s="21"/>
    </row>
    <row r="39" spans="1:65">
      <c r="A39" s="65">
        <v>39325</v>
      </c>
      <c r="B39" s="8">
        <v>7.1064928480252165</v>
      </c>
      <c r="C39" s="8">
        <v>7.2087271704193867</v>
      </c>
      <c r="D39" s="8">
        <v>7.2714143860734755</v>
      </c>
      <c r="E39" s="8">
        <v>7.2676787057572021</v>
      </c>
      <c r="F39" s="97">
        <v>28.149284802521599</v>
      </c>
      <c r="G39" s="97">
        <v>37.372717041938699</v>
      </c>
      <c r="H39" s="97">
        <v>53.141438607347503</v>
      </c>
      <c r="I39" s="97">
        <v>62.267870575720302</v>
      </c>
      <c r="J39" s="51">
        <v>90.349284802521595</v>
      </c>
      <c r="K39" s="51">
        <v>107.57271704193869</v>
      </c>
      <c r="L39" s="51">
        <v>124.89143860734754</v>
      </c>
      <c r="M39" s="51">
        <v>134.96787057572024</v>
      </c>
      <c r="N39" s="99">
        <v>3.6393202778139</v>
      </c>
      <c r="O39" s="99">
        <v>4.8417617585928401</v>
      </c>
      <c r="P39" s="99">
        <v>6.9167930288422497</v>
      </c>
      <c r="Q39" s="99">
        <v>8.9163448073743403</v>
      </c>
      <c r="R39" s="9">
        <v>10</v>
      </c>
      <c r="S39" s="9">
        <v>6</v>
      </c>
      <c r="T39" s="9">
        <v>6</v>
      </c>
      <c r="U39" s="9">
        <v>5</v>
      </c>
      <c r="V39" s="8">
        <v>7.3110953983177103</v>
      </c>
      <c r="W39" s="8">
        <v>7.3745811385691091</v>
      </c>
      <c r="X39" s="8">
        <v>7.555039255768639</v>
      </c>
      <c r="Y39" s="8">
        <v>7.5996116101555096</v>
      </c>
      <c r="Z39" s="18">
        <v>48.609539831771002</v>
      </c>
      <c r="AA39" s="18">
        <v>53.958113856910899</v>
      </c>
      <c r="AB39" s="18">
        <v>81.503925576863907</v>
      </c>
      <c r="AC39" s="18">
        <v>95.461161015550999</v>
      </c>
      <c r="AD39" s="51">
        <v>110.80953983177099</v>
      </c>
      <c r="AE39" s="51">
        <v>124.15811385691089</v>
      </c>
      <c r="AF39" s="51">
        <v>153.25392557686394</v>
      </c>
      <c r="AG39" s="51">
        <v>168.16116101555093</v>
      </c>
      <c r="AH39" s="53">
        <v>3.32374277120585</v>
      </c>
      <c r="AI39" s="53">
        <v>4.5437719322743098</v>
      </c>
      <c r="AJ39" s="53">
        <v>7.1993438005760204</v>
      </c>
      <c r="AK39" s="53">
        <v>8.2541323208447803</v>
      </c>
      <c r="AL39" s="51">
        <v>6</v>
      </c>
      <c r="AM39" s="51">
        <v>4</v>
      </c>
      <c r="AN39" s="51">
        <v>1</v>
      </c>
      <c r="AO39" s="51">
        <v>2</v>
      </c>
      <c r="AQ39" s="34">
        <f t="shared" si="3"/>
        <v>39325</v>
      </c>
      <c r="AR39" s="101">
        <f t="shared" si="4"/>
        <v>9.6714149443411922E-4</v>
      </c>
      <c r="AS39" s="29">
        <f t="shared" si="5"/>
        <v>1.7458676791552197</v>
      </c>
      <c r="AT39" s="27">
        <f t="shared" si="6"/>
        <v>1.6885010763024065E-3</v>
      </c>
      <c r="AU39" s="27">
        <f t="shared" si="7"/>
        <v>9.5461161015550997E-3</v>
      </c>
      <c r="AV39" s="89">
        <f t="shared" si="8"/>
        <v>1.1234617177857505E-2</v>
      </c>
      <c r="AW39" s="29" t="s">
        <v>60</v>
      </c>
      <c r="AX39" s="58">
        <v>22</v>
      </c>
      <c r="AY39" s="32">
        <f t="shared" si="11"/>
        <v>3.9070722297096371E-5</v>
      </c>
      <c r="AZ39" s="38">
        <f t="shared" si="12"/>
        <v>6.5286410962272592E-5</v>
      </c>
      <c r="BA39" s="21"/>
      <c r="BB39" s="21"/>
      <c r="BC39" s="82">
        <f t="shared" si="0"/>
        <v>6.5513918724325985E-4</v>
      </c>
      <c r="BD39" s="21">
        <f t="shared" si="1"/>
        <v>6.9367320397207433E-3</v>
      </c>
      <c r="BE39" s="82">
        <f t="shared" si="2"/>
        <v>1.1234617177857505E-2</v>
      </c>
      <c r="BF39" s="21">
        <f t="shared" si="9"/>
        <v>9.8163150822723737E-3</v>
      </c>
      <c r="BG39" s="92">
        <f t="shared" si="10"/>
        <v>1.4183020955851316E-3</v>
      </c>
      <c r="BJ39" s="21"/>
      <c r="BK39" s="21"/>
      <c r="BL39" s="21"/>
      <c r="BM39" s="21"/>
    </row>
    <row r="40" spans="1:65">
      <c r="A40" s="65">
        <v>39353</v>
      </c>
      <c r="B40" s="8">
        <v>7.3348732190027688</v>
      </c>
      <c r="C40" s="8">
        <v>7.4562691051528818</v>
      </c>
      <c r="D40" s="8">
        <v>7.5283183678002308</v>
      </c>
      <c r="E40" s="8">
        <v>7.5345653627754556</v>
      </c>
      <c r="F40" s="97">
        <v>37.987321900276903</v>
      </c>
      <c r="G40" s="97">
        <v>48.126910515288202</v>
      </c>
      <c r="H40" s="97">
        <v>63.331836780023103</v>
      </c>
      <c r="I40" s="97">
        <v>72.956536277545595</v>
      </c>
      <c r="J40" s="51">
        <v>89.587321900276905</v>
      </c>
      <c r="K40" s="51">
        <v>105.52691051528819</v>
      </c>
      <c r="L40" s="51">
        <v>124.581836780023</v>
      </c>
      <c r="M40" s="51">
        <v>138.95653627754561</v>
      </c>
      <c r="N40" s="99">
        <v>3.6348168213668499</v>
      </c>
      <c r="O40" s="99">
        <v>4.8369895779464303</v>
      </c>
      <c r="P40" s="99">
        <v>6.9162129523694302</v>
      </c>
      <c r="Q40" s="99">
        <v>8.8622513636540798</v>
      </c>
      <c r="R40" s="9">
        <v>10</v>
      </c>
      <c r="S40" s="9">
        <v>5</v>
      </c>
      <c r="T40" s="9">
        <v>6</v>
      </c>
      <c r="U40" s="9">
        <v>5</v>
      </c>
      <c r="V40" s="8">
        <v>7.5221247414221946</v>
      </c>
      <c r="W40" s="8">
        <v>7.6055816776929595</v>
      </c>
      <c r="X40" s="8">
        <v>7.853047120080161</v>
      </c>
      <c r="Y40" s="8">
        <v>7.9221815283129997</v>
      </c>
      <c r="Z40" s="18">
        <v>56.712474142219399</v>
      </c>
      <c r="AA40" s="18">
        <v>63.058167769295999</v>
      </c>
      <c r="AB40" s="18">
        <v>95.804712008016196</v>
      </c>
      <c r="AC40" s="18">
        <v>111.7181528313</v>
      </c>
      <c r="AD40" s="51">
        <v>108.3124741422194</v>
      </c>
      <c r="AE40" s="51">
        <v>120.45816776929598</v>
      </c>
      <c r="AF40" s="51">
        <v>157.05471200801608</v>
      </c>
      <c r="AG40" s="51">
        <v>177.71815283130002</v>
      </c>
      <c r="AH40" s="53">
        <v>3.2824683017498999</v>
      </c>
      <c r="AI40" s="53">
        <v>4.5415313729113498</v>
      </c>
      <c r="AJ40" s="53">
        <v>7.1992824785729601</v>
      </c>
      <c r="AK40" s="53">
        <v>8.1814010151907706</v>
      </c>
      <c r="AL40" s="51">
        <v>6</v>
      </c>
      <c r="AM40" s="51">
        <v>4</v>
      </c>
      <c r="AN40" s="51">
        <v>2</v>
      </c>
      <c r="AO40" s="51">
        <v>1</v>
      </c>
      <c r="AQ40" s="34">
        <f t="shared" si="3"/>
        <v>39353</v>
      </c>
      <c r="AR40" s="101">
        <f t="shared" si="4"/>
        <v>1.141990103435579E-3</v>
      </c>
      <c r="AS40" s="29">
        <f t="shared" si="5"/>
        <v>1.8185989848092294</v>
      </c>
      <c r="AT40" s="27">
        <f t="shared" si="6"/>
        <v>2.0768220427701306E-3</v>
      </c>
      <c r="AU40" s="27">
        <f t="shared" si="7"/>
        <v>1.117181528313E-2</v>
      </c>
      <c r="AV40" s="89">
        <f t="shared" si="8"/>
        <v>1.324863732590013E-2</v>
      </c>
      <c r="AW40" s="29" t="s">
        <v>61</v>
      </c>
      <c r="AX40" s="58">
        <v>19</v>
      </c>
      <c r="AY40" s="32">
        <f t="shared" si="11"/>
        <v>8.5563114819731611E-5</v>
      </c>
      <c r="AZ40" s="38">
        <f t="shared" si="12"/>
        <v>1.0600106042329606E-4</v>
      </c>
      <c r="BA40" s="21"/>
      <c r="BB40" s="21"/>
      <c r="BC40" s="82">
        <f t="shared" ref="BC40:BC71" si="13">SLOPE(F40:I40,N40:Q40)/10000</f>
        <v>6.7099799030658142E-4</v>
      </c>
      <c r="BD40" s="21">
        <f t="shared" ref="BD40:BD71" si="14">BC40*(10-Q40)+I40/10000</f>
        <v>8.0590806762167247E-3</v>
      </c>
      <c r="BE40" s="82">
        <f t="shared" ref="BE40:BE71" si="15">AV40</f>
        <v>1.324863732590013E-2</v>
      </c>
      <c r="BF40" s="21">
        <f t="shared" si="9"/>
        <v>1.1536083631504606E-2</v>
      </c>
      <c r="BG40" s="92">
        <f t="shared" si="10"/>
        <v>1.7125536943955241E-3</v>
      </c>
      <c r="BJ40" s="21"/>
      <c r="BK40" s="21"/>
      <c r="BL40" s="21"/>
      <c r="BM40" s="21"/>
    </row>
    <row r="41" spans="1:65">
      <c r="A41" s="65">
        <v>39386</v>
      </c>
      <c r="B41" s="8">
        <v>7.6473690725462173</v>
      </c>
      <c r="C41" s="8">
        <v>7.6815177933953516</v>
      </c>
      <c r="D41" s="8">
        <v>7.6312352673084236</v>
      </c>
      <c r="E41" s="8">
        <v>7.5535690169581375</v>
      </c>
      <c r="F41" s="97">
        <v>36.736907254621698</v>
      </c>
      <c r="G41" s="97">
        <v>45.651779339535203</v>
      </c>
      <c r="H41" s="97">
        <v>56.1235267308423</v>
      </c>
      <c r="I41" s="97">
        <v>63.356901695813796</v>
      </c>
      <c r="J41" s="51">
        <v>96.536907254621681</v>
      </c>
      <c r="K41" s="51">
        <v>113.05177933953516</v>
      </c>
      <c r="L41" s="51">
        <v>126.6235267308423</v>
      </c>
      <c r="M41" s="51">
        <v>141.65690169581376</v>
      </c>
      <c r="N41" s="99">
        <v>3.5991796943040102</v>
      </c>
      <c r="O41" s="99">
        <v>4.8735878089823998</v>
      </c>
      <c r="P41" s="99">
        <v>6.8775708815343801</v>
      </c>
      <c r="Q41" s="99">
        <v>8.7966135124693992</v>
      </c>
      <c r="R41" s="9">
        <v>10</v>
      </c>
      <c r="S41" s="9">
        <v>5</v>
      </c>
      <c r="T41" s="9">
        <v>7</v>
      </c>
      <c r="U41" s="9">
        <v>5</v>
      </c>
      <c r="V41" s="8">
        <v>7.7888188494057795</v>
      </c>
      <c r="W41" s="8">
        <v>7.7825186711706626</v>
      </c>
      <c r="X41" s="8">
        <v>7.9452015745148046</v>
      </c>
      <c r="Y41" s="8">
        <v>7.9627405108457898</v>
      </c>
      <c r="Z41" s="18">
        <v>50.881884940577898</v>
      </c>
      <c r="AA41" s="18">
        <v>55.751867117066297</v>
      </c>
      <c r="AB41" s="18">
        <v>87.520157451480401</v>
      </c>
      <c r="AC41" s="18">
        <v>104.274051084579</v>
      </c>
      <c r="AD41" s="51">
        <v>110.68188494057787</v>
      </c>
      <c r="AE41" s="51">
        <v>123.15186711706625</v>
      </c>
      <c r="AF41" s="51">
        <v>158.0201574514804</v>
      </c>
      <c r="AG41" s="51">
        <v>182.57405108457897</v>
      </c>
      <c r="AH41" s="53">
        <v>3.2399132123449901</v>
      </c>
      <c r="AI41" s="53">
        <v>4.5440893177325599</v>
      </c>
      <c r="AJ41" s="53">
        <v>7.1932574195108296</v>
      </c>
      <c r="AK41" s="53">
        <v>8.1060850983906896</v>
      </c>
      <c r="AL41" s="51">
        <v>8</v>
      </c>
      <c r="AM41" s="51">
        <v>2</v>
      </c>
      <c r="AN41" s="51">
        <v>2</v>
      </c>
      <c r="AO41" s="51">
        <v>1</v>
      </c>
      <c r="AQ41" s="34">
        <f t="shared" si="3"/>
        <v>39386</v>
      </c>
      <c r="AR41" s="101">
        <f t="shared" si="4"/>
        <v>1.1101784759222446E-3</v>
      </c>
      <c r="AS41" s="29">
        <f t="shared" si="5"/>
        <v>1.8939149016093104</v>
      </c>
      <c r="AT41" s="27">
        <f t="shared" si="6"/>
        <v>2.102583558995052E-3</v>
      </c>
      <c r="AU41" s="27">
        <f t="shared" si="7"/>
        <v>1.04274051084579E-2</v>
      </c>
      <c r="AV41" s="89">
        <f t="shared" si="8"/>
        <v>1.2529988667452951E-2</v>
      </c>
      <c r="AW41" s="29" t="s">
        <v>62</v>
      </c>
      <c r="AX41" s="58">
        <v>22</v>
      </c>
      <c r="AY41" s="32">
        <f t="shared" si="11"/>
        <v>-3.3836826121459116E-5</v>
      </c>
      <c r="AZ41" s="38">
        <f t="shared" si="12"/>
        <v>-3.2665848111235422E-5</v>
      </c>
      <c r="BA41" s="21"/>
      <c r="BB41" s="21"/>
      <c r="BC41" s="82">
        <f t="shared" si="13"/>
        <v>5.0836721933107502E-4</v>
      </c>
      <c r="BD41" s="21">
        <f t="shared" si="14"/>
        <v>6.9474524120279012E-3</v>
      </c>
      <c r="BE41" s="82">
        <f t="shared" si="15"/>
        <v>1.2529988667452951E-2</v>
      </c>
      <c r="BF41" s="21">
        <f t="shared" si="9"/>
        <v>1.0687751703162687E-2</v>
      </c>
      <c r="BG41" s="92">
        <f t="shared" si="10"/>
        <v>1.8422369642902645E-3</v>
      </c>
      <c r="BJ41" s="21"/>
      <c r="BK41" s="21"/>
      <c r="BL41" s="21"/>
      <c r="BM41" s="21"/>
    </row>
    <row r="42" spans="1:65">
      <c r="A42" s="65">
        <v>39416</v>
      </c>
      <c r="B42" s="8">
        <v>8.0096093219319364</v>
      </c>
      <c r="C42" s="8">
        <v>8.0299676894928531</v>
      </c>
      <c r="D42" s="8">
        <v>7.9734911883474195</v>
      </c>
      <c r="E42" s="8">
        <v>7.8968219670562583</v>
      </c>
      <c r="F42" s="97">
        <v>59.460932193193599</v>
      </c>
      <c r="G42" s="97">
        <v>68.996768949285297</v>
      </c>
      <c r="H42" s="97">
        <v>82.349118834741901</v>
      </c>
      <c r="I42" s="97">
        <v>95.182196705625799</v>
      </c>
      <c r="J42" s="51">
        <v>153.66093219319362</v>
      </c>
      <c r="K42" s="51">
        <v>170.69676894928523</v>
      </c>
      <c r="L42" s="51">
        <v>182.94911883474191</v>
      </c>
      <c r="M42" s="51">
        <v>189.98219670562582</v>
      </c>
      <c r="N42" s="99">
        <v>3.5990509720044002</v>
      </c>
      <c r="O42" s="99">
        <v>4.8632904058718598</v>
      </c>
      <c r="P42" s="99">
        <v>6.8803994311656602</v>
      </c>
      <c r="Q42" s="99">
        <v>8.7431631509190293</v>
      </c>
      <c r="R42" s="9">
        <v>9</v>
      </c>
      <c r="S42" s="9">
        <v>6</v>
      </c>
      <c r="T42" s="9">
        <v>6</v>
      </c>
      <c r="U42" s="9">
        <v>4</v>
      </c>
      <c r="V42" s="8">
        <v>8.0734834519692846</v>
      </c>
      <c r="W42" s="8">
        <v>8.1442607957768924</v>
      </c>
      <c r="X42" s="8">
        <v>8.1590734454996294</v>
      </c>
      <c r="Y42" s="8">
        <v>8.0100867098652806</v>
      </c>
      <c r="Z42" s="18">
        <v>65.848345196928506</v>
      </c>
      <c r="AA42" s="18">
        <v>80.426079577689293</v>
      </c>
      <c r="AB42" s="18">
        <v>100.907344549963</v>
      </c>
      <c r="AC42" s="18">
        <v>106.508670986528</v>
      </c>
      <c r="AD42" s="51">
        <v>160.04834519692852</v>
      </c>
      <c r="AE42" s="51">
        <v>182.12607957768924</v>
      </c>
      <c r="AF42" s="51">
        <v>201.50734454996302</v>
      </c>
      <c r="AG42" s="51">
        <v>201.30867098652806</v>
      </c>
      <c r="AH42" s="53">
        <v>3.09421115988629</v>
      </c>
      <c r="AI42" s="53">
        <v>4.4544530498199597</v>
      </c>
      <c r="AJ42" s="53">
        <v>6.8788077765478501</v>
      </c>
      <c r="AK42" s="53">
        <v>7.5600072379325596</v>
      </c>
      <c r="AL42" s="51">
        <v>9</v>
      </c>
      <c r="AM42" s="51">
        <v>2</v>
      </c>
      <c r="AN42" s="51">
        <v>2</v>
      </c>
      <c r="AO42" s="51">
        <v>0</v>
      </c>
      <c r="AQ42" s="34">
        <f t="shared" si="3"/>
        <v>39416</v>
      </c>
      <c r="AR42" s="101">
        <f t="shared" si="4"/>
        <v>8.993084360877908E-4</v>
      </c>
      <c r="AS42" s="29">
        <f t="shared" si="5"/>
        <v>2.4399927620674404</v>
      </c>
      <c r="AT42" s="27">
        <f t="shared" si="6"/>
        <v>2.1943060749203989E-3</v>
      </c>
      <c r="AU42" s="27">
        <f t="shared" si="7"/>
        <v>1.0650867098652801E-2</v>
      </c>
      <c r="AV42" s="89">
        <f t="shared" si="8"/>
        <v>1.2845173173573199E-2</v>
      </c>
      <c r="AW42" s="29" t="s">
        <v>63</v>
      </c>
      <c r="AX42" s="58">
        <v>22</v>
      </c>
      <c r="AY42" s="32">
        <f t="shared" si="11"/>
        <v>1.0157363190677327E-5</v>
      </c>
      <c r="AZ42" s="38">
        <f t="shared" si="12"/>
        <v>1.4326568460011261E-5</v>
      </c>
      <c r="BA42" s="21"/>
      <c r="BB42" s="21"/>
      <c r="BC42" s="82">
        <f t="shared" si="13"/>
        <v>6.8927354650965601E-4</v>
      </c>
      <c r="BD42" s="21">
        <f t="shared" si="14"/>
        <v>1.0384524062912641E-2</v>
      </c>
      <c r="BE42" s="82">
        <f t="shared" si="15"/>
        <v>1.2845173173573199E-2</v>
      </c>
      <c r="BF42" s="21">
        <f t="shared" si="9"/>
        <v>1.2033158967055214E-2</v>
      </c>
      <c r="BG42" s="92">
        <f t="shared" si="10"/>
        <v>8.120142065179848E-4</v>
      </c>
      <c r="BJ42" s="21"/>
      <c r="BK42" s="21"/>
      <c r="BL42" s="21"/>
      <c r="BM42" s="21"/>
    </row>
    <row r="43" spans="1:65">
      <c r="A43" s="65">
        <v>39447</v>
      </c>
      <c r="B43" s="8">
        <v>8.2594649910201543</v>
      </c>
      <c r="C43" s="8">
        <v>8.3683946762347983</v>
      </c>
      <c r="D43" s="8">
        <v>8.4059553755659806</v>
      </c>
      <c r="E43" s="8">
        <v>8.3864834491555804</v>
      </c>
      <c r="F43" s="97">
        <v>74.446499102015395</v>
      </c>
      <c r="G43" s="97">
        <v>85.839467623479806</v>
      </c>
      <c r="H43" s="97">
        <v>105.595537556598</v>
      </c>
      <c r="I43" s="97">
        <v>121.648344915558</v>
      </c>
      <c r="J43" s="51">
        <v>136.94649910201539</v>
      </c>
      <c r="K43" s="51">
        <v>166.03946762347977</v>
      </c>
      <c r="L43" s="51">
        <v>194.34553755659795</v>
      </c>
      <c r="M43" s="51">
        <v>206.04834491555803</v>
      </c>
      <c r="N43" s="99">
        <v>3.5309994981567798</v>
      </c>
      <c r="O43" s="99">
        <v>4.8275092530573502</v>
      </c>
      <c r="P43" s="99">
        <v>6.9056914214063996</v>
      </c>
      <c r="Q43" s="99">
        <v>8.6894422496089607</v>
      </c>
      <c r="R43" s="9">
        <v>10</v>
      </c>
      <c r="S43" s="9">
        <v>4</v>
      </c>
      <c r="T43" s="9">
        <v>7</v>
      </c>
      <c r="U43" s="9">
        <v>3</v>
      </c>
      <c r="V43" s="8">
        <v>8.2160273699434843</v>
      </c>
      <c r="W43" s="8">
        <v>8.3417224382284463</v>
      </c>
      <c r="X43" s="8">
        <v>8.5055217772943692</v>
      </c>
      <c r="Y43" s="8">
        <v>8.5625008330989303</v>
      </c>
      <c r="Z43" s="18">
        <v>70.102736994348405</v>
      </c>
      <c r="AA43" s="18">
        <v>83.172243822844607</v>
      </c>
      <c r="AB43" s="18">
        <v>115.55217772943701</v>
      </c>
      <c r="AC43" s="18">
        <v>139.250083309893</v>
      </c>
      <c r="AD43" s="51">
        <v>132.60273699434839</v>
      </c>
      <c r="AE43" s="51">
        <v>163.37224382284455</v>
      </c>
      <c r="AF43" s="51">
        <v>204.30217772943695</v>
      </c>
      <c r="AG43" s="51">
        <v>223.65008330989303</v>
      </c>
      <c r="AH43" s="53">
        <v>3.0578789010278702</v>
      </c>
      <c r="AI43" s="53">
        <v>4.54487112396105</v>
      </c>
      <c r="AJ43" s="53">
        <v>7.1638649909838801</v>
      </c>
      <c r="AK43" s="53">
        <v>7.9574579098460596</v>
      </c>
      <c r="AL43" s="51">
        <v>9</v>
      </c>
      <c r="AM43" s="51">
        <v>2</v>
      </c>
      <c r="AN43" s="51">
        <v>2</v>
      </c>
      <c r="AO43" s="51">
        <v>1</v>
      </c>
      <c r="AQ43" s="34">
        <f t="shared" si="3"/>
        <v>39447</v>
      </c>
      <c r="AR43" s="101">
        <f t="shared" si="4"/>
        <v>1.3499611324651762E-3</v>
      </c>
      <c r="AS43" s="29">
        <f t="shared" si="5"/>
        <v>2.0425420901539404</v>
      </c>
      <c r="AT43" s="27">
        <f t="shared" si="6"/>
        <v>2.7573524331320014E-3</v>
      </c>
      <c r="AU43" s="27">
        <f t="shared" si="7"/>
        <v>1.3925008330989299E-2</v>
      </c>
      <c r="AV43" s="89">
        <f t="shared" si="8"/>
        <v>1.6682360764121301E-2</v>
      </c>
      <c r="AW43" s="29" t="s">
        <v>64</v>
      </c>
      <c r="AX43" s="58">
        <v>19</v>
      </c>
      <c r="AY43" s="32">
        <f t="shared" si="11"/>
        <v>1.7232322275455257E-4</v>
      </c>
      <c r="AZ43" s="38">
        <f t="shared" si="12"/>
        <v>2.0195724160779486E-4</v>
      </c>
      <c r="BA43" s="21"/>
      <c r="BB43" s="21"/>
      <c r="BC43" s="82">
        <f t="shared" si="13"/>
        <v>9.2015098703395338E-4</v>
      </c>
      <c r="BD43" s="21">
        <f t="shared" si="14"/>
        <v>1.3370745499143112E-2</v>
      </c>
      <c r="BE43" s="82">
        <f t="shared" si="15"/>
        <v>1.6682360764121301E-2</v>
      </c>
      <c r="BF43" s="21">
        <f t="shared" si="9"/>
        <v>1.5589527726678501E-2</v>
      </c>
      <c r="BG43" s="92">
        <f t="shared" si="10"/>
        <v>1.0928330374428002E-3</v>
      </c>
      <c r="BJ43" s="21"/>
      <c r="BK43" s="21"/>
      <c r="BL43" s="21"/>
      <c r="BM43" s="21"/>
    </row>
    <row r="44" spans="1:65">
      <c r="A44" s="65">
        <v>39478</v>
      </c>
      <c r="B44" s="8">
        <v>8.2631138229793688</v>
      </c>
      <c r="C44" s="8">
        <v>8.3825910711994709</v>
      </c>
      <c r="D44" s="8">
        <v>8.41707592948692</v>
      </c>
      <c r="E44" s="8">
        <v>8.4501372744184202</v>
      </c>
      <c r="F44" s="97">
        <v>94.311382297936802</v>
      </c>
      <c r="G44" s="97">
        <v>109.259107119947</v>
      </c>
      <c r="H44" s="97">
        <v>127.707592948692</v>
      </c>
      <c r="I44" s="97">
        <v>148.01372744184201</v>
      </c>
      <c r="J44" s="51">
        <v>165.11138229793681</v>
      </c>
      <c r="K44" s="51">
        <v>190.25910711994698</v>
      </c>
      <c r="L44" s="51">
        <v>218.70759294869191</v>
      </c>
      <c r="M44" s="51">
        <v>236.21372744184197</v>
      </c>
      <c r="N44" s="99">
        <v>3.4780589033449698</v>
      </c>
      <c r="O44" s="99">
        <v>4.8258231014775399</v>
      </c>
      <c r="P44" s="99">
        <v>6.8989720765275102</v>
      </c>
      <c r="Q44" s="99">
        <v>8.6284805763795003</v>
      </c>
      <c r="R44" s="9">
        <v>10</v>
      </c>
      <c r="S44" s="9">
        <v>4</v>
      </c>
      <c r="T44" s="9">
        <v>7</v>
      </c>
      <c r="U44" s="9">
        <v>3</v>
      </c>
      <c r="V44" s="8">
        <v>8.2180775334093106</v>
      </c>
      <c r="W44" s="8">
        <v>8.3429362036097405</v>
      </c>
      <c r="X44" s="8">
        <v>8.3940613352319193</v>
      </c>
      <c r="Y44" s="8">
        <v>8.3614769754736091</v>
      </c>
      <c r="Z44" s="18">
        <v>89.807753340931001</v>
      </c>
      <c r="AA44" s="18">
        <v>105.293620360974</v>
      </c>
      <c r="AB44" s="18">
        <v>125.406133523192</v>
      </c>
      <c r="AC44" s="18">
        <v>139.14769754736099</v>
      </c>
      <c r="AD44" s="51">
        <v>160.60775334093103</v>
      </c>
      <c r="AE44" s="51">
        <v>186.29362036097396</v>
      </c>
      <c r="AF44" s="51">
        <v>216.40613352319193</v>
      </c>
      <c r="AG44" s="51">
        <v>227.34769754736095</v>
      </c>
      <c r="AH44" s="53">
        <v>3.0200910396250902</v>
      </c>
      <c r="AI44" s="53">
        <v>4.5647848187000397</v>
      </c>
      <c r="AJ44" s="53">
        <v>7.1409885312481602</v>
      </c>
      <c r="AK44" s="53">
        <v>7.8810934141016702</v>
      </c>
      <c r="AL44" s="51">
        <v>9</v>
      </c>
      <c r="AM44" s="51">
        <v>2</v>
      </c>
      <c r="AN44" s="51">
        <v>2</v>
      </c>
      <c r="AO44" s="51">
        <v>1</v>
      </c>
      <c r="AQ44" s="34">
        <f t="shared" si="3"/>
        <v>39478</v>
      </c>
      <c r="AR44" s="101">
        <f t="shared" si="4"/>
        <v>9.5573279377178272E-4</v>
      </c>
      <c r="AS44" s="29">
        <f t="shared" si="5"/>
        <v>2.1189065858983298</v>
      </c>
      <c r="AT44" s="27">
        <f t="shared" si="6"/>
        <v>2.0251085110820407E-3</v>
      </c>
      <c r="AU44" s="27">
        <f t="shared" si="7"/>
        <v>1.3914769754736099E-2</v>
      </c>
      <c r="AV44" s="89">
        <f t="shared" si="8"/>
        <v>1.5939878265818139E-2</v>
      </c>
      <c r="AW44" s="29" t="s">
        <v>65</v>
      </c>
      <c r="AX44" s="58">
        <v>21</v>
      </c>
      <c r="AY44" s="32">
        <f t="shared" si="11"/>
        <v>-4.8755125015241074E-7</v>
      </c>
      <c r="AZ44" s="38">
        <f t="shared" si="12"/>
        <v>-3.5356309443007701E-5</v>
      </c>
      <c r="BA44" s="21"/>
      <c r="BB44" s="21"/>
      <c r="BC44" s="82">
        <f t="shared" si="13"/>
        <v>1.0222748578348347E-3</v>
      </c>
      <c r="BD44" s="21">
        <f t="shared" si="14"/>
        <v>1.6203442567983561E-2</v>
      </c>
      <c r="BE44" s="82">
        <f t="shared" si="15"/>
        <v>1.5939878265818139E-2</v>
      </c>
      <c r="BF44" s="21">
        <f t="shared" si="9"/>
        <v>1.6026854485532729E-2</v>
      </c>
      <c r="BG44" s="92">
        <f t="shared" si="10"/>
        <v>-8.6976219714589298E-5</v>
      </c>
      <c r="BJ44" s="21"/>
      <c r="BK44" s="21"/>
      <c r="BL44" s="21"/>
      <c r="BM44" s="21"/>
    </row>
    <row r="45" spans="1:65">
      <c r="A45" s="65">
        <v>39507</v>
      </c>
      <c r="B45" s="8">
        <v>8.7282661154146002</v>
      </c>
      <c r="C45" s="8">
        <v>8.8834703666743611</v>
      </c>
      <c r="D45" s="8">
        <v>8.9103679954222592</v>
      </c>
      <c r="E45" s="8">
        <v>9.04948075692222</v>
      </c>
      <c r="F45" s="97">
        <v>103.82661154146</v>
      </c>
      <c r="G45" s="97">
        <v>119.847036667436</v>
      </c>
      <c r="H45" s="97">
        <v>140.53679954222599</v>
      </c>
      <c r="I45" s="97">
        <v>170.44807569222201</v>
      </c>
      <c r="J45" s="51">
        <v>204.12661154145991</v>
      </c>
      <c r="K45" s="51">
        <v>232.74703666743605</v>
      </c>
      <c r="L45" s="51">
        <v>261.13679954222602</v>
      </c>
      <c r="M45" s="51">
        <v>283.64807569222194</v>
      </c>
      <c r="N45" s="99">
        <v>3.4086396206700198</v>
      </c>
      <c r="O45" s="99">
        <v>4.80860490190409</v>
      </c>
      <c r="P45" s="99">
        <v>6.8405011854872697</v>
      </c>
      <c r="Q45" s="99">
        <v>8.57329102274125</v>
      </c>
      <c r="R45" s="9">
        <v>11</v>
      </c>
      <c r="S45" s="9">
        <v>5</v>
      </c>
      <c r="T45" s="9">
        <v>6</v>
      </c>
      <c r="U45" s="9">
        <v>2</v>
      </c>
      <c r="V45" s="8">
        <v>8.5857384517444153</v>
      </c>
      <c r="W45" s="8">
        <v>8.8666603646388502</v>
      </c>
      <c r="X45" s="8">
        <v>9.0817560132464799</v>
      </c>
      <c r="Y45" s="8">
        <v>8.9794400307196298</v>
      </c>
      <c r="Z45" s="18">
        <v>89.573845174441502</v>
      </c>
      <c r="AA45" s="18">
        <v>118.16603646388501</v>
      </c>
      <c r="AB45" s="18">
        <v>157.675601324648</v>
      </c>
      <c r="AC45" s="18">
        <v>163.44400307196301</v>
      </c>
      <c r="AD45" s="51">
        <v>189.87384517444144</v>
      </c>
      <c r="AE45" s="51">
        <v>231.06603646388504</v>
      </c>
      <c r="AF45" s="51">
        <v>278.27560132464805</v>
      </c>
      <c r="AG45" s="51">
        <v>276.64400307196297</v>
      </c>
      <c r="AH45" s="53">
        <v>2.9825800762357901</v>
      </c>
      <c r="AI45" s="53">
        <v>4.4799734271497602</v>
      </c>
      <c r="AJ45" s="53">
        <v>6.8065325309628202</v>
      </c>
      <c r="AK45" s="53">
        <v>7.3152727933466304</v>
      </c>
      <c r="AL45" s="51">
        <v>9</v>
      </c>
      <c r="AM45" s="51">
        <v>2</v>
      </c>
      <c r="AN45" s="51">
        <v>2</v>
      </c>
      <c r="AO45" s="51">
        <v>0</v>
      </c>
      <c r="AQ45" s="34">
        <f t="shared" si="3"/>
        <v>39507</v>
      </c>
      <c r="AR45" s="101">
        <f t="shared" si="4"/>
        <v>1.7154231584901993E-3</v>
      </c>
      <c r="AS45" s="29">
        <f t="shared" si="5"/>
        <v>2.6847272066533696</v>
      </c>
      <c r="AT45" s="27">
        <f t="shared" si="6"/>
        <v>4.6054432245218931E-3</v>
      </c>
      <c r="AU45" s="27">
        <f t="shared" si="7"/>
        <v>1.6344400307196302E-2</v>
      </c>
      <c r="AV45" s="89">
        <f t="shared" si="8"/>
        <v>2.0949843531718193E-2</v>
      </c>
      <c r="AW45" s="29" t="s">
        <v>66</v>
      </c>
      <c r="AX45" s="58">
        <v>21</v>
      </c>
      <c r="AY45" s="32">
        <f t="shared" si="11"/>
        <v>1.1569669297429538E-4</v>
      </c>
      <c r="AZ45" s="38">
        <f t="shared" si="12"/>
        <v>2.3856977456666921E-4</v>
      </c>
      <c r="BA45" s="21"/>
      <c r="BB45" s="21"/>
      <c r="BC45" s="82">
        <f t="shared" si="13"/>
        <v>1.2587743011986505E-3</v>
      </c>
      <c r="BD45" s="21">
        <f t="shared" si="14"/>
        <v>1.8840712165084924E-2</v>
      </c>
      <c r="BE45" s="82">
        <f t="shared" si="15"/>
        <v>2.0949843531718193E-2</v>
      </c>
      <c r="BF45" s="21">
        <f t="shared" si="9"/>
        <v>2.0253830180729217E-2</v>
      </c>
      <c r="BG45" s="92">
        <f t="shared" si="10"/>
        <v>6.9601335098897626E-4</v>
      </c>
      <c r="BJ45" s="21"/>
      <c r="BK45" s="21"/>
      <c r="BL45" s="21"/>
      <c r="BM45" s="21"/>
    </row>
    <row r="46" spans="1:65">
      <c r="A46" s="65">
        <v>39538</v>
      </c>
      <c r="B46" s="8">
        <v>8.5121618827645698</v>
      </c>
      <c r="C46" s="8">
        <v>8.6884074597980394</v>
      </c>
      <c r="D46" s="8">
        <v>8.7072338010278205</v>
      </c>
      <c r="E46" s="8">
        <v>8.665170314369119</v>
      </c>
      <c r="F46" s="97">
        <v>124.716188276457</v>
      </c>
      <c r="G46" s="97">
        <v>138.34074597980401</v>
      </c>
      <c r="H46" s="97">
        <v>150.72338010278199</v>
      </c>
      <c r="I46" s="97">
        <v>157.01703143691199</v>
      </c>
      <c r="J46" s="51">
        <v>238.61618827645694</v>
      </c>
      <c r="K46" s="51">
        <v>260.040745979804</v>
      </c>
      <c r="L46" s="51">
        <v>262.92338010278195</v>
      </c>
      <c r="M46" s="51">
        <v>261.11703143691193</v>
      </c>
      <c r="N46" s="99">
        <v>3.3984994588177102</v>
      </c>
      <c r="O46" s="99">
        <v>4.84806356767346</v>
      </c>
      <c r="P46" s="99">
        <v>6.8153830082620299</v>
      </c>
      <c r="Q46" s="99">
        <v>8.5282875688964399</v>
      </c>
      <c r="R46" s="9">
        <v>12</v>
      </c>
      <c r="S46" s="9">
        <v>5</v>
      </c>
      <c r="T46" s="9">
        <v>5</v>
      </c>
      <c r="U46" s="9">
        <v>2</v>
      </c>
      <c r="V46" s="8">
        <v>8.465557187028649</v>
      </c>
      <c r="W46" s="8">
        <v>8.7660256303904198</v>
      </c>
      <c r="X46" s="8">
        <v>9.0455159807265808</v>
      </c>
      <c r="Y46" s="8">
        <v>9.2172725525200292</v>
      </c>
      <c r="Z46" s="18">
        <v>120.05571870286499</v>
      </c>
      <c r="AA46" s="18">
        <v>146.102563039042</v>
      </c>
      <c r="AB46" s="18">
        <v>184.55159807265801</v>
      </c>
      <c r="AC46" s="18">
        <v>212.227255252003</v>
      </c>
      <c r="AD46" s="51">
        <v>233.95571870286494</v>
      </c>
      <c r="AE46" s="51">
        <v>267.80256303904196</v>
      </c>
      <c r="AF46" s="51">
        <v>296.751598072658</v>
      </c>
      <c r="AG46" s="51">
        <v>316.32725525200294</v>
      </c>
      <c r="AH46" s="53">
        <v>3.2799949477075501</v>
      </c>
      <c r="AI46" s="53">
        <v>4.7657777350450301</v>
      </c>
      <c r="AJ46" s="53">
        <v>7.1738306852169096</v>
      </c>
      <c r="AK46" s="53">
        <v>7.72555482161453</v>
      </c>
      <c r="AL46" s="51">
        <v>6</v>
      </c>
      <c r="AM46" s="51">
        <v>2</v>
      </c>
      <c r="AN46" s="51">
        <v>2</v>
      </c>
      <c r="AO46" s="51">
        <v>1</v>
      </c>
      <c r="AQ46" s="34">
        <f t="shared" si="3"/>
        <v>39538</v>
      </c>
      <c r="AR46" s="101">
        <f t="shared" si="4"/>
        <v>1.9293083057668821E-3</v>
      </c>
      <c r="AS46" s="29">
        <f t="shared" si="5"/>
        <v>2.27444517838547</v>
      </c>
      <c r="AT46" s="27">
        <f t="shared" si="6"/>
        <v>4.3881059736705251E-3</v>
      </c>
      <c r="AU46" s="27">
        <f t="shared" si="7"/>
        <v>2.1222725525200301E-2</v>
      </c>
      <c r="AV46" s="89">
        <f t="shared" si="8"/>
        <v>2.5610831498870827E-2</v>
      </c>
      <c r="AW46" s="29" t="s">
        <v>67</v>
      </c>
      <c r="AX46" s="58">
        <v>19</v>
      </c>
      <c r="AY46" s="32">
        <f t="shared" si="11"/>
        <v>2.5675395884231579E-4</v>
      </c>
      <c r="AZ46" s="38">
        <f t="shared" si="12"/>
        <v>2.4531515616592814E-4</v>
      </c>
      <c r="BA46" s="21"/>
      <c r="BB46" s="21"/>
      <c r="BC46" s="82">
        <f t="shared" si="13"/>
        <v>6.2572271901711407E-4</v>
      </c>
      <c r="BD46" s="21">
        <f t="shared" si="14"/>
        <v>1.6622587047692605E-2</v>
      </c>
      <c r="BE46" s="82">
        <f t="shared" si="15"/>
        <v>2.5610831498870827E-2</v>
      </c>
      <c r="BF46" s="21">
        <f t="shared" si="9"/>
        <v>2.2644710829982016E-2</v>
      </c>
      <c r="BG46" s="92">
        <f t="shared" si="10"/>
        <v>2.9661206688888116E-3</v>
      </c>
      <c r="BJ46" s="21"/>
      <c r="BK46" s="21"/>
      <c r="BL46" s="21"/>
      <c r="BM46" s="21"/>
    </row>
    <row r="47" spans="1:65">
      <c r="A47" s="65">
        <v>39568</v>
      </c>
      <c r="B47" s="8">
        <v>8.5255675454058153</v>
      </c>
      <c r="C47" s="8">
        <v>8.6484158956107802</v>
      </c>
      <c r="D47" s="8">
        <v>8.7527052339690297</v>
      </c>
      <c r="E47" s="8">
        <v>8.8654512552718288</v>
      </c>
      <c r="F47" s="97">
        <v>97.056754540581494</v>
      </c>
      <c r="G47" s="97">
        <v>114.341589561078</v>
      </c>
      <c r="H47" s="97">
        <v>136.270523396903</v>
      </c>
      <c r="I47" s="97">
        <v>160.54512552718299</v>
      </c>
      <c r="J47" s="51">
        <v>215.35675454058148</v>
      </c>
      <c r="K47" s="51">
        <v>239.24158956107794</v>
      </c>
      <c r="L47" s="51">
        <v>247.77052339690295</v>
      </c>
      <c r="M47" s="51">
        <v>257.945125527183</v>
      </c>
      <c r="N47" s="99">
        <v>3.4169545717941801</v>
      </c>
      <c r="O47" s="99">
        <v>4.8772702034493003</v>
      </c>
      <c r="P47" s="99">
        <v>6.7424239608104202</v>
      </c>
      <c r="Q47" s="99">
        <v>8.4490420141340898</v>
      </c>
      <c r="R47" s="9">
        <v>12</v>
      </c>
      <c r="S47" s="9">
        <v>5</v>
      </c>
      <c r="T47" s="9">
        <v>6</v>
      </c>
      <c r="U47" s="9">
        <v>2</v>
      </c>
      <c r="V47" s="8">
        <v>8.73230572369574</v>
      </c>
      <c r="W47" s="8">
        <v>9.0285404632937194</v>
      </c>
      <c r="X47" s="8">
        <v>9.2840446719732697</v>
      </c>
      <c r="Y47" s="8">
        <v>9.2295202406190491</v>
      </c>
      <c r="Z47" s="18">
        <v>117.73057236957401</v>
      </c>
      <c r="AA47" s="18">
        <v>152.35404632937201</v>
      </c>
      <c r="AB47" s="18">
        <v>189.40446719732699</v>
      </c>
      <c r="AC47" s="18">
        <v>196.95202406190501</v>
      </c>
      <c r="AD47" s="51">
        <v>236.03057236957397</v>
      </c>
      <c r="AE47" s="51">
        <v>277.25404632937199</v>
      </c>
      <c r="AF47" s="51">
        <v>300.90446719732694</v>
      </c>
      <c r="AG47" s="51">
        <v>294.35202406190501</v>
      </c>
      <c r="AH47" s="53">
        <v>3.2249091654073601</v>
      </c>
      <c r="AI47" s="53">
        <v>4.7087175101264602</v>
      </c>
      <c r="AJ47" s="53">
        <v>7.0485841805513303</v>
      </c>
      <c r="AK47" s="53">
        <v>7.6605922107566897</v>
      </c>
      <c r="AL47" s="51">
        <v>6</v>
      </c>
      <c r="AM47" s="51">
        <v>2</v>
      </c>
      <c r="AN47" s="51">
        <v>2</v>
      </c>
      <c r="AO47" s="51">
        <v>1</v>
      </c>
      <c r="AQ47" s="34">
        <f t="shared" si="3"/>
        <v>39568</v>
      </c>
      <c r="AR47" s="101">
        <f t="shared" si="4"/>
        <v>1.7622083527103545E-3</v>
      </c>
      <c r="AS47" s="29">
        <f t="shared" si="5"/>
        <v>2.3394077892433103</v>
      </c>
      <c r="AT47" s="27">
        <f t="shared" si="6"/>
        <v>4.1225239466002265E-3</v>
      </c>
      <c r="AU47" s="27">
        <f t="shared" si="7"/>
        <v>1.96952024061905E-2</v>
      </c>
      <c r="AV47" s="89">
        <f t="shared" si="8"/>
        <v>2.3817726352790725E-2</v>
      </c>
      <c r="AW47" s="29" t="s">
        <v>68</v>
      </c>
      <c r="AX47" s="58">
        <v>21</v>
      </c>
      <c r="AY47" s="32">
        <f t="shared" si="11"/>
        <v>-7.2739196143323882E-5</v>
      </c>
      <c r="AZ47" s="38">
        <f t="shared" si="12"/>
        <v>-8.5385959337147736E-5</v>
      </c>
      <c r="BA47" s="21"/>
      <c r="BB47" s="21"/>
      <c r="BC47" s="82">
        <f t="shared" si="13"/>
        <v>1.2529576753149592E-3</v>
      </c>
      <c r="BD47" s="21">
        <f t="shared" si="14"/>
        <v>1.7997797265200021E-2</v>
      </c>
      <c r="BE47" s="82">
        <f t="shared" si="15"/>
        <v>2.3817726352790725E-2</v>
      </c>
      <c r="BF47" s="21">
        <f t="shared" si="9"/>
        <v>2.1897149753885795E-2</v>
      </c>
      <c r="BG47" s="92">
        <f t="shared" si="10"/>
        <v>1.9205765989049293E-3</v>
      </c>
      <c r="BJ47" s="21"/>
      <c r="BK47" s="21"/>
      <c r="BL47" s="21"/>
      <c r="BM47" s="21"/>
    </row>
    <row r="48" spans="1:65">
      <c r="A48" s="65">
        <v>39598</v>
      </c>
      <c r="B48" s="8">
        <v>8.609198642192041</v>
      </c>
      <c r="C48" s="8">
        <v>8.6977197699796598</v>
      </c>
      <c r="D48" s="8">
        <v>8.7220728295926193</v>
      </c>
      <c r="E48" s="8">
        <v>8.6616382555335392</v>
      </c>
      <c r="F48" s="97">
        <v>91.9198642192042</v>
      </c>
      <c r="G48" s="97">
        <v>110.27197699796599</v>
      </c>
      <c r="H48" s="97">
        <v>128.20728295926199</v>
      </c>
      <c r="I48" s="97">
        <v>136.663825553354</v>
      </c>
      <c r="J48" s="51">
        <v>188.11986421920417</v>
      </c>
      <c r="K48" s="51">
        <v>210.77197699796596</v>
      </c>
      <c r="L48" s="51">
        <v>216.007282959262</v>
      </c>
      <c r="M48" s="51">
        <v>213.16382555335397</v>
      </c>
      <c r="N48" s="99">
        <v>3.3040960089681</v>
      </c>
      <c r="O48" s="99">
        <v>4.8137529033204904</v>
      </c>
      <c r="P48" s="99">
        <v>6.7251130368502601</v>
      </c>
      <c r="Q48" s="99">
        <v>8.3865852050458791</v>
      </c>
      <c r="R48" s="9">
        <v>13</v>
      </c>
      <c r="S48" s="9">
        <v>5</v>
      </c>
      <c r="T48" s="9">
        <v>6</v>
      </c>
      <c r="U48" s="9">
        <v>2</v>
      </c>
      <c r="V48" s="8">
        <v>8.8745944646232005</v>
      </c>
      <c r="W48" s="8">
        <v>8.9552093521156095</v>
      </c>
      <c r="X48" s="8">
        <v>9.1180658255045799</v>
      </c>
      <c r="Y48" s="8">
        <v>9.1535336420433193</v>
      </c>
      <c r="Z48" s="18">
        <v>118.45944646232</v>
      </c>
      <c r="AA48" s="18">
        <v>136.02093521156101</v>
      </c>
      <c r="AB48" s="18">
        <v>167.80658255045799</v>
      </c>
      <c r="AC48" s="18">
        <v>185.853364204332</v>
      </c>
      <c r="AD48" s="51">
        <v>214.65944646231998</v>
      </c>
      <c r="AE48" s="51">
        <v>236.52093521156098</v>
      </c>
      <c r="AF48" s="51">
        <v>255.606582550458</v>
      </c>
      <c r="AG48" s="51">
        <v>262.35336420433197</v>
      </c>
      <c r="AH48" s="53">
        <v>3.1722343774619901</v>
      </c>
      <c r="AI48" s="53">
        <v>4.74100252166786</v>
      </c>
      <c r="AJ48" s="53">
        <v>7.0076110861130303</v>
      </c>
      <c r="AK48" s="53">
        <v>7.5844330879555102</v>
      </c>
      <c r="AL48" s="51">
        <v>6</v>
      </c>
      <c r="AM48" s="51">
        <v>2</v>
      </c>
      <c r="AN48" s="51">
        <v>2</v>
      </c>
      <c r="AO48" s="51">
        <v>1</v>
      </c>
      <c r="AQ48" s="34">
        <f t="shared" si="3"/>
        <v>39598</v>
      </c>
      <c r="AR48" s="101">
        <f t="shared" si="4"/>
        <v>1.4709344788014322E-3</v>
      </c>
      <c r="AS48" s="29">
        <f t="shared" si="5"/>
        <v>2.4155669120444898</v>
      </c>
      <c r="AT48" s="27">
        <f t="shared" si="6"/>
        <v>3.5531406567781468E-3</v>
      </c>
      <c r="AU48" s="27">
        <f t="shared" si="7"/>
        <v>1.85853364204332E-2</v>
      </c>
      <c r="AV48" s="89">
        <f t="shared" si="8"/>
        <v>2.2138477077211345E-2</v>
      </c>
      <c r="AW48" s="29" t="s">
        <v>69</v>
      </c>
      <c r="AX48" s="58">
        <v>22</v>
      </c>
      <c r="AY48" s="32">
        <f t="shared" si="11"/>
        <v>-5.0448453898059101E-5</v>
      </c>
      <c r="AZ48" s="38">
        <f t="shared" si="12"/>
        <v>-7.6329512526335426E-5</v>
      </c>
      <c r="BA48" s="21"/>
      <c r="BB48" s="21"/>
      <c r="BC48" s="82">
        <f t="shared" si="13"/>
        <v>8.8464808003736262E-4</v>
      </c>
      <c r="BD48" s="21">
        <f t="shared" si="14"/>
        <v>1.5093686855995438E-2</v>
      </c>
      <c r="BE48" s="82">
        <f t="shared" si="15"/>
        <v>2.2138477077211345E-2</v>
      </c>
      <c r="BF48" s="21">
        <f t="shared" si="9"/>
        <v>1.9813696304210097E-2</v>
      </c>
      <c r="BG48" s="92">
        <f t="shared" si="10"/>
        <v>2.3247807730012483E-3</v>
      </c>
      <c r="BJ48" s="21"/>
      <c r="BK48" s="21"/>
      <c r="BL48" s="21"/>
      <c r="BM48" s="21"/>
    </row>
    <row r="49" spans="1:65">
      <c r="A49" s="65">
        <v>39629</v>
      </c>
      <c r="B49" s="8">
        <v>8.92013675980537</v>
      </c>
      <c r="C49" s="8">
        <v>8.9623693753429308</v>
      </c>
      <c r="D49" s="8">
        <v>8.9619002810680186</v>
      </c>
      <c r="E49" s="8">
        <v>9.0146071724826502</v>
      </c>
      <c r="F49" s="97">
        <v>111.013675980537</v>
      </c>
      <c r="G49" s="97">
        <v>124.23693753429301</v>
      </c>
      <c r="H49" s="97">
        <v>139.690028106802</v>
      </c>
      <c r="I49" s="97">
        <v>159.96071724826501</v>
      </c>
      <c r="J49" s="51">
        <v>221.713675980537</v>
      </c>
      <c r="K49" s="51">
        <v>240.136937534293</v>
      </c>
      <c r="L49" s="51">
        <v>248.99002810680201</v>
      </c>
      <c r="M49" s="51">
        <v>256.760717248265</v>
      </c>
      <c r="N49" s="99">
        <v>3.2922164136046699</v>
      </c>
      <c r="O49" s="99">
        <v>4.8808898614583001</v>
      </c>
      <c r="P49" s="99">
        <v>6.7163211741980904</v>
      </c>
      <c r="Q49" s="99">
        <v>8.3745559173992792</v>
      </c>
      <c r="R49" s="9">
        <v>13</v>
      </c>
      <c r="S49" s="9">
        <v>10</v>
      </c>
      <c r="T49" s="9">
        <v>8</v>
      </c>
      <c r="U49" s="9">
        <v>4</v>
      </c>
      <c r="V49" s="8">
        <v>9.3394289331981106</v>
      </c>
      <c r="W49" s="8">
        <v>9.4587881627403796</v>
      </c>
      <c r="X49" s="8">
        <v>9.6536214536499401</v>
      </c>
      <c r="Y49" s="8">
        <v>9.7064879803847504</v>
      </c>
      <c r="Z49" s="18">
        <v>152.94289331981099</v>
      </c>
      <c r="AA49" s="18">
        <v>173.878816274038</v>
      </c>
      <c r="AB49" s="18">
        <v>208.86214536499401</v>
      </c>
      <c r="AC49" s="18">
        <v>229.14879803847501</v>
      </c>
      <c r="AD49" s="51">
        <v>263.64289331981104</v>
      </c>
      <c r="AE49" s="51">
        <v>289.77881627403798</v>
      </c>
      <c r="AF49" s="51">
        <v>318.16214536499399</v>
      </c>
      <c r="AG49" s="51">
        <v>325.94879803847499</v>
      </c>
      <c r="AH49" s="53">
        <v>3.8301568699827402</v>
      </c>
      <c r="AI49" s="53">
        <v>5.0659390401766098</v>
      </c>
      <c r="AJ49" s="53">
        <v>6.6708146199224201</v>
      </c>
      <c r="AK49" s="53">
        <v>9.4630340976965908</v>
      </c>
      <c r="AL49" s="51">
        <v>6</v>
      </c>
      <c r="AM49" s="51">
        <v>4</v>
      </c>
      <c r="AN49" s="51">
        <v>4</v>
      </c>
      <c r="AO49" s="51">
        <v>1</v>
      </c>
      <c r="AQ49" s="34">
        <f t="shared" si="3"/>
        <v>39629</v>
      </c>
      <c r="AR49" s="101">
        <f t="shared" si="4"/>
        <v>1.3652851211456429E-3</v>
      </c>
      <c r="AS49" s="29">
        <f t="shared" si="5"/>
        <v>0.53696590230340924</v>
      </c>
      <c r="AT49" s="27">
        <f t="shared" si="6"/>
        <v>7.331115569773895E-4</v>
      </c>
      <c r="AU49" s="27">
        <f t="shared" si="7"/>
        <v>2.2914879803847502E-2</v>
      </c>
      <c r="AV49" s="89">
        <f t="shared" si="8"/>
        <v>2.3647991360824891E-2</v>
      </c>
      <c r="AW49" s="29" t="s">
        <v>70</v>
      </c>
      <c r="AX49" s="58">
        <v>20</v>
      </c>
      <c r="AY49" s="32">
        <f t="shared" si="11"/>
        <v>2.1647716917071511E-4</v>
      </c>
      <c r="AZ49" s="38">
        <f t="shared" si="12"/>
        <v>7.5475714180677289E-5</v>
      </c>
      <c r="BA49" s="21"/>
      <c r="BB49" s="21"/>
      <c r="BC49" s="82">
        <f t="shared" si="13"/>
        <v>9.4986425232815178E-4</v>
      </c>
      <c r="BD49" s="21">
        <f t="shared" si="14"/>
        <v>1.7540022953047255E-2</v>
      </c>
      <c r="BE49" s="82">
        <f t="shared" si="15"/>
        <v>2.3647991360824891E-2</v>
      </c>
      <c r="BF49" s="21">
        <f t="shared" si="9"/>
        <v>2.163236178625827E-2</v>
      </c>
      <c r="BG49" s="92">
        <f t="shared" si="10"/>
        <v>2.0156295745666214E-3</v>
      </c>
      <c r="BJ49" s="21"/>
      <c r="BK49" s="21"/>
      <c r="BL49" s="21"/>
      <c r="BM49" s="21"/>
    </row>
    <row r="50" spans="1:65">
      <c r="A50" s="65">
        <v>39660</v>
      </c>
      <c r="B50" s="8">
        <v>8.3432868266535998</v>
      </c>
      <c r="C50" s="8">
        <v>8.565579534596349</v>
      </c>
      <c r="D50" s="8">
        <v>8.68858028574172</v>
      </c>
      <c r="E50" s="8">
        <v>8.7943827003087698</v>
      </c>
      <c r="F50" s="97">
        <v>113.32868266536001</v>
      </c>
      <c r="G50" s="97">
        <v>134.557953459635</v>
      </c>
      <c r="H50" s="97">
        <v>150.85802857417201</v>
      </c>
      <c r="I50" s="97">
        <v>164.93827003087699</v>
      </c>
      <c r="J50" s="51">
        <v>218.22868266536005</v>
      </c>
      <c r="K50" s="51">
        <v>241.65795345963497</v>
      </c>
      <c r="L50" s="51">
        <v>249.05802857417194</v>
      </c>
      <c r="M50" s="51">
        <v>257.63827003087692</v>
      </c>
      <c r="N50" s="99">
        <v>3.2584968397180001</v>
      </c>
      <c r="O50" s="99">
        <v>4.8746183792369404</v>
      </c>
      <c r="P50" s="99">
        <v>6.7028548531143297</v>
      </c>
      <c r="Q50" s="99">
        <v>8.3145105817739395</v>
      </c>
      <c r="R50" s="9">
        <v>13</v>
      </c>
      <c r="S50" s="9">
        <v>11</v>
      </c>
      <c r="T50" s="9">
        <v>7</v>
      </c>
      <c r="U50" s="9">
        <v>4</v>
      </c>
      <c r="V50" s="8">
        <v>8.7038891291860896</v>
      </c>
      <c r="W50" s="8">
        <v>8.93354882589745</v>
      </c>
      <c r="X50" s="8">
        <v>9.280165902453879</v>
      </c>
      <c r="Y50" s="8">
        <v>9.2665137566190499</v>
      </c>
      <c r="Z50" s="18">
        <v>149.38891291860901</v>
      </c>
      <c r="AA50" s="18">
        <v>171.35488258974499</v>
      </c>
      <c r="AB50" s="18">
        <v>210.01659024538799</v>
      </c>
      <c r="AC50" s="18">
        <v>212.15137566190501</v>
      </c>
      <c r="AD50" s="51">
        <v>254.28891291860904</v>
      </c>
      <c r="AE50" s="51">
        <v>278.45488258974495</v>
      </c>
      <c r="AF50" s="51">
        <v>308.21659024538792</v>
      </c>
      <c r="AG50" s="51">
        <v>304.85137566190497</v>
      </c>
      <c r="AH50" s="53">
        <v>3.8052119755192599</v>
      </c>
      <c r="AI50" s="53">
        <v>5.0322393719721896</v>
      </c>
      <c r="AJ50" s="53">
        <v>6.67307281801153</v>
      </c>
      <c r="AK50" s="53">
        <v>9.42040338135374</v>
      </c>
      <c r="AL50" s="51">
        <v>7</v>
      </c>
      <c r="AM50" s="51">
        <v>3</v>
      </c>
      <c r="AN50" s="51">
        <v>4</v>
      </c>
      <c r="AO50" s="51">
        <v>1</v>
      </c>
      <c r="AQ50" s="34">
        <f t="shared" si="3"/>
        <v>39660</v>
      </c>
      <c r="AR50" s="101">
        <f t="shared" si="4"/>
        <v>1.1328559251625769E-3</v>
      </c>
      <c r="AS50" s="29">
        <f t="shared" si="5"/>
        <v>0.57959661864626</v>
      </c>
      <c r="AT50" s="27">
        <f t="shared" si="6"/>
        <v>6.5659946363761008E-4</v>
      </c>
      <c r="AU50" s="27">
        <f t="shared" si="7"/>
        <v>2.1215137566190499E-2</v>
      </c>
      <c r="AV50" s="89">
        <f t="shared" si="8"/>
        <v>2.1871737029828111E-2</v>
      </c>
      <c r="AW50" s="29" t="s">
        <v>71</v>
      </c>
      <c r="AX50" s="58">
        <v>23</v>
      </c>
      <c r="AY50" s="32">
        <f t="shared" si="11"/>
        <v>-7.3901836419869668E-5</v>
      </c>
      <c r="AZ50" s="38">
        <f t="shared" si="12"/>
        <v>-7.7228449173773046E-5</v>
      </c>
      <c r="BA50" s="21"/>
      <c r="BB50" s="21"/>
      <c r="BC50" s="82">
        <f t="shared" si="13"/>
        <v>1.0058735839983564E-3</v>
      </c>
      <c r="BD50" s="21">
        <f t="shared" si="14"/>
        <v>1.818921628499005E-2</v>
      </c>
      <c r="BE50" s="82">
        <f t="shared" si="15"/>
        <v>2.1871737029828111E-2</v>
      </c>
      <c r="BF50" s="21">
        <f t="shared" si="9"/>
        <v>2.0656505184031553E-2</v>
      </c>
      <c r="BG50" s="92">
        <f t="shared" si="10"/>
        <v>1.2152318457965584E-3</v>
      </c>
      <c r="BJ50" s="21"/>
      <c r="BK50" s="21"/>
      <c r="BL50" s="21"/>
      <c r="BM50" s="21"/>
    </row>
    <row r="51" spans="1:65">
      <c r="A51" s="65">
        <v>39689</v>
      </c>
      <c r="B51" s="8">
        <v>7.6936497771544294</v>
      </c>
      <c r="C51" s="8">
        <v>7.9259928628148097</v>
      </c>
      <c r="D51" s="8">
        <v>8.1008903174079698</v>
      </c>
      <c r="E51" s="8">
        <v>8.2684921948343</v>
      </c>
      <c r="F51" s="97">
        <v>101.364977715443</v>
      </c>
      <c r="G51" s="97">
        <v>122.099286281481</v>
      </c>
      <c r="H51" s="97">
        <v>146.089031740797</v>
      </c>
      <c r="I51" s="97">
        <v>167.84921948343001</v>
      </c>
      <c r="J51" s="51">
        <v>204.56497771544301</v>
      </c>
      <c r="K51" s="51">
        <v>223.59928628148106</v>
      </c>
      <c r="L51" s="51">
        <v>239.18903174079702</v>
      </c>
      <c r="M51" s="51">
        <v>250.94921948342994</v>
      </c>
      <c r="N51" s="99">
        <v>3.2011702439071898</v>
      </c>
      <c r="O51" s="99">
        <v>4.8611188374300198</v>
      </c>
      <c r="P51" s="99">
        <v>6.68789135107939</v>
      </c>
      <c r="Q51" s="99">
        <v>8.2537232863331997</v>
      </c>
      <c r="R51" s="9">
        <v>14</v>
      </c>
      <c r="S51" s="9">
        <v>11</v>
      </c>
      <c r="T51" s="9">
        <v>7</v>
      </c>
      <c r="U51" s="9">
        <v>4</v>
      </c>
      <c r="V51" s="8">
        <v>8.3249499093374695</v>
      </c>
      <c r="W51" s="8">
        <v>8.54930986528373</v>
      </c>
      <c r="X51" s="8">
        <v>8.8180608787064898</v>
      </c>
      <c r="Y51" s="8">
        <v>8.8363621801662191</v>
      </c>
      <c r="Z51" s="18">
        <v>164.494990933747</v>
      </c>
      <c r="AA51" s="18">
        <v>184.43098652837301</v>
      </c>
      <c r="AB51" s="18">
        <v>217.80608787064901</v>
      </c>
      <c r="AC51" s="18">
        <v>224.636218016622</v>
      </c>
      <c r="AD51" s="51">
        <v>267.69499093374702</v>
      </c>
      <c r="AE51" s="51">
        <v>285.93098652837307</v>
      </c>
      <c r="AF51" s="51">
        <v>310.906087870649</v>
      </c>
      <c r="AG51" s="51">
        <v>307.73621801662193</v>
      </c>
      <c r="AH51" s="53">
        <v>3.8313463360456002</v>
      </c>
      <c r="AI51" s="53">
        <v>5.0158127584757297</v>
      </c>
      <c r="AJ51" s="53">
        <v>6.6926598186452297</v>
      </c>
      <c r="AK51" s="53">
        <v>9.3754065463026208</v>
      </c>
      <c r="AL51" s="51">
        <v>6</v>
      </c>
      <c r="AM51" s="51">
        <v>2</v>
      </c>
      <c r="AN51" s="51">
        <v>4</v>
      </c>
      <c r="AO51" s="51">
        <v>1</v>
      </c>
      <c r="AQ51" s="34">
        <f t="shared" si="3"/>
        <v>39689</v>
      </c>
      <c r="AR51" s="101">
        <f t="shared" si="4"/>
        <v>1.0947914065977228E-3</v>
      </c>
      <c r="AS51" s="29">
        <f t="shared" si="5"/>
        <v>0.62459345369737918</v>
      </c>
      <c r="AT51" s="27">
        <f t="shared" si="6"/>
        <v>6.8379954572508341E-4</v>
      </c>
      <c r="AU51" s="27">
        <f t="shared" si="7"/>
        <v>2.2463621801662198E-2</v>
      </c>
      <c r="AV51" s="89">
        <f t="shared" si="8"/>
        <v>2.314742134738728E-2</v>
      </c>
      <c r="AW51" s="29" t="s">
        <v>72</v>
      </c>
      <c r="AX51" s="58">
        <v>20</v>
      </c>
      <c r="AY51" s="32">
        <f t="shared" si="11"/>
        <v>6.2424211773584939E-5</v>
      </c>
      <c r="AZ51" s="38">
        <f t="shared" si="12"/>
        <v>6.3784215877958452E-5</v>
      </c>
      <c r="BA51" s="21"/>
      <c r="BB51" s="21"/>
      <c r="BC51" s="82">
        <f t="shared" si="13"/>
        <v>1.3151820903397836E-3</v>
      </c>
      <c r="BD51" s="21">
        <f t="shared" si="14"/>
        <v>1.9081593806934988E-2</v>
      </c>
      <c r="BE51" s="82">
        <f t="shared" si="15"/>
        <v>2.314742134738728E-2</v>
      </c>
      <c r="BF51" s="21">
        <f t="shared" si="9"/>
        <v>2.1805698259038025E-2</v>
      </c>
      <c r="BG51" s="92">
        <f t="shared" si="10"/>
        <v>1.3417230883492545E-3</v>
      </c>
      <c r="BJ51" s="21"/>
      <c r="BK51" s="21"/>
      <c r="BL51" s="21"/>
      <c r="BM51" s="21"/>
    </row>
    <row r="52" spans="1:65">
      <c r="A52" s="65">
        <v>39721</v>
      </c>
      <c r="B52" s="8">
        <v>7.5727208718572196</v>
      </c>
      <c r="C52" s="8">
        <v>7.8599743489483105</v>
      </c>
      <c r="D52" s="8">
        <v>8.0873001827775699</v>
      </c>
      <c r="E52" s="8">
        <v>8.3992412597086297</v>
      </c>
      <c r="F52" s="97">
        <v>134.772087185722</v>
      </c>
      <c r="G52" s="97">
        <v>157.497434894831</v>
      </c>
      <c r="H52" s="97">
        <v>182.73001827775701</v>
      </c>
      <c r="I52" s="97">
        <v>214.924125970863</v>
      </c>
      <c r="J52" s="51">
        <v>248.17208718572195</v>
      </c>
      <c r="K52" s="51">
        <v>267.19743489483108</v>
      </c>
      <c r="L52" s="51">
        <v>280.13001827775702</v>
      </c>
      <c r="M52" s="51">
        <v>300.42412597086303</v>
      </c>
      <c r="N52" s="99">
        <v>3.19518815147508</v>
      </c>
      <c r="O52" s="99">
        <v>4.8589427639063301</v>
      </c>
      <c r="P52" s="99">
        <v>6.6726589835935899</v>
      </c>
      <c r="Q52" s="99">
        <v>8.1942264007417691</v>
      </c>
      <c r="R52" s="9">
        <v>13</v>
      </c>
      <c r="S52" s="9">
        <v>11</v>
      </c>
      <c r="T52" s="9">
        <v>8</v>
      </c>
      <c r="U52" s="9">
        <v>3</v>
      </c>
      <c r="V52" s="8">
        <v>8.3526965498452395</v>
      </c>
      <c r="W52" s="8">
        <v>8.762936024328809</v>
      </c>
      <c r="X52" s="8">
        <v>8.8362711354094507</v>
      </c>
      <c r="Y52" s="8">
        <v>9.0324927466741194</v>
      </c>
      <c r="Z52" s="18">
        <v>212.76965498452401</v>
      </c>
      <c r="AA52" s="18">
        <v>247.79360243288099</v>
      </c>
      <c r="AB52" s="18">
        <v>257.627113540945</v>
      </c>
      <c r="AC52" s="18">
        <v>278.24927466741201</v>
      </c>
      <c r="AD52" s="51">
        <v>326.16965498452396</v>
      </c>
      <c r="AE52" s="51">
        <v>357.49360243288106</v>
      </c>
      <c r="AF52" s="51">
        <v>355.02711354094504</v>
      </c>
      <c r="AG52" s="51">
        <v>363.74927466741207</v>
      </c>
      <c r="AH52" s="53">
        <v>3.81457364477028</v>
      </c>
      <c r="AI52" s="53">
        <v>4.9724219928130502</v>
      </c>
      <c r="AJ52" s="53">
        <v>6.6803626137208996</v>
      </c>
      <c r="AK52" s="53">
        <v>9.3289369075899309</v>
      </c>
      <c r="AL52" s="51">
        <v>6</v>
      </c>
      <c r="AM52" s="51">
        <v>3</v>
      </c>
      <c r="AN52" s="51">
        <v>4</v>
      </c>
      <c r="AO52" s="51">
        <v>1</v>
      </c>
      <c r="AQ52" s="34">
        <f t="shared" si="3"/>
        <v>39721</v>
      </c>
      <c r="AR52" s="101">
        <f t="shared" si="4"/>
        <v>1.0661362812201688E-3</v>
      </c>
      <c r="AS52" s="29">
        <f t="shared" si="5"/>
        <v>0.67106309241006912</v>
      </c>
      <c r="AT52" s="27">
        <f t="shared" si="6"/>
        <v>7.1544470980617757E-4</v>
      </c>
      <c r="AU52" s="27">
        <f t="shared" si="7"/>
        <v>2.7824927466741201E-2</v>
      </c>
      <c r="AV52" s="89">
        <f t="shared" si="8"/>
        <v>2.8540372176547379E-2</v>
      </c>
      <c r="AW52" s="29" t="s">
        <v>73</v>
      </c>
      <c r="AX52" s="58">
        <v>22</v>
      </c>
      <c r="AY52" s="32">
        <f t="shared" si="11"/>
        <v>2.4369571204904556E-4</v>
      </c>
      <c r="AZ52" s="38">
        <f t="shared" si="12"/>
        <v>2.4513412859818629E-4</v>
      </c>
      <c r="BA52" s="21"/>
      <c r="BB52" s="21"/>
      <c r="BC52" s="82">
        <f t="shared" si="13"/>
        <v>1.5757291011210075E-3</v>
      </c>
      <c r="BD52" s="21">
        <f t="shared" si="14"/>
        <v>2.4337822607473518E-2</v>
      </c>
      <c r="BE52" s="82">
        <f t="shared" si="15"/>
        <v>2.8540372176547379E-2</v>
      </c>
      <c r="BF52" s="21">
        <f t="shared" si="9"/>
        <v>2.7153530818753005E-2</v>
      </c>
      <c r="BG52" s="92">
        <f t="shared" si="10"/>
        <v>1.3868413577943738E-3</v>
      </c>
      <c r="BJ52" s="21"/>
      <c r="BK52" s="21"/>
      <c r="BL52" s="21"/>
      <c r="BM52" s="21"/>
    </row>
    <row r="53" spans="1:65">
      <c r="A53" s="65">
        <v>39752</v>
      </c>
      <c r="B53" s="8">
        <v>8.8663904938724905</v>
      </c>
      <c r="C53" s="8">
        <v>9.3171413697935694</v>
      </c>
      <c r="D53" s="8">
        <v>9.3082963435295092</v>
      </c>
      <c r="E53" s="8">
        <v>9.4151436329208309</v>
      </c>
      <c r="F53" s="97">
        <v>344.63904938724897</v>
      </c>
      <c r="G53" s="97">
        <v>360.21413697935702</v>
      </c>
      <c r="H53" s="97">
        <v>353.82963435295102</v>
      </c>
      <c r="I53" s="97">
        <v>359.01436329208298</v>
      </c>
      <c r="J53" s="51">
        <v>437.739049387249</v>
      </c>
      <c r="K53" s="51">
        <v>460.81413697935704</v>
      </c>
      <c r="L53" s="51">
        <v>442.22963435295094</v>
      </c>
      <c r="M53" s="51">
        <v>424.614363292083</v>
      </c>
      <c r="N53" s="99">
        <v>3.1657197251049198</v>
      </c>
      <c r="O53" s="99">
        <v>4.8536599093902</v>
      </c>
      <c r="P53" s="99">
        <v>6.6555577473649796</v>
      </c>
      <c r="Q53" s="99">
        <v>8.1320888521216403</v>
      </c>
      <c r="R53" s="9">
        <v>13</v>
      </c>
      <c r="S53" s="9">
        <v>11</v>
      </c>
      <c r="T53" s="9">
        <v>8</v>
      </c>
      <c r="U53" s="9">
        <v>3</v>
      </c>
      <c r="V53" s="8">
        <v>9.9055607125793799</v>
      </c>
      <c r="W53" s="8">
        <v>11.03198007406818</v>
      </c>
      <c r="X53" s="8">
        <v>9.6869534250485287</v>
      </c>
      <c r="Y53" s="8">
        <v>10.922061717214689</v>
      </c>
      <c r="Z53" s="18">
        <v>448.55607125793802</v>
      </c>
      <c r="AA53" s="18">
        <v>531.69800740681796</v>
      </c>
      <c r="AB53" s="18">
        <v>391.69534250485299</v>
      </c>
      <c r="AC53" s="18">
        <v>509.70617172146899</v>
      </c>
      <c r="AD53" s="51">
        <v>541.65607125793804</v>
      </c>
      <c r="AE53" s="51">
        <v>632.29800740681799</v>
      </c>
      <c r="AF53" s="51">
        <v>480.09534250485297</v>
      </c>
      <c r="AG53" s="51">
        <v>575.30617172146901</v>
      </c>
      <c r="AH53" s="53">
        <v>3.7694973930348898</v>
      </c>
      <c r="AI53" s="53">
        <v>4.9553329737316201</v>
      </c>
      <c r="AJ53" s="53">
        <v>6.7000418472772303</v>
      </c>
      <c r="AK53" s="53">
        <v>9.2789727072414596</v>
      </c>
      <c r="AL53" s="51">
        <v>6</v>
      </c>
      <c r="AM53" s="51">
        <v>2</v>
      </c>
      <c r="AN53" s="51">
        <v>4</v>
      </c>
      <c r="AO53" s="51">
        <v>1</v>
      </c>
      <c r="AQ53" s="34">
        <f t="shared" si="3"/>
        <v>39752</v>
      </c>
      <c r="AR53" s="101">
        <f t="shared" si="4"/>
        <v>3.4021937117221233E-4</v>
      </c>
      <c r="AS53" s="29">
        <f t="shared" si="5"/>
        <v>0.72102729275854038</v>
      </c>
      <c r="AT53" s="27">
        <f t="shared" si="6"/>
        <v>2.4530745214031325E-4</v>
      </c>
      <c r="AU53" s="27">
        <f t="shared" si="7"/>
        <v>5.0970617172146897E-2</v>
      </c>
      <c r="AV53" s="89">
        <f t="shared" si="8"/>
        <v>5.1215924624287208E-2</v>
      </c>
      <c r="AW53" s="29" t="s">
        <v>74</v>
      </c>
      <c r="AX53" s="58">
        <v>22</v>
      </c>
      <c r="AY53" s="32">
        <f t="shared" si="11"/>
        <v>1.052076804791168E-3</v>
      </c>
      <c r="AZ53" s="38">
        <f t="shared" si="12"/>
        <v>1.0307069294427196E-3</v>
      </c>
      <c r="BA53" s="21"/>
      <c r="BB53" s="21"/>
      <c r="BC53" s="82">
        <f t="shared" si="13"/>
        <v>2.1832602133726366E-4</v>
      </c>
      <c r="BD53" s="21">
        <f t="shared" si="14"/>
        <v>3.6309249938336098E-2</v>
      </c>
      <c r="BE53" s="82">
        <f t="shared" si="15"/>
        <v>5.1215924624287208E-2</v>
      </c>
      <c r="BF53" s="21">
        <f t="shared" si="9"/>
        <v>4.6296721977923339E-2</v>
      </c>
      <c r="BG53" s="92">
        <f t="shared" si="10"/>
        <v>4.9192026463638697E-3</v>
      </c>
      <c r="BJ53" s="21"/>
      <c r="BK53" s="21"/>
      <c r="BL53" s="21"/>
      <c r="BM53" s="21"/>
    </row>
    <row r="54" spans="1:65">
      <c r="A54" s="65">
        <v>39780</v>
      </c>
      <c r="B54" s="8">
        <v>7.4113244370345503</v>
      </c>
      <c r="C54" s="8">
        <v>8.0348787592832807</v>
      </c>
      <c r="D54" s="8">
        <v>8.5907057010966295</v>
      </c>
      <c r="E54" s="8">
        <v>9.3077545943957301</v>
      </c>
      <c r="F54" s="97">
        <v>301.13244370345501</v>
      </c>
      <c r="G54" s="97">
        <v>324.98787592832798</v>
      </c>
      <c r="H54" s="97">
        <v>362.57057010966298</v>
      </c>
      <c r="I54" s="97">
        <v>421.27545943957301</v>
      </c>
      <c r="J54" s="51">
        <v>383.43244370345508</v>
      </c>
      <c r="K54" s="51">
        <v>415.18787592832803</v>
      </c>
      <c r="L54" s="51">
        <v>442.27057010966297</v>
      </c>
      <c r="M54" s="51">
        <v>471.07545943957302</v>
      </c>
      <c r="N54" s="99">
        <v>3.1238413547084098</v>
      </c>
      <c r="O54" s="99">
        <v>4.8485831366273802</v>
      </c>
      <c r="P54" s="99">
        <v>6.6451333680373796</v>
      </c>
      <c r="Q54" s="99">
        <v>8.0705154169175106</v>
      </c>
      <c r="R54" s="9">
        <v>15</v>
      </c>
      <c r="S54" s="9">
        <v>12</v>
      </c>
      <c r="T54" s="9">
        <v>7</v>
      </c>
      <c r="U54" s="9">
        <v>4</v>
      </c>
      <c r="V54" s="8">
        <v>11.30644726378512</v>
      </c>
      <c r="W54" s="8">
        <v>13.085765402330949</v>
      </c>
      <c r="X54" s="8">
        <v>10.598572026267039</v>
      </c>
      <c r="Y54" s="8">
        <v>12.87077420513921</v>
      </c>
      <c r="Z54" s="18">
        <v>690.64472637851202</v>
      </c>
      <c r="AA54" s="18">
        <v>830.07654023309499</v>
      </c>
      <c r="AB54" s="18">
        <v>563.35720262670395</v>
      </c>
      <c r="AC54" s="18">
        <v>777.57742051392097</v>
      </c>
      <c r="AD54" s="51">
        <v>772.94472637851209</v>
      </c>
      <c r="AE54" s="51">
        <v>920.27654023309503</v>
      </c>
      <c r="AF54" s="51">
        <v>643.05720262670388</v>
      </c>
      <c r="AG54" s="51">
        <v>827.37742051392104</v>
      </c>
      <c r="AH54" s="53">
        <v>3.7500527416799998</v>
      </c>
      <c r="AI54" s="53">
        <v>4.9125935793046196</v>
      </c>
      <c r="AJ54" s="53">
        <v>6.6905704615979396</v>
      </c>
      <c r="AK54" s="53">
        <v>9.2280392491880701</v>
      </c>
      <c r="AL54" s="51">
        <v>6</v>
      </c>
      <c r="AM54" s="51">
        <v>3</v>
      </c>
      <c r="AN54" s="51">
        <v>4</v>
      </c>
      <c r="AO54" s="51">
        <v>1</v>
      </c>
      <c r="AQ54" s="34">
        <f t="shared" si="3"/>
        <v>39780</v>
      </c>
      <c r="AR54" s="101">
        <f t="shared" si="4"/>
        <v>1.5655879210847284E-4</v>
      </c>
      <c r="AS54" s="29">
        <f t="shared" si="5"/>
        <v>0.77196075081192994</v>
      </c>
      <c r="AT54" s="27">
        <f t="shared" si="6"/>
        <v>1.2085724270226554E-4</v>
      </c>
      <c r="AU54" s="27">
        <f t="shared" si="7"/>
        <v>7.7757742051392104E-2</v>
      </c>
      <c r="AV54" s="89">
        <f t="shared" si="8"/>
        <v>7.7878599294094367E-2</v>
      </c>
      <c r="AW54" s="29" t="s">
        <v>75</v>
      </c>
      <c r="AX54" s="58">
        <v>20</v>
      </c>
      <c r="AY54" s="32">
        <f t="shared" si="11"/>
        <v>1.3393562439622604E-3</v>
      </c>
      <c r="AZ54" s="38">
        <f t="shared" si="12"/>
        <v>1.3331337334903579E-3</v>
      </c>
      <c r="BA54" s="21"/>
      <c r="BB54" s="21"/>
      <c r="BC54" s="82">
        <f t="shared" si="13"/>
        <v>2.3668503616636949E-3</v>
      </c>
      <c r="BD54" s="21">
        <f t="shared" si="14"/>
        <v>4.6694347227250618E-2</v>
      </c>
      <c r="BE54" s="82">
        <f t="shared" si="15"/>
        <v>7.7878599294094367E-2</v>
      </c>
      <c r="BF54" s="21">
        <f t="shared" si="9"/>
        <v>6.7587796112035942E-2</v>
      </c>
      <c r="BG54" s="92">
        <f t="shared" si="10"/>
        <v>1.0290803182058425E-2</v>
      </c>
      <c r="BJ54" s="21"/>
      <c r="BK54" s="21"/>
      <c r="BL54" s="21"/>
      <c r="BM54" s="21"/>
    </row>
    <row r="55" spans="1:65">
      <c r="A55" s="65">
        <v>39813</v>
      </c>
      <c r="B55" s="8">
        <v>6.8375183624135101</v>
      </c>
      <c r="C55" s="8">
        <v>7.6459970250473699</v>
      </c>
      <c r="D55" s="8">
        <v>8.1366321555888188</v>
      </c>
      <c r="E55" s="8">
        <v>8.5115607632275108</v>
      </c>
      <c r="F55" s="97">
        <v>298.25183624135099</v>
      </c>
      <c r="G55" s="97">
        <v>339.59970250473702</v>
      </c>
      <c r="H55" s="97">
        <v>383.16321555888197</v>
      </c>
      <c r="I55" s="97">
        <v>418.15607632275101</v>
      </c>
      <c r="J55" s="51">
        <v>376.65183624135096</v>
      </c>
      <c r="K55" s="51">
        <v>423.19970250473699</v>
      </c>
      <c r="L55" s="51">
        <v>450.96321555888198</v>
      </c>
      <c r="M55" s="51">
        <v>451.95607632275102</v>
      </c>
      <c r="N55" s="99">
        <v>3.12535590423124</v>
      </c>
      <c r="O55" s="99">
        <v>4.8478784929602901</v>
      </c>
      <c r="P55" s="99">
        <v>6.6253934588921704</v>
      </c>
      <c r="Q55" s="99">
        <v>8.0069237884595594</v>
      </c>
      <c r="R55" s="9">
        <v>14</v>
      </c>
      <c r="S55" s="9">
        <v>11</v>
      </c>
      <c r="T55" s="9">
        <v>8</v>
      </c>
      <c r="U55" s="9">
        <v>3</v>
      </c>
      <c r="V55" s="8">
        <v>10.76700533062723</v>
      </c>
      <c r="W55" s="8">
        <v>12.150649352964109</v>
      </c>
      <c r="X55" s="8">
        <v>9.94599507025303</v>
      </c>
      <c r="Y55" s="8">
        <v>13.302816170427489</v>
      </c>
      <c r="Z55" s="18">
        <v>691.20053306272303</v>
      </c>
      <c r="AA55" s="18">
        <v>790.06493529641102</v>
      </c>
      <c r="AB55" s="18">
        <v>564.09950702530296</v>
      </c>
      <c r="AC55" s="18">
        <v>897.28161704274896</v>
      </c>
      <c r="AD55" s="51">
        <v>769.600533062723</v>
      </c>
      <c r="AE55" s="51">
        <v>873.66493529641104</v>
      </c>
      <c r="AF55" s="51">
        <v>631.89950702530291</v>
      </c>
      <c r="AG55" s="51">
        <v>931.08161704274903</v>
      </c>
      <c r="AH55" s="53">
        <v>3.7726563779548301</v>
      </c>
      <c r="AI55" s="53">
        <v>4.8892394422702203</v>
      </c>
      <c r="AJ55" s="53">
        <v>6.69677880492657</v>
      </c>
      <c r="AK55" s="53">
        <v>9.1734077881682108</v>
      </c>
      <c r="AL55" s="51">
        <v>5</v>
      </c>
      <c r="AM55" s="51">
        <v>3</v>
      </c>
      <c r="AN55" s="51">
        <v>4</v>
      </c>
      <c r="AO55" s="51">
        <v>1</v>
      </c>
      <c r="AQ55" s="34">
        <f t="shared" si="3"/>
        <v>39813</v>
      </c>
      <c r="AR55" s="101">
        <f t="shared" si="4"/>
        <v>2.589592750599451E-3</v>
      </c>
      <c r="AS55" s="29">
        <f t="shared" si="5"/>
        <v>0.82659221183178921</v>
      </c>
      <c r="AT55" s="27">
        <f t="shared" si="6"/>
        <v>2.1405371994615671E-3</v>
      </c>
      <c r="AU55" s="27">
        <f t="shared" si="7"/>
        <v>8.9728161704274903E-2</v>
      </c>
      <c r="AV55" s="89">
        <f t="shared" si="8"/>
        <v>9.1868698903736473E-2</v>
      </c>
      <c r="AW55" s="29" t="s">
        <v>76</v>
      </c>
      <c r="AX55" s="58">
        <v>21</v>
      </c>
      <c r="AY55" s="32">
        <f t="shared" si="11"/>
        <v>5.7001998347060948E-4</v>
      </c>
      <c r="AZ55" s="38">
        <f t="shared" si="12"/>
        <v>6.66195219506767E-4</v>
      </c>
      <c r="BA55" s="21"/>
      <c r="BB55" s="21"/>
      <c r="BC55" s="82">
        <f t="shared" si="13"/>
        <v>2.4543539520129995E-3</v>
      </c>
      <c r="BD55" s="21">
        <f t="shared" si="14"/>
        <v>4.6707322108732477E-2</v>
      </c>
      <c r="BE55" s="82">
        <f t="shared" si="15"/>
        <v>9.1868698903736473E-2</v>
      </c>
      <c r="BF55" s="21">
        <f t="shared" si="9"/>
        <v>7.6965444561385155E-2</v>
      </c>
      <c r="BG55" s="92">
        <f t="shared" si="10"/>
        <v>1.4903254342351319E-2</v>
      </c>
      <c r="BJ55" s="21"/>
      <c r="BK55" s="21"/>
      <c r="BL55" s="21"/>
      <c r="BM55" s="21"/>
    </row>
    <row r="56" spans="1:65">
      <c r="A56" s="65">
        <v>39843</v>
      </c>
      <c r="B56" s="8">
        <v>6.5148145983687602</v>
      </c>
      <c r="C56" s="8">
        <v>7.0308076062317699</v>
      </c>
      <c r="D56" s="8">
        <v>7.3531489699439403</v>
      </c>
      <c r="E56" s="8">
        <v>8.06100684668891</v>
      </c>
      <c r="F56" s="97">
        <v>308.48145983687601</v>
      </c>
      <c r="G56" s="97">
        <v>315.08076062317701</v>
      </c>
      <c r="H56" s="97">
        <v>315.81489699439402</v>
      </c>
      <c r="I56" s="97">
        <v>364.60068466889101</v>
      </c>
      <c r="J56" s="51">
        <v>361.48145983687607</v>
      </c>
      <c r="K56" s="51">
        <v>367.68076062317698</v>
      </c>
      <c r="L56" s="51">
        <v>346.81489699439408</v>
      </c>
      <c r="M56" s="51">
        <v>396.20068466889097</v>
      </c>
      <c r="N56" s="99">
        <v>3.1009056260898902</v>
      </c>
      <c r="O56" s="99">
        <v>4.8430053099957799</v>
      </c>
      <c r="P56" s="99">
        <v>6.6046026843480403</v>
      </c>
      <c r="Q56" s="99">
        <v>7.9440827265750498</v>
      </c>
      <c r="R56" s="9">
        <v>14</v>
      </c>
      <c r="S56" s="9">
        <v>11</v>
      </c>
      <c r="T56" s="9">
        <v>8</v>
      </c>
      <c r="U56" s="9">
        <v>3</v>
      </c>
      <c r="V56" s="8">
        <v>8.8259495708374409</v>
      </c>
      <c r="W56" s="8">
        <v>9.9131455611064396</v>
      </c>
      <c r="X56" s="8">
        <v>8.950710248995339</v>
      </c>
      <c r="Y56" s="8">
        <v>11.518034673282219</v>
      </c>
      <c r="Z56" s="18">
        <v>539.59495708374402</v>
      </c>
      <c r="AA56" s="18">
        <v>603.31455611064405</v>
      </c>
      <c r="AB56" s="18">
        <v>475.571024899534</v>
      </c>
      <c r="AC56" s="18">
        <v>710.30346732822204</v>
      </c>
      <c r="AD56" s="51">
        <v>592.59495708374402</v>
      </c>
      <c r="AE56" s="51">
        <v>655.91455611064407</v>
      </c>
      <c r="AF56" s="51">
        <v>506.57102489953405</v>
      </c>
      <c r="AG56" s="51">
        <v>741.90346732822206</v>
      </c>
      <c r="AH56" s="53">
        <v>3.7349496817200101</v>
      </c>
      <c r="AI56" s="53">
        <v>4.8624422036828197</v>
      </c>
      <c r="AJ56" s="53">
        <v>6.7031742382848796</v>
      </c>
      <c r="AK56" s="53">
        <v>9.1179779810757395</v>
      </c>
      <c r="AL56" s="51">
        <v>5</v>
      </c>
      <c r="AM56" s="51">
        <v>3</v>
      </c>
      <c r="AN56" s="51">
        <v>4</v>
      </c>
      <c r="AO56" s="51">
        <v>1</v>
      </c>
      <c r="AQ56" s="34">
        <f t="shared" si="3"/>
        <v>39843</v>
      </c>
      <c r="AR56" s="101">
        <f t="shared" si="4"/>
        <v>2.3915874570259021E-3</v>
      </c>
      <c r="AS56" s="29">
        <f t="shared" si="5"/>
        <v>0.88202201892426046</v>
      </c>
      <c r="AT56" s="27">
        <f t="shared" si="6"/>
        <v>2.109432797279924E-3</v>
      </c>
      <c r="AU56" s="27">
        <f t="shared" si="7"/>
        <v>7.10303467328222E-2</v>
      </c>
      <c r="AV56" s="89">
        <f t="shared" si="8"/>
        <v>7.3139779530102117E-2</v>
      </c>
      <c r="AW56" s="29" t="s">
        <v>77</v>
      </c>
      <c r="AX56" s="58">
        <v>20</v>
      </c>
      <c r="AY56" s="32">
        <f t="shared" si="11"/>
        <v>-9.3489074857263516E-4</v>
      </c>
      <c r="AZ56" s="38">
        <f t="shared" si="12"/>
        <v>-9.3644596868171779E-4</v>
      </c>
      <c r="BA56" s="21"/>
      <c r="BB56" s="21"/>
      <c r="BC56" s="82">
        <f t="shared" si="13"/>
        <v>9.9320449141013017E-4</v>
      </c>
      <c r="BD56" s="21">
        <f t="shared" si="14"/>
        <v>3.8502014736822431E-2</v>
      </c>
      <c r="BE56" s="82">
        <f t="shared" si="15"/>
        <v>7.3139779530102117E-2</v>
      </c>
      <c r="BF56" s="21">
        <f t="shared" si="9"/>
        <v>6.1709317148319821E-2</v>
      </c>
      <c r="BG56" s="92">
        <f t="shared" si="10"/>
        <v>1.1430462381782296E-2</v>
      </c>
      <c r="BJ56" s="21"/>
      <c r="BK56" s="21"/>
      <c r="BL56" s="21"/>
      <c r="BM56" s="21"/>
    </row>
    <row r="57" spans="1:65">
      <c r="A57" s="65">
        <v>39871</v>
      </c>
      <c r="B57" s="8">
        <v>6.5277786384311902</v>
      </c>
      <c r="C57" s="8">
        <v>7.3215884137913996</v>
      </c>
      <c r="D57" s="8">
        <v>8.0344879313496698</v>
      </c>
      <c r="E57" s="8">
        <v>8.62584095297494</v>
      </c>
      <c r="F57" s="97">
        <v>287.27786384311901</v>
      </c>
      <c r="G57" s="97">
        <v>311.15884137913997</v>
      </c>
      <c r="H57" s="97">
        <v>343.94879313496699</v>
      </c>
      <c r="I57" s="97">
        <v>372.084095297494</v>
      </c>
      <c r="J57" s="51">
        <v>328.27786384311901</v>
      </c>
      <c r="K57" s="51">
        <v>352.85884137913996</v>
      </c>
      <c r="L57" s="51">
        <v>385.04879313496696</v>
      </c>
      <c r="M57" s="51">
        <v>422.28409529749399</v>
      </c>
      <c r="N57" s="99">
        <v>3.0900949185325302</v>
      </c>
      <c r="O57" s="99">
        <v>4.8575506608651802</v>
      </c>
      <c r="P57" s="99">
        <v>6.5951791419043397</v>
      </c>
      <c r="Q57" s="99">
        <v>7.8797394136703103</v>
      </c>
      <c r="R57" s="9">
        <v>13</v>
      </c>
      <c r="S57" s="9">
        <v>11</v>
      </c>
      <c r="T57" s="9">
        <v>9</v>
      </c>
      <c r="U57" s="9">
        <v>3</v>
      </c>
      <c r="V57" s="8">
        <v>8.7285617099853106</v>
      </c>
      <c r="W57" s="8">
        <v>9.4809716085765992</v>
      </c>
      <c r="X57" s="8">
        <v>9.1432136140379399</v>
      </c>
      <c r="Y57" s="8">
        <v>10.39153672745589</v>
      </c>
      <c r="Z57" s="18">
        <v>507.35617099853101</v>
      </c>
      <c r="AA57" s="18">
        <v>527.09716085766001</v>
      </c>
      <c r="AB57" s="18">
        <v>454.82136140379401</v>
      </c>
      <c r="AC57" s="18">
        <v>548.65367274558901</v>
      </c>
      <c r="AD57" s="51">
        <v>548.35617099853107</v>
      </c>
      <c r="AE57" s="51">
        <v>568.79716085765995</v>
      </c>
      <c r="AF57" s="51">
        <v>495.92136140379398</v>
      </c>
      <c r="AG57" s="51">
        <v>598.85367274558894</v>
      </c>
      <c r="AH57" s="53">
        <v>3.64457877226556</v>
      </c>
      <c r="AI57" s="53">
        <v>4.8329084854435704</v>
      </c>
      <c r="AJ57" s="53">
        <v>6.7091654223225703</v>
      </c>
      <c r="AK57" s="53">
        <v>9.0650283862136796</v>
      </c>
      <c r="AL57" s="51">
        <v>7</v>
      </c>
      <c r="AM57" s="51">
        <v>2</v>
      </c>
      <c r="AN57" s="51">
        <v>4</v>
      </c>
      <c r="AO57" s="51">
        <v>1</v>
      </c>
      <c r="AQ57" s="34">
        <f t="shared" si="3"/>
        <v>39871</v>
      </c>
      <c r="AR57" s="101">
        <f t="shared" si="4"/>
        <v>3.9155045437113848E-4</v>
      </c>
      <c r="AS57" s="29">
        <f t="shared" si="5"/>
        <v>0.93497161378632043</v>
      </c>
      <c r="AT57" s="27">
        <f t="shared" si="6"/>
        <v>3.6608856020215038E-4</v>
      </c>
      <c r="AU57" s="27">
        <f t="shared" si="7"/>
        <v>5.4865367274558902E-2</v>
      </c>
      <c r="AV57" s="89">
        <f t="shared" si="8"/>
        <v>5.5231455834761051E-2</v>
      </c>
      <c r="AW57" s="29" t="s">
        <v>78</v>
      </c>
      <c r="AX57" s="58">
        <v>20</v>
      </c>
      <c r="AY57" s="32">
        <f t="shared" si="11"/>
        <v>-8.0824897291316487E-4</v>
      </c>
      <c r="AZ57" s="38">
        <f t="shared" si="12"/>
        <v>-8.9541618476705334E-4</v>
      </c>
      <c r="BA57" s="21"/>
      <c r="BB57" s="21"/>
      <c r="BC57" s="82">
        <f t="shared" si="13"/>
        <v>1.7722422687562215E-3</v>
      </c>
      <c r="BD57" s="21">
        <f t="shared" si="14"/>
        <v>4.0966024961620731E-2</v>
      </c>
      <c r="BE57" s="82">
        <f t="shared" si="15"/>
        <v>5.5231455834761051E-2</v>
      </c>
      <c r="BF57" s="21">
        <f t="shared" si="9"/>
        <v>5.0523863646624749E-2</v>
      </c>
      <c r="BG57" s="92">
        <f t="shared" si="10"/>
        <v>4.7075921881363017E-3</v>
      </c>
      <c r="BJ57" s="21"/>
      <c r="BK57" s="21"/>
      <c r="BL57" s="21"/>
      <c r="BM57" s="21"/>
    </row>
    <row r="58" spans="1:65">
      <c r="A58" s="65">
        <v>39903</v>
      </c>
      <c r="B58" s="8">
        <v>7.1052681496516401</v>
      </c>
      <c r="C58" s="8">
        <v>8.0237662019541691</v>
      </c>
      <c r="D58" s="8">
        <v>8.4401131674093701</v>
      </c>
      <c r="E58" s="8">
        <v>9.4277562824859196</v>
      </c>
      <c r="F58" s="97">
        <v>331.52681496516402</v>
      </c>
      <c r="G58" s="97">
        <v>363.87662019541699</v>
      </c>
      <c r="H58" s="97">
        <v>372.51131674093699</v>
      </c>
      <c r="I58" s="97">
        <v>445.275628248592</v>
      </c>
      <c r="J58" s="51">
        <v>371.02681496516402</v>
      </c>
      <c r="K58" s="51">
        <v>406.77662019541697</v>
      </c>
      <c r="L58" s="51">
        <v>420.11131674093701</v>
      </c>
      <c r="M58" s="51">
        <v>500.47562824859199</v>
      </c>
      <c r="N58" s="99">
        <v>3.2998946062540901</v>
      </c>
      <c r="O58" s="99">
        <v>4.8912678951845399</v>
      </c>
      <c r="P58" s="99">
        <v>6.5545640112246701</v>
      </c>
      <c r="Q58" s="99">
        <v>9.2774815234832193</v>
      </c>
      <c r="R58" s="9">
        <v>12</v>
      </c>
      <c r="S58" s="9">
        <v>13</v>
      </c>
      <c r="T58" s="9">
        <v>11</v>
      </c>
      <c r="U58" s="9">
        <v>3</v>
      </c>
      <c r="V58" s="8">
        <v>9.5993354169122789</v>
      </c>
      <c r="W58" s="8">
        <v>10.41302887567595</v>
      </c>
      <c r="X58" s="8">
        <v>9.7848749598192093</v>
      </c>
      <c r="Y58" s="8">
        <v>11.37176688682348</v>
      </c>
      <c r="Z58" s="18">
        <v>580.93354169122802</v>
      </c>
      <c r="AA58" s="18">
        <v>602.80288756759501</v>
      </c>
      <c r="AB58" s="18">
        <v>506.98749598192097</v>
      </c>
      <c r="AC58" s="18">
        <v>639.67668868234796</v>
      </c>
      <c r="AD58" s="51">
        <v>620.43354169122802</v>
      </c>
      <c r="AE58" s="51">
        <v>645.70288756759498</v>
      </c>
      <c r="AF58" s="51">
        <v>554.58749598192094</v>
      </c>
      <c r="AG58" s="51">
        <v>694.87668868234789</v>
      </c>
      <c r="AH58" s="53">
        <v>3.6621729147061601</v>
      </c>
      <c r="AI58" s="53">
        <v>4.8138926692197996</v>
      </c>
      <c r="AJ58" s="53">
        <v>6.7163812276389301</v>
      </c>
      <c r="AK58" s="53">
        <v>9.0045968244442598</v>
      </c>
      <c r="AL58" s="51">
        <v>6</v>
      </c>
      <c r="AM58" s="51">
        <v>2</v>
      </c>
      <c r="AN58" s="51">
        <v>4</v>
      </c>
      <c r="AO58" s="51">
        <v>1</v>
      </c>
      <c r="AQ58" s="34">
        <f t="shared" si="3"/>
        <v>39903</v>
      </c>
      <c r="AR58" s="101">
        <f t="shared" si="4"/>
        <v>5.9291502979928984E-4</v>
      </c>
      <c r="AS58" s="29">
        <f t="shared" si="5"/>
        <v>0.99540317555574021</v>
      </c>
      <c r="AT58" s="27">
        <f t="shared" si="6"/>
        <v>5.9018950349693942E-4</v>
      </c>
      <c r="AU58" s="27">
        <f t="shared" si="7"/>
        <v>6.3967668868234795E-2</v>
      </c>
      <c r="AV58" s="89">
        <f t="shared" si="8"/>
        <v>6.4557858371731738E-2</v>
      </c>
      <c r="AW58" s="29" t="s">
        <v>79</v>
      </c>
      <c r="AX58" s="58">
        <v>22</v>
      </c>
      <c r="AY58" s="32">
        <f t="shared" si="11"/>
        <v>4.1374098153072243E-4</v>
      </c>
      <c r="AZ58" s="38">
        <f t="shared" si="12"/>
        <v>4.2392738804412217E-4</v>
      </c>
      <c r="BA58" s="21"/>
      <c r="BB58" s="21"/>
      <c r="BC58" s="82">
        <f t="shared" si="13"/>
        <v>1.8324019147721352E-3</v>
      </c>
      <c r="BD58" s="21">
        <f t="shared" si="14"/>
        <v>4.5851507064686797E-2</v>
      </c>
      <c r="BE58" s="82">
        <f t="shared" si="15"/>
        <v>6.4557858371731738E-2</v>
      </c>
      <c r="BF58" s="21">
        <f t="shared" si="9"/>
        <v>5.8384762440406912E-2</v>
      </c>
      <c r="BG58" s="92">
        <f t="shared" si="10"/>
        <v>6.1730959313248263E-3</v>
      </c>
      <c r="BJ58" s="21"/>
      <c r="BK58" s="21"/>
      <c r="BL58" s="21"/>
      <c r="BM58" s="21"/>
    </row>
    <row r="59" spans="1:65">
      <c r="A59" s="65">
        <v>39933</v>
      </c>
      <c r="B59" s="8">
        <v>6.5019041313498001</v>
      </c>
      <c r="C59" s="8">
        <v>7.4201870452290191</v>
      </c>
      <c r="D59" s="8">
        <v>7.8619298927451595</v>
      </c>
      <c r="E59" s="8">
        <v>8.6678524641860601</v>
      </c>
      <c r="F59" s="97">
        <v>260.69041313498002</v>
      </c>
      <c r="G59" s="97">
        <v>290.518704522902</v>
      </c>
      <c r="H59" s="97">
        <v>301.19298927451598</v>
      </c>
      <c r="I59" s="97">
        <v>355.78524641860599</v>
      </c>
      <c r="J59" s="51">
        <v>306.39041313498001</v>
      </c>
      <c r="K59" s="51">
        <v>339.31870452290195</v>
      </c>
      <c r="L59" s="51">
        <v>346.79298927451595</v>
      </c>
      <c r="M59" s="51">
        <v>409.88524641860602</v>
      </c>
      <c r="N59" s="99">
        <v>3.24292748993807</v>
      </c>
      <c r="O59" s="99">
        <v>4.8713268747985703</v>
      </c>
      <c r="P59" s="99">
        <v>6.5976045031224997</v>
      </c>
      <c r="Q59" s="99">
        <v>9.1343033378058696</v>
      </c>
      <c r="R59" s="9">
        <v>15</v>
      </c>
      <c r="S59" s="9">
        <v>12</v>
      </c>
      <c r="T59" s="9">
        <v>11</v>
      </c>
      <c r="U59" s="9">
        <v>3</v>
      </c>
      <c r="V59" s="8">
        <v>9.0871572384517503</v>
      </c>
      <c r="W59" s="8">
        <v>10.0339935298855</v>
      </c>
      <c r="X59" s="8">
        <v>9.99216729061202</v>
      </c>
      <c r="Y59" s="8">
        <v>11.008687543128509</v>
      </c>
      <c r="Z59" s="18">
        <v>519.21572384517503</v>
      </c>
      <c r="AA59" s="18">
        <v>551.89935298855005</v>
      </c>
      <c r="AB59" s="18">
        <v>514.21672906120205</v>
      </c>
      <c r="AC59" s="18">
        <v>589.86875431285102</v>
      </c>
      <c r="AD59" s="51">
        <v>564.91572384517508</v>
      </c>
      <c r="AE59" s="51">
        <v>600.69935298855</v>
      </c>
      <c r="AF59" s="51">
        <v>559.81672906120195</v>
      </c>
      <c r="AG59" s="51">
        <v>643.96875431285105</v>
      </c>
      <c r="AH59" s="53">
        <v>3.9186185562544602</v>
      </c>
      <c r="AI59" s="53">
        <v>4.8760299230089803</v>
      </c>
      <c r="AJ59" s="53">
        <v>6.4958851931442902</v>
      </c>
      <c r="AK59" s="53">
        <v>9.4998475849247193</v>
      </c>
      <c r="AL59" s="51">
        <v>7</v>
      </c>
      <c r="AM59" s="51">
        <v>3</v>
      </c>
      <c r="AN59" s="51">
        <v>4</v>
      </c>
      <c r="AO59" s="51">
        <v>2</v>
      </c>
      <c r="AQ59" s="34">
        <f t="shared" si="3"/>
        <v>39933</v>
      </c>
      <c r="AR59" s="101">
        <f t="shared" si="4"/>
        <v>1.0517909913863638E-3</v>
      </c>
      <c r="AS59" s="29">
        <f t="shared" si="5"/>
        <v>0.50015241507528074</v>
      </c>
      <c r="AT59" s="27">
        <f t="shared" si="6"/>
        <v>5.2605580449631363E-4</v>
      </c>
      <c r="AU59" s="27">
        <f t="shared" si="7"/>
        <v>5.8986875431285099E-2</v>
      </c>
      <c r="AV59" s="89">
        <f t="shared" si="8"/>
        <v>5.9512931235781413E-2</v>
      </c>
      <c r="AW59" s="29" t="s">
        <v>80</v>
      </c>
      <c r="AX59" s="58">
        <v>20</v>
      </c>
      <c r="AY59" s="32">
        <f t="shared" si="11"/>
        <v>-2.4903967184748482E-4</v>
      </c>
      <c r="AZ59" s="38">
        <f t="shared" si="12"/>
        <v>-2.5224635679751625E-4</v>
      </c>
      <c r="BA59" s="21"/>
      <c r="BB59" s="21"/>
      <c r="BC59" s="82">
        <f t="shared" si="13"/>
        <v>1.5482929270517168E-3</v>
      </c>
      <c r="BD59" s="21">
        <f t="shared" si="14"/>
        <v>3.6918876660908054E-2</v>
      </c>
      <c r="BE59" s="82">
        <f t="shared" si="15"/>
        <v>5.9512931235781413E-2</v>
      </c>
      <c r="BF59" s="21">
        <f t="shared" si="9"/>
        <v>5.2056893226073209E-2</v>
      </c>
      <c r="BG59" s="92">
        <f t="shared" si="10"/>
        <v>7.4560380097082046E-3</v>
      </c>
      <c r="BJ59" s="21"/>
      <c r="BK59" s="21"/>
      <c r="BL59" s="21"/>
      <c r="BM59" s="21"/>
    </row>
    <row r="60" spans="1:65">
      <c r="A60" s="65">
        <v>39962</v>
      </c>
      <c r="B60" s="8">
        <v>6.3125870950670997</v>
      </c>
      <c r="C60" s="8">
        <v>7.1969772073393408</v>
      </c>
      <c r="D60" s="8">
        <v>7.6909887318552705</v>
      </c>
      <c r="E60" s="8">
        <v>8.3146257170225901</v>
      </c>
      <c r="F60" s="97">
        <v>206.25870950671001</v>
      </c>
      <c r="G60" s="97">
        <v>224.19772073393401</v>
      </c>
      <c r="H60" s="97">
        <v>231.598873185527</v>
      </c>
      <c r="I60" s="97">
        <v>259.46257170225903</v>
      </c>
      <c r="J60" s="51">
        <v>234.85870950671</v>
      </c>
      <c r="K60" s="51">
        <v>252.19772073393403</v>
      </c>
      <c r="L60" s="51">
        <v>257.69887318552702</v>
      </c>
      <c r="M60" s="51">
        <v>303.56257170225899</v>
      </c>
      <c r="N60" s="99">
        <v>3.2077584318959498</v>
      </c>
      <c r="O60" s="99">
        <v>4.8528484304156301</v>
      </c>
      <c r="P60" s="99">
        <v>6.5844437888082696</v>
      </c>
      <c r="Q60" s="99">
        <v>9.09860677052718</v>
      </c>
      <c r="R60" s="9">
        <v>17</v>
      </c>
      <c r="S60" s="9">
        <v>11</v>
      </c>
      <c r="T60" s="9">
        <v>11</v>
      </c>
      <c r="U60" s="9">
        <v>3</v>
      </c>
      <c r="V60" s="8">
        <v>8.5417500611944899</v>
      </c>
      <c r="W60" s="8">
        <v>9.3964149146527092</v>
      </c>
      <c r="X60" s="8">
        <v>9.3226936996429401</v>
      </c>
      <c r="Y60" s="8">
        <v>10.018947071948269</v>
      </c>
      <c r="Z60" s="18">
        <v>429.17500611944899</v>
      </c>
      <c r="AA60" s="18">
        <v>444.14149146527097</v>
      </c>
      <c r="AB60" s="18">
        <v>394.76936996429401</v>
      </c>
      <c r="AC60" s="18">
        <v>429.89470719482699</v>
      </c>
      <c r="AD60" s="51">
        <v>457.77500611944902</v>
      </c>
      <c r="AE60" s="51">
        <v>472.14149146527097</v>
      </c>
      <c r="AF60" s="51">
        <v>420.86936996429404</v>
      </c>
      <c r="AG60" s="51">
        <v>473.99470719482696</v>
      </c>
      <c r="AH60" s="53">
        <v>3.8820688532830898</v>
      </c>
      <c r="AI60" s="53">
        <v>4.8319590208624703</v>
      </c>
      <c r="AJ60" s="53">
        <v>6.5271866781421304</v>
      </c>
      <c r="AK60" s="53">
        <v>9.4368097312444306</v>
      </c>
      <c r="AL60" s="51">
        <v>7</v>
      </c>
      <c r="AM60" s="51">
        <v>3</v>
      </c>
      <c r="AN60" s="51">
        <v>4</v>
      </c>
      <c r="AO60" s="51">
        <v>2</v>
      </c>
      <c r="AQ60" s="34">
        <f t="shared" si="3"/>
        <v>39962</v>
      </c>
      <c r="AR60" s="101">
        <f t="shared" si="4"/>
        <v>-1.6815585642564163E-4</v>
      </c>
      <c r="AS60" s="29">
        <f t="shared" si="5"/>
        <v>0.56319026875556943</v>
      </c>
      <c r="AT60" s="27">
        <f t="shared" si="6"/>
        <v>-9.4703741973180058E-5</v>
      </c>
      <c r="AU60" s="27">
        <f t="shared" si="7"/>
        <v>4.2989470719482697E-2</v>
      </c>
      <c r="AV60" s="89">
        <f t="shared" si="8"/>
        <v>4.2894766977509519E-2</v>
      </c>
      <c r="AW60" s="29" t="s">
        <v>81</v>
      </c>
      <c r="AX60" s="58">
        <v>21</v>
      </c>
      <c r="AY60" s="32">
        <f t="shared" si="11"/>
        <v>-7.6178117675249535E-4</v>
      </c>
      <c r="AZ60" s="38">
        <f t="shared" si="12"/>
        <v>-7.9134115515580453E-4</v>
      </c>
      <c r="BA60" s="21"/>
      <c r="BB60" s="21"/>
      <c r="BC60" s="82">
        <f t="shared" si="13"/>
        <v>8.6806799067402842E-4</v>
      </c>
      <c r="BD60" s="21">
        <f t="shared" si="14"/>
        <v>2.6728727779741546E-2</v>
      </c>
      <c r="BE60" s="82">
        <f t="shared" si="15"/>
        <v>4.2894766977509519E-2</v>
      </c>
      <c r="BF60" s="21">
        <f t="shared" si="9"/>
        <v>3.7559974042246091E-2</v>
      </c>
      <c r="BG60" s="92">
        <f t="shared" si="10"/>
        <v>5.3347929352634271E-3</v>
      </c>
      <c r="BJ60" s="21"/>
      <c r="BK60" s="21"/>
      <c r="BL60" s="21"/>
      <c r="BM60" s="21"/>
    </row>
    <row r="61" spans="1:65">
      <c r="A61" s="65">
        <v>39994</v>
      </c>
      <c r="B61" s="8">
        <v>6.7090230199027499</v>
      </c>
      <c r="C61" s="8">
        <v>7.5032896087742902</v>
      </c>
      <c r="D61" s="8">
        <v>7.7569525151810703</v>
      </c>
      <c r="E61" s="8">
        <v>8.16430960530748</v>
      </c>
      <c r="F61" s="97">
        <v>186.90230199027499</v>
      </c>
      <c r="G61" s="97">
        <v>195.82896087742901</v>
      </c>
      <c r="H61" s="97">
        <v>196.695251518107</v>
      </c>
      <c r="I61" s="97">
        <v>219.430960530748</v>
      </c>
      <c r="J61" s="51">
        <v>214.802301990275</v>
      </c>
      <c r="K61" s="51">
        <v>228.42896087742898</v>
      </c>
      <c r="L61" s="51">
        <v>234.59525151810703</v>
      </c>
      <c r="M61" s="51">
        <v>264.23096053074795</v>
      </c>
      <c r="N61" s="99">
        <v>3.3080343928056699</v>
      </c>
      <c r="O61" s="99">
        <v>4.8545340400634904</v>
      </c>
      <c r="P61" s="99">
        <v>6.5687988168674298</v>
      </c>
      <c r="Q61" s="99">
        <v>9.0663707820096899</v>
      </c>
      <c r="R61" s="9">
        <v>13</v>
      </c>
      <c r="S61" s="9">
        <v>11</v>
      </c>
      <c r="T61" s="9">
        <v>10</v>
      </c>
      <c r="U61" s="9">
        <v>3</v>
      </c>
      <c r="V61" s="8">
        <v>8.324688244382159</v>
      </c>
      <c r="W61" s="8">
        <v>9.1001822362851907</v>
      </c>
      <c r="X61" s="8">
        <v>9.3377994565697993</v>
      </c>
      <c r="Y61" s="8">
        <v>9.8259452465481303</v>
      </c>
      <c r="Z61" s="18">
        <v>348.46882443821602</v>
      </c>
      <c r="AA61" s="18">
        <v>355.51822362851902</v>
      </c>
      <c r="AB61" s="18">
        <v>354.77994565697998</v>
      </c>
      <c r="AC61" s="18">
        <v>385.59452465481297</v>
      </c>
      <c r="AD61" s="51">
        <v>376.368824438216</v>
      </c>
      <c r="AE61" s="51">
        <v>388.11822362851899</v>
      </c>
      <c r="AF61" s="51">
        <v>392.67994565698001</v>
      </c>
      <c r="AG61" s="51">
        <v>430.39452465481293</v>
      </c>
      <c r="AH61" s="53">
        <v>3.8805301208871898</v>
      </c>
      <c r="AI61" s="53">
        <v>4.7926942181117296</v>
      </c>
      <c r="AJ61" s="53">
        <v>6.5611915562040002</v>
      </c>
      <c r="AK61" s="53">
        <v>9.3742560477860692</v>
      </c>
      <c r="AL61" s="51">
        <v>6</v>
      </c>
      <c r="AM61" s="51">
        <v>4</v>
      </c>
      <c r="AN61" s="51">
        <v>3</v>
      </c>
      <c r="AO61" s="51">
        <v>2</v>
      </c>
      <c r="AQ61" s="34">
        <f t="shared" si="3"/>
        <v>39994</v>
      </c>
      <c r="AR61" s="101">
        <f t="shared" si="4"/>
        <v>6.414306016453605E-4</v>
      </c>
      <c r="AS61" s="29">
        <f t="shared" si="5"/>
        <v>0.62574395221393075</v>
      </c>
      <c r="AT61" s="27">
        <f t="shared" si="6"/>
        <v>4.0137131974452733E-4</v>
      </c>
      <c r="AU61" s="27">
        <f t="shared" si="7"/>
        <v>3.85594524654813E-2</v>
      </c>
      <c r="AV61" s="89">
        <f t="shared" si="8"/>
        <v>3.8960823785225827E-2</v>
      </c>
      <c r="AW61" s="29" t="s">
        <v>82</v>
      </c>
      <c r="AX61" s="58">
        <v>21</v>
      </c>
      <c r="AY61" s="32">
        <f t="shared" si="11"/>
        <v>-2.1095325019054273E-4</v>
      </c>
      <c r="AZ61" s="38">
        <f t="shared" si="12"/>
        <v>-1.8733062820398529E-4</v>
      </c>
      <c r="BA61" s="21"/>
      <c r="BB61" s="21"/>
      <c r="BC61" s="82">
        <f t="shared" si="13"/>
        <v>5.3451671901428655E-4</v>
      </c>
      <c r="BD61" s="21">
        <f t="shared" si="14"/>
        <v>2.2442136479450855E-2</v>
      </c>
      <c r="BE61" s="82">
        <f t="shared" si="15"/>
        <v>3.8960823785225827E-2</v>
      </c>
      <c r="BF61" s="21">
        <f t="shared" si="9"/>
        <v>3.3509656974320089E-2</v>
      </c>
      <c r="BG61" s="92">
        <f t="shared" si="10"/>
        <v>5.4511668109057387E-3</v>
      </c>
      <c r="BJ61" s="21"/>
      <c r="BK61" s="21"/>
      <c r="BL61" s="21"/>
      <c r="BM61" s="21"/>
    </row>
    <row r="62" spans="1:65">
      <c r="A62" s="65">
        <v>40025</v>
      </c>
      <c r="B62" s="8">
        <v>6.6192935345001898</v>
      </c>
      <c r="C62" s="8">
        <v>7.3266839635552401</v>
      </c>
      <c r="D62" s="8">
        <v>7.5674531090326607</v>
      </c>
      <c r="E62" s="8">
        <v>7.8874588670435397</v>
      </c>
      <c r="F62" s="97">
        <v>153.42935345001899</v>
      </c>
      <c r="G62" s="97">
        <v>162.66839635552401</v>
      </c>
      <c r="H62" s="97">
        <v>162.24531090326599</v>
      </c>
      <c r="I62" s="97">
        <v>180.24588670435401</v>
      </c>
      <c r="J62" s="51">
        <v>180.829353450019</v>
      </c>
      <c r="K62" s="51">
        <v>190.76839635552406</v>
      </c>
      <c r="L62" s="51">
        <v>201.74531090326604</v>
      </c>
      <c r="M62" s="51">
        <v>228.24588670435395</v>
      </c>
      <c r="N62" s="99">
        <v>3.2790638505520202</v>
      </c>
      <c r="O62" s="99">
        <v>4.8419031309650498</v>
      </c>
      <c r="P62" s="99">
        <v>6.5567095541212597</v>
      </c>
      <c r="Q62" s="99">
        <v>9.0256007171798291</v>
      </c>
      <c r="R62" s="9">
        <v>13</v>
      </c>
      <c r="S62" s="9">
        <v>12</v>
      </c>
      <c r="T62" s="9">
        <v>9</v>
      </c>
      <c r="U62" s="9">
        <v>3</v>
      </c>
      <c r="V62" s="8">
        <v>7.7492811599591498</v>
      </c>
      <c r="W62" s="8">
        <v>8.5566177163956301</v>
      </c>
      <c r="X62" s="8">
        <v>9.1436033996569801</v>
      </c>
      <c r="Y62" s="8">
        <v>9.0860490455749492</v>
      </c>
      <c r="Z62" s="18">
        <v>266.42811599591499</v>
      </c>
      <c r="AA62" s="18">
        <v>285.66177163956303</v>
      </c>
      <c r="AB62" s="18">
        <v>319.86033996569802</v>
      </c>
      <c r="AC62" s="18">
        <v>300.10490455749499</v>
      </c>
      <c r="AD62" s="51">
        <v>293.82811599591497</v>
      </c>
      <c r="AE62" s="51">
        <v>313.76177163956311</v>
      </c>
      <c r="AF62" s="51">
        <v>359.36033996569807</v>
      </c>
      <c r="AG62" s="51">
        <v>348.10490455749493</v>
      </c>
      <c r="AH62" s="53">
        <v>3.8595522317948299</v>
      </c>
      <c r="AI62" s="53">
        <v>4.7585042053448996</v>
      </c>
      <c r="AJ62" s="53">
        <v>6.5656753665951797</v>
      </c>
      <c r="AK62" s="53">
        <v>9.3071214729696106</v>
      </c>
      <c r="AL62" s="51">
        <v>7</v>
      </c>
      <c r="AM62" s="51">
        <v>4</v>
      </c>
      <c r="AN62" s="51">
        <v>3</v>
      </c>
      <c r="AO62" s="51">
        <v>2</v>
      </c>
      <c r="AQ62" s="34">
        <f t="shared" si="3"/>
        <v>40025</v>
      </c>
      <c r="AR62" s="101">
        <f t="shared" si="4"/>
        <v>6.043450535119046E-4</v>
      </c>
      <c r="AS62" s="29">
        <f t="shared" si="5"/>
        <v>0.69287852703038944</v>
      </c>
      <c r="AT62" s="27">
        <f t="shared" si="6"/>
        <v>4.1873771049543037E-4</v>
      </c>
      <c r="AU62" s="27">
        <f t="shared" si="7"/>
        <v>3.0010490455749498E-2</v>
      </c>
      <c r="AV62" s="89">
        <f t="shared" si="8"/>
        <v>3.0429228166244927E-2</v>
      </c>
      <c r="AW62" s="29" t="s">
        <v>83</v>
      </c>
      <c r="AX62" s="58">
        <v>23</v>
      </c>
      <c r="AY62" s="32">
        <f t="shared" si="11"/>
        <v>-3.7169400042312182E-4</v>
      </c>
      <c r="AZ62" s="38">
        <f t="shared" si="12"/>
        <v>-3.7093893995569132E-4</v>
      </c>
      <c r="BA62" s="21"/>
      <c r="BB62" s="21"/>
      <c r="BC62" s="82">
        <f t="shared" si="13"/>
        <v>4.3258133474055561E-4</v>
      </c>
      <c r="BD62" s="21">
        <f t="shared" si="14"/>
        <v>1.8446095612767988E-2</v>
      </c>
      <c r="BE62" s="82">
        <f t="shared" si="15"/>
        <v>3.0429228166244927E-2</v>
      </c>
      <c r="BF62" s="21">
        <f t="shared" si="9"/>
        <v>2.6474794423597538E-2</v>
      </c>
      <c r="BG62" s="92">
        <f t="shared" si="10"/>
        <v>3.9544337426473883E-3</v>
      </c>
      <c r="BJ62" s="21"/>
      <c r="BK62" s="21"/>
      <c r="BL62" s="21"/>
      <c r="BM62" s="21"/>
    </row>
    <row r="63" spans="1:65">
      <c r="A63" s="65">
        <v>40056</v>
      </c>
      <c r="B63" s="8">
        <v>6.6919047810217904</v>
      </c>
      <c r="C63" s="8">
        <v>7.2886188510615604</v>
      </c>
      <c r="D63" s="8">
        <v>7.5150259523539908</v>
      </c>
      <c r="E63" s="8">
        <v>7.8001577442116998</v>
      </c>
      <c r="F63" s="97">
        <v>133.19047810217899</v>
      </c>
      <c r="G63" s="97">
        <v>147.861885106156</v>
      </c>
      <c r="H63" s="97">
        <v>156.50259523539901</v>
      </c>
      <c r="I63" s="97">
        <v>180.51577442116999</v>
      </c>
      <c r="J63" s="51">
        <v>174.69047810217899</v>
      </c>
      <c r="K63" s="51">
        <v>199.56188510615601</v>
      </c>
      <c r="L63" s="51">
        <v>215.20259523539909</v>
      </c>
      <c r="M63" s="51">
        <v>238.41577442116997</v>
      </c>
      <c r="N63" s="99">
        <v>3.2513024419576602</v>
      </c>
      <c r="O63" s="99">
        <v>4.8295218701675697</v>
      </c>
      <c r="P63" s="99">
        <v>6.5448978217229898</v>
      </c>
      <c r="Q63" s="99">
        <v>8.9823830336480803</v>
      </c>
      <c r="R63" s="9">
        <v>13</v>
      </c>
      <c r="S63" s="9">
        <v>12</v>
      </c>
      <c r="T63" s="9">
        <v>9</v>
      </c>
      <c r="U63" s="9">
        <v>3</v>
      </c>
      <c r="V63" s="8">
        <v>7.9167207465532705</v>
      </c>
      <c r="W63" s="8">
        <v>8.5064484678639598</v>
      </c>
      <c r="X63" s="8">
        <v>8.8489796805075507</v>
      </c>
      <c r="Y63" s="8">
        <v>8.8621881044677195</v>
      </c>
      <c r="Z63" s="18">
        <v>255.67207465532701</v>
      </c>
      <c r="AA63" s="18">
        <v>269.64484678639599</v>
      </c>
      <c r="AB63" s="18">
        <v>289.89796805075503</v>
      </c>
      <c r="AC63" s="18">
        <v>286.71881044677201</v>
      </c>
      <c r="AD63" s="51">
        <v>297.17207465532704</v>
      </c>
      <c r="AE63" s="51">
        <v>321.34484678639603</v>
      </c>
      <c r="AF63" s="51">
        <v>348.59796805075507</v>
      </c>
      <c r="AG63" s="51">
        <v>344.61881044677199</v>
      </c>
      <c r="AH63" s="53">
        <v>3.8215623979964302</v>
      </c>
      <c r="AI63" s="53">
        <v>4.7177609626025001</v>
      </c>
      <c r="AJ63" s="53">
        <v>6.59912532270498</v>
      </c>
      <c r="AK63" s="53">
        <v>9.2396506985986395</v>
      </c>
      <c r="AL63" s="51">
        <v>7</v>
      </c>
      <c r="AM63" s="51">
        <v>4</v>
      </c>
      <c r="AN63" s="51">
        <v>3</v>
      </c>
      <c r="AO63" s="51">
        <v>2</v>
      </c>
      <c r="AQ63" s="34">
        <f t="shared" si="3"/>
        <v>40056</v>
      </c>
      <c r="AR63" s="101">
        <f t="shared" si="4"/>
        <v>5.5600624450481413E-4</v>
      </c>
      <c r="AS63" s="29">
        <f t="shared" si="5"/>
        <v>0.76034930140136048</v>
      </c>
      <c r="AT63" s="27">
        <f t="shared" si="6"/>
        <v>4.2275895958402944E-4</v>
      </c>
      <c r="AU63" s="27">
        <f t="shared" si="7"/>
        <v>2.8671881044677203E-2</v>
      </c>
      <c r="AV63" s="89">
        <f t="shared" si="8"/>
        <v>2.9094640004261232E-2</v>
      </c>
      <c r="AW63" s="29" t="s">
        <v>84</v>
      </c>
      <c r="AX63" s="58">
        <v>20</v>
      </c>
      <c r="AY63" s="32">
        <f t="shared" si="11"/>
        <v>-6.6930470553614761E-5</v>
      </c>
      <c r="AZ63" s="38">
        <f t="shared" si="12"/>
        <v>-6.6729408099184753E-5</v>
      </c>
      <c r="BA63" s="21"/>
      <c r="BB63" s="21"/>
      <c r="BC63" s="82">
        <f t="shared" si="13"/>
        <v>8.0222623811988867E-4</v>
      </c>
      <c r="BD63" s="21">
        <f t="shared" si="14"/>
        <v>1.8867936472880473E-2</v>
      </c>
      <c r="BE63" s="82">
        <f t="shared" si="15"/>
        <v>2.9094640004261232E-2</v>
      </c>
      <c r="BF63" s="21">
        <f t="shared" si="9"/>
        <v>2.5719827838905581E-2</v>
      </c>
      <c r="BG63" s="92">
        <f t="shared" si="10"/>
        <v>3.3748121653556507E-3</v>
      </c>
      <c r="BJ63" s="21"/>
      <c r="BK63" s="21"/>
      <c r="BL63" s="21"/>
      <c r="BM63" s="21"/>
    </row>
    <row r="64" spans="1:65">
      <c r="A64" s="65">
        <v>40086</v>
      </c>
      <c r="B64" s="8">
        <v>6.7251509081299599</v>
      </c>
      <c r="C64" s="8">
        <v>7.3221027549953801</v>
      </c>
      <c r="D64" s="8">
        <v>7.6092662930700605</v>
      </c>
      <c r="E64" s="8">
        <v>7.8755311498793894</v>
      </c>
      <c r="F64" s="97">
        <v>132.51509081299599</v>
      </c>
      <c r="G64" s="97">
        <v>148.710275499538</v>
      </c>
      <c r="H64" s="97">
        <v>160.92662930700601</v>
      </c>
      <c r="I64" s="97">
        <v>182.05311498793901</v>
      </c>
      <c r="J64" s="51">
        <v>189.61509081299607</v>
      </c>
      <c r="K64" s="51">
        <v>211.710275499538</v>
      </c>
      <c r="L64" s="51">
        <v>230.72662930700605</v>
      </c>
      <c r="M64" s="51">
        <v>251.55311498793895</v>
      </c>
      <c r="N64" s="99">
        <v>3.2255430473662101</v>
      </c>
      <c r="O64" s="99">
        <v>4.8177454532531696</v>
      </c>
      <c r="P64" s="99">
        <v>6.5337899025228303</v>
      </c>
      <c r="Q64" s="99">
        <v>8.9382836800961503</v>
      </c>
      <c r="R64" s="9">
        <v>13</v>
      </c>
      <c r="S64" s="9">
        <v>13</v>
      </c>
      <c r="T64" s="9">
        <v>8</v>
      </c>
      <c r="U64" s="9">
        <v>3</v>
      </c>
      <c r="V64" s="8">
        <v>7.6070372808705704</v>
      </c>
      <c r="W64" s="8">
        <v>8.1899094051875903</v>
      </c>
      <c r="X64" s="8">
        <v>8.6502483903020106</v>
      </c>
      <c r="Y64" s="8">
        <v>8.7865221760181402</v>
      </c>
      <c r="Z64" s="18">
        <v>220.70372808705699</v>
      </c>
      <c r="AA64" s="18">
        <v>235.490940518759</v>
      </c>
      <c r="AB64" s="18">
        <v>265.02483903020101</v>
      </c>
      <c r="AC64" s="18">
        <v>273.15221760181402</v>
      </c>
      <c r="AD64" s="51">
        <v>277.80372808705704</v>
      </c>
      <c r="AE64" s="51">
        <v>298.49094051875898</v>
      </c>
      <c r="AF64" s="51">
        <v>334.82483903020102</v>
      </c>
      <c r="AG64" s="51">
        <v>342.65221760181396</v>
      </c>
      <c r="AH64" s="53">
        <v>3.7386077591996401</v>
      </c>
      <c r="AI64" s="53">
        <v>4.6488152700156</v>
      </c>
      <c r="AJ64" s="53">
        <v>6.5727697764936996</v>
      </c>
      <c r="AK64" s="53">
        <v>9.1716808641632994</v>
      </c>
      <c r="AL64" s="51">
        <v>8</v>
      </c>
      <c r="AM64" s="51">
        <v>6</v>
      </c>
      <c r="AN64" s="51">
        <v>2</v>
      </c>
      <c r="AO64" s="51">
        <v>2</v>
      </c>
      <c r="AQ64" s="34">
        <f t="shared" si="3"/>
        <v>40086</v>
      </c>
      <c r="AR64" s="101">
        <f t="shared" si="4"/>
        <v>9.7026379465000689E-4</v>
      </c>
      <c r="AS64" s="29">
        <f t="shared" si="5"/>
        <v>0.82831913583670058</v>
      </c>
      <c r="AT64" s="27">
        <f t="shared" si="6"/>
        <v>8.0368806791813162E-4</v>
      </c>
      <c r="AU64" s="27">
        <f t="shared" si="7"/>
        <v>2.7315221760181401E-2</v>
      </c>
      <c r="AV64" s="89">
        <f t="shared" si="8"/>
        <v>2.8118909828099534E-2</v>
      </c>
      <c r="AW64" s="29" t="s">
        <v>85</v>
      </c>
      <c r="AX64" s="58">
        <v>22</v>
      </c>
      <c r="AY64" s="32">
        <f t="shared" si="11"/>
        <v>-6.1666331113445529E-5</v>
      </c>
      <c r="AZ64" s="38">
        <f t="shared" si="12"/>
        <v>-4.4351371643713514E-5</v>
      </c>
      <c r="BA64" s="21"/>
      <c r="BB64" s="21"/>
      <c r="BC64" s="82">
        <f t="shared" si="13"/>
        <v>8.5202860117958128E-4</v>
      </c>
      <c r="BD64" s="21">
        <f t="shared" si="14"/>
        <v>1.9109924169691109E-2</v>
      </c>
      <c r="BE64" s="82">
        <f t="shared" si="15"/>
        <v>2.8118909828099534E-2</v>
      </c>
      <c r="BF64" s="21">
        <f t="shared" si="9"/>
        <v>2.5145944560824758E-2</v>
      </c>
      <c r="BG64" s="92">
        <f t="shared" si="10"/>
        <v>2.9729652672747763E-3</v>
      </c>
      <c r="BJ64" s="21"/>
      <c r="BK64" s="21"/>
      <c r="BL64" s="21"/>
      <c r="BM64" s="21"/>
    </row>
    <row r="65" spans="1:65">
      <c r="A65" s="65">
        <v>40116</v>
      </c>
      <c r="B65" s="8">
        <v>6.9107103685444304</v>
      </c>
      <c r="C65" s="8">
        <v>7.4529398112230396</v>
      </c>
      <c r="D65" s="8">
        <v>7.7926564665899196</v>
      </c>
      <c r="E65" s="8">
        <v>8.1533694100255509</v>
      </c>
      <c r="F65" s="97">
        <v>132.07103685444301</v>
      </c>
      <c r="G65" s="97">
        <v>152.29398112230399</v>
      </c>
      <c r="H65" s="97">
        <v>169.76564665899201</v>
      </c>
      <c r="I65" s="97">
        <v>195.33694100255499</v>
      </c>
      <c r="J65" s="51">
        <v>188.77103685444303</v>
      </c>
      <c r="K65" s="51">
        <v>214.39398112230396</v>
      </c>
      <c r="L65" s="51">
        <v>232.76564665899201</v>
      </c>
      <c r="M65" s="51">
        <v>261.03694100255501</v>
      </c>
      <c r="N65" s="99">
        <v>3.2000254268397001</v>
      </c>
      <c r="O65" s="99">
        <v>4.8066332285035998</v>
      </c>
      <c r="P65" s="99">
        <v>6.5490900681243502</v>
      </c>
      <c r="Q65" s="99">
        <v>9.0156421128563196</v>
      </c>
      <c r="R65" s="9">
        <v>13</v>
      </c>
      <c r="S65" s="9">
        <v>13</v>
      </c>
      <c r="T65" s="9">
        <v>8</v>
      </c>
      <c r="U65" s="9">
        <v>4</v>
      </c>
      <c r="V65" s="8">
        <v>7.8629646483773898</v>
      </c>
      <c r="W65" s="8">
        <v>8.4576344821878795</v>
      </c>
      <c r="X65" s="8">
        <v>8.8555601820435097</v>
      </c>
      <c r="Y65" s="8">
        <v>8.9370911966540998</v>
      </c>
      <c r="Z65" s="18">
        <v>227.29646483773899</v>
      </c>
      <c r="AA65" s="18">
        <v>252.763448218788</v>
      </c>
      <c r="AB65" s="18">
        <v>276.05601820435101</v>
      </c>
      <c r="AC65" s="18">
        <v>273.70911966541001</v>
      </c>
      <c r="AD65" s="51">
        <v>283.99646483773904</v>
      </c>
      <c r="AE65" s="51">
        <v>314.86344821878794</v>
      </c>
      <c r="AF65" s="51">
        <v>339.05601820435101</v>
      </c>
      <c r="AG65" s="51">
        <v>339.40911966541</v>
      </c>
      <c r="AH65" s="53">
        <v>3.6942060229996501</v>
      </c>
      <c r="AI65" s="53">
        <v>4.6090987724389203</v>
      </c>
      <c r="AJ65" s="53">
        <v>6.61808600611917</v>
      </c>
      <c r="AK65" s="53">
        <v>9.1023584540736202</v>
      </c>
      <c r="AL65" s="51">
        <v>8</v>
      </c>
      <c r="AM65" s="51">
        <v>6</v>
      </c>
      <c r="AN65" s="51">
        <v>2</v>
      </c>
      <c r="AO65" s="51">
        <v>2</v>
      </c>
      <c r="AQ65" s="34">
        <f t="shared" si="3"/>
        <v>40116</v>
      </c>
      <c r="AR65" s="101">
        <f t="shared" si="4"/>
        <v>7.9956821586270094E-4</v>
      </c>
      <c r="AS65" s="29">
        <f t="shared" si="5"/>
        <v>0.89764154592637979</v>
      </c>
      <c r="AT65" s="27">
        <f t="shared" si="6"/>
        <v>7.1772564936059221E-4</v>
      </c>
      <c r="AU65" s="27">
        <f t="shared" si="7"/>
        <v>2.7370911966541001E-2</v>
      </c>
      <c r="AV65" s="89">
        <f t="shared" si="8"/>
        <v>2.8088637615901593E-2</v>
      </c>
      <c r="AW65" s="29" t="s">
        <v>86</v>
      </c>
      <c r="AX65" s="58">
        <v>21</v>
      </c>
      <c r="AY65" s="32">
        <f t="shared" si="11"/>
        <v>2.6519145885523878E-6</v>
      </c>
      <c r="AZ65" s="38">
        <f t="shared" si="12"/>
        <v>-1.4415339141876715E-6</v>
      </c>
      <c r="BA65" s="21"/>
      <c r="BB65" s="21"/>
      <c r="BC65" s="82">
        <f t="shared" si="13"/>
        <v>1.076289322691226E-3</v>
      </c>
      <c r="BD65" s="21">
        <f t="shared" si="14"/>
        <v>2.0593147983895138E-2</v>
      </c>
      <c r="BE65" s="82">
        <f t="shared" si="15"/>
        <v>2.8088637615901593E-2</v>
      </c>
      <c r="BF65" s="21">
        <f t="shared" si="9"/>
        <v>2.5615126037339463E-2</v>
      </c>
      <c r="BG65" s="92">
        <f t="shared" si="10"/>
        <v>2.4735115785621299E-3</v>
      </c>
      <c r="BJ65" s="21"/>
      <c r="BK65" s="21"/>
      <c r="BL65" s="21"/>
      <c r="BM65" s="21"/>
    </row>
    <row r="66" spans="1:65">
      <c r="A66" s="65">
        <v>40147</v>
      </c>
      <c r="B66" s="8">
        <v>6.5175941314364003</v>
      </c>
      <c r="C66" s="8">
        <v>7.2196047833776902</v>
      </c>
      <c r="D66" s="8">
        <v>7.5414295596283099</v>
      </c>
      <c r="E66" s="8">
        <v>7.8930698404644906</v>
      </c>
      <c r="F66" s="97">
        <v>126.75941314364</v>
      </c>
      <c r="G66" s="97">
        <v>153.46047833776899</v>
      </c>
      <c r="H66" s="97">
        <v>171.142955962831</v>
      </c>
      <c r="I66" s="97">
        <v>199.306984046449</v>
      </c>
      <c r="J66" s="51">
        <v>190.45941314364006</v>
      </c>
      <c r="K66" s="51">
        <v>226.06047833776907</v>
      </c>
      <c r="L66" s="51">
        <v>237.24295596283105</v>
      </c>
      <c r="M66" s="51">
        <v>265.30698404644903</v>
      </c>
      <c r="N66" s="99">
        <v>3.2389836263739902</v>
      </c>
      <c r="O66" s="99">
        <v>4.8068163539588298</v>
      </c>
      <c r="P66" s="99">
        <v>6.4709766096447296</v>
      </c>
      <c r="Q66" s="99">
        <v>8.9638051799493592</v>
      </c>
      <c r="R66" s="9">
        <v>18</v>
      </c>
      <c r="S66" s="9">
        <v>11</v>
      </c>
      <c r="T66" s="9">
        <v>7</v>
      </c>
      <c r="U66" s="9">
        <v>4</v>
      </c>
      <c r="V66" s="8">
        <v>7.4607420465949303</v>
      </c>
      <c r="W66" s="8">
        <v>8.1202847318396998</v>
      </c>
      <c r="X66" s="8">
        <v>8.5260784129125291</v>
      </c>
      <c r="Y66" s="8">
        <v>8.6227373218052801</v>
      </c>
      <c r="Z66" s="18">
        <v>221.07420465949301</v>
      </c>
      <c r="AA66" s="18">
        <v>243.52847318396999</v>
      </c>
      <c r="AB66" s="18">
        <v>269.60784129125301</v>
      </c>
      <c r="AC66" s="18">
        <v>272.27373218052799</v>
      </c>
      <c r="AD66" s="51">
        <v>284.77420465949308</v>
      </c>
      <c r="AE66" s="51">
        <v>316.12847318397007</v>
      </c>
      <c r="AF66" s="51">
        <v>335.70784129125309</v>
      </c>
      <c r="AG66" s="51">
        <v>338.27373218052799</v>
      </c>
      <c r="AH66" s="53">
        <v>3.65070427513181</v>
      </c>
      <c r="AI66" s="53">
        <v>4.5722523970209599</v>
      </c>
      <c r="AJ66" s="53">
        <v>6.6634570334872203</v>
      </c>
      <c r="AK66" s="53">
        <v>9.0342686810644199</v>
      </c>
      <c r="AL66" s="51">
        <v>8</v>
      </c>
      <c r="AM66" s="51">
        <v>6</v>
      </c>
      <c r="AN66" s="51">
        <v>2</v>
      </c>
      <c r="AO66" s="51">
        <v>2</v>
      </c>
      <c r="AQ66" s="34">
        <f t="shared" si="3"/>
        <v>40147</v>
      </c>
      <c r="AR66" s="101">
        <f t="shared" si="4"/>
        <v>9.1795960847502285E-4</v>
      </c>
      <c r="AS66" s="29">
        <f t="shared" si="5"/>
        <v>0.96573131893558006</v>
      </c>
      <c r="AT66" s="27">
        <f t="shared" si="6"/>
        <v>8.8650234342217249E-4</v>
      </c>
      <c r="AU66" s="27">
        <f t="shared" si="7"/>
        <v>2.7227373218052797E-2</v>
      </c>
      <c r="AV66" s="89">
        <f t="shared" si="8"/>
        <v>2.8113875561474971E-2</v>
      </c>
      <c r="AW66" s="29" t="s">
        <v>87</v>
      </c>
      <c r="AX66" s="58">
        <v>21</v>
      </c>
      <c r="AY66" s="32">
        <f t="shared" si="11"/>
        <v>-6.8351784994382881E-6</v>
      </c>
      <c r="AZ66" s="38">
        <f t="shared" si="12"/>
        <v>1.2018069320655911E-6</v>
      </c>
      <c r="BA66" s="21"/>
      <c r="BB66" s="21"/>
      <c r="BC66" s="82">
        <f t="shared" si="13"/>
        <v>1.2382953556040082E-3</v>
      </c>
      <c r="BD66" s="21">
        <f t="shared" si="14"/>
        <v>2.1213813637814542E-2</v>
      </c>
      <c r="BE66" s="82">
        <f t="shared" si="15"/>
        <v>2.8113875561474971E-2</v>
      </c>
      <c r="BF66" s="21">
        <f t="shared" si="9"/>
        <v>2.583685512666703E-2</v>
      </c>
      <c r="BG66" s="92">
        <f t="shared" si="10"/>
        <v>2.2770204348079408E-3</v>
      </c>
      <c r="BJ66" s="21"/>
      <c r="BK66" s="21"/>
      <c r="BL66" s="21"/>
      <c r="BM66" s="21"/>
    </row>
    <row r="67" spans="1:65">
      <c r="A67" s="65">
        <v>40178</v>
      </c>
      <c r="B67" s="8">
        <v>6.5610062679002699</v>
      </c>
      <c r="C67" s="8">
        <v>7.2398974976098298</v>
      </c>
      <c r="D67" s="8">
        <v>7.6228169763356997</v>
      </c>
      <c r="E67" s="8">
        <v>7.8824009753923496</v>
      </c>
      <c r="F67" s="97">
        <v>119.60062679002699</v>
      </c>
      <c r="G67" s="97">
        <v>139.48974976098299</v>
      </c>
      <c r="H67" s="97">
        <v>153.28169763356999</v>
      </c>
      <c r="I67" s="97">
        <v>163.24009753923499</v>
      </c>
      <c r="J67" s="51">
        <v>189.90062679002702</v>
      </c>
      <c r="K67" s="51">
        <v>207.48974976098296</v>
      </c>
      <c r="L67" s="51">
        <v>210.18169763356997</v>
      </c>
      <c r="M67" s="51">
        <v>223.84009753923499</v>
      </c>
      <c r="N67" s="99">
        <v>3.2617109581906001</v>
      </c>
      <c r="O67" s="99">
        <v>4.7834962054168999</v>
      </c>
      <c r="P67" s="99">
        <v>6.4822589793970096</v>
      </c>
      <c r="Q67" s="99">
        <v>9.0162662319484408</v>
      </c>
      <c r="R67" s="9">
        <v>18</v>
      </c>
      <c r="S67" s="9">
        <v>12</v>
      </c>
      <c r="T67" s="9">
        <v>6</v>
      </c>
      <c r="U67" s="9">
        <v>5</v>
      </c>
      <c r="V67" s="8">
        <v>7.2347042732436204</v>
      </c>
      <c r="W67" s="8">
        <v>7.8382527482084496</v>
      </c>
      <c r="X67" s="8">
        <v>8.2352662529930392</v>
      </c>
      <c r="Y67" s="8">
        <v>8.2618946055898608</v>
      </c>
      <c r="Z67" s="18">
        <v>186.97042732436199</v>
      </c>
      <c r="AA67" s="18">
        <v>199.32527482084501</v>
      </c>
      <c r="AB67" s="18">
        <v>214.52662529930399</v>
      </c>
      <c r="AC67" s="18">
        <v>201.18946055898601</v>
      </c>
      <c r="AD67" s="51">
        <v>257.270427324362</v>
      </c>
      <c r="AE67" s="51">
        <v>267.32527482084498</v>
      </c>
      <c r="AF67" s="51">
        <v>271.42662529930396</v>
      </c>
      <c r="AG67" s="51">
        <v>261.78946055898598</v>
      </c>
      <c r="AH67" s="53">
        <v>3.60522601984291</v>
      </c>
      <c r="AI67" s="53">
        <v>4.5360150055622102</v>
      </c>
      <c r="AJ67" s="53">
        <v>6.7110944817219496</v>
      </c>
      <c r="AK67" s="53">
        <v>8.9629711085220301</v>
      </c>
      <c r="AL67" s="51">
        <v>9</v>
      </c>
      <c r="AM67" s="51">
        <v>5</v>
      </c>
      <c r="AN67" s="51">
        <v>2</v>
      </c>
      <c r="AO67" s="51">
        <v>2</v>
      </c>
      <c r="AQ67" s="34">
        <f t="shared" si="3"/>
        <v>40178</v>
      </c>
      <c r="AR67" s="101">
        <f t="shared" si="4"/>
        <v>2.6895361251285299E-4</v>
      </c>
      <c r="AS67" s="29">
        <f t="shared" si="5"/>
        <v>1.0370288914779699</v>
      </c>
      <c r="AT67" s="27">
        <f t="shared" si="6"/>
        <v>2.7891266664319939E-4</v>
      </c>
      <c r="AU67" s="27">
        <f t="shared" si="7"/>
        <v>2.01189460558986E-2</v>
      </c>
      <c r="AV67" s="89">
        <f t="shared" si="8"/>
        <v>2.0397858722541799E-2</v>
      </c>
      <c r="AW67" s="29" t="s">
        <v>88</v>
      </c>
      <c r="AX67" s="58">
        <v>21</v>
      </c>
      <c r="AY67" s="32">
        <f t="shared" si="11"/>
        <v>-3.3849653153115224E-4</v>
      </c>
      <c r="AZ67" s="38">
        <f t="shared" si="12"/>
        <v>-3.6742937328253201E-4</v>
      </c>
      <c r="BA67" s="21"/>
      <c r="BB67" s="21"/>
      <c r="BC67" s="82">
        <f t="shared" si="13"/>
        <v>7.3817259693807692E-4</v>
      </c>
      <c r="BD67" s="21">
        <f t="shared" si="14"/>
        <v>1.70501750641818E-2</v>
      </c>
      <c r="BE67" s="82">
        <f t="shared" si="15"/>
        <v>2.0397858722541799E-2</v>
      </c>
      <c r="BF67" s="21">
        <f t="shared" si="9"/>
        <v>1.9293123115283001E-2</v>
      </c>
      <c r="BG67" s="92">
        <f t="shared" si="10"/>
        <v>1.1047356072587979E-3</v>
      </c>
      <c r="BJ67" s="21"/>
      <c r="BK67" s="21"/>
      <c r="BL67" s="21"/>
      <c r="BM67" s="21"/>
    </row>
    <row r="68" spans="1:65">
      <c r="A68" s="65">
        <v>40207</v>
      </c>
      <c r="B68" s="8">
        <v>6.2711873518787193</v>
      </c>
      <c r="C68" s="8">
        <v>6.8843093752165299</v>
      </c>
      <c r="D68" s="8">
        <v>7.2706270506705195</v>
      </c>
      <c r="E68" s="8">
        <v>7.7677371535914501</v>
      </c>
      <c r="F68" s="97">
        <v>108.61873518787201</v>
      </c>
      <c r="G68" s="97">
        <v>127.93093752165299</v>
      </c>
      <c r="H68" s="97">
        <v>143.06270506705201</v>
      </c>
      <c r="I68" s="97">
        <v>176.273715359145</v>
      </c>
      <c r="J68" s="51">
        <v>176.11873518787201</v>
      </c>
      <c r="K68" s="51">
        <v>189.13093752165301</v>
      </c>
      <c r="L68" s="51">
        <v>199.76270506705202</v>
      </c>
      <c r="M68" s="51">
        <v>238.87371535914502</v>
      </c>
      <c r="N68" s="99">
        <v>3.23664951906864</v>
      </c>
      <c r="O68" s="99">
        <v>4.7658903347831902</v>
      </c>
      <c r="P68" s="99">
        <v>6.4795224787914796</v>
      </c>
      <c r="Q68" s="99">
        <v>8.9633353437056602</v>
      </c>
      <c r="R68" s="9">
        <v>18</v>
      </c>
      <c r="S68" s="9">
        <v>12</v>
      </c>
      <c r="T68" s="9">
        <v>6</v>
      </c>
      <c r="U68" s="9">
        <v>5</v>
      </c>
      <c r="V68" s="8">
        <v>6.9809783583340099</v>
      </c>
      <c r="W68" s="8">
        <v>7.5234540704185502</v>
      </c>
      <c r="X68" s="8">
        <v>7.9482640608813302</v>
      </c>
      <c r="Y68" s="8">
        <v>8.2265580008087795</v>
      </c>
      <c r="Z68" s="18">
        <v>179.59783583340101</v>
      </c>
      <c r="AA68" s="18">
        <v>191.845407041855</v>
      </c>
      <c r="AB68" s="18">
        <v>210.82640608813301</v>
      </c>
      <c r="AC68" s="18">
        <v>222.15580008087801</v>
      </c>
      <c r="AD68" s="51">
        <v>247.09783583340101</v>
      </c>
      <c r="AE68" s="51">
        <v>253.04540704185501</v>
      </c>
      <c r="AF68" s="51">
        <v>267.52640608813306</v>
      </c>
      <c r="AG68" s="51">
        <v>284.75580008087803</v>
      </c>
      <c r="AH68" s="53">
        <v>3.5589716454213498</v>
      </c>
      <c r="AI68" s="53">
        <v>4.5017149640332903</v>
      </c>
      <c r="AJ68" s="53">
        <v>6.7601655528624596</v>
      </c>
      <c r="AK68" s="53">
        <v>8.9761367476769998</v>
      </c>
      <c r="AL68" s="51">
        <v>9</v>
      </c>
      <c r="AM68" s="51">
        <v>5</v>
      </c>
      <c r="AN68" s="51">
        <v>2</v>
      </c>
      <c r="AO68" s="51">
        <v>3</v>
      </c>
      <c r="AQ68" s="34">
        <f t="shared" si="3"/>
        <v>40207</v>
      </c>
      <c r="AR68" s="101">
        <f t="shared" si="4"/>
        <v>7.7382632476692779E-4</v>
      </c>
      <c r="AS68" s="29">
        <f t="shared" si="5"/>
        <v>1.0238632523230002</v>
      </c>
      <c r="AT68" s="27">
        <f t="shared" si="6"/>
        <v>7.9229233760902092E-4</v>
      </c>
      <c r="AU68" s="27">
        <f t="shared" si="7"/>
        <v>2.22155800080878E-2</v>
      </c>
      <c r="AV68" s="89">
        <f t="shared" si="8"/>
        <v>2.3007872345696821E-2</v>
      </c>
      <c r="AW68" s="29" t="s">
        <v>89</v>
      </c>
      <c r="AX68" s="58">
        <v>19</v>
      </c>
      <c r="AY68" s="32">
        <f t="shared" si="11"/>
        <v>1.1034915537837893E-4</v>
      </c>
      <c r="AZ68" s="38">
        <f t="shared" si="12"/>
        <v>1.3736913806079062E-4</v>
      </c>
      <c r="BA68" s="21"/>
      <c r="BB68" s="21"/>
      <c r="BC68" s="82">
        <f t="shared" si="13"/>
        <v>1.160643321235402E-3</v>
      </c>
      <c r="BD68" s="21">
        <f t="shared" si="14"/>
        <v>1.883056944560332E-2</v>
      </c>
      <c r="BE68" s="82">
        <f t="shared" si="15"/>
        <v>2.3007872345696821E-2</v>
      </c>
      <c r="BF68" s="21">
        <f t="shared" si="9"/>
        <v>2.1629362388665967E-2</v>
      </c>
      <c r="BG68" s="92">
        <f t="shared" si="10"/>
        <v>1.3785099570308539E-3</v>
      </c>
      <c r="BJ68" s="21"/>
      <c r="BK68" s="21"/>
      <c r="BL68" s="21"/>
      <c r="BM68" s="21"/>
    </row>
    <row r="69" spans="1:65">
      <c r="A69" s="65">
        <v>40235</v>
      </c>
      <c r="B69" s="8">
        <v>6.2950709795900597</v>
      </c>
      <c r="C69" s="8">
        <v>6.9281688074248198</v>
      </c>
      <c r="D69" s="8">
        <v>7.3450087605092804</v>
      </c>
      <c r="E69" s="8">
        <v>7.8732076224999501</v>
      </c>
      <c r="F69" s="97">
        <v>113.007097959006</v>
      </c>
      <c r="G69" s="97">
        <v>133.316880742482</v>
      </c>
      <c r="H69" s="97">
        <v>150.50087605092801</v>
      </c>
      <c r="I69" s="97">
        <v>186.320762249995</v>
      </c>
      <c r="J69" s="51">
        <v>147.807097959006</v>
      </c>
      <c r="K69" s="51">
        <v>180.81688074248197</v>
      </c>
      <c r="L69" s="51">
        <v>201.90087605092805</v>
      </c>
      <c r="M69" s="51">
        <v>243.82076224999503</v>
      </c>
      <c r="N69" s="99">
        <v>3.21478682031728</v>
      </c>
      <c r="O69" s="99">
        <v>4.7502295952295901</v>
      </c>
      <c r="P69" s="99">
        <v>6.4781393223708799</v>
      </c>
      <c r="Q69" s="99">
        <v>8.9140258889716701</v>
      </c>
      <c r="R69" s="9">
        <v>19</v>
      </c>
      <c r="S69" s="9">
        <v>11</v>
      </c>
      <c r="T69" s="9">
        <v>6</v>
      </c>
      <c r="U69" s="9">
        <v>5</v>
      </c>
      <c r="V69" s="8">
        <v>6.8091932714629806</v>
      </c>
      <c r="W69" s="8">
        <v>7.4008543985402593</v>
      </c>
      <c r="X69" s="8">
        <v>7.8845674485861901</v>
      </c>
      <c r="Y69" s="8">
        <v>8.1117076110477502</v>
      </c>
      <c r="Z69" s="18">
        <v>164.419327146298</v>
      </c>
      <c r="AA69" s="18">
        <v>180.58543985402599</v>
      </c>
      <c r="AB69" s="18">
        <v>204.456744858619</v>
      </c>
      <c r="AC69" s="18">
        <v>210.17076110477501</v>
      </c>
      <c r="AD69" s="51">
        <v>199.21932714629799</v>
      </c>
      <c r="AE69" s="51">
        <v>228.08543985402596</v>
      </c>
      <c r="AF69" s="51">
        <v>255.85674485861904</v>
      </c>
      <c r="AG69" s="51">
        <v>267.67076110477501</v>
      </c>
      <c r="AH69" s="53">
        <v>3.51704088478404</v>
      </c>
      <c r="AI69" s="53">
        <v>4.4728544332097497</v>
      </c>
      <c r="AJ69" s="53">
        <v>6.8024760789047702</v>
      </c>
      <c r="AK69" s="53">
        <v>8.9185183462428501</v>
      </c>
      <c r="AL69" s="51">
        <v>9</v>
      </c>
      <c r="AM69" s="51">
        <v>5</v>
      </c>
      <c r="AN69" s="51">
        <v>2</v>
      </c>
      <c r="AO69" s="51">
        <v>3</v>
      </c>
      <c r="AQ69" s="34">
        <f t="shared" si="3"/>
        <v>40235</v>
      </c>
      <c r="AR69" s="101">
        <f t="shared" si="4"/>
        <v>8.4100147961865184E-4</v>
      </c>
      <c r="AS69" s="29">
        <f t="shared" si="5"/>
        <v>1.0814816537571499</v>
      </c>
      <c r="AT69" s="27">
        <f t="shared" si="6"/>
        <v>9.0952767099018955E-4</v>
      </c>
      <c r="AU69" s="27">
        <f t="shared" si="7"/>
        <v>2.1017076110477501E-2</v>
      </c>
      <c r="AV69" s="89">
        <f t="shared" si="8"/>
        <v>2.1926603781467692E-2</v>
      </c>
      <c r="AW69" s="29" t="s">
        <v>90</v>
      </c>
      <c r="AX69" s="58">
        <v>20</v>
      </c>
      <c r="AY69" s="32">
        <f t="shared" si="11"/>
        <v>-5.992519488051493E-5</v>
      </c>
      <c r="AZ69" s="38">
        <f t="shared" si="12"/>
        <v>-5.4063428211456427E-5</v>
      </c>
      <c r="BA69" s="21"/>
      <c r="BB69" s="21"/>
      <c r="BC69" s="82">
        <f t="shared" si="13"/>
        <v>1.2670117201676974E-3</v>
      </c>
      <c r="BD69" s="21">
        <f t="shared" si="14"/>
        <v>2.0008018151471088E-2</v>
      </c>
      <c r="BE69" s="82">
        <f t="shared" si="15"/>
        <v>2.1926603781467692E-2</v>
      </c>
      <c r="BF69" s="21">
        <f t="shared" si="9"/>
        <v>2.1293470523568815E-2</v>
      </c>
      <c r="BG69" s="92">
        <f t="shared" si="10"/>
        <v>6.3313325789887687E-4</v>
      </c>
      <c r="BJ69" s="21"/>
      <c r="BK69" s="21"/>
      <c r="BL69" s="21"/>
      <c r="BM69" s="21"/>
    </row>
    <row r="70" spans="1:65">
      <c r="A70" s="65">
        <v>40268</v>
      </c>
      <c r="B70" s="8">
        <v>6.57179651968461</v>
      </c>
      <c r="C70" s="8">
        <v>7.10857416722701</v>
      </c>
      <c r="D70" s="8">
        <v>7.4680906522399502</v>
      </c>
      <c r="E70" s="8">
        <v>7.8398220969985397</v>
      </c>
      <c r="F70" s="97">
        <v>105.679651968461</v>
      </c>
      <c r="G70" s="97">
        <v>124.357416722701</v>
      </c>
      <c r="H70" s="97">
        <v>142.30906522399499</v>
      </c>
      <c r="I70" s="97">
        <v>166.982209699854</v>
      </c>
      <c r="J70" s="51">
        <v>129.67965196846094</v>
      </c>
      <c r="K70" s="51">
        <v>158.85741672270106</v>
      </c>
      <c r="L70" s="51">
        <v>180.90906522399501</v>
      </c>
      <c r="M70" s="51">
        <v>205.98220969985397</v>
      </c>
      <c r="N70" s="99">
        <v>3.1942793355841101</v>
      </c>
      <c r="O70" s="99">
        <v>4.7468967329221297</v>
      </c>
      <c r="P70" s="99">
        <v>6.5645029413118596</v>
      </c>
      <c r="Q70" s="99">
        <v>9.1296660093310305</v>
      </c>
      <c r="R70" s="9">
        <v>20</v>
      </c>
      <c r="S70" s="9">
        <v>11</v>
      </c>
      <c r="T70" s="9">
        <v>6</v>
      </c>
      <c r="U70" s="9">
        <v>6</v>
      </c>
      <c r="V70" s="8">
        <v>7.0281690190827097</v>
      </c>
      <c r="W70" s="8">
        <v>7.5640457436022608</v>
      </c>
      <c r="X70" s="8">
        <v>7.9162799375235195</v>
      </c>
      <c r="Y70" s="8">
        <v>8.04175469058662</v>
      </c>
      <c r="Z70" s="18">
        <v>151.31690190827101</v>
      </c>
      <c r="AA70" s="18">
        <v>169.90457436022601</v>
      </c>
      <c r="AB70" s="18">
        <v>187.12799375235201</v>
      </c>
      <c r="AC70" s="18">
        <v>187.175469058662</v>
      </c>
      <c r="AD70" s="51">
        <v>175.31690190827095</v>
      </c>
      <c r="AE70" s="51">
        <v>204.40457436022606</v>
      </c>
      <c r="AF70" s="51">
        <v>225.72799375235201</v>
      </c>
      <c r="AG70" s="51">
        <v>226.17546905866197</v>
      </c>
      <c r="AH70" s="53">
        <v>3.6264392730523598</v>
      </c>
      <c r="AI70" s="53">
        <v>4.5209485611794102</v>
      </c>
      <c r="AJ70" s="53">
        <v>6.6810873809778801</v>
      </c>
      <c r="AK70" s="53">
        <v>8.8309638801390005</v>
      </c>
      <c r="AL70" s="51">
        <v>9</v>
      </c>
      <c r="AM70" s="51">
        <v>7</v>
      </c>
      <c r="AN70" s="51">
        <v>2</v>
      </c>
      <c r="AO70" s="51">
        <v>3</v>
      </c>
      <c r="AQ70" s="34">
        <f t="shared" si="3"/>
        <v>40268</v>
      </c>
      <c r="AR70" s="101">
        <f t="shared" si="4"/>
        <v>6.5207820001148573E-4</v>
      </c>
      <c r="AS70" s="29">
        <f t="shared" si="5"/>
        <v>1.1690361198609995</v>
      </c>
      <c r="AT70" s="27">
        <f t="shared" si="6"/>
        <v>7.6230296878737201E-4</v>
      </c>
      <c r="AU70" s="27">
        <f t="shared" si="7"/>
        <v>1.87175469058662E-2</v>
      </c>
      <c r="AV70" s="89">
        <f t="shared" si="8"/>
        <v>1.9479849874653572E-2</v>
      </c>
      <c r="AW70" s="29" t="s">
        <v>91</v>
      </c>
      <c r="AX70" s="58">
        <v>23</v>
      </c>
      <c r="AY70" s="32">
        <f t="shared" si="11"/>
        <v>-9.9979530635273988E-5</v>
      </c>
      <c r="AZ70" s="38">
        <f t="shared" si="12"/>
        <v>-1.0638060464409217E-4</v>
      </c>
      <c r="BA70" s="21"/>
      <c r="BB70" s="21"/>
      <c r="BC70" s="82">
        <f t="shared" si="13"/>
        <v>1.0232228522836792E-3</v>
      </c>
      <c r="BD70" s="21">
        <f t="shared" si="14"/>
        <v>1.758876659835714E-2</v>
      </c>
      <c r="BE70" s="82">
        <f t="shared" si="15"/>
        <v>1.9479849874653572E-2</v>
      </c>
      <c r="BF70" s="21">
        <f t="shared" si="9"/>
        <v>1.8855792393475752E-2</v>
      </c>
      <c r="BG70" s="92">
        <f t="shared" si="10"/>
        <v>6.2405748117782059E-4</v>
      </c>
      <c r="BJ70" s="21"/>
      <c r="BK70" s="21"/>
      <c r="BL70" s="21"/>
      <c r="BM70" s="21"/>
    </row>
    <row r="71" spans="1:65">
      <c r="A71" s="65">
        <v>40298</v>
      </c>
      <c r="B71" s="8">
        <v>6.5303025618292105</v>
      </c>
      <c r="C71" s="8">
        <v>7.0757485105792197</v>
      </c>
      <c r="D71" s="8">
        <v>7.3927389052383301</v>
      </c>
      <c r="E71" s="8">
        <v>7.6906697451466997</v>
      </c>
      <c r="F71" s="97">
        <v>98.530256182921093</v>
      </c>
      <c r="G71" s="97">
        <v>118.074851057922</v>
      </c>
      <c r="H71" s="97">
        <v>135.27389052383299</v>
      </c>
      <c r="I71" s="97">
        <v>156.06697451466999</v>
      </c>
      <c r="J71" s="51">
        <v>124.93025618292111</v>
      </c>
      <c r="K71" s="51">
        <v>155.87485105792194</v>
      </c>
      <c r="L71" s="51">
        <v>178.97389052383301</v>
      </c>
      <c r="M71" s="51">
        <v>197.96697451466997</v>
      </c>
      <c r="N71" s="99">
        <v>3.1799320744426298</v>
      </c>
      <c r="O71" s="99">
        <v>4.7189123777459097</v>
      </c>
      <c r="P71" s="99">
        <v>6.5629795260562496</v>
      </c>
      <c r="Q71" s="99">
        <v>9.0760049774671305</v>
      </c>
      <c r="R71" s="9">
        <v>22</v>
      </c>
      <c r="S71" s="9">
        <v>11</v>
      </c>
      <c r="T71" s="9">
        <v>6</v>
      </c>
      <c r="U71" s="9">
        <v>5</v>
      </c>
      <c r="V71" s="8">
        <v>6.9434031389867297</v>
      </c>
      <c r="W71" s="8">
        <v>7.5127847263531393</v>
      </c>
      <c r="X71" s="8">
        <v>7.8609068651954201</v>
      </c>
      <c r="Y71" s="8">
        <v>7.9665129951970099</v>
      </c>
      <c r="Z71" s="18">
        <v>139.840313898673</v>
      </c>
      <c r="AA71" s="18">
        <v>161.77847263531399</v>
      </c>
      <c r="AB71" s="18">
        <v>182.090686519542</v>
      </c>
      <c r="AC71" s="18">
        <v>183.65129951970101</v>
      </c>
      <c r="AD71" s="51">
        <v>166.24031389867304</v>
      </c>
      <c r="AE71" s="51">
        <v>199.57847263531391</v>
      </c>
      <c r="AF71" s="51">
        <v>225.79068651954202</v>
      </c>
      <c r="AG71" s="51">
        <v>225.55129951970099</v>
      </c>
      <c r="AH71" s="53">
        <v>3.5673073950716598</v>
      </c>
      <c r="AI71" s="53">
        <v>4.5047869365333799</v>
      </c>
      <c r="AJ71" s="53">
        <v>6.7569579302608096</v>
      </c>
      <c r="AK71" s="53">
        <v>8.8124719679890493</v>
      </c>
      <c r="AL71" s="51">
        <v>8</v>
      </c>
      <c r="AM71" s="51">
        <v>8</v>
      </c>
      <c r="AN71" s="51">
        <v>1</v>
      </c>
      <c r="AO71" s="51">
        <v>4</v>
      </c>
      <c r="AQ71" s="34">
        <f t="shared" si="3"/>
        <v>40298</v>
      </c>
      <c r="AR71" s="101">
        <f t="shared" si="4"/>
        <v>7.9541931727480995E-4</v>
      </c>
      <c r="AS71" s="29">
        <f t="shared" si="5"/>
        <v>1.1875280320109507</v>
      </c>
      <c r="AT71" s="27">
        <f t="shared" si="6"/>
        <v>9.4458273646684911E-4</v>
      </c>
      <c r="AU71" s="27">
        <f t="shared" si="7"/>
        <v>1.8365129951970101E-2</v>
      </c>
      <c r="AV71" s="89">
        <f t="shared" si="8"/>
        <v>1.930971268843695E-2</v>
      </c>
      <c r="AW71" s="29" t="s">
        <v>92</v>
      </c>
      <c r="AX71" s="58">
        <v>19</v>
      </c>
      <c r="AY71" s="32">
        <f t="shared" si="11"/>
        <v>-1.8548260731373618E-5</v>
      </c>
      <c r="AZ71" s="38">
        <f t="shared" si="12"/>
        <v>-8.9545887482433026E-6</v>
      </c>
      <c r="BA71" s="21"/>
      <c r="BB71" s="21"/>
      <c r="BC71" s="82">
        <f t="shared" si="13"/>
        <v>9.6164072913221884E-4</v>
      </c>
      <c r="BD71" s="21">
        <f t="shared" si="14"/>
        <v>1.6495248698650048E-2</v>
      </c>
      <c r="BE71" s="82">
        <f t="shared" si="15"/>
        <v>1.930971268843695E-2</v>
      </c>
      <c r="BF71" s="21">
        <f t="shared" si="9"/>
        <v>1.8380939571807274E-2</v>
      </c>
      <c r="BG71" s="92">
        <f t="shared" si="10"/>
        <v>9.2877311662967546E-4</v>
      </c>
      <c r="BJ71" s="21"/>
      <c r="BK71" s="21"/>
      <c r="BL71" s="21"/>
      <c r="BM71" s="21"/>
    </row>
    <row r="72" spans="1:65">
      <c r="A72" s="65">
        <v>40329</v>
      </c>
      <c r="B72" s="8">
        <v>6.3580505322587602</v>
      </c>
      <c r="C72" s="8">
        <v>6.9429640437159801</v>
      </c>
      <c r="D72" s="8">
        <v>7.3549788599471606</v>
      </c>
      <c r="E72" s="8">
        <v>7.7591363672628297</v>
      </c>
      <c r="F72" s="97">
        <v>122.30505322587599</v>
      </c>
      <c r="G72" s="97">
        <v>141.79640437159799</v>
      </c>
      <c r="H72" s="97">
        <v>162.497885994716</v>
      </c>
      <c r="I72" s="97">
        <v>187.91363672628299</v>
      </c>
      <c r="J72" s="51">
        <v>164.00505322587597</v>
      </c>
      <c r="K72" s="51">
        <v>192.89640437159801</v>
      </c>
      <c r="L72" s="51">
        <v>214.29788599471607</v>
      </c>
      <c r="M72" s="51">
        <v>238.71363672628297</v>
      </c>
      <c r="N72" s="99">
        <v>3.21916215475889</v>
      </c>
      <c r="O72" s="99">
        <v>4.7104007374971699</v>
      </c>
      <c r="P72" s="99">
        <v>6.5716257728730199</v>
      </c>
      <c r="Q72" s="99">
        <v>9.0189458871160006</v>
      </c>
      <c r="R72" s="9">
        <v>21</v>
      </c>
      <c r="S72" s="9">
        <v>11</v>
      </c>
      <c r="T72" s="9">
        <v>6</v>
      </c>
      <c r="U72" s="9">
        <v>5</v>
      </c>
      <c r="V72" s="8">
        <v>6.95524458643518</v>
      </c>
      <c r="W72" s="8">
        <v>7.55387360324446</v>
      </c>
      <c r="X72" s="8">
        <v>8.1203951759125506</v>
      </c>
      <c r="Y72" s="8">
        <v>8.4240998180175808</v>
      </c>
      <c r="Z72" s="18">
        <v>182.02445864351799</v>
      </c>
      <c r="AA72" s="18">
        <v>202.88736032444601</v>
      </c>
      <c r="AB72" s="18">
        <v>239.03951759125499</v>
      </c>
      <c r="AC72" s="18">
        <v>254.40998180175799</v>
      </c>
      <c r="AD72" s="51">
        <v>223.72445864351798</v>
      </c>
      <c r="AE72" s="51">
        <v>253.987360324446</v>
      </c>
      <c r="AF72" s="51">
        <v>290.83951759125506</v>
      </c>
      <c r="AG72" s="51">
        <v>305.20998180175798</v>
      </c>
      <c r="AH72" s="53">
        <v>3.5315067197957899</v>
      </c>
      <c r="AI72" s="53">
        <v>4.4765840218721298</v>
      </c>
      <c r="AJ72" s="53">
        <v>6.7965980958218104</v>
      </c>
      <c r="AK72" s="53">
        <v>8.7489535540000904</v>
      </c>
      <c r="AL72" s="51">
        <v>8</v>
      </c>
      <c r="AM72" s="51">
        <v>7</v>
      </c>
      <c r="AN72" s="51">
        <v>1</v>
      </c>
      <c r="AO72" s="51">
        <v>4</v>
      </c>
      <c r="AQ72" s="34">
        <f t="shared" si="3"/>
        <v>40329</v>
      </c>
      <c r="AR72" s="101">
        <f t="shared" si="4"/>
        <v>1.3855446883316315E-3</v>
      </c>
      <c r="AS72" s="29">
        <f t="shared" si="5"/>
        <v>1.2510464459999096</v>
      </c>
      <c r="AT72" s="27">
        <f t="shared" si="6"/>
        <v>1.7333807581113401E-3</v>
      </c>
      <c r="AU72" s="27">
        <f t="shared" si="7"/>
        <v>2.5440998180175801E-2</v>
      </c>
      <c r="AV72" s="89">
        <f t="shared" si="8"/>
        <v>2.7174378938287141E-2</v>
      </c>
      <c r="AW72" s="29" t="s">
        <v>93</v>
      </c>
      <c r="AX72" s="58">
        <v>21</v>
      </c>
      <c r="AY72" s="32">
        <f t="shared" si="11"/>
        <v>3.3694610610503331E-4</v>
      </c>
      <c r="AZ72" s="38">
        <f t="shared" si="12"/>
        <v>3.7450791665953294E-4</v>
      </c>
      <c r="BA72" s="21"/>
      <c r="BB72" s="21"/>
      <c r="BC72" s="82">
        <f t="shared" ref="BC72:BC103" si="16">SLOPE(F72:I72,N72:Q72)/10000</f>
        <v>1.123249370923984E-3</v>
      </c>
      <c r="BD72" s="21">
        <f t="shared" ref="BD72:BD103" si="17">BC72*(10-Q72)+I72/10000</f>
        <v>1.9893332087767637E-2</v>
      </c>
      <c r="BE72" s="82">
        <f t="shared" ref="BE72:BE103" si="18">AV72</f>
        <v>2.7174378938287141E-2</v>
      </c>
      <c r="BF72" s="21">
        <f t="shared" si="9"/>
        <v>2.4771633477615705E-2</v>
      </c>
      <c r="BG72" s="92">
        <f t="shared" si="10"/>
        <v>2.4027454606714363E-3</v>
      </c>
      <c r="BJ72" s="21"/>
      <c r="BK72" s="21"/>
      <c r="BL72" s="21"/>
      <c r="BM72" s="21"/>
    </row>
    <row r="73" spans="1:65">
      <c r="A73" s="65">
        <v>40359</v>
      </c>
      <c r="B73" s="8">
        <v>6.29805806444993</v>
      </c>
      <c r="C73" s="8">
        <v>6.7669572960184796</v>
      </c>
      <c r="D73" s="8">
        <v>7.11646305775185</v>
      </c>
      <c r="E73" s="8">
        <v>7.5160726715626796</v>
      </c>
      <c r="F73" s="97">
        <v>134.80580644499301</v>
      </c>
      <c r="G73" s="97">
        <v>149.695729601848</v>
      </c>
      <c r="H73" s="97">
        <v>165.646305775185</v>
      </c>
      <c r="I73" s="97">
        <v>192.10726715626799</v>
      </c>
      <c r="J73" s="51">
        <v>186.405806444993</v>
      </c>
      <c r="K73" s="51">
        <v>208.59572960184795</v>
      </c>
      <c r="L73" s="51">
        <v>220.94630577518501</v>
      </c>
      <c r="M73" s="51">
        <v>242.20726715626793</v>
      </c>
      <c r="N73" s="99">
        <v>3.3600754383046501</v>
      </c>
      <c r="O73" s="99">
        <v>4.7142924610015298</v>
      </c>
      <c r="P73" s="99">
        <v>6.5880821525181599</v>
      </c>
      <c r="Q73" s="99">
        <v>8.9923157965777207</v>
      </c>
      <c r="R73" s="9">
        <v>19</v>
      </c>
      <c r="S73" s="9">
        <v>11</v>
      </c>
      <c r="T73" s="9">
        <v>6</v>
      </c>
      <c r="U73" s="9">
        <v>6</v>
      </c>
      <c r="V73" s="8">
        <v>6.8275699803090397</v>
      </c>
      <c r="W73" s="8">
        <v>7.3645282524543196</v>
      </c>
      <c r="X73" s="8">
        <v>7.81952625978598</v>
      </c>
      <c r="Y73" s="8">
        <v>7.9833851309146198</v>
      </c>
      <c r="Z73" s="18">
        <v>187.75699803090399</v>
      </c>
      <c r="AA73" s="18">
        <v>209.452825245432</v>
      </c>
      <c r="AB73" s="18">
        <v>235.95262597859801</v>
      </c>
      <c r="AC73" s="18">
        <v>238.838513091462</v>
      </c>
      <c r="AD73" s="51">
        <v>239.35699803090398</v>
      </c>
      <c r="AE73" s="51">
        <v>268.35282524543197</v>
      </c>
      <c r="AF73" s="51">
        <v>291.25262597859802</v>
      </c>
      <c r="AG73" s="51">
        <v>288.93851309146197</v>
      </c>
      <c r="AH73" s="53">
        <v>3.4811296469282098</v>
      </c>
      <c r="AI73" s="53">
        <v>4.4502369940204698</v>
      </c>
      <c r="AJ73" s="53">
        <v>6.8326423186234102</v>
      </c>
      <c r="AK73" s="53">
        <v>8.6877713553738793</v>
      </c>
      <c r="AL73" s="51">
        <v>8</v>
      </c>
      <c r="AM73" s="51">
        <v>8</v>
      </c>
      <c r="AN73" s="51">
        <v>0</v>
      </c>
      <c r="AO73" s="51">
        <v>4</v>
      </c>
      <c r="AQ73" s="34">
        <f t="shared" ref="AQ73:AQ133" si="19">A73</f>
        <v>40359</v>
      </c>
      <c r="AR73" s="101">
        <f t="shared" ref="AR73:AR121" si="20">IF($AR$3=1,SLOPE(AB73:AC73,AJ73:AK73)/10000,SLOPE(Z73:AC73,AH73:AK73)/10000)</f>
        <v>9.668103390330033E-4</v>
      </c>
      <c r="AS73" s="29">
        <f t="shared" ref="AS73:AS121" si="21">10-AK73</f>
        <v>1.3122286446261207</v>
      </c>
      <c r="AT73" s="27">
        <f t="shared" ref="AT73:AT121" si="22">AR73*AS73</f>
        <v>1.2686762207997982E-3</v>
      </c>
      <c r="AU73" s="27">
        <f t="shared" ref="AU73:AU121" si="23">AC73/10000</f>
        <v>2.3883851309146199E-2</v>
      </c>
      <c r="AV73" s="89">
        <f t="shared" ref="AV73:AV121" si="24">AU73+AT73</f>
        <v>2.5152527529945998E-2</v>
      </c>
      <c r="AW73" s="29" t="s">
        <v>94</v>
      </c>
      <c r="AX73" s="58">
        <v>21</v>
      </c>
      <c r="AY73" s="32">
        <f t="shared" si="11"/>
        <v>-7.4149851001409597E-5</v>
      </c>
      <c r="AZ73" s="38">
        <f t="shared" si="12"/>
        <v>-9.6278638492435412E-5</v>
      </c>
      <c r="BA73" s="21"/>
      <c r="BB73" s="21"/>
      <c r="BC73" s="82">
        <f t="shared" si="16"/>
        <v>1.0023855278727817E-3</v>
      </c>
      <c r="BD73" s="21">
        <f t="shared" si="17"/>
        <v>2.0220814777803305E-2</v>
      </c>
      <c r="BE73" s="82">
        <f t="shared" si="18"/>
        <v>2.5152527529945998E-2</v>
      </c>
      <c r="BF73" s="21">
        <f t="shared" ref="BF73:BF122" si="25">0.33*BD73+0.67*BE73</f>
        <v>2.3525062321738913E-2</v>
      </c>
      <c r="BG73" s="92">
        <f t="shared" ref="BG73:BG122" si="26">BE73-BF73</f>
        <v>1.6274652082070851E-3</v>
      </c>
      <c r="BJ73" s="21"/>
      <c r="BK73" s="21"/>
      <c r="BL73" s="21"/>
      <c r="BM73" s="21"/>
    </row>
    <row r="74" spans="1:65">
      <c r="A74" s="65">
        <v>40389</v>
      </c>
      <c r="B74" s="8">
        <v>6.1849622585800095</v>
      </c>
      <c r="C74" s="8">
        <v>6.6374457342574296</v>
      </c>
      <c r="D74" s="8">
        <v>6.9882322074686298</v>
      </c>
      <c r="E74" s="8">
        <v>7.2958376822788598</v>
      </c>
      <c r="F74" s="97">
        <v>121.996225858001</v>
      </c>
      <c r="G74" s="97">
        <v>136.744573425743</v>
      </c>
      <c r="H74" s="97">
        <v>151.823220746863</v>
      </c>
      <c r="I74" s="97">
        <v>168.583768227886</v>
      </c>
      <c r="J74" s="51">
        <v>162.09622585800099</v>
      </c>
      <c r="K74" s="51">
        <v>187.244573425743</v>
      </c>
      <c r="L74" s="51">
        <v>198.02322074686299</v>
      </c>
      <c r="M74" s="51">
        <v>209.58376822788603</v>
      </c>
      <c r="N74" s="99">
        <v>3.3193487247023601</v>
      </c>
      <c r="O74" s="99">
        <v>4.6848600982147701</v>
      </c>
      <c r="P74" s="99">
        <v>6.5950264694776797</v>
      </c>
      <c r="Q74" s="99">
        <v>8.9326935123245299</v>
      </c>
      <c r="R74" s="9">
        <v>22</v>
      </c>
      <c r="S74" s="9">
        <v>10</v>
      </c>
      <c r="T74" s="9">
        <v>6</v>
      </c>
      <c r="U74" s="9">
        <v>6</v>
      </c>
      <c r="V74" s="8">
        <v>6.6207492758357196</v>
      </c>
      <c r="W74" s="8">
        <v>7.1921152491048499</v>
      </c>
      <c r="X74" s="8">
        <v>7.6166615265762099</v>
      </c>
      <c r="Y74" s="8">
        <v>7.7839231775494699</v>
      </c>
      <c r="Z74" s="18">
        <v>165.57492758357199</v>
      </c>
      <c r="AA74" s="18">
        <v>192.211524910485</v>
      </c>
      <c r="AB74" s="18">
        <v>214.66615265762101</v>
      </c>
      <c r="AC74" s="18">
        <v>217.39231775494699</v>
      </c>
      <c r="AD74" s="51">
        <v>205.67492758357196</v>
      </c>
      <c r="AE74" s="51">
        <v>242.71152491048497</v>
      </c>
      <c r="AF74" s="51">
        <v>260.866152657621</v>
      </c>
      <c r="AG74" s="51">
        <v>258.39231775494699</v>
      </c>
      <c r="AH74" s="53">
        <v>3.49883550564285</v>
      </c>
      <c r="AI74" s="53">
        <v>4.5078357125152104</v>
      </c>
      <c r="AJ74" s="53">
        <v>6.7875478479280904</v>
      </c>
      <c r="AK74" s="53">
        <v>8.8453805792718097</v>
      </c>
      <c r="AL74" s="51">
        <v>9</v>
      </c>
      <c r="AM74" s="51">
        <v>10</v>
      </c>
      <c r="AN74" s="51">
        <v>2</v>
      </c>
      <c r="AO74" s="51">
        <v>5</v>
      </c>
      <c r="AQ74" s="34">
        <f t="shared" si="19"/>
        <v>40389</v>
      </c>
      <c r="AR74" s="101">
        <f t="shared" si="20"/>
        <v>9.195183607031011E-4</v>
      </c>
      <c r="AS74" s="29">
        <f t="shared" si="21"/>
        <v>1.1546194207281903</v>
      </c>
      <c r="AT74" s="27">
        <f t="shared" si="22"/>
        <v>1.0616937569839498E-3</v>
      </c>
      <c r="AU74" s="27">
        <f t="shared" si="23"/>
        <v>2.1739231775494697E-2</v>
      </c>
      <c r="AV74" s="89">
        <f t="shared" si="24"/>
        <v>2.2800925532478648E-2</v>
      </c>
      <c r="AW74" s="29" t="s">
        <v>95</v>
      </c>
      <c r="AX74" s="58">
        <v>22</v>
      </c>
      <c r="AY74" s="32">
        <f t="shared" ref="AY74:AY121" si="27">(AU74-AU73)/AX74</f>
        <v>-9.7482706075068272E-5</v>
      </c>
      <c r="AZ74" s="38">
        <f t="shared" ref="AZ74:AZ121" si="28">(AV74-AV73)/AX74</f>
        <v>-1.0689099988487955E-4</v>
      </c>
      <c r="BA74" s="21"/>
      <c r="BB74" s="21"/>
      <c r="BC74" s="82">
        <f t="shared" si="16"/>
        <v>8.1752803588478059E-4</v>
      </c>
      <c r="BD74" s="21">
        <f t="shared" si="17"/>
        <v>1.773092979934501E-2</v>
      </c>
      <c r="BE74" s="82">
        <f t="shared" si="18"/>
        <v>2.2800925532478648E-2</v>
      </c>
      <c r="BF74" s="21">
        <f t="shared" si="25"/>
        <v>2.1127826940544547E-2</v>
      </c>
      <c r="BG74" s="92">
        <f t="shared" si="26"/>
        <v>1.6730985919341003E-3</v>
      </c>
      <c r="BJ74" s="21"/>
      <c r="BK74" s="21"/>
      <c r="BL74" s="21"/>
      <c r="BM74" s="21"/>
    </row>
    <row r="75" spans="1:65">
      <c r="A75" s="65">
        <v>40421</v>
      </c>
      <c r="B75" s="8">
        <v>5.9581985461864502</v>
      </c>
      <c r="C75" s="8">
        <v>6.3936107125639703</v>
      </c>
      <c r="D75" s="8">
        <v>6.7170833234805105</v>
      </c>
      <c r="E75" s="8">
        <v>6.9480879383982401</v>
      </c>
      <c r="F75" s="97">
        <v>127.819854618645</v>
      </c>
      <c r="G75" s="97">
        <v>143.861071256397</v>
      </c>
      <c r="H75" s="97">
        <v>160.70833234805099</v>
      </c>
      <c r="I75" s="97">
        <v>172.80879383982401</v>
      </c>
      <c r="J75" s="51">
        <v>172.31985461864494</v>
      </c>
      <c r="K75" s="51">
        <v>200.86107125639703</v>
      </c>
      <c r="L75" s="51">
        <v>212.30833234805098</v>
      </c>
      <c r="M75" s="51">
        <v>218.50879383982399</v>
      </c>
      <c r="N75" s="99">
        <v>3.3142762499933198</v>
      </c>
      <c r="O75" s="99">
        <v>4.6894122701123102</v>
      </c>
      <c r="P75" s="99">
        <v>6.5562392161373397</v>
      </c>
      <c r="Q75" s="99">
        <v>8.8656205843958293</v>
      </c>
      <c r="R75" s="9">
        <v>25</v>
      </c>
      <c r="S75" s="9">
        <v>13</v>
      </c>
      <c r="T75" s="9">
        <v>6</v>
      </c>
      <c r="U75" s="9">
        <v>6</v>
      </c>
      <c r="V75" s="8">
        <v>6.2734123278917897</v>
      </c>
      <c r="W75" s="8">
        <v>6.8297089893054697</v>
      </c>
      <c r="X75" s="8">
        <v>7.1684463443899702</v>
      </c>
      <c r="Y75" s="8">
        <v>7.2561555047328401</v>
      </c>
      <c r="Z75" s="18">
        <v>159.341232789179</v>
      </c>
      <c r="AA75" s="18">
        <v>187.47089893054701</v>
      </c>
      <c r="AB75" s="18">
        <v>205.84463443899699</v>
      </c>
      <c r="AC75" s="18">
        <v>203.615550473284</v>
      </c>
      <c r="AD75" s="51">
        <v>203.84123278917895</v>
      </c>
      <c r="AE75" s="51">
        <v>244.47089893054704</v>
      </c>
      <c r="AF75" s="51">
        <v>257.44463443899701</v>
      </c>
      <c r="AG75" s="51">
        <v>249.31555047328399</v>
      </c>
      <c r="AH75" s="53">
        <v>3.4669704885456398</v>
      </c>
      <c r="AI75" s="53">
        <v>4.49478217669306</v>
      </c>
      <c r="AJ75" s="53">
        <v>6.7875934409718104</v>
      </c>
      <c r="AK75" s="53">
        <v>8.7899353908190392</v>
      </c>
      <c r="AL75" s="51">
        <v>9</v>
      </c>
      <c r="AM75" s="51">
        <v>11</v>
      </c>
      <c r="AN75" s="51">
        <v>2</v>
      </c>
      <c r="AO75" s="51">
        <v>5</v>
      </c>
      <c r="AQ75" s="34">
        <f t="shared" si="19"/>
        <v>40421</v>
      </c>
      <c r="AR75" s="101">
        <f t="shared" si="20"/>
        <v>7.7205125666983138E-4</v>
      </c>
      <c r="AS75" s="29">
        <f t="shared" si="21"/>
        <v>1.2100646091809608</v>
      </c>
      <c r="AT75" s="27">
        <f t="shared" si="22"/>
        <v>9.3423190216984913E-4</v>
      </c>
      <c r="AU75" s="27">
        <f t="shared" si="23"/>
        <v>2.0361555047328402E-2</v>
      </c>
      <c r="AV75" s="89">
        <f t="shared" si="24"/>
        <v>2.1295786949498251E-2</v>
      </c>
      <c r="AW75" s="29" t="s">
        <v>96</v>
      </c>
      <c r="AX75" s="58">
        <v>21</v>
      </c>
      <c r="AY75" s="32">
        <f t="shared" si="27"/>
        <v>-6.5603653722204572E-5</v>
      </c>
      <c r="AZ75" s="38">
        <f t="shared" si="28"/>
        <v>-7.1673265856209338E-5</v>
      </c>
      <c r="BA75" s="21"/>
      <c r="BB75" s="21"/>
      <c r="BC75" s="82">
        <f t="shared" si="16"/>
        <v>8.0416883443934668E-4</v>
      </c>
      <c r="BD75" s="21">
        <f t="shared" si="17"/>
        <v>1.8193111956440793E-2</v>
      </c>
      <c r="BE75" s="82">
        <f t="shared" si="18"/>
        <v>2.1295786949498251E-2</v>
      </c>
      <c r="BF75" s="21">
        <f t="shared" si="25"/>
        <v>2.027190420178929E-2</v>
      </c>
      <c r="BG75" s="92">
        <f t="shared" si="26"/>
        <v>1.023882747708961E-3</v>
      </c>
      <c r="BJ75" s="21"/>
      <c r="BK75" s="21"/>
      <c r="BL75" s="21"/>
      <c r="BM75" s="21"/>
    </row>
    <row r="76" spans="1:65">
      <c r="A76" s="65">
        <v>40451</v>
      </c>
      <c r="B76" s="8">
        <v>6.4478060337295098</v>
      </c>
      <c r="C76" s="8">
        <v>6.8155004350728294</v>
      </c>
      <c r="D76" s="8">
        <v>7.0310323114294597</v>
      </c>
      <c r="E76" s="8">
        <v>7.1225528601001198</v>
      </c>
      <c r="F76" s="97">
        <v>124.78060337295101</v>
      </c>
      <c r="G76" s="97">
        <v>139.55004350728299</v>
      </c>
      <c r="H76" s="97">
        <v>154.60323114294599</v>
      </c>
      <c r="I76" s="97">
        <v>161.25528601001199</v>
      </c>
      <c r="J76" s="51">
        <v>169.48060337295101</v>
      </c>
      <c r="K76" s="51">
        <v>196.450043507283</v>
      </c>
      <c r="L76" s="51">
        <v>212.30323114294598</v>
      </c>
      <c r="M76" s="51">
        <v>215.95528601001195</v>
      </c>
      <c r="N76" s="99">
        <v>3.3155759461283099</v>
      </c>
      <c r="O76" s="99">
        <v>4.68461833146291</v>
      </c>
      <c r="P76" s="99">
        <v>6.6165773131416801</v>
      </c>
      <c r="Q76" s="99">
        <v>9.1186514766877593</v>
      </c>
      <c r="R76" s="9">
        <v>24</v>
      </c>
      <c r="S76" s="9">
        <v>15</v>
      </c>
      <c r="T76" s="9">
        <v>5</v>
      </c>
      <c r="U76" s="9">
        <v>8</v>
      </c>
      <c r="V76" s="8">
        <v>6.8018283994168103</v>
      </c>
      <c r="W76" s="8">
        <v>7.2978125925286701</v>
      </c>
      <c r="X76" s="8">
        <v>7.4261700799234305</v>
      </c>
      <c r="Y76" s="8">
        <v>7.554460289254159</v>
      </c>
      <c r="Z76" s="18">
        <v>160.18283994168101</v>
      </c>
      <c r="AA76" s="18">
        <v>187.78125925286699</v>
      </c>
      <c r="AB76" s="18">
        <v>194.11700799234299</v>
      </c>
      <c r="AC76" s="18">
        <v>204.44602892541599</v>
      </c>
      <c r="AD76" s="51">
        <v>204.88283994168103</v>
      </c>
      <c r="AE76" s="51">
        <v>244.68125925286699</v>
      </c>
      <c r="AF76" s="51">
        <v>251.81700799234298</v>
      </c>
      <c r="AG76" s="51">
        <v>259.14602892541598</v>
      </c>
      <c r="AH76" s="53">
        <v>3.4636552446751998</v>
      </c>
      <c r="AI76" s="53">
        <v>4.5096590211999201</v>
      </c>
      <c r="AJ76" s="53">
        <v>6.7884727768888196</v>
      </c>
      <c r="AK76" s="53">
        <v>8.9513530902289595</v>
      </c>
      <c r="AL76" s="51">
        <v>11</v>
      </c>
      <c r="AM76" s="51">
        <v>13</v>
      </c>
      <c r="AN76" s="51">
        <v>2</v>
      </c>
      <c r="AO76" s="51">
        <v>7</v>
      </c>
      <c r="AQ76" s="34">
        <f t="shared" si="19"/>
        <v>40451</v>
      </c>
      <c r="AR76" s="101">
        <f t="shared" si="20"/>
        <v>6.8935870600551257E-4</v>
      </c>
      <c r="AS76" s="29">
        <f t="shared" si="21"/>
        <v>1.0486469097710405</v>
      </c>
      <c r="AT76" s="27">
        <f t="shared" si="22"/>
        <v>7.2289387677644393E-4</v>
      </c>
      <c r="AU76" s="27">
        <f t="shared" si="23"/>
        <v>2.0444602892541599E-2</v>
      </c>
      <c r="AV76" s="89">
        <f t="shared" si="24"/>
        <v>2.1167496769318044E-2</v>
      </c>
      <c r="AW76" s="29" t="s">
        <v>97</v>
      </c>
      <c r="AX76" s="58">
        <v>22</v>
      </c>
      <c r="AY76" s="32">
        <f t="shared" si="27"/>
        <v>3.7749020551453331E-6</v>
      </c>
      <c r="AZ76" s="38">
        <f t="shared" si="28"/>
        <v>-5.8313718263730552E-6</v>
      </c>
      <c r="BA76" s="21"/>
      <c r="BB76" s="21"/>
      <c r="BC76" s="82">
        <f t="shared" si="16"/>
        <v>6.206272150943372E-4</v>
      </c>
      <c r="BD76" s="21">
        <f t="shared" si="17"/>
        <v>1.6672517480551981E-2</v>
      </c>
      <c r="BE76" s="82">
        <f t="shared" si="18"/>
        <v>2.1167496769318044E-2</v>
      </c>
      <c r="BF76" s="21">
        <f t="shared" si="25"/>
        <v>1.9684153604025246E-2</v>
      </c>
      <c r="BG76" s="92">
        <f t="shared" si="26"/>
        <v>1.4833431652927984E-3</v>
      </c>
      <c r="BJ76" s="21"/>
      <c r="BK76" s="21"/>
      <c r="BL76" s="21"/>
      <c r="BM76" s="21"/>
    </row>
    <row r="77" spans="1:65">
      <c r="A77" s="65">
        <v>40480</v>
      </c>
      <c r="B77" s="8">
        <v>6.3982755515164405</v>
      </c>
      <c r="C77" s="8">
        <v>6.8436541020190695</v>
      </c>
      <c r="D77" s="8">
        <v>7.1207995448618</v>
      </c>
      <c r="E77" s="8">
        <v>7.2625438878547897</v>
      </c>
      <c r="F77" s="97">
        <v>116.82755515164401</v>
      </c>
      <c r="G77" s="97">
        <v>132.865410201907</v>
      </c>
      <c r="H77" s="97">
        <v>148.07995448617999</v>
      </c>
      <c r="I77" s="97">
        <v>154.75438878547899</v>
      </c>
      <c r="J77" s="51">
        <v>153.32755515164402</v>
      </c>
      <c r="K77" s="51">
        <v>187.46541020190693</v>
      </c>
      <c r="L77" s="51">
        <v>201.77995448617997</v>
      </c>
      <c r="M77" s="51">
        <v>205.95438878547895</v>
      </c>
      <c r="N77" s="99">
        <v>3.28178635979434</v>
      </c>
      <c r="O77" s="99">
        <v>4.6654441847154198</v>
      </c>
      <c r="P77" s="99">
        <v>6.6574719675501202</v>
      </c>
      <c r="Q77" s="99">
        <v>9.1889517095737592</v>
      </c>
      <c r="R77" s="9">
        <v>24</v>
      </c>
      <c r="S77" s="9">
        <v>15</v>
      </c>
      <c r="T77" s="9">
        <v>5</v>
      </c>
      <c r="U77" s="9">
        <v>9</v>
      </c>
      <c r="V77" s="8">
        <v>6.7682537242051204</v>
      </c>
      <c r="W77" s="8">
        <v>7.3434781529540096</v>
      </c>
      <c r="X77" s="8">
        <v>7.4177323929446892</v>
      </c>
      <c r="Y77" s="8">
        <v>7.6950484138086495</v>
      </c>
      <c r="Z77" s="18">
        <v>153.825372420512</v>
      </c>
      <c r="AA77" s="18">
        <v>182.84781529540101</v>
      </c>
      <c r="AB77" s="18">
        <v>177.77323929446899</v>
      </c>
      <c r="AC77" s="18">
        <v>198.004841380865</v>
      </c>
      <c r="AD77" s="51">
        <v>190.32537242051202</v>
      </c>
      <c r="AE77" s="51">
        <v>237.44781529540094</v>
      </c>
      <c r="AF77" s="51">
        <v>231.47323929446898</v>
      </c>
      <c r="AG77" s="51">
        <v>249.20484138086496</v>
      </c>
      <c r="AH77" s="53">
        <v>3.6828737317788001</v>
      </c>
      <c r="AI77" s="53">
        <v>4.6324309732414299</v>
      </c>
      <c r="AJ77" s="53">
        <v>6.8722362839767497</v>
      </c>
      <c r="AK77" s="53">
        <v>9.0904304338356301</v>
      </c>
      <c r="AL77" s="51">
        <v>9</v>
      </c>
      <c r="AM77" s="51">
        <v>13</v>
      </c>
      <c r="AN77" s="51">
        <v>3</v>
      </c>
      <c r="AO77" s="51">
        <v>7</v>
      </c>
      <c r="AQ77" s="34">
        <f t="shared" si="19"/>
        <v>40480</v>
      </c>
      <c r="AR77" s="101">
        <f t="shared" si="20"/>
        <v>6.3303193467432897E-4</v>
      </c>
      <c r="AS77" s="29">
        <f t="shared" si="21"/>
        <v>0.9095695661643699</v>
      </c>
      <c r="AT77" s="27">
        <f t="shared" si="22"/>
        <v>5.7578658218992117E-4</v>
      </c>
      <c r="AU77" s="27">
        <f t="shared" si="23"/>
        <v>1.9800484138086501E-2</v>
      </c>
      <c r="AV77" s="89">
        <f t="shared" si="24"/>
        <v>2.037627072027642E-2</v>
      </c>
      <c r="AW77" s="29" t="s">
        <v>98</v>
      </c>
      <c r="AX77" s="58">
        <v>20</v>
      </c>
      <c r="AY77" s="32">
        <f t="shared" si="27"/>
        <v>-3.2205937722754908E-5</v>
      </c>
      <c r="AZ77" s="38">
        <f t="shared" si="28"/>
        <v>-3.9561302452081198E-5</v>
      </c>
      <c r="BA77" s="21"/>
      <c r="BB77" s="21"/>
      <c r="BC77" s="82">
        <f t="shared" si="16"/>
        <v>6.2997089379486612E-4</v>
      </c>
      <c r="BD77" s="21">
        <f t="shared" si="17"/>
        <v>1.5986375694978516E-2</v>
      </c>
      <c r="BE77" s="82">
        <f t="shared" si="18"/>
        <v>2.037627072027642E-2</v>
      </c>
      <c r="BF77" s="21">
        <f t="shared" si="25"/>
        <v>1.8927605361928113E-2</v>
      </c>
      <c r="BG77" s="92">
        <f t="shared" si="26"/>
        <v>1.4486653583483076E-3</v>
      </c>
      <c r="BJ77" s="21"/>
      <c r="BK77" s="21"/>
      <c r="BL77" s="21"/>
      <c r="BM77" s="21"/>
    </row>
    <row r="78" spans="1:65">
      <c r="A78" s="65">
        <v>40512</v>
      </c>
      <c r="B78" s="8">
        <v>6.4729650934446301</v>
      </c>
      <c r="C78" s="8">
        <v>6.9970410906928295</v>
      </c>
      <c r="D78" s="8">
        <v>7.2868889683528799</v>
      </c>
      <c r="E78" s="8">
        <v>7.51144154391001</v>
      </c>
      <c r="F78" s="97">
        <v>109.296509344463</v>
      </c>
      <c r="G78" s="97">
        <v>127.20410906928301</v>
      </c>
      <c r="H78" s="97">
        <v>142.68889683528801</v>
      </c>
      <c r="I78" s="97">
        <v>155.644154391001</v>
      </c>
      <c r="J78" s="51">
        <v>149.19650934446301</v>
      </c>
      <c r="K78" s="51">
        <v>188.00410906928298</v>
      </c>
      <c r="L78" s="51">
        <v>199.98889683528805</v>
      </c>
      <c r="M78" s="51">
        <v>210.24415439100102</v>
      </c>
      <c r="N78" s="99">
        <v>3.2614339701344002</v>
      </c>
      <c r="O78" s="99">
        <v>4.6424840766253501</v>
      </c>
      <c r="P78" s="99">
        <v>6.6917916092945902</v>
      </c>
      <c r="Q78" s="99">
        <v>9.1478822012471994</v>
      </c>
      <c r="R78" s="9">
        <v>26</v>
      </c>
      <c r="S78" s="9">
        <v>12</v>
      </c>
      <c r="T78" s="9">
        <v>5</v>
      </c>
      <c r="U78" s="9">
        <v>9</v>
      </c>
      <c r="V78" s="8">
        <v>6.8978652609017903</v>
      </c>
      <c r="W78" s="8">
        <v>7.5325737253956095</v>
      </c>
      <c r="X78" s="8">
        <v>7.6241850908548106</v>
      </c>
      <c r="Y78" s="8">
        <v>7.8478350604796301</v>
      </c>
      <c r="Z78" s="18">
        <v>151.786526090179</v>
      </c>
      <c r="AA78" s="18">
        <v>180.757372539561</v>
      </c>
      <c r="AB78" s="18">
        <v>176.41850908548099</v>
      </c>
      <c r="AC78" s="18">
        <v>189.28350604796299</v>
      </c>
      <c r="AD78" s="51">
        <v>191.686526090179</v>
      </c>
      <c r="AE78" s="51">
        <v>241.55737253956096</v>
      </c>
      <c r="AF78" s="51">
        <v>233.71850908548103</v>
      </c>
      <c r="AG78" s="51">
        <v>243.88350604796301</v>
      </c>
      <c r="AH78" s="53">
        <v>3.6739260419698998</v>
      </c>
      <c r="AI78" s="53">
        <v>4.6276535971724</v>
      </c>
      <c r="AJ78" s="53">
        <v>6.9083807622455202</v>
      </c>
      <c r="AK78" s="53">
        <v>9.1879969820068208</v>
      </c>
      <c r="AL78" s="51">
        <v>9</v>
      </c>
      <c r="AM78" s="51">
        <v>14</v>
      </c>
      <c r="AN78" s="51">
        <v>3</v>
      </c>
      <c r="AO78" s="51">
        <v>7</v>
      </c>
      <c r="AQ78" s="34">
        <f t="shared" si="19"/>
        <v>40512</v>
      </c>
      <c r="AR78" s="101">
        <f t="shared" si="20"/>
        <v>5.1030414144805959E-4</v>
      </c>
      <c r="AS78" s="29">
        <f t="shared" si="21"/>
        <v>0.8120030179931792</v>
      </c>
      <c r="AT78" s="27">
        <f t="shared" si="22"/>
        <v>4.1436850295024257E-4</v>
      </c>
      <c r="AU78" s="27">
        <f t="shared" si="23"/>
        <v>1.89283506047963E-2</v>
      </c>
      <c r="AV78" s="89">
        <f t="shared" si="24"/>
        <v>1.9342719107746542E-2</v>
      </c>
      <c r="AW78" s="29" t="s">
        <v>99</v>
      </c>
      <c r="AX78" s="58">
        <v>22</v>
      </c>
      <c r="AY78" s="32">
        <f t="shared" si="27"/>
        <v>-3.9642433331372762E-5</v>
      </c>
      <c r="AZ78" s="38">
        <f t="shared" si="28"/>
        <v>-4.6979618751358098E-5</v>
      </c>
      <c r="BA78" s="21"/>
      <c r="BB78" s="21"/>
      <c r="BC78" s="82">
        <f t="shared" si="16"/>
        <v>7.6568866779677767E-4</v>
      </c>
      <c r="BD78" s="21">
        <f t="shared" si="17"/>
        <v>1.6216872381233056E-2</v>
      </c>
      <c r="BE78" s="82">
        <f t="shared" si="18"/>
        <v>1.9342719107746542E-2</v>
      </c>
      <c r="BF78" s="21">
        <f t="shared" si="25"/>
        <v>1.8311189687997092E-2</v>
      </c>
      <c r="BG78" s="92">
        <f t="shared" si="26"/>
        <v>1.0315294197494503E-3</v>
      </c>
      <c r="BJ78" s="21"/>
      <c r="BK78" s="21"/>
      <c r="BL78" s="21"/>
      <c r="BM78" s="21"/>
    </row>
    <row r="79" spans="1:65">
      <c r="A79" s="65">
        <v>40543</v>
      </c>
      <c r="B79" s="8">
        <v>6.5465323019545796</v>
      </c>
      <c r="C79" s="8">
        <v>7.0814427555657407</v>
      </c>
      <c r="D79" s="8">
        <v>7.2995598588812296</v>
      </c>
      <c r="E79" s="8">
        <v>7.5051118514009598</v>
      </c>
      <c r="F79" s="97">
        <v>104.65323019545799</v>
      </c>
      <c r="G79" s="97">
        <v>122.644275556574</v>
      </c>
      <c r="H79" s="97">
        <v>130.455985888123</v>
      </c>
      <c r="I79" s="97">
        <v>144.01118514009599</v>
      </c>
      <c r="J79" s="51">
        <v>127.35323019545802</v>
      </c>
      <c r="K79" s="51">
        <v>168.04427555657406</v>
      </c>
      <c r="L79" s="51">
        <v>182.05598588812299</v>
      </c>
      <c r="M79" s="51">
        <v>196.01118514009602</v>
      </c>
      <c r="N79" s="99">
        <v>3.2093340947763802</v>
      </c>
      <c r="O79" s="99">
        <v>4.6783883803958197</v>
      </c>
      <c r="P79" s="99">
        <v>6.6477146711462201</v>
      </c>
      <c r="Q79" s="99">
        <v>9.1551689355600203</v>
      </c>
      <c r="R79" s="9">
        <v>23</v>
      </c>
      <c r="S79" s="9">
        <v>13</v>
      </c>
      <c r="T79" s="9">
        <v>4</v>
      </c>
      <c r="U79" s="9">
        <v>8</v>
      </c>
      <c r="V79" s="8">
        <v>7.1446499134037005</v>
      </c>
      <c r="W79" s="8">
        <v>7.7284925555260404</v>
      </c>
      <c r="X79" s="8">
        <v>7.7914283582619905</v>
      </c>
      <c r="Y79" s="8">
        <v>7.9245332557030403</v>
      </c>
      <c r="Z79" s="18">
        <v>164.46499134037001</v>
      </c>
      <c r="AA79" s="18">
        <v>187.34925555260401</v>
      </c>
      <c r="AB79" s="18">
        <v>179.64283582619899</v>
      </c>
      <c r="AC79" s="18">
        <v>185.953325570304</v>
      </c>
      <c r="AD79" s="51">
        <v>187.16499134037002</v>
      </c>
      <c r="AE79" s="51">
        <v>232.74925555260407</v>
      </c>
      <c r="AF79" s="51">
        <v>231.24283582619898</v>
      </c>
      <c r="AG79" s="51">
        <v>237.95332557030406</v>
      </c>
      <c r="AH79" s="53">
        <v>3.61657164481726</v>
      </c>
      <c r="AI79" s="53">
        <v>4.5451402787648396</v>
      </c>
      <c r="AJ79" s="53">
        <v>6.9489469608662402</v>
      </c>
      <c r="AK79" s="53">
        <v>9.0446721126289091</v>
      </c>
      <c r="AL79" s="51">
        <v>12</v>
      </c>
      <c r="AM79" s="51">
        <v>15</v>
      </c>
      <c r="AN79" s="51">
        <v>3</v>
      </c>
      <c r="AO79" s="51">
        <v>8</v>
      </c>
      <c r="AQ79" s="34">
        <f t="shared" si="19"/>
        <v>40543</v>
      </c>
      <c r="AR79" s="101">
        <f t="shared" si="20"/>
        <v>2.4619966181009377E-4</v>
      </c>
      <c r="AS79" s="29">
        <f t="shared" si="21"/>
        <v>0.95532788737109087</v>
      </c>
      <c r="AT79" s="27">
        <f t="shared" si="22"/>
        <v>2.3520140278851393E-4</v>
      </c>
      <c r="AU79" s="27">
        <f t="shared" si="23"/>
        <v>1.85953325570304E-2</v>
      </c>
      <c r="AV79" s="89">
        <f t="shared" si="24"/>
        <v>1.8830533959818915E-2</v>
      </c>
      <c r="AW79" s="29" t="s">
        <v>100</v>
      </c>
      <c r="AX79" s="58">
        <v>21</v>
      </c>
      <c r="AY79" s="32">
        <f t="shared" si="27"/>
        <v>-1.5858002274566657E-5</v>
      </c>
      <c r="AZ79" s="38">
        <f t="shared" si="28"/>
        <v>-2.438976894893461E-5</v>
      </c>
      <c r="BA79" s="21"/>
      <c r="BB79" s="21"/>
      <c r="BC79" s="82">
        <f t="shared" si="16"/>
        <v>6.2130885618464032E-4</v>
      </c>
      <c r="BD79" s="21">
        <f t="shared" si="17"/>
        <v>1.4926019536326055E-2</v>
      </c>
      <c r="BE79" s="82">
        <f t="shared" si="18"/>
        <v>1.8830533959818915E-2</v>
      </c>
      <c r="BF79" s="21">
        <f t="shared" si="25"/>
        <v>1.7542044200066272E-2</v>
      </c>
      <c r="BG79" s="92">
        <f t="shared" si="26"/>
        <v>1.288489759752643E-3</v>
      </c>
      <c r="BJ79" s="21"/>
      <c r="BK79" s="21"/>
      <c r="BL79" s="21"/>
      <c r="BM79" s="21"/>
    </row>
    <row r="80" spans="1:65">
      <c r="A80" s="65">
        <v>40574</v>
      </c>
      <c r="B80" s="8">
        <v>6.2197782251757276</v>
      </c>
      <c r="C80" s="8">
        <v>6.7624543664579093</v>
      </c>
      <c r="D80" s="8">
        <v>7.0791726000781097</v>
      </c>
      <c r="E80" s="8">
        <v>7.3767967522222397</v>
      </c>
      <c r="F80" s="97">
        <v>90.977822517572804</v>
      </c>
      <c r="G80" s="97">
        <v>108.745436645791</v>
      </c>
      <c r="H80" s="97">
        <v>120.417260007811</v>
      </c>
      <c r="I80" s="97">
        <v>137.17967522222401</v>
      </c>
      <c r="J80" s="51">
        <v>116.57782251757274</v>
      </c>
      <c r="K80" s="51">
        <v>151.545436645791</v>
      </c>
      <c r="L80" s="51">
        <v>165.51726000781096</v>
      </c>
      <c r="M80" s="51">
        <v>186.27967522222397</v>
      </c>
      <c r="N80" s="99">
        <v>3.1823733079302099</v>
      </c>
      <c r="O80" s="99">
        <v>4.6501232948668898</v>
      </c>
      <c r="P80" s="99">
        <v>6.6699574650640496</v>
      </c>
      <c r="Q80" s="99">
        <v>9.0949413591054995</v>
      </c>
      <c r="R80" s="9">
        <v>24</v>
      </c>
      <c r="S80" s="9">
        <v>13</v>
      </c>
      <c r="T80" s="9">
        <v>4</v>
      </c>
      <c r="U80" s="9">
        <v>8</v>
      </c>
      <c r="V80" s="8">
        <v>6.7502334919015095</v>
      </c>
      <c r="W80" s="8">
        <v>7.3688451290570898</v>
      </c>
      <c r="X80" s="8">
        <v>7.5755343690119297</v>
      </c>
      <c r="Y80" s="8">
        <v>7.8264238021327301</v>
      </c>
      <c r="Z80" s="18">
        <v>144.02334919015101</v>
      </c>
      <c r="AA80" s="18">
        <v>169.38451290570899</v>
      </c>
      <c r="AB80" s="18">
        <v>170.05343690119301</v>
      </c>
      <c r="AC80" s="18">
        <v>182.14238021327299</v>
      </c>
      <c r="AD80" s="51">
        <v>169.62334919015095</v>
      </c>
      <c r="AE80" s="51">
        <v>212.18451290570897</v>
      </c>
      <c r="AF80" s="51">
        <v>215.15343690119298</v>
      </c>
      <c r="AG80" s="51">
        <v>231.24238021327295</v>
      </c>
      <c r="AH80" s="53">
        <v>3.5638541012993898</v>
      </c>
      <c r="AI80" s="53">
        <v>4.5204601643824303</v>
      </c>
      <c r="AJ80" s="53">
        <v>6.9779359511696502</v>
      </c>
      <c r="AK80" s="53">
        <v>8.99119313942243</v>
      </c>
      <c r="AL80" s="51">
        <v>13</v>
      </c>
      <c r="AM80" s="51">
        <v>14</v>
      </c>
      <c r="AN80" s="51">
        <v>3</v>
      </c>
      <c r="AO80" s="51">
        <v>8</v>
      </c>
      <c r="AQ80" s="34">
        <f t="shared" si="19"/>
        <v>40574</v>
      </c>
      <c r="AR80" s="101">
        <f t="shared" si="20"/>
        <v>5.5893875555797353E-4</v>
      </c>
      <c r="AS80" s="29">
        <f t="shared" si="21"/>
        <v>1.00880686057757</v>
      </c>
      <c r="AT80" s="27">
        <f t="shared" si="22"/>
        <v>5.6386125124957304E-4</v>
      </c>
      <c r="AU80" s="27">
        <f t="shared" si="23"/>
        <v>1.8214238021327298E-2</v>
      </c>
      <c r="AV80" s="89">
        <f t="shared" si="24"/>
        <v>1.877809927257687E-2</v>
      </c>
      <c r="AW80" s="29" t="s">
        <v>101</v>
      </c>
      <c r="AX80" s="58">
        <v>19</v>
      </c>
      <c r="AY80" s="32">
        <f t="shared" si="27"/>
        <v>-2.005760714226852E-5</v>
      </c>
      <c r="AZ80" s="38">
        <f t="shared" si="28"/>
        <v>-2.7597203811602647E-6</v>
      </c>
      <c r="BA80" s="21"/>
      <c r="BB80" s="21"/>
      <c r="BC80" s="82">
        <f t="shared" si="16"/>
        <v>7.5010911146593826E-4</v>
      </c>
      <c r="BD80" s="21">
        <f t="shared" si="17"/>
        <v>1.4396860255168344E-2</v>
      </c>
      <c r="BE80" s="82">
        <f t="shared" si="18"/>
        <v>1.877809927257687E-2</v>
      </c>
      <c r="BF80" s="21">
        <f t="shared" si="25"/>
        <v>1.7332290396832057E-2</v>
      </c>
      <c r="BG80" s="92">
        <f t="shared" si="26"/>
        <v>1.4458088757448133E-3</v>
      </c>
      <c r="BJ80" s="21"/>
      <c r="BK80" s="21"/>
      <c r="BL80" s="21"/>
      <c r="BM80" s="21"/>
    </row>
    <row r="81" spans="1:65">
      <c r="A81" s="65">
        <v>40602</v>
      </c>
      <c r="B81" s="8">
        <v>6.2114956584201853</v>
      </c>
      <c r="C81" s="8">
        <v>6.7765872138135403</v>
      </c>
      <c r="D81" s="8">
        <v>7.0542964533691803</v>
      </c>
      <c r="E81" s="8">
        <v>7.34340870304126</v>
      </c>
      <c r="F81" s="97">
        <v>85.149565842018504</v>
      </c>
      <c r="G81" s="97">
        <v>104.158721381354</v>
      </c>
      <c r="H81" s="97">
        <v>115.429645336918</v>
      </c>
      <c r="I81" s="97">
        <v>133.34087030412601</v>
      </c>
      <c r="J81" s="51">
        <v>108.44956584201856</v>
      </c>
      <c r="K81" s="51">
        <v>145.958721381354</v>
      </c>
      <c r="L81" s="51">
        <v>164.02964533691807</v>
      </c>
      <c r="M81" s="51">
        <v>184.94087030412601</v>
      </c>
      <c r="N81" s="99">
        <v>3.1635080799597701</v>
      </c>
      <c r="O81" s="99">
        <v>4.6234842947766301</v>
      </c>
      <c r="P81" s="99">
        <v>6.6870984993363702</v>
      </c>
      <c r="Q81" s="99">
        <v>9.0400337957303094</v>
      </c>
      <c r="R81" s="9">
        <v>25</v>
      </c>
      <c r="S81" s="9">
        <v>13</v>
      </c>
      <c r="T81" s="9">
        <v>4</v>
      </c>
      <c r="U81" s="9">
        <v>8</v>
      </c>
      <c r="V81" s="8">
        <v>6.7390469138145708</v>
      </c>
      <c r="W81" s="8">
        <v>7.3680915196321699</v>
      </c>
      <c r="X81" s="8">
        <v>7.5220209363228605</v>
      </c>
      <c r="Y81" s="8">
        <v>7.7355016236647298</v>
      </c>
      <c r="Z81" s="18">
        <v>137.90469138145701</v>
      </c>
      <c r="AA81" s="18">
        <v>163.309151963217</v>
      </c>
      <c r="AB81" s="18">
        <v>162.20209363228599</v>
      </c>
      <c r="AC81" s="18">
        <v>172.55016236647299</v>
      </c>
      <c r="AD81" s="51">
        <v>161.20469138145705</v>
      </c>
      <c r="AE81" s="51">
        <v>205.10915196321702</v>
      </c>
      <c r="AF81" s="51">
        <v>210.80209363228607</v>
      </c>
      <c r="AG81" s="51">
        <v>224.15016236647298</v>
      </c>
      <c r="AH81" s="53">
        <v>3.51656858631531</v>
      </c>
      <c r="AI81" s="53">
        <v>4.5013276515887997</v>
      </c>
      <c r="AJ81" s="53">
        <v>7.00059439204471</v>
      </c>
      <c r="AK81" s="53">
        <v>8.9426758366247494</v>
      </c>
      <c r="AL81" s="51">
        <v>13</v>
      </c>
      <c r="AM81" s="51">
        <v>14</v>
      </c>
      <c r="AN81" s="51">
        <v>3</v>
      </c>
      <c r="AO81" s="51">
        <v>8</v>
      </c>
      <c r="AQ81" s="34">
        <f t="shared" si="19"/>
        <v>40602</v>
      </c>
      <c r="AR81" s="101">
        <f t="shared" si="20"/>
        <v>4.9247593545346168E-4</v>
      </c>
      <c r="AS81" s="29">
        <f t="shared" si="21"/>
        <v>1.0573241633752506</v>
      </c>
      <c r="AT81" s="27">
        <f t="shared" si="22"/>
        <v>5.2070670643577534E-4</v>
      </c>
      <c r="AU81" s="27">
        <f t="shared" si="23"/>
        <v>1.72550162366473E-2</v>
      </c>
      <c r="AV81" s="89">
        <f t="shared" si="24"/>
        <v>1.7775722943083074E-2</v>
      </c>
      <c r="AW81" s="29" t="s">
        <v>102</v>
      </c>
      <c r="AX81" s="58">
        <v>20</v>
      </c>
      <c r="AY81" s="32">
        <f t="shared" si="27"/>
        <v>-4.7961089233999886E-5</v>
      </c>
      <c r="AZ81" s="38">
        <f t="shared" si="28"/>
        <v>-5.0118816474689802E-5</v>
      </c>
      <c r="BA81" s="21"/>
      <c r="BB81" s="21"/>
      <c r="BC81" s="82">
        <f t="shared" si="16"/>
        <v>7.8071000464690384E-4</v>
      </c>
      <c r="BD81" s="21">
        <f t="shared" si="17"/>
        <v>1.4083542250208862E-2</v>
      </c>
      <c r="BE81" s="82">
        <f t="shared" si="18"/>
        <v>1.7775722943083074E-2</v>
      </c>
      <c r="BF81" s="21">
        <f t="shared" si="25"/>
        <v>1.6557303314434585E-2</v>
      </c>
      <c r="BG81" s="92">
        <f t="shared" si="26"/>
        <v>1.2184196286484893E-3</v>
      </c>
      <c r="BJ81" s="21"/>
      <c r="BK81" s="21"/>
      <c r="BL81" s="21"/>
      <c r="BM81" s="21"/>
    </row>
    <row r="82" spans="1:65">
      <c r="A82" s="65">
        <v>40633</v>
      </c>
      <c r="B82" s="8">
        <v>6.1184538087883515</v>
      </c>
      <c r="C82" s="8">
        <v>6.6775382071153597</v>
      </c>
      <c r="D82" s="8">
        <v>6.96571913909081</v>
      </c>
      <c r="E82" s="8">
        <v>7.2831580000959999</v>
      </c>
      <c r="F82" s="97">
        <v>81.345380878835201</v>
      </c>
      <c r="G82" s="97">
        <v>100.25382071153599</v>
      </c>
      <c r="H82" s="97">
        <v>111.071913909081</v>
      </c>
      <c r="I82" s="97">
        <v>128.3158000096</v>
      </c>
      <c r="J82" s="51">
        <v>107.6453808788352</v>
      </c>
      <c r="K82" s="51">
        <v>143.45382071153594</v>
      </c>
      <c r="L82" s="51">
        <v>158.87191390908106</v>
      </c>
      <c r="M82" s="51">
        <v>179.7158000096</v>
      </c>
      <c r="N82" s="99">
        <v>3.22591767702743</v>
      </c>
      <c r="O82" s="99">
        <v>4.5928575959301403</v>
      </c>
      <c r="P82" s="99">
        <v>6.6122739546954001</v>
      </c>
      <c r="Q82" s="99">
        <v>8.9749493803954294</v>
      </c>
      <c r="R82" s="9">
        <v>27</v>
      </c>
      <c r="S82" s="9">
        <v>18</v>
      </c>
      <c r="T82" s="9">
        <v>2</v>
      </c>
      <c r="U82" s="9">
        <v>8</v>
      </c>
      <c r="V82" s="8">
        <v>6.6167181042053897</v>
      </c>
      <c r="W82" s="8">
        <v>7.2689390128568796</v>
      </c>
      <c r="X82" s="8">
        <v>7.4957589345196505</v>
      </c>
      <c r="Y82" s="8">
        <v>7.7189501145814097</v>
      </c>
      <c r="Z82" s="18">
        <v>131.171810420539</v>
      </c>
      <c r="AA82" s="18">
        <v>159.393901285688</v>
      </c>
      <c r="AB82" s="18">
        <v>164.07589345196499</v>
      </c>
      <c r="AC82" s="18">
        <v>171.895011458141</v>
      </c>
      <c r="AD82" s="51">
        <v>157.47181042053899</v>
      </c>
      <c r="AE82" s="51">
        <v>202.59390128568793</v>
      </c>
      <c r="AF82" s="51">
        <v>211.87589345196506</v>
      </c>
      <c r="AG82" s="51">
        <v>223.295011458141</v>
      </c>
      <c r="AH82" s="53">
        <v>3.47092871535268</v>
      </c>
      <c r="AI82" s="53">
        <v>4.57649420353167</v>
      </c>
      <c r="AJ82" s="53">
        <v>7.1699504106503298</v>
      </c>
      <c r="AK82" s="53">
        <v>8.8302793503914696</v>
      </c>
      <c r="AL82" s="51">
        <v>11</v>
      </c>
      <c r="AM82" s="51">
        <v>13</v>
      </c>
      <c r="AN82" s="51">
        <v>4</v>
      </c>
      <c r="AO82" s="51">
        <v>8</v>
      </c>
      <c r="AQ82" s="34">
        <f t="shared" si="19"/>
        <v>40633</v>
      </c>
      <c r="AR82" s="101">
        <f t="shared" si="20"/>
        <v>6.3122763465914766E-4</v>
      </c>
      <c r="AS82" s="29">
        <f t="shared" si="21"/>
        <v>1.1697206496085304</v>
      </c>
      <c r="AT82" s="27">
        <f t="shared" si="22"/>
        <v>7.3835999886435425E-4</v>
      </c>
      <c r="AU82" s="27">
        <f t="shared" si="23"/>
        <v>1.71895011458141E-2</v>
      </c>
      <c r="AV82" s="89">
        <f t="shared" si="24"/>
        <v>1.7927861144678453E-2</v>
      </c>
      <c r="AW82" s="29" t="s">
        <v>103</v>
      </c>
      <c r="AX82" s="58">
        <v>23</v>
      </c>
      <c r="AY82" s="32">
        <f t="shared" si="27"/>
        <v>-2.8484822101391607E-6</v>
      </c>
      <c r="AZ82" s="38">
        <f t="shared" si="28"/>
        <v>6.6147044171903848E-6</v>
      </c>
      <c r="BA82" s="21"/>
      <c r="BB82" s="21"/>
      <c r="BC82" s="82">
        <f t="shared" si="16"/>
        <v>7.7355682482825247E-4</v>
      </c>
      <c r="BD82" s="21">
        <f t="shared" si="17"/>
        <v>1.3624514903549545E-2</v>
      </c>
      <c r="BE82" s="82">
        <f t="shared" si="18"/>
        <v>1.7927861144678453E-2</v>
      </c>
      <c r="BF82" s="21">
        <f t="shared" si="25"/>
        <v>1.6507756885105914E-2</v>
      </c>
      <c r="BG82" s="92">
        <f t="shared" si="26"/>
        <v>1.420104259572539E-3</v>
      </c>
      <c r="BJ82" s="21"/>
      <c r="BK82" s="21"/>
      <c r="BL82" s="21"/>
      <c r="BM82" s="21"/>
    </row>
    <row r="83" spans="1:65">
      <c r="A83" s="65">
        <v>40662</v>
      </c>
      <c r="B83" s="8">
        <v>6.1452984549606633</v>
      </c>
      <c r="C83" s="8">
        <v>6.6727736047771327</v>
      </c>
      <c r="D83" s="8">
        <v>7.0421090549620402</v>
      </c>
      <c r="E83" s="8">
        <v>7.2981250061649003</v>
      </c>
      <c r="F83" s="97">
        <v>79.5298454960664</v>
      </c>
      <c r="G83" s="97">
        <v>96.277360477713302</v>
      </c>
      <c r="H83" s="97">
        <v>116.71090549620401</v>
      </c>
      <c r="I83" s="97">
        <v>131.81250061649001</v>
      </c>
      <c r="J83" s="51">
        <v>106.82984549606637</v>
      </c>
      <c r="K83" s="51">
        <v>142.57736047771331</v>
      </c>
      <c r="L83" s="51">
        <v>171.01090549620403</v>
      </c>
      <c r="M83" s="51">
        <v>186.61250061649002</v>
      </c>
      <c r="N83" s="99">
        <v>3.2811795020797501</v>
      </c>
      <c r="O83" s="99">
        <v>4.6176659563315896</v>
      </c>
      <c r="P83" s="99">
        <v>6.9227322906150102</v>
      </c>
      <c r="Q83" s="99">
        <v>9.0606973303442206</v>
      </c>
      <c r="R83" s="9">
        <v>30</v>
      </c>
      <c r="S83" s="9">
        <v>19</v>
      </c>
      <c r="T83" s="9">
        <v>4</v>
      </c>
      <c r="U83" s="9">
        <v>12</v>
      </c>
      <c r="V83" s="8">
        <v>7.0541587854657894</v>
      </c>
      <c r="W83" s="8">
        <v>7.6259719115725497</v>
      </c>
      <c r="X83" s="8">
        <v>7.85495464650326</v>
      </c>
      <c r="Y83" s="8">
        <v>8.0330954358577706</v>
      </c>
      <c r="Z83" s="18">
        <v>170.41587854657899</v>
      </c>
      <c r="AA83" s="18">
        <v>191.597191157255</v>
      </c>
      <c r="AB83" s="18">
        <v>197.995464650326</v>
      </c>
      <c r="AC83" s="18">
        <v>205.30954358577699</v>
      </c>
      <c r="AD83" s="51">
        <v>197.71587854657895</v>
      </c>
      <c r="AE83" s="51">
        <v>237.89719115725501</v>
      </c>
      <c r="AF83" s="51">
        <v>252.29546465032601</v>
      </c>
      <c r="AG83" s="51">
        <v>260.10954358577698</v>
      </c>
      <c r="AH83" s="53">
        <v>3.6787007444594502</v>
      </c>
      <c r="AI83" s="53">
        <v>4.6145762290346202</v>
      </c>
      <c r="AJ83" s="53">
        <v>6.8619731396461896</v>
      </c>
      <c r="AK83" s="53">
        <v>8.9966002083671697</v>
      </c>
      <c r="AL83" s="51">
        <v>9</v>
      </c>
      <c r="AM83" s="51">
        <v>12</v>
      </c>
      <c r="AN83" s="51">
        <v>5</v>
      </c>
      <c r="AO83" s="51">
        <v>7</v>
      </c>
      <c r="AQ83" s="34">
        <f t="shared" si="19"/>
        <v>40662</v>
      </c>
      <c r="AR83" s="101">
        <f t="shared" si="20"/>
        <v>5.6279716659238201E-4</v>
      </c>
      <c r="AS83" s="29">
        <f t="shared" si="21"/>
        <v>1.0033997916328303</v>
      </c>
      <c r="AT83" s="27">
        <f t="shared" si="22"/>
        <v>5.6471055969034339E-4</v>
      </c>
      <c r="AU83" s="27">
        <f t="shared" si="23"/>
        <v>2.0530954358577699E-2</v>
      </c>
      <c r="AV83" s="89">
        <f t="shared" si="24"/>
        <v>2.1095664918268042E-2</v>
      </c>
      <c r="AW83" s="29" t="s">
        <v>104</v>
      </c>
      <c r="AX83" s="58">
        <v>18</v>
      </c>
      <c r="AY83" s="32">
        <f t="shared" si="27"/>
        <v>1.8563628959797774E-4</v>
      </c>
      <c r="AZ83" s="38">
        <f t="shared" si="28"/>
        <v>1.7598909853275491E-4</v>
      </c>
      <c r="BA83" s="21"/>
      <c r="BB83" s="21"/>
      <c r="BC83" s="82">
        <f t="shared" si="16"/>
        <v>8.9301581398087818E-4</v>
      </c>
      <c r="BD83" s="21">
        <f t="shared" si="17"/>
        <v>1.402006219976607E-2</v>
      </c>
      <c r="BE83" s="82">
        <f t="shared" si="18"/>
        <v>2.1095664918268042E-2</v>
      </c>
      <c r="BF83" s="21">
        <f t="shared" si="25"/>
        <v>1.8760716021162391E-2</v>
      </c>
      <c r="BG83" s="92">
        <f t="shared" si="26"/>
        <v>2.3349488971056501E-3</v>
      </c>
      <c r="BJ83" s="21"/>
      <c r="BK83" s="21"/>
      <c r="BL83" s="21"/>
      <c r="BM83" s="21"/>
    </row>
    <row r="84" spans="1:65">
      <c r="A84" s="65">
        <v>40694</v>
      </c>
      <c r="B84" s="8">
        <v>5.9711782558354987</v>
      </c>
      <c r="C84" s="8">
        <v>6.4538244402528546</v>
      </c>
      <c r="D84" s="8">
        <v>6.8618245949695797</v>
      </c>
      <c r="E84" s="8">
        <v>7.1613504256259901</v>
      </c>
      <c r="F84" s="97">
        <v>80.617825583549902</v>
      </c>
      <c r="G84" s="97">
        <v>98.382444025285494</v>
      </c>
      <c r="H84" s="97">
        <v>122.182459496958</v>
      </c>
      <c r="I84" s="97">
        <v>140.63504256259901</v>
      </c>
      <c r="J84" s="51">
        <v>111.51782558354992</v>
      </c>
      <c r="K84" s="51">
        <v>145.88244402528545</v>
      </c>
      <c r="L84" s="51">
        <v>173.58245949695794</v>
      </c>
      <c r="M84" s="51">
        <v>195.13504256259901</v>
      </c>
      <c r="N84" s="99">
        <v>3.2614257386189101</v>
      </c>
      <c r="O84" s="99">
        <v>4.6217727284425401</v>
      </c>
      <c r="P84" s="99">
        <v>6.9141421320959298</v>
      </c>
      <c r="Q84" s="99">
        <v>9.0084631885630202</v>
      </c>
      <c r="R84" s="9">
        <v>30</v>
      </c>
      <c r="S84" s="9">
        <v>20</v>
      </c>
      <c r="T84" s="9">
        <v>5</v>
      </c>
      <c r="U84" s="9">
        <v>11</v>
      </c>
      <c r="V84" s="8">
        <v>6.8406823620698898</v>
      </c>
      <c r="W84" s="8">
        <v>7.3623360583687498</v>
      </c>
      <c r="X84" s="8">
        <v>7.5872730923099398</v>
      </c>
      <c r="Y84" s="8">
        <v>7.6718818559245694</v>
      </c>
      <c r="Z84" s="18">
        <v>167.56823620698901</v>
      </c>
      <c r="AA84" s="18">
        <v>189.233605836875</v>
      </c>
      <c r="AB84" s="18">
        <v>194.727309230994</v>
      </c>
      <c r="AC84" s="18">
        <v>191.68818559245699</v>
      </c>
      <c r="AD84" s="51">
        <v>198.46823620698902</v>
      </c>
      <c r="AE84" s="51">
        <v>236.73360583687497</v>
      </c>
      <c r="AF84" s="51">
        <v>246.12730923099394</v>
      </c>
      <c r="AG84" s="51">
        <v>246.18818559245699</v>
      </c>
      <c r="AH84" s="53">
        <v>3.6315352938489101</v>
      </c>
      <c r="AI84" s="53">
        <v>4.6299562730348702</v>
      </c>
      <c r="AJ84" s="53">
        <v>7.4350701526727603</v>
      </c>
      <c r="AK84" s="53">
        <v>9.66561399008161</v>
      </c>
      <c r="AL84" s="51">
        <v>9</v>
      </c>
      <c r="AM84" s="51">
        <v>12</v>
      </c>
      <c r="AN84" s="51">
        <v>6</v>
      </c>
      <c r="AO84" s="51">
        <v>8</v>
      </c>
      <c r="AQ84" s="34">
        <f t="shared" si="19"/>
        <v>40694</v>
      </c>
      <c r="AR84" s="101">
        <f t="shared" si="20"/>
        <v>3.2357829269216715E-4</v>
      </c>
      <c r="AS84" s="29">
        <f t="shared" si="21"/>
        <v>0.33438600991838996</v>
      </c>
      <c r="AT84" s="27">
        <f t="shared" si="22"/>
        <v>1.0820005418953869E-4</v>
      </c>
      <c r="AU84" s="27">
        <f t="shared" si="23"/>
        <v>1.9168818559245699E-2</v>
      </c>
      <c r="AV84" s="89">
        <f t="shared" si="24"/>
        <v>1.9277018613435237E-2</v>
      </c>
      <c r="AW84" s="29" t="s">
        <v>105</v>
      </c>
      <c r="AX84" s="58">
        <v>22</v>
      </c>
      <c r="AY84" s="32">
        <f t="shared" si="27"/>
        <v>-6.1915263606000017E-5</v>
      </c>
      <c r="AZ84" s="38">
        <f t="shared" si="28"/>
        <v>-8.2665741128763864E-5</v>
      </c>
      <c r="BA84" s="21"/>
      <c r="BB84" s="21"/>
      <c r="BC84" s="82">
        <f t="shared" si="16"/>
        <v>1.0368444114244226E-3</v>
      </c>
      <c r="BD84" s="21">
        <f t="shared" si="17"/>
        <v>1.5091573657919926E-2</v>
      </c>
      <c r="BE84" s="82">
        <f t="shared" si="18"/>
        <v>1.9277018613435237E-2</v>
      </c>
      <c r="BF84" s="21">
        <f t="shared" si="25"/>
        <v>1.7895821778115186E-2</v>
      </c>
      <c r="BG84" s="92">
        <f t="shared" si="26"/>
        <v>1.3811968353200504E-3</v>
      </c>
      <c r="BJ84" s="21"/>
      <c r="BK84" s="21"/>
      <c r="BL84" s="21"/>
      <c r="BM84" s="21"/>
    </row>
    <row r="85" spans="1:65">
      <c r="A85" s="65">
        <v>40724</v>
      </c>
      <c r="B85" s="8">
        <v>5.9591348331290259</v>
      </c>
      <c r="C85" s="8">
        <v>6.4964807084980993</v>
      </c>
      <c r="D85" s="8">
        <v>6.9286404280748997</v>
      </c>
      <c r="E85" s="8">
        <v>7.2638056378457101</v>
      </c>
      <c r="F85" s="97">
        <v>84.413483312902599</v>
      </c>
      <c r="G85" s="97">
        <v>102.64807084981</v>
      </c>
      <c r="H85" s="97">
        <v>127.36404280748999</v>
      </c>
      <c r="I85" s="97">
        <v>146.880563784571</v>
      </c>
      <c r="J85" s="51">
        <v>119.71348331290258</v>
      </c>
      <c r="K85" s="51">
        <v>162.84807084980994</v>
      </c>
      <c r="L85" s="51">
        <v>190.06404280749007</v>
      </c>
      <c r="M85" s="51">
        <v>205.68056378457101</v>
      </c>
      <c r="N85" s="99">
        <v>3.2579841408970802</v>
      </c>
      <c r="O85" s="99">
        <v>4.6363112792211396</v>
      </c>
      <c r="P85" s="99">
        <v>6.91635134798977</v>
      </c>
      <c r="Q85" s="99">
        <v>9.0454694821833197</v>
      </c>
      <c r="R85" s="9">
        <v>29</v>
      </c>
      <c r="S85" s="9">
        <v>22</v>
      </c>
      <c r="T85" s="9">
        <v>5</v>
      </c>
      <c r="U85" s="9">
        <v>12</v>
      </c>
      <c r="V85" s="8">
        <v>6.8506516908011807</v>
      </c>
      <c r="W85" s="8">
        <v>7.4274495576624799</v>
      </c>
      <c r="X85" s="8">
        <v>7.6986765576784899</v>
      </c>
      <c r="Y85" s="8">
        <v>7.93427209942256</v>
      </c>
      <c r="Z85" s="18">
        <v>173.56516908011801</v>
      </c>
      <c r="AA85" s="18">
        <v>195.74495576624801</v>
      </c>
      <c r="AB85" s="18">
        <v>204.36765576784899</v>
      </c>
      <c r="AC85" s="18">
        <v>213.92720994225601</v>
      </c>
      <c r="AD85" s="51">
        <v>208.86516908011799</v>
      </c>
      <c r="AE85" s="51">
        <v>255.94495576624797</v>
      </c>
      <c r="AF85" s="51">
        <v>267.06765576784903</v>
      </c>
      <c r="AG85" s="51">
        <v>272.72720994225602</v>
      </c>
      <c r="AH85" s="53">
        <v>3.58396154643231</v>
      </c>
      <c r="AI85" s="53">
        <v>4.5865616081645797</v>
      </c>
      <c r="AJ85" s="53">
        <v>6.9710632287993803</v>
      </c>
      <c r="AK85" s="53">
        <v>9.1046230726650297</v>
      </c>
      <c r="AL85" s="51">
        <v>10</v>
      </c>
      <c r="AM85" s="51">
        <v>11</v>
      </c>
      <c r="AN85" s="51">
        <v>6</v>
      </c>
      <c r="AO85" s="51">
        <v>8</v>
      </c>
      <c r="AQ85" s="34">
        <f t="shared" si="19"/>
        <v>40724</v>
      </c>
      <c r="AR85" s="101">
        <f t="shared" si="20"/>
        <v>6.4192854958416729E-4</v>
      </c>
      <c r="AS85" s="29">
        <f t="shared" si="21"/>
        <v>0.89537692733497032</v>
      </c>
      <c r="AT85" s="27">
        <f t="shared" si="22"/>
        <v>5.7476801229526585E-4</v>
      </c>
      <c r="AU85" s="27">
        <f t="shared" si="23"/>
        <v>2.1392720994225602E-2</v>
      </c>
      <c r="AV85" s="89">
        <f t="shared" si="24"/>
        <v>2.1967489006520867E-2</v>
      </c>
      <c r="AW85" s="29" t="s">
        <v>106</v>
      </c>
      <c r="AX85" s="58">
        <v>21</v>
      </c>
      <c r="AY85" s="32">
        <f t="shared" si="27"/>
        <v>1.0590011595142393E-4</v>
      </c>
      <c r="AZ85" s="38">
        <f t="shared" si="28"/>
        <v>1.2811763776598241E-4</v>
      </c>
      <c r="BA85" s="21"/>
      <c r="BB85" s="21"/>
      <c r="BC85" s="82">
        <f t="shared" si="16"/>
        <v>1.0733996650433785E-3</v>
      </c>
      <c r="BD85" s="21">
        <f t="shared" si="17"/>
        <v>1.5712649116555205E-2</v>
      </c>
      <c r="BE85" s="82">
        <f t="shared" si="18"/>
        <v>2.1967489006520867E-2</v>
      </c>
      <c r="BF85" s="21">
        <f t="shared" si="25"/>
        <v>1.9903391842832199E-2</v>
      </c>
      <c r="BG85" s="92">
        <f t="shared" si="26"/>
        <v>2.0640971636886676E-3</v>
      </c>
      <c r="BJ85" s="21"/>
      <c r="BK85" s="21"/>
      <c r="BL85" s="21"/>
      <c r="BM85" s="21"/>
    </row>
    <row r="86" spans="1:65">
      <c r="A86" s="65">
        <v>40753</v>
      </c>
      <c r="B86" s="8">
        <v>5.5679878057115815</v>
      </c>
      <c r="C86" s="8">
        <v>6.0968822799586064</v>
      </c>
      <c r="D86" s="8">
        <v>6.52654593096592</v>
      </c>
      <c r="E86" s="8">
        <v>6.8720879161840802</v>
      </c>
      <c r="F86" s="97">
        <v>75.298780571158204</v>
      </c>
      <c r="G86" s="97">
        <v>93.188227995860601</v>
      </c>
      <c r="H86" s="97">
        <v>115.654593096592</v>
      </c>
      <c r="I86" s="97">
        <v>134.20879161840799</v>
      </c>
      <c r="J86" s="51">
        <v>121.09878057115813</v>
      </c>
      <c r="K86" s="51">
        <v>162.18822799586064</v>
      </c>
      <c r="L86" s="51">
        <v>190.95459309659202</v>
      </c>
      <c r="M86" s="51">
        <v>206.90879161840803</v>
      </c>
      <c r="N86" s="99">
        <v>3.2481936553646702</v>
      </c>
      <c r="O86" s="99">
        <v>4.62071694224365</v>
      </c>
      <c r="P86" s="99">
        <v>6.9122993583063099</v>
      </c>
      <c r="Q86" s="99">
        <v>8.9904471399593398</v>
      </c>
      <c r="R86" s="9">
        <v>32</v>
      </c>
      <c r="S86" s="9">
        <v>21</v>
      </c>
      <c r="T86" s="9">
        <v>5</v>
      </c>
      <c r="U86" s="9">
        <v>12</v>
      </c>
      <c r="V86" s="8">
        <v>6.5394862707168198</v>
      </c>
      <c r="W86" s="8">
        <v>7.0996144129639696</v>
      </c>
      <c r="X86" s="8">
        <v>7.3762883269439898</v>
      </c>
      <c r="Y86" s="8">
        <v>7.6483288031769101</v>
      </c>
      <c r="Z86" s="18">
        <v>172.44862707168201</v>
      </c>
      <c r="AA86" s="18">
        <v>193.461441296397</v>
      </c>
      <c r="AB86" s="18">
        <v>200.62883269439899</v>
      </c>
      <c r="AC86" s="18">
        <v>211.83288031769101</v>
      </c>
      <c r="AD86" s="51">
        <v>218.24862707168194</v>
      </c>
      <c r="AE86" s="51">
        <v>262.46144129639703</v>
      </c>
      <c r="AF86" s="51">
        <v>275.92883269439903</v>
      </c>
      <c r="AG86" s="51">
        <v>284.53288031769102</v>
      </c>
      <c r="AH86" s="53">
        <v>3.5346401187999099</v>
      </c>
      <c r="AI86" s="53">
        <v>4.5691381604731101</v>
      </c>
      <c r="AJ86" s="53">
        <v>6.9876527278595697</v>
      </c>
      <c r="AK86" s="53">
        <v>9.0591702477576099</v>
      </c>
      <c r="AL86" s="51">
        <v>12</v>
      </c>
      <c r="AM86" s="51">
        <v>9</v>
      </c>
      <c r="AN86" s="51">
        <v>7</v>
      </c>
      <c r="AO86" s="51">
        <v>7</v>
      </c>
      <c r="AQ86" s="34">
        <f t="shared" si="19"/>
        <v>40753</v>
      </c>
      <c r="AR86" s="101">
        <f t="shared" si="20"/>
        <v>6.2271604351695018E-4</v>
      </c>
      <c r="AS86" s="29">
        <f t="shared" si="21"/>
        <v>0.94082975224239007</v>
      </c>
      <c r="AT86" s="27">
        <f t="shared" si="22"/>
        <v>5.8586978093941365E-4</v>
      </c>
      <c r="AU86" s="27">
        <f t="shared" si="23"/>
        <v>2.1183288031769099E-2</v>
      </c>
      <c r="AV86" s="89">
        <f t="shared" si="24"/>
        <v>2.1769157812708512E-2</v>
      </c>
      <c r="AW86" s="29" t="s">
        <v>107</v>
      </c>
      <c r="AX86" s="58">
        <v>21</v>
      </c>
      <c r="AY86" s="32">
        <f t="shared" si="27"/>
        <v>-9.9729982122143984E-6</v>
      </c>
      <c r="AZ86" s="38">
        <f t="shared" si="28"/>
        <v>-9.4443425624930744E-6</v>
      </c>
      <c r="BA86" s="21"/>
      <c r="BB86" s="21"/>
      <c r="BC86" s="82">
        <f t="shared" si="16"/>
        <v>1.0136625407834185E-3</v>
      </c>
      <c r="BD86" s="21">
        <f t="shared" si="17"/>
        <v>1.444422507900478E-2</v>
      </c>
      <c r="BE86" s="82">
        <f t="shared" si="18"/>
        <v>2.1769157812708512E-2</v>
      </c>
      <c r="BF86" s="21">
        <f t="shared" si="25"/>
        <v>1.9351930010586282E-2</v>
      </c>
      <c r="BG86" s="92">
        <f t="shared" si="26"/>
        <v>2.4172278021222307E-3</v>
      </c>
      <c r="BJ86" s="21"/>
      <c r="BK86" s="21"/>
      <c r="BL86" s="21"/>
      <c r="BM86" s="21"/>
    </row>
    <row r="87" spans="1:65">
      <c r="A87" s="65">
        <v>40786</v>
      </c>
      <c r="B87" s="8">
        <v>5.3180414538543639</v>
      </c>
      <c r="C87" s="8">
        <v>5.9350096373839598</v>
      </c>
      <c r="D87" s="8">
        <v>6.4042571969967899</v>
      </c>
      <c r="E87" s="8">
        <v>6.7506629361678607</v>
      </c>
      <c r="F87" s="97">
        <v>98.304145385436399</v>
      </c>
      <c r="G87" s="97">
        <v>121.000963738396</v>
      </c>
      <c r="H87" s="97">
        <v>146.42571969967901</v>
      </c>
      <c r="I87" s="97">
        <v>164.566293616786</v>
      </c>
      <c r="J87" s="51">
        <v>155.1041453854364</v>
      </c>
      <c r="K87" s="51">
        <v>201.10096373839596</v>
      </c>
      <c r="L87" s="51">
        <v>230.02571969967894</v>
      </c>
      <c r="M87" s="51">
        <v>237.86629361678604</v>
      </c>
      <c r="N87" s="99">
        <v>3.2102607407549399</v>
      </c>
      <c r="O87" s="99">
        <v>4.6109717031640303</v>
      </c>
      <c r="P87" s="99">
        <v>6.9285577410700396</v>
      </c>
      <c r="Q87" s="99">
        <v>8.93518393611261</v>
      </c>
      <c r="R87" s="9">
        <v>33</v>
      </c>
      <c r="S87" s="9">
        <v>20</v>
      </c>
      <c r="T87" s="9">
        <v>5</v>
      </c>
      <c r="U87" s="9">
        <v>12</v>
      </c>
      <c r="V87" s="8">
        <v>6.4187985509359695</v>
      </c>
      <c r="W87" s="8">
        <v>7.0345028540769698</v>
      </c>
      <c r="X87" s="8">
        <v>7.3678076462054491</v>
      </c>
      <c r="Y87" s="8">
        <v>7.6765965983477802</v>
      </c>
      <c r="Z87" s="18">
        <v>208.379855093597</v>
      </c>
      <c r="AA87" s="18">
        <v>230.95028540769701</v>
      </c>
      <c r="AB87" s="18">
        <v>242.780764620545</v>
      </c>
      <c r="AC87" s="18">
        <v>257.15965983477798</v>
      </c>
      <c r="AD87" s="51">
        <v>265.17985509359698</v>
      </c>
      <c r="AE87" s="51">
        <v>311.05028540769695</v>
      </c>
      <c r="AF87" s="51">
        <v>326.38076462054494</v>
      </c>
      <c r="AG87" s="51">
        <v>330.45965983477805</v>
      </c>
      <c r="AH87" s="53">
        <v>3.57079542151574</v>
      </c>
      <c r="AI87" s="53">
        <v>4.5636955612754901</v>
      </c>
      <c r="AJ87" s="53">
        <v>7.0010369395112999</v>
      </c>
      <c r="AK87" s="53">
        <v>9.0134667194816007</v>
      </c>
      <c r="AL87" s="51">
        <v>12</v>
      </c>
      <c r="AM87" s="51">
        <v>8</v>
      </c>
      <c r="AN87" s="51">
        <v>7</v>
      </c>
      <c r="AO87" s="51">
        <v>7</v>
      </c>
      <c r="AQ87" s="34">
        <f t="shared" si="19"/>
        <v>40786</v>
      </c>
      <c r="AR87" s="101">
        <f t="shared" si="20"/>
        <v>8.0412218695208966E-4</v>
      </c>
      <c r="AS87" s="29">
        <f t="shared" si="21"/>
        <v>0.98653328051839928</v>
      </c>
      <c r="AT87" s="27">
        <f t="shared" si="22"/>
        <v>7.9329329903147453E-4</v>
      </c>
      <c r="AU87" s="27">
        <f t="shared" si="23"/>
        <v>2.57159659834778E-2</v>
      </c>
      <c r="AV87" s="89">
        <f t="shared" si="24"/>
        <v>2.6509259282509273E-2</v>
      </c>
      <c r="AW87" s="29" t="s">
        <v>108</v>
      </c>
      <c r="AX87" s="58">
        <v>22</v>
      </c>
      <c r="AY87" s="32">
        <f t="shared" si="27"/>
        <v>2.060308159867591E-4</v>
      </c>
      <c r="AZ87" s="38">
        <f t="shared" si="28"/>
        <v>2.154591577182164E-4</v>
      </c>
      <c r="BA87" s="21"/>
      <c r="BB87" s="21"/>
      <c r="BC87" s="82">
        <f t="shared" si="16"/>
        <v>1.1398249990498912E-3</v>
      </c>
      <c r="BD87" s="21">
        <f t="shared" si="17"/>
        <v>1.7670333330687352E-2</v>
      </c>
      <c r="BE87" s="82">
        <f t="shared" si="18"/>
        <v>2.6509259282509273E-2</v>
      </c>
      <c r="BF87" s="21">
        <f t="shared" si="25"/>
        <v>2.3592413718408041E-2</v>
      </c>
      <c r="BG87" s="92">
        <f t="shared" si="26"/>
        <v>2.9168455641012322E-3</v>
      </c>
      <c r="BJ87" s="21"/>
      <c r="BK87" s="21"/>
      <c r="BL87" s="21"/>
      <c r="BM87" s="21"/>
    </row>
    <row r="88" spans="1:65">
      <c r="A88" s="65">
        <v>40816</v>
      </c>
      <c r="B88" s="8">
        <v>5.3385275148434603</v>
      </c>
      <c r="C88" s="8">
        <v>5.92801431990274</v>
      </c>
      <c r="D88" s="8">
        <v>6.4672605700265899</v>
      </c>
      <c r="E88" s="8">
        <v>6.8228036789785103</v>
      </c>
      <c r="F88" s="97">
        <v>118.852751484346</v>
      </c>
      <c r="G88" s="97">
        <v>141.80143199027401</v>
      </c>
      <c r="H88" s="97">
        <v>174.72605700265899</v>
      </c>
      <c r="I88" s="97">
        <v>194.78036789785099</v>
      </c>
      <c r="J88" s="51">
        <v>171.85275148434602</v>
      </c>
      <c r="K88" s="51">
        <v>214.10143199027399</v>
      </c>
      <c r="L88" s="51">
        <v>251.02605700265897</v>
      </c>
      <c r="M88" s="51">
        <v>260.28036789785102</v>
      </c>
      <c r="N88" s="99">
        <v>3.1927372178283999</v>
      </c>
      <c r="O88" s="99">
        <v>4.6151773133644598</v>
      </c>
      <c r="P88" s="99">
        <v>6.9486216869502</v>
      </c>
      <c r="Q88" s="99">
        <v>9.0130786868160104</v>
      </c>
      <c r="R88" s="9">
        <v>35</v>
      </c>
      <c r="S88" s="9">
        <v>20</v>
      </c>
      <c r="T88" s="9">
        <v>4</v>
      </c>
      <c r="U88" s="9">
        <v>13</v>
      </c>
      <c r="V88" s="8">
        <v>6.4583118019832302</v>
      </c>
      <c r="W88" s="8">
        <v>7.0683614651502893</v>
      </c>
      <c r="X88" s="8">
        <v>7.3729225979135498</v>
      </c>
      <c r="Y88" s="8">
        <v>7.6913129731475802</v>
      </c>
      <c r="Z88" s="18">
        <v>230.83118019832301</v>
      </c>
      <c r="AA88" s="18">
        <v>255.83614651502899</v>
      </c>
      <c r="AB88" s="18">
        <v>265.29225979135498</v>
      </c>
      <c r="AC88" s="18">
        <v>281.631297314758</v>
      </c>
      <c r="AD88" s="51">
        <v>283.83118019832307</v>
      </c>
      <c r="AE88" s="51">
        <v>328.13614651502894</v>
      </c>
      <c r="AF88" s="51">
        <v>341.59225979135499</v>
      </c>
      <c r="AG88" s="51">
        <v>347.13129731475806</v>
      </c>
      <c r="AH88" s="53">
        <v>3.5157752856972202</v>
      </c>
      <c r="AI88" s="53">
        <v>4.5535583806094699</v>
      </c>
      <c r="AJ88" s="53">
        <v>7.0104409055819099</v>
      </c>
      <c r="AK88" s="53">
        <v>8.9690600040617294</v>
      </c>
      <c r="AL88" s="51">
        <v>16</v>
      </c>
      <c r="AM88" s="51">
        <v>5</v>
      </c>
      <c r="AN88" s="51">
        <v>6</v>
      </c>
      <c r="AO88" s="51">
        <v>7</v>
      </c>
      <c r="AQ88" s="34">
        <f t="shared" si="19"/>
        <v>40816</v>
      </c>
      <c r="AR88" s="101">
        <f t="shared" si="20"/>
        <v>8.1845838502640441E-4</v>
      </c>
      <c r="AS88" s="29">
        <f t="shared" si="21"/>
        <v>1.0309399959382706</v>
      </c>
      <c r="AT88" s="27">
        <f t="shared" si="22"/>
        <v>8.4378148413476487E-4</v>
      </c>
      <c r="AU88" s="27">
        <f t="shared" si="23"/>
        <v>2.8163129731475799E-2</v>
      </c>
      <c r="AV88" s="89">
        <f t="shared" si="24"/>
        <v>2.9006911215610564E-2</v>
      </c>
      <c r="AW88" s="29" t="s">
        <v>109</v>
      </c>
      <c r="AX88" s="58">
        <v>22</v>
      </c>
      <c r="AY88" s="32">
        <f t="shared" si="27"/>
        <v>1.1123471581809086E-4</v>
      </c>
      <c r="AZ88" s="38">
        <f t="shared" si="28"/>
        <v>1.1352963332278594E-4</v>
      </c>
      <c r="BA88" s="21"/>
      <c r="BB88" s="21"/>
      <c r="BC88" s="82">
        <f t="shared" si="16"/>
        <v>1.310035370961068E-3</v>
      </c>
      <c r="BD88" s="21">
        <f t="shared" si="17"/>
        <v>2.0770938618411471E-2</v>
      </c>
      <c r="BE88" s="82">
        <f t="shared" si="18"/>
        <v>2.9006911215610564E-2</v>
      </c>
      <c r="BF88" s="21">
        <f t="shared" si="25"/>
        <v>2.6289040258534863E-2</v>
      </c>
      <c r="BG88" s="92">
        <f t="shared" si="26"/>
        <v>2.7178709570757006E-3</v>
      </c>
      <c r="BJ88" s="21"/>
      <c r="BK88" s="21"/>
      <c r="BL88" s="21"/>
      <c r="BM88" s="21"/>
    </row>
    <row r="89" spans="1:65">
      <c r="A89" s="65">
        <v>40847</v>
      </c>
      <c r="B89" s="8">
        <v>5.4402375503393294</v>
      </c>
      <c r="C89" s="8">
        <v>6.0760850487030194</v>
      </c>
      <c r="D89" s="8">
        <v>6.6130804385403401</v>
      </c>
      <c r="E89" s="8">
        <v>6.9121444024063798</v>
      </c>
      <c r="F89" s="97">
        <v>109.023755033933</v>
      </c>
      <c r="G89" s="97">
        <v>135.108504870302</v>
      </c>
      <c r="H89" s="97">
        <v>164.308043854034</v>
      </c>
      <c r="I89" s="97">
        <v>174.714440240638</v>
      </c>
      <c r="J89" s="51">
        <v>156.12375503393298</v>
      </c>
      <c r="K89" s="51">
        <v>203.30850487030193</v>
      </c>
      <c r="L89" s="51">
        <v>237.208043854034</v>
      </c>
      <c r="M89" s="51">
        <v>240.31444024063796</v>
      </c>
      <c r="N89" s="99">
        <v>3.1573813778679298</v>
      </c>
      <c r="O89" s="99">
        <v>4.6080287765064201</v>
      </c>
      <c r="P89" s="99">
        <v>6.9636414689578299</v>
      </c>
      <c r="Q89" s="99">
        <v>8.9577943484373002</v>
      </c>
      <c r="R89" s="9">
        <v>35</v>
      </c>
      <c r="S89" s="9">
        <v>20</v>
      </c>
      <c r="T89" s="9">
        <v>5</v>
      </c>
      <c r="U89" s="9">
        <v>12</v>
      </c>
      <c r="V89" s="8">
        <v>6.6891947581761499</v>
      </c>
      <c r="W89" s="8">
        <v>7.339466478850829</v>
      </c>
      <c r="X89" s="8">
        <v>7.7545108995123293</v>
      </c>
      <c r="Y89" s="8">
        <v>8.1923549992817293</v>
      </c>
      <c r="Z89" s="18">
        <v>233.91947581761499</v>
      </c>
      <c r="AA89" s="18">
        <v>261.446647885083</v>
      </c>
      <c r="AB89" s="18">
        <v>278.45108995123297</v>
      </c>
      <c r="AC89" s="18">
        <v>302.735499928173</v>
      </c>
      <c r="AD89" s="51">
        <v>281.01947581761499</v>
      </c>
      <c r="AE89" s="51">
        <v>329.64664788508293</v>
      </c>
      <c r="AF89" s="51">
        <v>351.35108995123301</v>
      </c>
      <c r="AG89" s="51">
        <v>368.33549992817296</v>
      </c>
      <c r="AH89" s="53">
        <v>3.4746313790740802</v>
      </c>
      <c r="AI89" s="53">
        <v>4.5727934203044498</v>
      </c>
      <c r="AJ89" s="53">
        <v>7.0459844121848301</v>
      </c>
      <c r="AK89" s="53">
        <v>9.06705756812765</v>
      </c>
      <c r="AL89" s="51">
        <v>18</v>
      </c>
      <c r="AM89" s="51">
        <v>5</v>
      </c>
      <c r="AN89" s="51">
        <v>6</v>
      </c>
      <c r="AO89" s="51">
        <v>9</v>
      </c>
      <c r="AQ89" s="34">
        <f t="shared" si="19"/>
        <v>40847</v>
      </c>
      <c r="AR89" s="101">
        <f t="shared" si="20"/>
        <v>1.124887026787872E-3</v>
      </c>
      <c r="AS89" s="29">
        <f t="shared" si="21"/>
        <v>0.93294243187235004</v>
      </c>
      <c r="AT89" s="27">
        <f t="shared" si="22"/>
        <v>1.0494548383531348E-3</v>
      </c>
      <c r="AU89" s="27">
        <f t="shared" si="23"/>
        <v>3.0273549992817301E-2</v>
      </c>
      <c r="AV89" s="89">
        <f t="shared" si="24"/>
        <v>3.1323004831170433E-2</v>
      </c>
      <c r="AW89" s="29" t="s">
        <v>110</v>
      </c>
      <c r="AX89" s="58">
        <v>20</v>
      </c>
      <c r="AY89" s="32">
        <f t="shared" si="27"/>
        <v>1.0552101306707511E-4</v>
      </c>
      <c r="AZ89" s="38">
        <f t="shared" si="28"/>
        <v>1.1580468077799343E-4</v>
      </c>
      <c r="BA89" s="21"/>
      <c r="BB89" s="21"/>
      <c r="BC89" s="82">
        <f t="shared" si="16"/>
        <v>1.1325353484354051E-3</v>
      </c>
      <c r="BD89" s="21">
        <f t="shared" si="17"/>
        <v>1.8651778764797709E-2</v>
      </c>
      <c r="BE89" s="82">
        <f t="shared" si="18"/>
        <v>3.1323004831170433E-2</v>
      </c>
      <c r="BF89" s="21">
        <f t="shared" si="25"/>
        <v>2.7141500229267437E-2</v>
      </c>
      <c r="BG89" s="92">
        <f t="shared" si="26"/>
        <v>4.1815046019029953E-3</v>
      </c>
      <c r="BJ89" s="21"/>
      <c r="BK89" s="21"/>
      <c r="BL89" s="21"/>
      <c r="BM89" s="21"/>
    </row>
    <row r="90" spans="1:65">
      <c r="A90" s="65">
        <v>40877</v>
      </c>
      <c r="B90" s="8">
        <v>5.0020356814045499</v>
      </c>
      <c r="C90" s="8">
        <v>5.6835901286905504</v>
      </c>
      <c r="D90" s="8">
        <v>6.2835556807014106</v>
      </c>
      <c r="E90" s="8">
        <v>6.6095540483683903</v>
      </c>
      <c r="F90" s="97">
        <v>111.703568140455</v>
      </c>
      <c r="G90" s="97">
        <v>135.85901286905499</v>
      </c>
      <c r="H90" s="97">
        <v>172.355568070141</v>
      </c>
      <c r="I90" s="97">
        <v>187.95540483683899</v>
      </c>
      <c r="J90" s="51">
        <v>188.003568140455</v>
      </c>
      <c r="K90" s="51">
        <v>237.95901286905502</v>
      </c>
      <c r="L90" s="51">
        <v>272.45556807014106</v>
      </c>
      <c r="M90" s="51">
        <v>267.85540483683906</v>
      </c>
      <c r="N90" s="99">
        <v>3.2055027703311798</v>
      </c>
      <c r="O90" s="99">
        <v>4.6065275451722396</v>
      </c>
      <c r="P90" s="99">
        <v>6.9546859642336001</v>
      </c>
      <c r="Q90" s="99">
        <v>9.1480605142525793</v>
      </c>
      <c r="R90" s="9">
        <v>34</v>
      </c>
      <c r="S90" s="9">
        <v>20</v>
      </c>
      <c r="T90" s="9">
        <v>5</v>
      </c>
      <c r="U90" s="9">
        <v>14</v>
      </c>
      <c r="V90" s="8">
        <v>6.2245789483381095</v>
      </c>
      <c r="W90" s="8">
        <v>6.98575797378723</v>
      </c>
      <c r="X90" s="8">
        <v>7.4190436010351402</v>
      </c>
      <c r="Y90" s="8">
        <v>7.8150143066273507</v>
      </c>
      <c r="Z90" s="18">
        <v>233.957894833811</v>
      </c>
      <c r="AA90" s="18">
        <v>266.075797378723</v>
      </c>
      <c r="AB90" s="18">
        <v>285.90436010351402</v>
      </c>
      <c r="AC90" s="18">
        <v>308.501430662735</v>
      </c>
      <c r="AD90" s="51">
        <v>310.25789483381095</v>
      </c>
      <c r="AE90" s="51">
        <v>368.17579737872302</v>
      </c>
      <c r="AF90" s="51">
        <v>386.00436010351405</v>
      </c>
      <c r="AG90" s="51">
        <v>388.40143066273504</v>
      </c>
      <c r="AH90" s="53">
        <v>3.4234154439580902</v>
      </c>
      <c r="AI90" s="53">
        <v>4.5997517877706802</v>
      </c>
      <c r="AJ90" s="53">
        <v>7.1110203493938799</v>
      </c>
      <c r="AK90" s="53">
        <v>9.1882143289391394</v>
      </c>
      <c r="AL90" s="51">
        <v>18</v>
      </c>
      <c r="AM90" s="51">
        <v>5</v>
      </c>
      <c r="AN90" s="51">
        <v>7</v>
      </c>
      <c r="AO90" s="51">
        <v>10</v>
      </c>
      <c r="AQ90" s="34">
        <f t="shared" si="19"/>
        <v>40877</v>
      </c>
      <c r="AR90" s="101">
        <f t="shared" si="20"/>
        <v>1.1897186581806406E-3</v>
      </c>
      <c r="AS90" s="29">
        <f t="shared" si="21"/>
        <v>0.81178567106086064</v>
      </c>
      <c r="AT90" s="27">
        <f t="shared" si="22"/>
        <v>9.65796559304798E-4</v>
      </c>
      <c r="AU90" s="27">
        <f t="shared" si="23"/>
        <v>3.0850143066273501E-2</v>
      </c>
      <c r="AV90" s="89">
        <f t="shared" si="24"/>
        <v>3.1815939625578299E-2</v>
      </c>
      <c r="AW90" s="29" t="s">
        <v>111</v>
      </c>
      <c r="AX90" s="58">
        <v>22</v>
      </c>
      <c r="AY90" s="32">
        <f t="shared" si="27"/>
        <v>2.6208776066190895E-5</v>
      </c>
      <c r="AZ90" s="38">
        <f t="shared" si="28"/>
        <v>2.2406127018539379E-5</v>
      </c>
      <c r="BA90" s="21"/>
      <c r="BB90" s="21"/>
      <c r="BC90" s="82">
        <f t="shared" si="16"/>
        <v>1.3014544213663449E-3</v>
      </c>
      <c r="BD90" s="21">
        <f t="shared" si="17"/>
        <v>1.9904300894146448E-2</v>
      </c>
      <c r="BE90" s="82">
        <f t="shared" si="18"/>
        <v>3.1815939625578299E-2</v>
      </c>
      <c r="BF90" s="21">
        <f t="shared" si="25"/>
        <v>2.7885098844205793E-2</v>
      </c>
      <c r="BG90" s="92">
        <f t="shared" si="26"/>
        <v>3.9308407813725063E-3</v>
      </c>
      <c r="BJ90" s="21"/>
      <c r="BK90" s="21"/>
      <c r="BL90" s="21"/>
      <c r="BM90" s="21"/>
    </row>
    <row r="91" spans="1:65">
      <c r="A91" s="65">
        <v>40907</v>
      </c>
      <c r="B91" s="8">
        <v>5.0596366785593201</v>
      </c>
      <c r="C91" s="8">
        <v>5.6391210208601299</v>
      </c>
      <c r="D91" s="8">
        <v>6.1658429705819291</v>
      </c>
      <c r="E91" s="8">
        <v>6.4182158729146499</v>
      </c>
      <c r="F91" s="97">
        <v>114.963667855932</v>
      </c>
      <c r="G91" s="97">
        <v>133.91210208601299</v>
      </c>
      <c r="H91" s="97">
        <v>169.58429705819299</v>
      </c>
      <c r="I91" s="97">
        <v>184.32158729146499</v>
      </c>
      <c r="J91" s="51">
        <v>193.163667855932</v>
      </c>
      <c r="K91" s="51">
        <v>238.51210208601299</v>
      </c>
      <c r="L91" s="51">
        <v>277.78429705819298</v>
      </c>
      <c r="M91" s="51">
        <v>275.02158729146498</v>
      </c>
      <c r="N91" s="99">
        <v>3.23925526337415</v>
      </c>
      <c r="O91" s="99">
        <v>4.6055646001061001</v>
      </c>
      <c r="P91" s="99">
        <v>6.9709610111843396</v>
      </c>
      <c r="Q91" s="99">
        <v>9.0960121460249006</v>
      </c>
      <c r="R91" s="9">
        <v>34</v>
      </c>
      <c r="S91" s="9">
        <v>19</v>
      </c>
      <c r="T91" s="9">
        <v>5</v>
      </c>
      <c r="U91" s="9">
        <v>14</v>
      </c>
      <c r="V91" s="8">
        <v>6.2536732435937896</v>
      </c>
      <c r="W91" s="8">
        <v>7.0177111877000797</v>
      </c>
      <c r="X91" s="8">
        <v>7.4444365557032199</v>
      </c>
      <c r="Y91" s="8">
        <v>7.7664819423277605</v>
      </c>
      <c r="Z91" s="18">
        <v>234.36732435937901</v>
      </c>
      <c r="AA91" s="18">
        <v>271.771118770008</v>
      </c>
      <c r="AB91" s="18">
        <v>297.44365557032199</v>
      </c>
      <c r="AC91" s="18">
        <v>319.14819423277601</v>
      </c>
      <c r="AD91" s="51">
        <v>312.56732435937903</v>
      </c>
      <c r="AE91" s="51">
        <v>376.37111877000797</v>
      </c>
      <c r="AF91" s="51">
        <v>405.64365557032198</v>
      </c>
      <c r="AG91" s="51">
        <v>409.848194232776</v>
      </c>
      <c r="AH91" s="53">
        <v>3.3621885366640401</v>
      </c>
      <c r="AI91" s="53">
        <v>4.59178785564196</v>
      </c>
      <c r="AJ91" s="53">
        <v>7.1144682811062498</v>
      </c>
      <c r="AK91" s="53">
        <v>9.1388370566169694</v>
      </c>
      <c r="AL91" s="51">
        <v>20</v>
      </c>
      <c r="AM91" s="51">
        <v>4</v>
      </c>
      <c r="AN91" s="51">
        <v>7</v>
      </c>
      <c r="AO91" s="51">
        <v>10</v>
      </c>
      <c r="AQ91" s="34">
        <f t="shared" si="19"/>
        <v>40907</v>
      </c>
      <c r="AR91" s="101">
        <f t="shared" si="20"/>
        <v>1.3689944363943071E-3</v>
      </c>
      <c r="AS91" s="29">
        <f t="shared" si="21"/>
        <v>0.86116294338303057</v>
      </c>
      <c r="AT91" s="27">
        <f t="shared" si="22"/>
        <v>1.1789272783203145E-3</v>
      </c>
      <c r="AU91" s="27">
        <f t="shared" si="23"/>
        <v>3.1914819423277598E-2</v>
      </c>
      <c r="AV91" s="89">
        <f t="shared" si="24"/>
        <v>3.3093746701597912E-2</v>
      </c>
      <c r="AW91" s="29" t="s">
        <v>112</v>
      </c>
      <c r="AX91" s="58">
        <v>20</v>
      </c>
      <c r="AY91" s="32">
        <f t="shared" si="27"/>
        <v>5.3233817850204847E-5</v>
      </c>
      <c r="AZ91" s="38">
        <f t="shared" si="28"/>
        <v>6.3890353800980659E-5</v>
      </c>
      <c r="BA91" s="21"/>
      <c r="BB91" s="21"/>
      <c r="BC91" s="82">
        <f t="shared" si="16"/>
        <v>1.2168702103701429E-3</v>
      </c>
      <c r="BD91" s="21">
        <f t="shared" si="17"/>
        <v>1.9532194619185234E-2</v>
      </c>
      <c r="BE91" s="82">
        <f t="shared" si="18"/>
        <v>3.3093746701597912E-2</v>
      </c>
      <c r="BF91" s="21">
        <f t="shared" si="25"/>
        <v>2.8618434514401731E-2</v>
      </c>
      <c r="BG91" s="92">
        <f t="shared" si="26"/>
        <v>4.4753121871961808E-3</v>
      </c>
      <c r="BJ91" s="21"/>
      <c r="BK91" s="21"/>
      <c r="BL91" s="21"/>
      <c r="BM91" s="21"/>
    </row>
    <row r="92" spans="1:65">
      <c r="A92" s="65">
        <v>40939</v>
      </c>
      <c r="B92" s="8">
        <v>4.9612606497730001</v>
      </c>
      <c r="C92" s="8">
        <v>5.5547295485422898</v>
      </c>
      <c r="D92" s="8">
        <v>6.0934108342409496</v>
      </c>
      <c r="E92" s="8">
        <v>6.4126408731420694</v>
      </c>
      <c r="F92" s="97">
        <v>112.1260649773</v>
      </c>
      <c r="G92" s="97">
        <v>134.47295485422899</v>
      </c>
      <c r="H92" s="97">
        <v>166.34108342409499</v>
      </c>
      <c r="I92" s="97">
        <v>181.76408731420699</v>
      </c>
      <c r="J92" s="51">
        <v>179.42606497730003</v>
      </c>
      <c r="K92" s="51">
        <v>224.672954854229</v>
      </c>
      <c r="L92" s="51">
        <v>255.74108342409494</v>
      </c>
      <c r="M92" s="51">
        <v>269.46408731420695</v>
      </c>
      <c r="N92" s="99">
        <v>3.1341098543969501</v>
      </c>
      <c r="O92" s="99">
        <v>4.5836223502120204</v>
      </c>
      <c r="P92" s="99">
        <v>6.9849329873706703</v>
      </c>
      <c r="Q92" s="99">
        <v>9.0426250115057396</v>
      </c>
      <c r="R92" s="9">
        <v>36</v>
      </c>
      <c r="S92" s="9">
        <v>19</v>
      </c>
      <c r="T92" s="9">
        <v>6</v>
      </c>
      <c r="U92" s="9">
        <v>13</v>
      </c>
      <c r="V92" s="8">
        <v>6.3342496469042704</v>
      </c>
      <c r="W92" s="8">
        <v>7.0448691866114306</v>
      </c>
      <c r="X92" s="8">
        <v>7.4587540505392091</v>
      </c>
      <c r="Y92" s="8">
        <v>7.85436538780103</v>
      </c>
      <c r="Z92" s="18">
        <v>249.424964690427</v>
      </c>
      <c r="AA92" s="18">
        <v>283.48691866114302</v>
      </c>
      <c r="AB92" s="18">
        <v>302.87540505392099</v>
      </c>
      <c r="AC92" s="18">
        <v>325.93653878010298</v>
      </c>
      <c r="AD92" s="51">
        <v>316.72496469042699</v>
      </c>
      <c r="AE92" s="51">
        <v>373.68691866114307</v>
      </c>
      <c r="AF92" s="51">
        <v>392.27540505392096</v>
      </c>
      <c r="AG92" s="51">
        <v>413.63653878010297</v>
      </c>
      <c r="AH92" s="53">
        <v>3.3074760767411799</v>
      </c>
      <c r="AI92" s="53">
        <v>4.5996036295597804</v>
      </c>
      <c r="AJ92" s="53">
        <v>7.1176132197724096</v>
      </c>
      <c r="AK92" s="53">
        <v>9.0881969494904897</v>
      </c>
      <c r="AL92" s="51">
        <v>20</v>
      </c>
      <c r="AM92" s="51">
        <v>4</v>
      </c>
      <c r="AN92" s="51">
        <v>8</v>
      </c>
      <c r="AO92" s="51">
        <v>9</v>
      </c>
      <c r="AQ92" s="34">
        <f t="shared" si="19"/>
        <v>40939</v>
      </c>
      <c r="AR92" s="101">
        <f t="shared" si="20"/>
        <v>1.2188399287875603E-3</v>
      </c>
      <c r="AS92" s="29">
        <f t="shared" si="21"/>
        <v>0.91180305050951027</v>
      </c>
      <c r="AT92" s="27">
        <f t="shared" si="22"/>
        <v>1.1113419651512919E-3</v>
      </c>
      <c r="AU92" s="27">
        <f t="shared" si="23"/>
        <v>3.2593653878010297E-2</v>
      </c>
      <c r="AV92" s="89">
        <f t="shared" si="24"/>
        <v>3.3704995843161591E-2</v>
      </c>
      <c r="AW92" s="29" t="s">
        <v>113</v>
      </c>
      <c r="AX92" s="58">
        <v>20</v>
      </c>
      <c r="AY92" s="32">
        <f t="shared" si="27"/>
        <v>3.3941722736634956E-5</v>
      </c>
      <c r="AZ92" s="38">
        <f t="shared" si="28"/>
        <v>3.0562457078183933E-5</v>
      </c>
      <c r="BA92" s="21"/>
      <c r="BB92" s="21"/>
      <c r="BC92" s="82">
        <f t="shared" si="16"/>
        <v>1.1890745842347028E-3</v>
      </c>
      <c r="BD92" s="21">
        <f t="shared" si="17"/>
        <v>1.9314798997821216E-2</v>
      </c>
      <c r="BE92" s="82">
        <f t="shared" si="18"/>
        <v>3.3704995843161591E-2</v>
      </c>
      <c r="BF92" s="21">
        <f t="shared" si="25"/>
        <v>2.8956230884199269E-2</v>
      </c>
      <c r="BG92" s="92">
        <f t="shared" si="26"/>
        <v>4.7487649589623218E-3</v>
      </c>
      <c r="BJ92" s="21"/>
      <c r="BK92" s="21"/>
      <c r="BL92" s="21"/>
      <c r="BM92" s="21"/>
    </row>
    <row r="93" spans="1:65">
      <c r="A93" s="65">
        <v>40968</v>
      </c>
      <c r="B93" s="8">
        <v>5.3198422955951798</v>
      </c>
      <c r="C93" s="8">
        <v>5.7828565763786601</v>
      </c>
      <c r="D93" s="8">
        <v>6.2578842994431501</v>
      </c>
      <c r="E93" s="8">
        <v>6.5396300504870597</v>
      </c>
      <c r="F93" s="97">
        <v>109.484229559518</v>
      </c>
      <c r="G93" s="97">
        <v>128.285657637866</v>
      </c>
      <c r="H93" s="97">
        <v>159.788429944315</v>
      </c>
      <c r="I93" s="97">
        <v>174.46300504870601</v>
      </c>
      <c r="J93" s="51">
        <v>170.68422955951797</v>
      </c>
      <c r="K93" s="51">
        <v>210.68565763786597</v>
      </c>
      <c r="L93" s="51">
        <v>244.68842994431503</v>
      </c>
      <c r="M93" s="51">
        <v>256.76300504870602</v>
      </c>
      <c r="N93" s="99">
        <v>3.1465741889726999</v>
      </c>
      <c r="O93" s="99">
        <v>4.57814728733391</v>
      </c>
      <c r="P93" s="99">
        <v>6.9213806784357903</v>
      </c>
      <c r="Q93" s="99">
        <v>9.0738047277922895</v>
      </c>
      <c r="R93" s="9">
        <v>39</v>
      </c>
      <c r="S93" s="9">
        <v>22</v>
      </c>
      <c r="T93" s="9">
        <v>6</v>
      </c>
      <c r="U93" s="9">
        <v>14</v>
      </c>
      <c r="V93" s="8">
        <v>6.7841106887502693</v>
      </c>
      <c r="W93" s="8">
        <v>7.3420478003849796</v>
      </c>
      <c r="X93" s="8">
        <v>7.5765516722503703</v>
      </c>
      <c r="Y93" s="8">
        <v>7.92270694679224</v>
      </c>
      <c r="Z93" s="18">
        <v>255.91106887502701</v>
      </c>
      <c r="AA93" s="18">
        <v>284.20478003849797</v>
      </c>
      <c r="AB93" s="18">
        <v>291.65516722503702</v>
      </c>
      <c r="AC93" s="18">
        <v>312.77069467922399</v>
      </c>
      <c r="AD93" s="51">
        <v>317.111068875027</v>
      </c>
      <c r="AE93" s="51">
        <v>366.60478003849795</v>
      </c>
      <c r="AF93" s="51">
        <v>376.55516722503705</v>
      </c>
      <c r="AG93" s="51">
        <v>395.070694679224</v>
      </c>
      <c r="AH93" s="53">
        <v>3.2990080989099102</v>
      </c>
      <c r="AI93" s="53">
        <v>4.6328074377605404</v>
      </c>
      <c r="AJ93" s="53">
        <v>7.1203289355630597</v>
      </c>
      <c r="AK93" s="53">
        <v>9.0405714943290096</v>
      </c>
      <c r="AL93" s="51">
        <v>17</v>
      </c>
      <c r="AM93" s="51">
        <v>4</v>
      </c>
      <c r="AN93" s="51">
        <v>8</v>
      </c>
      <c r="AO93" s="51">
        <v>9</v>
      </c>
      <c r="AQ93" s="34">
        <f t="shared" si="19"/>
        <v>40968</v>
      </c>
      <c r="AR93" s="101">
        <f t="shared" si="20"/>
        <v>8.7193637830997939E-4</v>
      </c>
      <c r="AS93" s="29">
        <f t="shared" si="21"/>
        <v>0.95942850567099036</v>
      </c>
      <c r="AT93" s="27">
        <f t="shared" si="22"/>
        <v>8.3656061648211891E-4</v>
      </c>
      <c r="AU93" s="27">
        <f t="shared" si="23"/>
        <v>3.12770694679224E-2</v>
      </c>
      <c r="AV93" s="89">
        <f t="shared" si="24"/>
        <v>3.2113630084404515E-2</v>
      </c>
      <c r="AW93" s="29" t="s">
        <v>114</v>
      </c>
      <c r="AX93" s="58">
        <v>21</v>
      </c>
      <c r="AY93" s="32">
        <f t="shared" si="27"/>
        <v>-6.269449571847127E-5</v>
      </c>
      <c r="AZ93" s="38">
        <f t="shared" si="28"/>
        <v>-7.5779321845575019E-5</v>
      </c>
      <c r="BA93" s="21"/>
      <c r="BB93" s="21"/>
      <c r="BC93" s="82">
        <f t="shared" si="16"/>
        <v>1.118996615150365E-3</v>
      </c>
      <c r="BD93" s="21">
        <f t="shared" si="17"/>
        <v>1.8482709879439299E-2</v>
      </c>
      <c r="BE93" s="82">
        <f t="shared" si="18"/>
        <v>3.2113630084404515E-2</v>
      </c>
      <c r="BF93" s="21">
        <f t="shared" si="25"/>
        <v>2.7615426416765995E-2</v>
      </c>
      <c r="BG93" s="92">
        <f t="shared" si="26"/>
        <v>4.4982036676385201E-3</v>
      </c>
      <c r="BJ93" s="21"/>
      <c r="BK93" s="21"/>
      <c r="BL93" s="21"/>
      <c r="BM93" s="21"/>
    </row>
    <row r="94" spans="1:65">
      <c r="A94" s="65">
        <v>40998</v>
      </c>
      <c r="B94" s="8">
        <v>5.0735372572362598</v>
      </c>
      <c r="C94" s="8">
        <v>5.59075947521782</v>
      </c>
      <c r="D94" s="8">
        <v>6.10209664363546</v>
      </c>
      <c r="E94" s="8">
        <v>6.4160292449382297</v>
      </c>
      <c r="F94" s="97">
        <v>102.353725723626</v>
      </c>
      <c r="G94" s="97">
        <v>121.575947521782</v>
      </c>
      <c r="H94" s="97">
        <v>152.70966436354601</v>
      </c>
      <c r="I94" s="97">
        <v>165.602924493823</v>
      </c>
      <c r="J94" s="51">
        <v>159.75372572362599</v>
      </c>
      <c r="K94" s="51">
        <v>202.77594752178203</v>
      </c>
      <c r="L94" s="51">
        <v>232.00966436354602</v>
      </c>
      <c r="M94" s="51">
        <v>243.40292449382295</v>
      </c>
      <c r="N94" s="99">
        <v>3.1204184848156</v>
      </c>
      <c r="O94" s="99">
        <v>4.6238536579483096</v>
      </c>
      <c r="P94" s="99">
        <v>6.9465955956071497</v>
      </c>
      <c r="Q94" s="99">
        <v>9.1454418916057598</v>
      </c>
      <c r="R94" s="9">
        <v>42</v>
      </c>
      <c r="S94" s="9">
        <v>21</v>
      </c>
      <c r="T94" s="9">
        <v>9</v>
      </c>
      <c r="U94" s="9">
        <v>14</v>
      </c>
      <c r="V94" s="8">
        <v>6.4643195630217303</v>
      </c>
      <c r="W94" s="8">
        <v>7.0323653831795401</v>
      </c>
      <c r="X94" s="8">
        <v>7.2552659102152006</v>
      </c>
      <c r="Y94" s="8">
        <v>7.6637332441616497</v>
      </c>
      <c r="Z94" s="18">
        <v>241.43195630217301</v>
      </c>
      <c r="AA94" s="18">
        <v>265.736538317954</v>
      </c>
      <c r="AB94" s="18">
        <v>268.02659102152001</v>
      </c>
      <c r="AC94" s="18">
        <v>290.37332441616502</v>
      </c>
      <c r="AD94" s="51">
        <v>298.83195630217301</v>
      </c>
      <c r="AE94" s="51">
        <v>346.93653831795405</v>
      </c>
      <c r="AF94" s="51">
        <v>347.32659102152002</v>
      </c>
      <c r="AG94" s="51">
        <v>368.17332441616497</v>
      </c>
      <c r="AH94" s="53">
        <v>3.2184862299803698</v>
      </c>
      <c r="AI94" s="53">
        <v>4.60104867723377</v>
      </c>
      <c r="AJ94" s="53">
        <v>7.1259694780448202</v>
      </c>
      <c r="AK94" s="53">
        <v>9.0042590997685998</v>
      </c>
      <c r="AL94" s="51">
        <v>17</v>
      </c>
      <c r="AM94" s="51">
        <v>3</v>
      </c>
      <c r="AN94" s="51">
        <v>8</v>
      </c>
      <c r="AO94" s="51">
        <v>8</v>
      </c>
      <c r="AQ94" s="34">
        <f t="shared" si="19"/>
        <v>40998</v>
      </c>
      <c r="AR94" s="101">
        <f t="shared" si="20"/>
        <v>7.2163371893347911E-4</v>
      </c>
      <c r="AS94" s="29">
        <f t="shared" si="21"/>
        <v>0.99574090023140016</v>
      </c>
      <c r="AT94" s="27">
        <f t="shared" si="22"/>
        <v>7.1856020892815573E-4</v>
      </c>
      <c r="AU94" s="27">
        <f t="shared" si="23"/>
        <v>2.9037332441616503E-2</v>
      </c>
      <c r="AV94" s="89">
        <f t="shared" si="24"/>
        <v>2.9755892650544659E-2</v>
      </c>
      <c r="AW94" s="29" t="s">
        <v>115</v>
      </c>
      <c r="AX94" s="58">
        <v>22</v>
      </c>
      <c r="AY94" s="32">
        <f t="shared" si="27"/>
        <v>-1.0180622846844987E-4</v>
      </c>
      <c r="AZ94" s="38">
        <f t="shared" si="28"/>
        <v>-1.071698833572662E-4</v>
      </c>
      <c r="BA94" s="21"/>
      <c r="BB94" s="21"/>
      <c r="BC94" s="82">
        <f t="shared" si="16"/>
        <v>1.0758611467213705E-3</v>
      </c>
      <c r="BD94" s="21">
        <f t="shared" si="17"/>
        <v>1.7479678315819373E-2</v>
      </c>
      <c r="BE94" s="82">
        <f t="shared" si="18"/>
        <v>2.9755892650544659E-2</v>
      </c>
      <c r="BF94" s="21">
        <f t="shared" si="25"/>
        <v>2.5704741920085313E-2</v>
      </c>
      <c r="BG94" s="92">
        <f t="shared" si="26"/>
        <v>4.0511507304593457E-3</v>
      </c>
      <c r="BJ94" s="21"/>
      <c r="BK94" s="21"/>
      <c r="BL94" s="21"/>
      <c r="BM94" s="21"/>
    </row>
    <row r="95" spans="1:65">
      <c r="A95" s="65">
        <v>41029</v>
      </c>
      <c r="B95" s="8">
        <v>4.8067569139044597</v>
      </c>
      <c r="C95" s="8">
        <v>5.3207254583995898</v>
      </c>
      <c r="D95" s="8">
        <v>5.8333393666002493</v>
      </c>
      <c r="E95" s="8">
        <v>6.1100554132623399</v>
      </c>
      <c r="F95" s="97">
        <v>104.175691390446</v>
      </c>
      <c r="G95" s="97">
        <v>122.57254583995901</v>
      </c>
      <c r="H95" s="97">
        <v>153.33393666002499</v>
      </c>
      <c r="I95" s="97">
        <v>163.50554132623401</v>
      </c>
      <c r="J95" s="51">
        <v>180.07569139044602</v>
      </c>
      <c r="K95" s="51">
        <v>220.27254583995898</v>
      </c>
      <c r="L95" s="51">
        <v>246.93393666002498</v>
      </c>
      <c r="M95" s="51">
        <v>243.60554132623398</v>
      </c>
      <c r="N95" s="99">
        <v>3.1613008940476002</v>
      </c>
      <c r="O95" s="99">
        <v>4.6291808226132698</v>
      </c>
      <c r="P95" s="99">
        <v>6.9554461834582302</v>
      </c>
      <c r="Q95" s="99">
        <v>9.0981702975211398</v>
      </c>
      <c r="R95" s="9">
        <v>43</v>
      </c>
      <c r="S95" s="9">
        <v>20</v>
      </c>
      <c r="T95" s="9">
        <v>8</v>
      </c>
      <c r="U95" s="9">
        <v>14</v>
      </c>
      <c r="V95" s="8">
        <v>6.1554697859392</v>
      </c>
      <c r="W95" s="8">
        <v>6.7338157500147098</v>
      </c>
      <c r="X95" s="8">
        <v>7.0152490937010699</v>
      </c>
      <c r="Y95" s="8">
        <v>7.3851256088180701</v>
      </c>
      <c r="Z95" s="18">
        <v>239.04697859391999</v>
      </c>
      <c r="AA95" s="18">
        <v>263.88157500147099</v>
      </c>
      <c r="AB95" s="18">
        <v>271.52490937010703</v>
      </c>
      <c r="AC95" s="18">
        <v>291.01256088180702</v>
      </c>
      <c r="AD95" s="51">
        <v>314.94697859391999</v>
      </c>
      <c r="AE95" s="51">
        <v>361.58157500147098</v>
      </c>
      <c r="AF95" s="51">
        <v>365.12490937010705</v>
      </c>
      <c r="AG95" s="51">
        <v>371.11256088180698</v>
      </c>
      <c r="AH95" s="53">
        <v>3.1889585218130199</v>
      </c>
      <c r="AI95" s="53">
        <v>4.6327418184355498</v>
      </c>
      <c r="AJ95" s="53">
        <v>7.0872547017329399</v>
      </c>
      <c r="AK95" s="53">
        <v>8.9529593664069491</v>
      </c>
      <c r="AL95" s="51">
        <v>18</v>
      </c>
      <c r="AM95" s="51">
        <v>4</v>
      </c>
      <c r="AN95" s="51">
        <v>7</v>
      </c>
      <c r="AO95" s="51">
        <v>8</v>
      </c>
      <c r="AQ95" s="34">
        <f t="shared" si="19"/>
        <v>41029</v>
      </c>
      <c r="AR95" s="101">
        <f t="shared" si="20"/>
        <v>8.0626260649596768E-4</v>
      </c>
      <c r="AS95" s="29">
        <f t="shared" si="21"/>
        <v>1.0470406335930509</v>
      </c>
      <c r="AT95" s="27">
        <f t="shared" si="22"/>
        <v>8.441897103479227E-4</v>
      </c>
      <c r="AU95" s="27">
        <f t="shared" si="23"/>
        <v>2.9101256088180701E-2</v>
      </c>
      <c r="AV95" s="89">
        <f t="shared" si="24"/>
        <v>2.9945445798528623E-2</v>
      </c>
      <c r="AW95" s="29" t="s">
        <v>116</v>
      </c>
      <c r="AX95" s="58">
        <v>18</v>
      </c>
      <c r="AY95" s="32">
        <f t="shared" si="27"/>
        <v>3.551313698011026E-6</v>
      </c>
      <c r="AZ95" s="38">
        <f t="shared" si="28"/>
        <v>1.0530730443553551E-5</v>
      </c>
      <c r="BA95" s="21"/>
      <c r="BB95" s="21"/>
      <c r="BC95" s="82">
        <f t="shared" si="16"/>
        <v>1.0297439077638978E-3</v>
      </c>
      <c r="BD95" s="21">
        <f t="shared" si="17"/>
        <v>1.7279207774591538E-2</v>
      </c>
      <c r="BE95" s="82">
        <f t="shared" si="18"/>
        <v>2.9945445798528623E-2</v>
      </c>
      <c r="BF95" s="21">
        <f t="shared" si="25"/>
        <v>2.5765587250629385E-2</v>
      </c>
      <c r="BG95" s="92">
        <f t="shared" si="26"/>
        <v>4.179858547899238E-3</v>
      </c>
      <c r="BJ95" s="21"/>
      <c r="BK95" s="21"/>
      <c r="BL95" s="21"/>
      <c r="BM95" s="21"/>
    </row>
    <row r="96" spans="1:65">
      <c r="A96" s="65">
        <v>41060</v>
      </c>
      <c r="B96" s="8">
        <v>4.1857394827556602</v>
      </c>
      <c r="C96" s="8">
        <v>4.7278548927877599</v>
      </c>
      <c r="D96" s="8">
        <v>5.2213828796891395</v>
      </c>
      <c r="E96" s="8">
        <v>5.5463895579911497</v>
      </c>
      <c r="F96" s="97">
        <v>111.073948275566</v>
      </c>
      <c r="G96" s="97">
        <v>127.785489278776</v>
      </c>
      <c r="H96" s="97">
        <v>154.638287968914</v>
      </c>
      <c r="I96" s="97">
        <v>167.138955799115</v>
      </c>
      <c r="J96" s="51">
        <v>205.97394827556604</v>
      </c>
      <c r="K96" s="51">
        <v>244.08548927877604</v>
      </c>
      <c r="L96" s="51">
        <v>263.83828796891396</v>
      </c>
      <c r="M96" s="51">
        <v>262.538955799115</v>
      </c>
      <c r="N96" s="99">
        <v>3.1418558887203001</v>
      </c>
      <c r="O96" s="99">
        <v>4.7076375200377703</v>
      </c>
      <c r="P96" s="99">
        <v>6.93239680145905</v>
      </c>
      <c r="Q96" s="99">
        <v>9.1442713322242604</v>
      </c>
      <c r="R96" s="9">
        <v>44</v>
      </c>
      <c r="S96" s="9">
        <v>18</v>
      </c>
      <c r="T96" s="9">
        <v>9</v>
      </c>
      <c r="U96" s="9">
        <v>17</v>
      </c>
      <c r="V96" s="8">
        <v>5.5112896394109301</v>
      </c>
      <c r="W96" s="8">
        <v>6.1221633572537311</v>
      </c>
      <c r="X96" s="8">
        <v>6.3735301185283397</v>
      </c>
      <c r="Y96" s="8">
        <v>6.7753314343572102</v>
      </c>
      <c r="Z96" s="18">
        <v>243.62896394109299</v>
      </c>
      <c r="AA96" s="18">
        <v>267.21633572537303</v>
      </c>
      <c r="AB96" s="18">
        <v>269.85301185283402</v>
      </c>
      <c r="AC96" s="18">
        <v>290.033143435721</v>
      </c>
      <c r="AD96" s="51">
        <v>338.52896394109302</v>
      </c>
      <c r="AE96" s="51">
        <v>383.51633572537304</v>
      </c>
      <c r="AF96" s="51">
        <v>379.05301185283395</v>
      </c>
      <c r="AG96" s="51">
        <v>385.43314343572098</v>
      </c>
      <c r="AH96" s="53">
        <v>3.1367159147794199</v>
      </c>
      <c r="AI96" s="53">
        <v>4.65255058081706</v>
      </c>
      <c r="AJ96" s="53">
        <v>7.0816355957478399</v>
      </c>
      <c r="AK96" s="53">
        <v>8.9003415242029007</v>
      </c>
      <c r="AL96" s="51">
        <v>18</v>
      </c>
      <c r="AM96" s="51">
        <v>4</v>
      </c>
      <c r="AN96" s="51">
        <v>7</v>
      </c>
      <c r="AO96" s="51">
        <v>8</v>
      </c>
      <c r="AQ96" s="34">
        <f t="shared" si="19"/>
        <v>41060</v>
      </c>
      <c r="AR96" s="101">
        <f t="shared" si="20"/>
        <v>6.9791948689672256E-4</v>
      </c>
      <c r="AS96" s="29">
        <f t="shared" si="21"/>
        <v>1.0996584757970993</v>
      </c>
      <c r="AT96" s="27">
        <f t="shared" si="22"/>
        <v>7.6747307918994352E-4</v>
      </c>
      <c r="AU96" s="27">
        <f t="shared" si="23"/>
        <v>2.90033143435721E-2</v>
      </c>
      <c r="AV96" s="89">
        <f t="shared" si="24"/>
        <v>2.9770787422762044E-2</v>
      </c>
      <c r="AW96" s="29" t="s">
        <v>117</v>
      </c>
      <c r="AX96" s="58">
        <v>23</v>
      </c>
      <c r="AY96" s="32">
        <f t="shared" si="27"/>
        <v>-4.2583367221130945E-6</v>
      </c>
      <c r="AZ96" s="38">
        <f t="shared" si="28"/>
        <v>-7.5938424246338574E-6</v>
      </c>
      <c r="BA96" s="21"/>
      <c r="BB96" s="21"/>
      <c r="BC96" s="82">
        <f t="shared" si="16"/>
        <v>9.5880654211558016E-4</v>
      </c>
      <c r="BD96" s="21">
        <f t="shared" si="17"/>
        <v>1.7534373824850728E-2</v>
      </c>
      <c r="BE96" s="82">
        <f t="shared" si="18"/>
        <v>2.9770787422762044E-2</v>
      </c>
      <c r="BF96" s="21">
        <f t="shared" si="25"/>
        <v>2.5732770935451312E-2</v>
      </c>
      <c r="BG96" s="92">
        <f t="shared" si="26"/>
        <v>4.0380164873107319E-3</v>
      </c>
      <c r="BJ96" s="21"/>
      <c r="BK96" s="21"/>
      <c r="BL96" s="21"/>
      <c r="BM96" s="21"/>
    </row>
    <row r="97" spans="1:65">
      <c r="A97" s="65">
        <v>41089</v>
      </c>
      <c r="B97" s="8">
        <v>4.3792178015021896</v>
      </c>
      <c r="C97" s="8">
        <v>4.9122443695204598</v>
      </c>
      <c r="D97" s="8">
        <v>5.372979149281</v>
      </c>
      <c r="E97" s="8">
        <v>5.6583475655889206</v>
      </c>
      <c r="F97" s="97">
        <v>115.42178015021901</v>
      </c>
      <c r="G97" s="97">
        <v>135.22443695204601</v>
      </c>
      <c r="H97" s="97">
        <v>161.2979149281</v>
      </c>
      <c r="I97" s="97">
        <v>170.834756558892</v>
      </c>
      <c r="J97" s="51">
        <v>198.42178015021901</v>
      </c>
      <c r="K97" s="51">
        <v>240.82443695204603</v>
      </c>
      <c r="L97" s="51">
        <v>263.89791492809996</v>
      </c>
      <c r="M97" s="51">
        <v>262.03475655889201</v>
      </c>
      <c r="N97" s="99">
        <v>3.1221554513812402</v>
      </c>
      <c r="O97" s="99">
        <v>4.7159031854812001</v>
      </c>
      <c r="P97" s="99">
        <v>6.9182147768926097</v>
      </c>
      <c r="Q97" s="99">
        <v>9.1198572439705696</v>
      </c>
      <c r="R97" s="9">
        <v>45</v>
      </c>
      <c r="S97" s="9">
        <v>19</v>
      </c>
      <c r="T97" s="9">
        <v>9</v>
      </c>
      <c r="U97" s="9">
        <v>18</v>
      </c>
      <c r="V97" s="8">
        <v>5.79864577174832</v>
      </c>
      <c r="W97" s="8">
        <v>6.36296534981728</v>
      </c>
      <c r="X97" s="8">
        <v>6.5831302859532101</v>
      </c>
      <c r="Y97" s="8">
        <v>7.1059297943292403</v>
      </c>
      <c r="Z97" s="18">
        <v>257.36457717483199</v>
      </c>
      <c r="AA97" s="18">
        <v>280.29653498172797</v>
      </c>
      <c r="AB97" s="18">
        <v>282.31302859532099</v>
      </c>
      <c r="AC97" s="18">
        <v>315.59297943292398</v>
      </c>
      <c r="AD97" s="51">
        <v>340.36457717483199</v>
      </c>
      <c r="AE97" s="51">
        <v>385.896534981728</v>
      </c>
      <c r="AF97" s="51">
        <v>384.91302859532095</v>
      </c>
      <c r="AG97" s="51">
        <v>406.79297943292403</v>
      </c>
      <c r="AH97" s="53">
        <v>3.1214553687965299</v>
      </c>
      <c r="AI97" s="53">
        <v>4.7199368121231702</v>
      </c>
      <c r="AJ97" s="53">
        <v>7.0274839867817498</v>
      </c>
      <c r="AK97" s="53">
        <v>8.8791200920003597</v>
      </c>
      <c r="AL97" s="51">
        <v>20</v>
      </c>
      <c r="AM97" s="51">
        <v>4</v>
      </c>
      <c r="AN97" s="51">
        <v>9</v>
      </c>
      <c r="AO97" s="51">
        <v>9</v>
      </c>
      <c r="AQ97" s="34">
        <f t="shared" si="19"/>
        <v>41089</v>
      </c>
      <c r="AR97" s="101">
        <f t="shared" si="20"/>
        <v>8.8611935309372103E-4</v>
      </c>
      <c r="AS97" s="29">
        <f t="shared" si="21"/>
        <v>1.1208799079996403</v>
      </c>
      <c r="AT97" s="27">
        <f t="shared" si="22"/>
        <v>9.9323337897239085E-4</v>
      </c>
      <c r="AU97" s="27">
        <f t="shared" si="23"/>
        <v>3.1559297943292396E-2</v>
      </c>
      <c r="AV97" s="89">
        <f t="shared" si="24"/>
        <v>3.2552531322264787E-2</v>
      </c>
      <c r="AW97" s="29" t="s">
        <v>118</v>
      </c>
      <c r="AX97" s="58">
        <v>20</v>
      </c>
      <c r="AY97" s="32">
        <f t="shared" si="27"/>
        <v>1.2779917998601478E-4</v>
      </c>
      <c r="AZ97" s="38">
        <f t="shared" si="28"/>
        <v>1.3908719497513714E-4</v>
      </c>
      <c r="BA97" s="21"/>
      <c r="BB97" s="21"/>
      <c r="BC97" s="82">
        <f t="shared" si="16"/>
        <v>9.4288454115249744E-4</v>
      </c>
      <c r="BD97" s="21">
        <f t="shared" si="17"/>
        <v>1.7913348654556707E-2</v>
      </c>
      <c r="BE97" s="82">
        <f t="shared" si="18"/>
        <v>3.2552531322264787E-2</v>
      </c>
      <c r="BF97" s="21">
        <f t="shared" si="25"/>
        <v>2.7721601041921121E-2</v>
      </c>
      <c r="BG97" s="92">
        <f t="shared" si="26"/>
        <v>4.8309302803436656E-3</v>
      </c>
      <c r="BJ97" s="21"/>
      <c r="BK97" s="21"/>
      <c r="BL97" s="21"/>
      <c r="BM97" s="21"/>
    </row>
    <row r="98" spans="1:65">
      <c r="A98" s="65">
        <v>41121</v>
      </c>
      <c r="B98" s="8">
        <v>4.33817251195961</v>
      </c>
      <c r="C98" s="8">
        <v>4.7788358565355207</v>
      </c>
      <c r="D98" s="8">
        <v>5.1532127499074596</v>
      </c>
      <c r="E98" s="8">
        <v>5.3515825343970302</v>
      </c>
      <c r="F98" s="97">
        <v>107.81725119596101</v>
      </c>
      <c r="G98" s="97">
        <v>124.883585653552</v>
      </c>
      <c r="H98" s="97">
        <v>145.82127499074599</v>
      </c>
      <c r="I98" s="97">
        <v>148.158253439703</v>
      </c>
      <c r="J98" s="51">
        <v>177.11725119596096</v>
      </c>
      <c r="K98" s="51">
        <v>212.58358565355201</v>
      </c>
      <c r="L98" s="51">
        <v>239.12127499074597</v>
      </c>
      <c r="M98" s="51">
        <v>224.658253439703</v>
      </c>
      <c r="N98" s="99">
        <v>3.1105058947545601</v>
      </c>
      <c r="O98" s="99">
        <v>4.7066961567412298</v>
      </c>
      <c r="P98" s="99">
        <v>6.9012311929278001</v>
      </c>
      <c r="Q98" s="99">
        <v>9.0952952438479802</v>
      </c>
      <c r="R98" s="9">
        <v>45</v>
      </c>
      <c r="S98" s="9">
        <v>19</v>
      </c>
      <c r="T98" s="9">
        <v>8</v>
      </c>
      <c r="U98" s="9">
        <v>17</v>
      </c>
      <c r="V98" s="8">
        <v>5.7424637941806695</v>
      </c>
      <c r="W98" s="8">
        <v>6.2174098021065003</v>
      </c>
      <c r="X98" s="8">
        <v>6.4255026483969502</v>
      </c>
      <c r="Y98" s="8">
        <v>6.9443816432775103</v>
      </c>
      <c r="Z98" s="18">
        <v>248.24637941806699</v>
      </c>
      <c r="AA98" s="18">
        <v>268.74098021064998</v>
      </c>
      <c r="AB98" s="18">
        <v>273.05026483969499</v>
      </c>
      <c r="AC98" s="18">
        <v>307.438164327751</v>
      </c>
      <c r="AD98" s="51">
        <v>317.54637941806698</v>
      </c>
      <c r="AE98" s="51">
        <v>356.44098021064997</v>
      </c>
      <c r="AF98" s="51">
        <v>366.350264839695</v>
      </c>
      <c r="AG98" s="51">
        <v>383.938164327751</v>
      </c>
      <c r="AH98" s="53">
        <v>3.1348586824717102</v>
      </c>
      <c r="AI98" s="53">
        <v>4.8109956993244696</v>
      </c>
      <c r="AJ98" s="53">
        <v>6.9772018238268796</v>
      </c>
      <c r="AK98" s="53">
        <v>8.7775689218306994</v>
      </c>
      <c r="AL98" s="51">
        <v>20</v>
      </c>
      <c r="AM98" s="51">
        <v>7</v>
      </c>
      <c r="AN98" s="51">
        <v>10</v>
      </c>
      <c r="AO98" s="51">
        <v>8</v>
      </c>
      <c r="AQ98" s="34">
        <f t="shared" si="19"/>
        <v>41121</v>
      </c>
      <c r="AR98" s="101">
        <f t="shared" si="20"/>
        <v>9.4197216321881391E-4</v>
      </c>
      <c r="AS98" s="29">
        <f t="shared" si="21"/>
        <v>1.2224310781693006</v>
      </c>
      <c r="AT98" s="27">
        <f t="shared" si="22"/>
        <v>1.1514960470890431E-3</v>
      </c>
      <c r="AU98" s="27">
        <f t="shared" si="23"/>
        <v>3.0743816432775101E-2</v>
      </c>
      <c r="AV98" s="89">
        <f t="shared" si="24"/>
        <v>3.1895312479864144E-2</v>
      </c>
      <c r="AW98" s="29" t="s">
        <v>119</v>
      </c>
      <c r="AX98" s="58">
        <v>22</v>
      </c>
      <c r="AY98" s="32">
        <f t="shared" si="27"/>
        <v>-3.7067341387149774E-5</v>
      </c>
      <c r="AZ98" s="38">
        <f t="shared" si="28"/>
        <v>-2.9873583745483788E-5</v>
      </c>
      <c r="BA98" s="21"/>
      <c r="BB98" s="21"/>
      <c r="BC98" s="82">
        <f t="shared" si="16"/>
        <v>6.9336193803516341E-4</v>
      </c>
      <c r="BD98" s="21">
        <f t="shared" si="17"/>
        <v>1.5443113187045493E-2</v>
      </c>
      <c r="BE98" s="82">
        <f t="shared" si="18"/>
        <v>3.1895312479864144E-2</v>
      </c>
      <c r="BF98" s="21">
        <f t="shared" si="25"/>
        <v>2.6466086713233989E-2</v>
      </c>
      <c r="BG98" s="92">
        <f t="shared" si="26"/>
        <v>5.4292257666301545E-3</v>
      </c>
      <c r="BJ98" s="21"/>
      <c r="BK98" s="21"/>
      <c r="BL98" s="21"/>
      <c r="BM98" s="21"/>
    </row>
    <row r="99" spans="1:65">
      <c r="A99" s="65">
        <v>41152</v>
      </c>
      <c r="B99" s="8">
        <v>4.2203737891400399</v>
      </c>
      <c r="C99" s="8">
        <v>4.7309322642835197</v>
      </c>
      <c r="D99" s="8">
        <v>5.1933760265724098</v>
      </c>
      <c r="E99" s="8">
        <v>5.4618738506238405</v>
      </c>
      <c r="F99" s="97">
        <v>107.03737891400399</v>
      </c>
      <c r="G99" s="97">
        <v>128.59322642835201</v>
      </c>
      <c r="H99" s="97">
        <v>154.83760265724101</v>
      </c>
      <c r="I99" s="97">
        <v>160.68738506238401</v>
      </c>
      <c r="J99" s="51">
        <v>174.93737891400397</v>
      </c>
      <c r="K99" s="51">
        <v>215.59322642835198</v>
      </c>
      <c r="L99" s="51">
        <v>247.537602657241</v>
      </c>
      <c r="M99" s="51">
        <v>236.98738506238399</v>
      </c>
      <c r="N99" s="99">
        <v>3.0901537336018001</v>
      </c>
      <c r="O99" s="99">
        <v>4.7067114911694397</v>
      </c>
      <c r="P99" s="99">
        <v>6.9148577768284998</v>
      </c>
      <c r="Q99" s="99">
        <v>9.1131697945509291</v>
      </c>
      <c r="R99" s="9">
        <v>47</v>
      </c>
      <c r="S99" s="9">
        <v>17</v>
      </c>
      <c r="T99" s="9">
        <v>8</v>
      </c>
      <c r="U99" s="9">
        <v>18</v>
      </c>
      <c r="V99" s="8">
        <v>5.5350012640203801</v>
      </c>
      <c r="W99" s="8">
        <v>6.0263101744926999</v>
      </c>
      <c r="X99" s="8">
        <v>6.3189665997731996</v>
      </c>
      <c r="Y99" s="8">
        <v>6.88715687857548</v>
      </c>
      <c r="Z99" s="18">
        <v>238.50012640203801</v>
      </c>
      <c r="AA99" s="18">
        <v>258.13101744927002</v>
      </c>
      <c r="AB99" s="18">
        <v>267.39665997731998</v>
      </c>
      <c r="AC99" s="18">
        <v>303.21568785754801</v>
      </c>
      <c r="AD99" s="51">
        <v>306.40012640203798</v>
      </c>
      <c r="AE99" s="51">
        <v>345.13101744926996</v>
      </c>
      <c r="AF99" s="51">
        <v>360.09665997731997</v>
      </c>
      <c r="AG99" s="51">
        <v>379.51568785754796</v>
      </c>
      <c r="AH99" s="53">
        <v>3.1020122782544499</v>
      </c>
      <c r="AI99" s="53">
        <v>4.8266960066278601</v>
      </c>
      <c r="AJ99" s="53">
        <v>6.9531929435355799</v>
      </c>
      <c r="AK99" s="53">
        <v>8.7261632641770301</v>
      </c>
      <c r="AL99" s="51">
        <v>20</v>
      </c>
      <c r="AM99" s="51">
        <v>7</v>
      </c>
      <c r="AN99" s="51">
        <v>11</v>
      </c>
      <c r="AO99" s="51">
        <v>7</v>
      </c>
      <c r="AQ99" s="34">
        <f t="shared" si="19"/>
        <v>41152</v>
      </c>
      <c r="AR99" s="101">
        <f t="shared" si="20"/>
        <v>1.0622942081460129E-3</v>
      </c>
      <c r="AS99" s="29">
        <f t="shared" si="21"/>
        <v>1.2738367358229699</v>
      </c>
      <c r="AT99" s="27">
        <f t="shared" si="22"/>
        <v>1.3531893865883636E-3</v>
      </c>
      <c r="AU99" s="27">
        <f t="shared" si="23"/>
        <v>3.0321568785754802E-2</v>
      </c>
      <c r="AV99" s="89">
        <f t="shared" si="24"/>
        <v>3.1674758172343165E-2</v>
      </c>
      <c r="AW99" s="29" t="s">
        <v>120</v>
      </c>
      <c r="AX99" s="58">
        <v>22</v>
      </c>
      <c r="AY99" s="32">
        <f t="shared" si="27"/>
        <v>-1.9193074864559048E-5</v>
      </c>
      <c r="AZ99" s="38">
        <f t="shared" si="28"/>
        <v>-1.0025195796408124E-5</v>
      </c>
      <c r="BA99" s="21"/>
      <c r="BB99" s="21"/>
      <c r="BC99" s="82">
        <f t="shared" si="16"/>
        <v>9.1118311931640277E-4</v>
      </c>
      <c r="BD99" s="21">
        <f t="shared" si="17"/>
        <v>1.6876803219143491E-2</v>
      </c>
      <c r="BE99" s="82">
        <f t="shared" si="18"/>
        <v>3.1674758172343165E-2</v>
      </c>
      <c r="BF99" s="21">
        <f t="shared" si="25"/>
        <v>2.6791433037787273E-2</v>
      </c>
      <c r="BG99" s="92">
        <f t="shared" si="26"/>
        <v>4.8833251345558916E-3</v>
      </c>
      <c r="BJ99" s="21"/>
      <c r="BK99" s="21"/>
      <c r="BL99" s="21"/>
      <c r="BM99" s="21"/>
    </row>
    <row r="100" spans="1:65">
      <c r="A100" s="65">
        <v>41180</v>
      </c>
      <c r="B100" s="8">
        <v>3.9545263389060104</v>
      </c>
      <c r="C100" s="8">
        <v>4.4720436807214901</v>
      </c>
      <c r="D100" s="8">
        <v>4.9534660421017307</v>
      </c>
      <c r="E100" s="8">
        <v>5.2495189819525105</v>
      </c>
      <c r="F100" s="97">
        <v>100.45263389060101</v>
      </c>
      <c r="G100" s="97">
        <v>124.20436807214899</v>
      </c>
      <c r="H100" s="97">
        <v>152.34660421017301</v>
      </c>
      <c r="I100" s="97">
        <v>160.951898195251</v>
      </c>
      <c r="J100" s="51">
        <v>152.15263389060104</v>
      </c>
      <c r="K100" s="51">
        <v>195.00436807214896</v>
      </c>
      <c r="L100" s="51">
        <v>229.24660421017302</v>
      </c>
      <c r="M100" s="51">
        <v>226.35189819525104</v>
      </c>
      <c r="N100" s="99">
        <v>3.0514855257006102</v>
      </c>
      <c r="O100" s="99">
        <v>4.7418808531361796</v>
      </c>
      <c r="P100" s="99">
        <v>6.9755307807812699</v>
      </c>
      <c r="Q100" s="99">
        <v>9.0167768403956394</v>
      </c>
      <c r="R100" s="9">
        <v>52</v>
      </c>
      <c r="S100" s="9">
        <v>15</v>
      </c>
      <c r="T100" s="9">
        <v>11</v>
      </c>
      <c r="U100" s="9">
        <v>16</v>
      </c>
      <c r="V100" s="8">
        <v>5.20988753082767</v>
      </c>
      <c r="W100" s="8">
        <v>5.6523930663566198</v>
      </c>
      <c r="X100" s="8">
        <v>5.9936551987856195</v>
      </c>
      <c r="Y100" s="8">
        <v>6.5991192409194301</v>
      </c>
      <c r="Z100" s="18">
        <v>225.988753082767</v>
      </c>
      <c r="AA100" s="18">
        <v>242.23930663566199</v>
      </c>
      <c r="AB100" s="18">
        <v>256.365519878562</v>
      </c>
      <c r="AC100" s="18">
        <v>295.91192409194298</v>
      </c>
      <c r="AD100" s="51">
        <v>277.68875308276705</v>
      </c>
      <c r="AE100" s="51">
        <v>313.03930663566194</v>
      </c>
      <c r="AF100" s="51">
        <v>333.26551987856203</v>
      </c>
      <c r="AG100" s="51">
        <v>361.31192409194301</v>
      </c>
      <c r="AH100" s="53">
        <v>3.0622165353781199</v>
      </c>
      <c r="AI100" s="53">
        <v>4.8433061411029303</v>
      </c>
      <c r="AJ100" s="53">
        <v>6.93896904372912</v>
      </c>
      <c r="AK100" s="53">
        <v>8.6761545035319898</v>
      </c>
      <c r="AL100" s="51">
        <v>20</v>
      </c>
      <c r="AM100" s="51">
        <v>7</v>
      </c>
      <c r="AN100" s="51">
        <v>12</v>
      </c>
      <c r="AO100" s="51">
        <v>6</v>
      </c>
      <c r="AQ100" s="34">
        <f t="shared" si="19"/>
        <v>41180</v>
      </c>
      <c r="AR100" s="101">
        <f t="shared" si="20"/>
        <v>1.1741790496827677E-3</v>
      </c>
      <c r="AS100" s="29">
        <f t="shared" si="21"/>
        <v>1.3238454964680102</v>
      </c>
      <c r="AT100" s="27">
        <f t="shared" si="22"/>
        <v>1.55443164696962E-3</v>
      </c>
      <c r="AU100" s="27">
        <f t="shared" si="23"/>
        <v>2.9591192409194299E-2</v>
      </c>
      <c r="AV100" s="89">
        <f t="shared" si="24"/>
        <v>3.1145624056163917E-2</v>
      </c>
      <c r="AW100" s="29" t="s">
        <v>121</v>
      </c>
      <c r="AX100" s="58">
        <v>20</v>
      </c>
      <c r="AY100" s="32">
        <f t="shared" si="27"/>
        <v>-3.6518818828025144E-5</v>
      </c>
      <c r="AZ100" s="38">
        <f t="shared" si="28"/>
        <v>-2.6456705808962368E-5</v>
      </c>
      <c r="BA100" s="21"/>
      <c r="BB100" s="21"/>
      <c r="BC100" s="82">
        <f t="shared" si="16"/>
        <v>1.0362840016507357E-3</v>
      </c>
      <c r="BD100" s="21">
        <f t="shared" si="17"/>
        <v>1.7114088249875585E-2</v>
      </c>
      <c r="BE100" s="82">
        <f t="shared" si="18"/>
        <v>3.1145624056163917E-2</v>
      </c>
      <c r="BF100" s="21">
        <f t="shared" si="25"/>
        <v>2.6515217240088769E-2</v>
      </c>
      <c r="BG100" s="92">
        <f t="shared" si="26"/>
        <v>4.6304068160751485E-3</v>
      </c>
      <c r="BJ100" s="21"/>
      <c r="BK100" s="21"/>
      <c r="BL100" s="21"/>
      <c r="BM100" s="21"/>
    </row>
    <row r="101" spans="1:65">
      <c r="A101" s="65">
        <v>41213</v>
      </c>
      <c r="B101" s="8">
        <v>3.8615960581693383</v>
      </c>
      <c r="C101" s="8">
        <v>4.3432613506504705</v>
      </c>
      <c r="D101" s="8">
        <v>4.8159462804513904</v>
      </c>
      <c r="E101" s="8">
        <v>5.1680189675010899</v>
      </c>
      <c r="F101" s="97">
        <v>86.659605816933805</v>
      </c>
      <c r="G101" s="97">
        <v>106.326135065047</v>
      </c>
      <c r="H101" s="97">
        <v>131.59462804513899</v>
      </c>
      <c r="I101" s="97">
        <v>142.80189675010899</v>
      </c>
      <c r="J101" s="51">
        <v>129.45960581693379</v>
      </c>
      <c r="K101" s="51">
        <v>169.02613506504701</v>
      </c>
      <c r="L101" s="51">
        <v>202.994628045139</v>
      </c>
      <c r="M101" s="51">
        <v>204.20189675010903</v>
      </c>
      <c r="N101" s="99">
        <v>3.05074704459388</v>
      </c>
      <c r="O101" s="99">
        <v>4.7574788990317902</v>
      </c>
      <c r="P101" s="99">
        <v>6.9380151090071998</v>
      </c>
      <c r="Q101" s="99">
        <v>9.03070182534948</v>
      </c>
      <c r="R101" s="9">
        <v>53</v>
      </c>
      <c r="S101" s="9">
        <v>16</v>
      </c>
      <c r="T101" s="9">
        <v>11</v>
      </c>
      <c r="U101" s="9">
        <v>17</v>
      </c>
      <c r="V101" s="8">
        <v>4.9514638441954499</v>
      </c>
      <c r="W101" s="8">
        <v>5.4410341622102898</v>
      </c>
      <c r="X101" s="8">
        <v>5.8057816183095001</v>
      </c>
      <c r="Y101" s="8">
        <v>6.4374006935642401</v>
      </c>
      <c r="Z101" s="18">
        <v>195.646384419545</v>
      </c>
      <c r="AA101" s="18">
        <v>216.10341622102899</v>
      </c>
      <c r="AB101" s="18">
        <v>230.57816183094999</v>
      </c>
      <c r="AC101" s="18">
        <v>269.74006935642399</v>
      </c>
      <c r="AD101" s="51">
        <v>238.44638441954498</v>
      </c>
      <c r="AE101" s="51">
        <v>278.80341622102901</v>
      </c>
      <c r="AF101" s="51">
        <v>301.97816183095</v>
      </c>
      <c r="AG101" s="51">
        <v>331.14006935642402</v>
      </c>
      <c r="AH101" s="53">
        <v>3.0591242349738299</v>
      </c>
      <c r="AI101" s="53">
        <v>4.9839322341459296</v>
      </c>
      <c r="AJ101" s="53">
        <v>7.0240201222214997</v>
      </c>
      <c r="AK101" s="53">
        <v>9.1946616770066605</v>
      </c>
      <c r="AL101" s="51">
        <v>19</v>
      </c>
      <c r="AM101" s="51">
        <v>8</v>
      </c>
      <c r="AN101" s="51">
        <v>13</v>
      </c>
      <c r="AO101" s="51">
        <v>9</v>
      </c>
      <c r="AQ101" s="34">
        <f t="shared" si="19"/>
        <v>41213</v>
      </c>
      <c r="AR101" s="101">
        <f t="shared" si="20"/>
        <v>1.1626874018850601E-3</v>
      </c>
      <c r="AS101" s="29">
        <f t="shared" si="21"/>
        <v>0.80533832299333952</v>
      </c>
      <c r="AT101" s="27">
        <f t="shared" si="22"/>
        <v>9.3635672239959723E-4</v>
      </c>
      <c r="AU101" s="27">
        <f t="shared" si="23"/>
        <v>2.6974006935642399E-2</v>
      </c>
      <c r="AV101" s="89">
        <f t="shared" si="24"/>
        <v>2.7910363658041996E-2</v>
      </c>
      <c r="AW101" s="29" t="s">
        <v>122</v>
      </c>
      <c r="AX101" s="58">
        <v>22</v>
      </c>
      <c r="AY101" s="32">
        <f t="shared" si="27"/>
        <v>-1.1896297607054091E-4</v>
      </c>
      <c r="AZ101" s="38">
        <f t="shared" si="28"/>
        <v>-1.4705729082372369E-4</v>
      </c>
      <c r="BA101" s="21"/>
      <c r="BB101" s="21"/>
      <c r="BC101" s="82">
        <f t="shared" si="16"/>
        <v>9.588657800428241E-4</v>
      </c>
      <c r="BD101" s="21">
        <f t="shared" si="17"/>
        <v>1.5209616525341257E-2</v>
      </c>
      <c r="BE101" s="82">
        <f t="shared" si="18"/>
        <v>2.7910363658041996E-2</v>
      </c>
      <c r="BF101" s="21">
        <f t="shared" si="25"/>
        <v>2.3719117104250752E-2</v>
      </c>
      <c r="BG101" s="92">
        <f t="shared" si="26"/>
        <v>4.1912465537912447E-3</v>
      </c>
      <c r="BJ101" s="21"/>
      <c r="BK101" s="21"/>
      <c r="BL101" s="21"/>
      <c r="BM101" s="21"/>
    </row>
    <row r="102" spans="1:65">
      <c r="A102" s="65">
        <v>41243</v>
      </c>
      <c r="B102" s="8">
        <v>3.9395425747204591</v>
      </c>
      <c r="C102" s="8">
        <v>4.4238184559198199</v>
      </c>
      <c r="D102" s="8">
        <v>4.9180829841933997</v>
      </c>
      <c r="E102" s="8">
        <v>5.30456935251879</v>
      </c>
      <c r="F102" s="97">
        <v>87.454257472045896</v>
      </c>
      <c r="G102" s="97">
        <v>108.381845591982</v>
      </c>
      <c r="H102" s="97">
        <v>136.80829841933999</v>
      </c>
      <c r="I102" s="97">
        <v>151.956935251879</v>
      </c>
      <c r="J102" s="51">
        <v>131.95425747204587</v>
      </c>
      <c r="K102" s="51">
        <v>172.68184559198198</v>
      </c>
      <c r="L102" s="51">
        <v>207.80829841933999</v>
      </c>
      <c r="M102" s="51">
        <v>214.75693525187901</v>
      </c>
      <c r="N102" s="99">
        <v>3.0777800942864202</v>
      </c>
      <c r="O102" s="99">
        <v>4.7787824421572704</v>
      </c>
      <c r="P102" s="99">
        <v>6.9146346936818803</v>
      </c>
      <c r="Q102" s="99">
        <v>8.9885874095165104</v>
      </c>
      <c r="R102" s="9">
        <v>51</v>
      </c>
      <c r="S102" s="9">
        <v>16</v>
      </c>
      <c r="T102" s="9">
        <v>12</v>
      </c>
      <c r="U102" s="9">
        <v>16</v>
      </c>
      <c r="V102" s="8">
        <v>5.0529484438591998</v>
      </c>
      <c r="W102" s="8">
        <v>5.6099136035664197</v>
      </c>
      <c r="X102" s="8">
        <v>5.9791227393253497</v>
      </c>
      <c r="Y102" s="8">
        <v>6.6219957636442803</v>
      </c>
      <c r="Z102" s="18">
        <v>198.79484438591999</v>
      </c>
      <c r="AA102" s="18">
        <v>226.99136035664199</v>
      </c>
      <c r="AB102" s="18">
        <v>242.91227393253499</v>
      </c>
      <c r="AC102" s="18">
        <v>283.69957636442803</v>
      </c>
      <c r="AD102" s="51">
        <v>243.29484438591999</v>
      </c>
      <c r="AE102" s="51">
        <v>291.29136035664197</v>
      </c>
      <c r="AF102" s="51">
        <v>313.91227393253496</v>
      </c>
      <c r="AG102" s="51">
        <v>346.49957636442804</v>
      </c>
      <c r="AH102" s="53">
        <v>3.08335401086098</v>
      </c>
      <c r="AI102" s="53">
        <v>5.0396474970654204</v>
      </c>
      <c r="AJ102" s="53">
        <v>7.0334288133795297</v>
      </c>
      <c r="AK102" s="53">
        <v>9.2430842874434092</v>
      </c>
      <c r="AL102" s="51">
        <v>19</v>
      </c>
      <c r="AM102" s="51">
        <v>11</v>
      </c>
      <c r="AN102" s="51">
        <v>13</v>
      </c>
      <c r="AO102" s="51">
        <v>10</v>
      </c>
      <c r="AQ102" s="34">
        <f t="shared" si="19"/>
        <v>41243</v>
      </c>
      <c r="AR102" s="101">
        <f t="shared" si="20"/>
        <v>1.3261840753129566E-3</v>
      </c>
      <c r="AS102" s="29">
        <f t="shared" si="21"/>
        <v>0.75691571255659085</v>
      </c>
      <c r="AT102" s="27">
        <f t="shared" si="22"/>
        <v>1.00380956434671E-3</v>
      </c>
      <c r="AU102" s="27">
        <f t="shared" si="23"/>
        <v>2.8369957636442802E-2</v>
      </c>
      <c r="AV102" s="89">
        <f t="shared" si="24"/>
        <v>2.9373767200789512E-2</v>
      </c>
      <c r="AW102" s="29" t="s">
        <v>123</v>
      </c>
      <c r="AX102" s="58">
        <v>22</v>
      </c>
      <c r="AY102" s="32">
        <f t="shared" si="27"/>
        <v>6.3452304581836533E-5</v>
      </c>
      <c r="AZ102" s="38">
        <f t="shared" si="28"/>
        <v>6.6518342852159805E-5</v>
      </c>
      <c r="BA102" s="21"/>
      <c r="BB102" s="21"/>
      <c r="BC102" s="82">
        <f t="shared" si="16"/>
        <v>1.1142545195484898E-3</v>
      </c>
      <c r="BD102" s="21">
        <f t="shared" si="17"/>
        <v>1.6322664575262373E-2</v>
      </c>
      <c r="BE102" s="82">
        <f t="shared" si="18"/>
        <v>2.9373767200789512E-2</v>
      </c>
      <c r="BF102" s="21">
        <f t="shared" si="25"/>
        <v>2.5066903334365558E-2</v>
      </c>
      <c r="BG102" s="92">
        <f t="shared" si="26"/>
        <v>4.3068638664239545E-3</v>
      </c>
      <c r="BJ102" s="21"/>
      <c r="BK102" s="21"/>
      <c r="BL102" s="21"/>
      <c r="BM102" s="21"/>
    </row>
    <row r="103" spans="1:65">
      <c r="A103" s="65">
        <v>41274</v>
      </c>
      <c r="B103" s="8">
        <v>3.8254412300497522</v>
      </c>
      <c r="C103" s="8">
        <v>4.3394993639570201</v>
      </c>
      <c r="D103" s="8">
        <v>4.8729032288203502</v>
      </c>
      <c r="E103" s="8">
        <v>5.3384819764926501</v>
      </c>
      <c r="F103" s="97">
        <v>86.544123004975205</v>
      </c>
      <c r="G103" s="97">
        <v>105.449936395702</v>
      </c>
      <c r="H103" s="97">
        <v>132.79032288203501</v>
      </c>
      <c r="I103" s="97">
        <v>151.34819764926499</v>
      </c>
      <c r="J103" s="51">
        <v>115.44412300497518</v>
      </c>
      <c r="K103" s="51">
        <v>158.54993639570202</v>
      </c>
      <c r="L103" s="51">
        <v>194.79032288203501</v>
      </c>
      <c r="M103" s="51">
        <v>206.54819764926498</v>
      </c>
      <c r="N103" s="99">
        <v>3.08141042975695</v>
      </c>
      <c r="O103" s="99">
        <v>4.7789763520178798</v>
      </c>
      <c r="P103" s="99">
        <v>6.8794086181229703</v>
      </c>
      <c r="Q103" s="99">
        <v>8.94888718217884</v>
      </c>
      <c r="R103" s="9">
        <v>53</v>
      </c>
      <c r="S103" s="9">
        <v>16</v>
      </c>
      <c r="T103" s="9">
        <v>12</v>
      </c>
      <c r="U103" s="9">
        <v>16</v>
      </c>
      <c r="V103" s="8">
        <v>4.95925464390809</v>
      </c>
      <c r="W103" s="8">
        <v>5.5346603091068598</v>
      </c>
      <c r="X103" s="8">
        <v>5.9389984256989194</v>
      </c>
      <c r="Y103" s="8">
        <v>6.5770896354901103</v>
      </c>
      <c r="Z103" s="18">
        <v>199.925464390809</v>
      </c>
      <c r="AA103" s="18">
        <v>224.96603091068599</v>
      </c>
      <c r="AB103" s="18">
        <v>239.399842569892</v>
      </c>
      <c r="AC103" s="18">
        <v>275.208963549011</v>
      </c>
      <c r="AD103" s="51">
        <v>228.82546439080897</v>
      </c>
      <c r="AE103" s="51">
        <v>278.06603091068598</v>
      </c>
      <c r="AF103" s="51">
        <v>301.39984256989203</v>
      </c>
      <c r="AG103" s="51">
        <v>330.40896354901099</v>
      </c>
      <c r="AH103" s="53">
        <v>3.0486701855321199</v>
      </c>
      <c r="AI103" s="53">
        <v>5.0578795576965501</v>
      </c>
      <c r="AJ103" s="53">
        <v>7.0195361625235799</v>
      </c>
      <c r="AK103" s="53">
        <v>9.1973893690618205</v>
      </c>
      <c r="AL103" s="51">
        <v>19</v>
      </c>
      <c r="AM103" s="51">
        <v>11</v>
      </c>
      <c r="AN103" s="51">
        <v>13</v>
      </c>
      <c r="AO103" s="51">
        <v>10</v>
      </c>
      <c r="AQ103" s="34">
        <f t="shared" si="19"/>
        <v>41274</v>
      </c>
      <c r="AR103" s="101">
        <f t="shared" si="20"/>
        <v>1.1810183580515331E-3</v>
      </c>
      <c r="AS103" s="29">
        <f t="shared" si="21"/>
        <v>0.80261063093817953</v>
      </c>
      <c r="AT103" s="27">
        <f t="shared" si="22"/>
        <v>9.4789788950531387E-4</v>
      </c>
      <c r="AU103" s="27">
        <f t="shared" si="23"/>
        <v>2.7520896354901101E-2</v>
      </c>
      <c r="AV103" s="89">
        <f t="shared" si="24"/>
        <v>2.8468794244406414E-2</v>
      </c>
      <c r="AW103" s="29" t="s">
        <v>124</v>
      </c>
      <c r="AX103" s="58">
        <v>19</v>
      </c>
      <c r="AY103" s="32">
        <f t="shared" si="27"/>
        <v>-4.468743587061586E-5</v>
      </c>
      <c r="AZ103" s="38">
        <f t="shared" si="28"/>
        <v>-4.7630155599110429E-5</v>
      </c>
      <c r="BA103" s="21"/>
      <c r="BB103" s="21"/>
      <c r="BC103" s="82">
        <f t="shared" si="16"/>
        <v>1.124692662082557E-3</v>
      </c>
      <c r="BD103" s="21">
        <f t="shared" si="17"/>
        <v>1.6316998638150879E-2</v>
      </c>
      <c r="BE103" s="82">
        <f t="shared" si="18"/>
        <v>2.8468794244406414E-2</v>
      </c>
      <c r="BF103" s="21">
        <f t="shared" si="25"/>
        <v>2.445870169434209E-2</v>
      </c>
      <c r="BG103" s="92">
        <f t="shared" si="26"/>
        <v>4.0100925500643238E-3</v>
      </c>
      <c r="BJ103" s="21"/>
      <c r="BK103" s="21"/>
      <c r="BL103" s="21"/>
      <c r="BM103" s="21"/>
    </row>
    <row r="104" spans="1:65">
      <c r="A104" s="65">
        <v>41305</v>
      </c>
      <c r="B104" s="8">
        <v>3.8875929679609689</v>
      </c>
      <c r="C104" s="8">
        <v>4.402245061335023</v>
      </c>
      <c r="D104" s="8">
        <v>4.9036105923238198</v>
      </c>
      <c r="E104" s="8">
        <v>5.4102048366593101</v>
      </c>
      <c r="F104" s="97">
        <v>82.259296796096905</v>
      </c>
      <c r="G104" s="97">
        <v>98.724506133502302</v>
      </c>
      <c r="H104" s="97">
        <v>122.861059232382</v>
      </c>
      <c r="I104" s="97">
        <v>145.02048366593101</v>
      </c>
      <c r="J104" s="51">
        <v>106.95929679609689</v>
      </c>
      <c r="K104" s="51">
        <v>142.3245061335023</v>
      </c>
      <c r="L104" s="51">
        <v>171.16105923238197</v>
      </c>
      <c r="M104" s="51">
        <v>196.220483665931</v>
      </c>
      <c r="N104" s="99">
        <v>3.0572524138894899</v>
      </c>
      <c r="O104" s="99">
        <v>4.7830583886487599</v>
      </c>
      <c r="P104" s="99">
        <v>6.8711803922921</v>
      </c>
      <c r="Q104" s="99">
        <v>8.9118532146896197</v>
      </c>
      <c r="R104" s="9">
        <v>53</v>
      </c>
      <c r="S104" s="9">
        <v>17</v>
      </c>
      <c r="T104" s="9">
        <v>12</v>
      </c>
      <c r="U104" s="9">
        <v>16</v>
      </c>
      <c r="V104" s="8">
        <v>4.8387567086509193</v>
      </c>
      <c r="W104" s="8">
        <v>5.4970217684153706</v>
      </c>
      <c r="X104" s="8">
        <v>5.9653370632242204</v>
      </c>
      <c r="Y104" s="8">
        <v>6.6201014353888308</v>
      </c>
      <c r="Z104" s="18">
        <v>177.37567086509199</v>
      </c>
      <c r="AA104" s="18">
        <v>208.20217684153701</v>
      </c>
      <c r="AB104" s="18">
        <v>229.03370632242201</v>
      </c>
      <c r="AC104" s="18">
        <v>266.01014353888303</v>
      </c>
      <c r="AD104" s="51">
        <v>202.07567086509198</v>
      </c>
      <c r="AE104" s="51">
        <v>251.802176841537</v>
      </c>
      <c r="AF104" s="51">
        <v>277.33370632242196</v>
      </c>
      <c r="AG104" s="51">
        <v>317.21014353888302</v>
      </c>
      <c r="AH104" s="53">
        <v>3.01731012695278</v>
      </c>
      <c r="AI104" s="53">
        <v>5.0747468619834502</v>
      </c>
      <c r="AJ104" s="53">
        <v>7.0058700049099203</v>
      </c>
      <c r="AK104" s="53">
        <v>9.1511744827679102</v>
      </c>
      <c r="AL104" s="51">
        <v>19</v>
      </c>
      <c r="AM104" s="51">
        <v>11</v>
      </c>
      <c r="AN104" s="51">
        <v>13</v>
      </c>
      <c r="AO104" s="51">
        <v>10</v>
      </c>
      <c r="AQ104" s="34">
        <f t="shared" si="19"/>
        <v>41305</v>
      </c>
      <c r="AR104" s="101">
        <f t="shared" si="20"/>
        <v>1.4124931170849998E-3</v>
      </c>
      <c r="AS104" s="29">
        <f t="shared" si="21"/>
        <v>0.84882551723208977</v>
      </c>
      <c r="AT104" s="27">
        <f t="shared" si="22"/>
        <v>1.1989602006964417E-3</v>
      </c>
      <c r="AU104" s="27">
        <f t="shared" si="23"/>
        <v>2.6601014353888303E-2</v>
      </c>
      <c r="AV104" s="89">
        <f t="shared" si="24"/>
        <v>2.7799974554584744E-2</v>
      </c>
      <c r="AW104" s="29" t="s">
        <v>125</v>
      </c>
      <c r="AX104" s="58">
        <v>21</v>
      </c>
      <c r="AY104" s="32">
        <f t="shared" si="27"/>
        <v>-4.3803904810133231E-5</v>
      </c>
      <c r="AZ104" s="38">
        <f t="shared" si="28"/>
        <v>-3.1848556658174739E-5</v>
      </c>
      <c r="BA104" s="21"/>
      <c r="BB104" s="21"/>
      <c r="BC104" s="82">
        <f t="shared" ref="BC104:BC122" si="29">SLOPE(F104:I104,N104:Q104)/10000</f>
        <v>1.0823975918592156E-3</v>
      </c>
      <c r="BD104" s="21">
        <f t="shared" ref="BD104:BD122" si="30">BC104*(10-Q104)+I104/10000</f>
        <v>1.5679855826602404E-2</v>
      </c>
      <c r="BE104" s="82">
        <f t="shared" ref="BE104:BE122" si="31">AV104</f>
        <v>2.7799974554584744E-2</v>
      </c>
      <c r="BF104" s="21">
        <f t="shared" si="25"/>
        <v>2.3800335374350574E-2</v>
      </c>
      <c r="BG104" s="92">
        <f t="shared" si="26"/>
        <v>3.9996391802341706E-3</v>
      </c>
      <c r="BJ104" s="21"/>
      <c r="BK104" s="21"/>
      <c r="BL104" s="21"/>
      <c r="BM104" s="21"/>
    </row>
    <row r="105" spans="1:65">
      <c r="A105" s="65">
        <v>41333</v>
      </c>
      <c r="B105" s="8">
        <v>3.8274867466041318</v>
      </c>
      <c r="C105" s="8">
        <v>4.35910852966727</v>
      </c>
      <c r="D105" s="8">
        <v>4.8821858876155897</v>
      </c>
      <c r="E105" s="8">
        <v>5.3812997961505999</v>
      </c>
      <c r="F105" s="97">
        <v>79.748674660413201</v>
      </c>
      <c r="G105" s="97">
        <v>96.910852966727006</v>
      </c>
      <c r="H105" s="97">
        <v>122.218588761559</v>
      </c>
      <c r="I105" s="97">
        <v>143.12997961505999</v>
      </c>
      <c r="J105" s="51">
        <v>109.04867466041317</v>
      </c>
      <c r="K105" s="51">
        <v>144.41085296672702</v>
      </c>
      <c r="L105" s="51">
        <v>178.11858876155901</v>
      </c>
      <c r="M105" s="51">
        <v>203.32997961506004</v>
      </c>
      <c r="N105" s="99">
        <v>3.07163004595956</v>
      </c>
      <c r="O105" s="99">
        <v>4.80366417599733</v>
      </c>
      <c r="P105" s="99">
        <v>6.8718629048054201</v>
      </c>
      <c r="Q105" s="99">
        <v>8.8758014340425504</v>
      </c>
      <c r="R105" s="9">
        <v>54</v>
      </c>
      <c r="S105" s="9">
        <v>14</v>
      </c>
      <c r="T105" s="9">
        <v>13</v>
      </c>
      <c r="U105" s="9">
        <v>16</v>
      </c>
      <c r="V105" s="8">
        <v>4.8226458161223498</v>
      </c>
      <c r="W105" s="8">
        <v>5.4679385016720907</v>
      </c>
      <c r="X105" s="8">
        <v>5.9485740056078598</v>
      </c>
      <c r="Y105" s="8">
        <v>6.6178131539416896</v>
      </c>
      <c r="Z105" s="18">
        <v>179.26458161223499</v>
      </c>
      <c r="AA105" s="18">
        <v>207.793850167209</v>
      </c>
      <c r="AB105" s="18">
        <v>228.857400560786</v>
      </c>
      <c r="AC105" s="18">
        <v>266.78131539416898</v>
      </c>
      <c r="AD105" s="51">
        <v>208.56458161223497</v>
      </c>
      <c r="AE105" s="51">
        <v>255.293850167209</v>
      </c>
      <c r="AF105" s="51">
        <v>284.75740056078604</v>
      </c>
      <c r="AG105" s="51">
        <v>326.98131539416903</v>
      </c>
      <c r="AH105" s="53">
        <v>2.9908925048525399</v>
      </c>
      <c r="AI105" s="53">
        <v>5.0891787773813197</v>
      </c>
      <c r="AJ105" s="53">
        <v>6.9932197795914801</v>
      </c>
      <c r="AK105" s="53">
        <v>9.1071065822358506</v>
      </c>
      <c r="AL105" s="51">
        <v>19</v>
      </c>
      <c r="AM105" s="51">
        <v>11</v>
      </c>
      <c r="AN105" s="51">
        <v>14</v>
      </c>
      <c r="AO105" s="51">
        <v>9</v>
      </c>
      <c r="AQ105" s="34">
        <f t="shared" si="19"/>
        <v>41333</v>
      </c>
      <c r="AR105" s="101">
        <f t="shared" si="20"/>
        <v>1.4023889342272638E-3</v>
      </c>
      <c r="AS105" s="29">
        <f t="shared" si="21"/>
        <v>0.89289341776414943</v>
      </c>
      <c r="AT105" s="27">
        <f t="shared" si="22"/>
        <v>1.2521838485168046E-3</v>
      </c>
      <c r="AU105" s="27">
        <f t="shared" si="23"/>
        <v>2.6678131539416897E-2</v>
      </c>
      <c r="AV105" s="89">
        <f t="shared" si="24"/>
        <v>2.7930315387933703E-2</v>
      </c>
      <c r="AW105" s="29" t="s">
        <v>126</v>
      </c>
      <c r="AX105" s="58">
        <v>20</v>
      </c>
      <c r="AY105" s="32">
        <f t="shared" si="27"/>
        <v>3.8558592764297014E-6</v>
      </c>
      <c r="AZ105" s="38">
        <f t="shared" si="28"/>
        <v>6.517041667447945E-6</v>
      </c>
      <c r="BA105" s="21"/>
      <c r="BB105" s="21"/>
      <c r="BC105" s="82">
        <f t="shared" si="29"/>
        <v>1.1070944874363795E-3</v>
      </c>
      <c r="BD105" s="21">
        <f t="shared" si="30"/>
        <v>1.5557591996661374E-2</v>
      </c>
      <c r="BE105" s="82">
        <f t="shared" si="31"/>
        <v>2.7930315387933703E-2</v>
      </c>
      <c r="BF105" s="21">
        <f t="shared" si="25"/>
        <v>2.3847316668813838E-2</v>
      </c>
      <c r="BG105" s="92">
        <f t="shared" si="26"/>
        <v>4.0829987191198652E-3</v>
      </c>
      <c r="BJ105" s="21"/>
      <c r="BK105" s="21"/>
      <c r="BL105" s="21"/>
      <c r="BM105" s="21"/>
    </row>
    <row r="106" spans="1:65">
      <c r="A106" s="65">
        <v>41361</v>
      </c>
      <c r="B106" s="8">
        <v>3.9611317201261009</v>
      </c>
      <c r="C106" s="8">
        <v>4.5084223701134638</v>
      </c>
      <c r="D106" s="8">
        <v>5.0203351156502398</v>
      </c>
      <c r="E106" s="8">
        <v>5.4990525511056001</v>
      </c>
      <c r="F106" s="97">
        <v>74.613172012610093</v>
      </c>
      <c r="G106" s="97">
        <v>95.842237011346398</v>
      </c>
      <c r="H106" s="97">
        <v>123.033511565024</v>
      </c>
      <c r="I106" s="97">
        <v>144.40525511056001</v>
      </c>
      <c r="J106" s="51">
        <v>108.21317201261007</v>
      </c>
      <c r="K106" s="51">
        <v>147.24223701134639</v>
      </c>
      <c r="L106" s="51">
        <v>180.93351156502402</v>
      </c>
      <c r="M106" s="51">
        <v>208.90525511055995</v>
      </c>
      <c r="N106" s="99">
        <v>3.0737171409383901</v>
      </c>
      <c r="O106" s="99">
        <v>4.82178443406917</v>
      </c>
      <c r="P106" s="99">
        <v>6.8537607001168803</v>
      </c>
      <c r="Q106" s="99">
        <v>8.9992379879446602</v>
      </c>
      <c r="R106" s="9">
        <v>55</v>
      </c>
      <c r="S106" s="9">
        <v>15</v>
      </c>
      <c r="T106" s="9">
        <v>13</v>
      </c>
      <c r="U106" s="9">
        <v>16</v>
      </c>
      <c r="V106" s="8">
        <v>4.8812224936691999</v>
      </c>
      <c r="W106" s="8">
        <v>5.4934520406796601</v>
      </c>
      <c r="X106" s="8">
        <v>5.9950326850514095</v>
      </c>
      <c r="Y106" s="8">
        <v>6.6385383743067994</v>
      </c>
      <c r="Z106" s="18">
        <v>166.62224936691999</v>
      </c>
      <c r="AA106" s="18">
        <v>194.34520406796599</v>
      </c>
      <c r="AB106" s="18">
        <v>220.50326850514099</v>
      </c>
      <c r="AC106" s="18">
        <v>258.35383743068002</v>
      </c>
      <c r="AD106" s="51">
        <v>200.22224936691998</v>
      </c>
      <c r="AE106" s="51">
        <v>245.74520406796597</v>
      </c>
      <c r="AF106" s="51">
        <v>278.403268505141</v>
      </c>
      <c r="AG106" s="51">
        <v>322.85383743067996</v>
      </c>
      <c r="AH106" s="53">
        <v>3.0329206425517601</v>
      </c>
      <c r="AI106" s="53">
        <v>5.1138816622018997</v>
      </c>
      <c r="AJ106" s="53">
        <v>6.9993079991938698</v>
      </c>
      <c r="AK106" s="53">
        <v>9.1231707126976094</v>
      </c>
      <c r="AL106" s="51">
        <v>18</v>
      </c>
      <c r="AM106" s="51">
        <v>12</v>
      </c>
      <c r="AN106" s="51">
        <v>13</v>
      </c>
      <c r="AO106" s="51">
        <v>10</v>
      </c>
      <c r="AQ106" s="34">
        <f t="shared" si="19"/>
        <v>41361</v>
      </c>
      <c r="AR106" s="101">
        <f t="shared" si="20"/>
        <v>1.4963125849837421E-3</v>
      </c>
      <c r="AS106" s="29">
        <f t="shared" si="21"/>
        <v>0.87682928730239063</v>
      </c>
      <c r="AT106" s="27">
        <f t="shared" si="22"/>
        <v>1.3120106974728923E-3</v>
      </c>
      <c r="AU106" s="27">
        <f t="shared" si="23"/>
        <v>2.5835383743068003E-2</v>
      </c>
      <c r="AV106" s="89">
        <f t="shared" si="24"/>
        <v>2.7147394440540894E-2</v>
      </c>
      <c r="AW106" s="29" t="s">
        <v>127</v>
      </c>
      <c r="AX106" s="58">
        <v>20</v>
      </c>
      <c r="AY106" s="32">
        <f t="shared" si="27"/>
        <v>-4.2137389817444722E-5</v>
      </c>
      <c r="AZ106" s="38">
        <f t="shared" si="28"/>
        <v>-3.9146047369640472E-5</v>
      </c>
      <c r="BA106" s="21"/>
      <c r="BB106" s="21"/>
      <c r="BC106" s="82">
        <f t="shared" si="29"/>
        <v>1.1923664518358669E-3</v>
      </c>
      <c r="BD106" s="21">
        <f t="shared" si="30"/>
        <v>1.563380056050255E-2</v>
      </c>
      <c r="BE106" s="82">
        <f t="shared" si="31"/>
        <v>2.7147394440540894E-2</v>
      </c>
      <c r="BF106" s="21">
        <f t="shared" si="25"/>
        <v>2.3347908460128242E-2</v>
      </c>
      <c r="BG106" s="92">
        <f t="shared" si="26"/>
        <v>3.7994859804126521E-3</v>
      </c>
      <c r="BJ106" s="21"/>
      <c r="BK106" s="21"/>
      <c r="BL106" s="21"/>
      <c r="BM106" s="21"/>
    </row>
    <row r="107" spans="1:65">
      <c r="A107" s="65">
        <v>41394</v>
      </c>
      <c r="B107" s="8">
        <v>3.7138784412448991</v>
      </c>
      <c r="C107" s="8">
        <v>4.2553629656483558</v>
      </c>
      <c r="D107" s="8">
        <v>4.7743145523722701</v>
      </c>
      <c r="E107" s="8">
        <v>5.2398414113693601</v>
      </c>
      <c r="F107" s="97">
        <v>78.387844124489902</v>
      </c>
      <c r="G107" s="97">
        <v>99.036296564835595</v>
      </c>
      <c r="H107" s="97">
        <v>126.431455237227</v>
      </c>
      <c r="I107" s="97">
        <v>146.48414113693599</v>
      </c>
      <c r="J107" s="51">
        <v>112.68784412448994</v>
      </c>
      <c r="K107" s="51">
        <v>152.73629656483564</v>
      </c>
      <c r="L107" s="51">
        <v>185.23145523722695</v>
      </c>
      <c r="M107" s="51">
        <v>214.68414113693598</v>
      </c>
      <c r="N107" s="99">
        <v>3.1209695365645</v>
      </c>
      <c r="O107" s="99">
        <v>4.8349339323910696</v>
      </c>
      <c r="P107" s="99">
        <v>6.8443417455172701</v>
      </c>
      <c r="Q107" s="99">
        <v>8.9682940829072493</v>
      </c>
      <c r="R107" s="9">
        <v>53</v>
      </c>
      <c r="S107" s="9">
        <v>16</v>
      </c>
      <c r="T107" s="9">
        <v>14</v>
      </c>
      <c r="U107" s="9">
        <v>14</v>
      </c>
      <c r="V107" s="8">
        <v>4.5725932099059703</v>
      </c>
      <c r="W107" s="8">
        <v>5.1901759317882901</v>
      </c>
      <c r="X107" s="8">
        <v>5.6902268423003495</v>
      </c>
      <c r="Y107" s="8">
        <v>6.3503276953457997</v>
      </c>
      <c r="Z107" s="18">
        <v>164.25932099059699</v>
      </c>
      <c r="AA107" s="18">
        <v>192.517593178829</v>
      </c>
      <c r="AB107" s="18">
        <v>218.022684230035</v>
      </c>
      <c r="AC107" s="18">
        <v>257.53276953457998</v>
      </c>
      <c r="AD107" s="51">
        <v>198.55932099059703</v>
      </c>
      <c r="AE107" s="51">
        <v>246.21759317882905</v>
      </c>
      <c r="AF107" s="51">
        <v>276.82268423003495</v>
      </c>
      <c r="AG107" s="51">
        <v>325.73276953457997</v>
      </c>
      <c r="AH107" s="53">
        <v>3.0159600885200901</v>
      </c>
      <c r="AI107" s="53">
        <v>5.2163587965846796</v>
      </c>
      <c r="AJ107" s="53">
        <v>7.0478587792949998</v>
      </c>
      <c r="AK107" s="53">
        <v>9.02793490529689</v>
      </c>
      <c r="AL107" s="51">
        <v>19</v>
      </c>
      <c r="AM107" s="51">
        <v>13</v>
      </c>
      <c r="AN107" s="51">
        <v>13</v>
      </c>
      <c r="AO107" s="51">
        <v>11</v>
      </c>
      <c r="AQ107" s="34">
        <f t="shared" si="19"/>
        <v>41394</v>
      </c>
      <c r="AR107" s="101">
        <f t="shared" si="20"/>
        <v>1.53388731918066E-3</v>
      </c>
      <c r="AS107" s="29">
        <f t="shared" si="21"/>
        <v>0.97206509470310998</v>
      </c>
      <c r="AT107" s="27">
        <f t="shared" si="22"/>
        <v>1.4910383221832478E-3</v>
      </c>
      <c r="AU107" s="27">
        <f t="shared" si="23"/>
        <v>2.5753276953457999E-2</v>
      </c>
      <c r="AV107" s="89">
        <f t="shared" si="24"/>
        <v>2.7244315275641248E-2</v>
      </c>
      <c r="AW107" s="29" t="s">
        <v>128</v>
      </c>
      <c r="AX107" s="58">
        <v>20</v>
      </c>
      <c r="AY107" s="32">
        <f t="shared" si="27"/>
        <v>-4.1053394805002157E-6</v>
      </c>
      <c r="AZ107" s="38">
        <f t="shared" si="28"/>
        <v>4.8460417550176892E-6</v>
      </c>
      <c r="BA107" s="21"/>
      <c r="BB107" s="21"/>
      <c r="BC107" s="82">
        <f t="shared" si="29"/>
        <v>1.1826467022278157E-3</v>
      </c>
      <c r="BD107" s="21">
        <f t="shared" si="30"/>
        <v>1.5868557714212264E-2</v>
      </c>
      <c r="BE107" s="82">
        <f t="shared" si="31"/>
        <v>2.7244315275641248E-2</v>
      </c>
      <c r="BF107" s="21">
        <f t="shared" si="25"/>
        <v>2.3490315280369684E-2</v>
      </c>
      <c r="BG107" s="92">
        <f t="shared" si="26"/>
        <v>3.753999995271564E-3</v>
      </c>
      <c r="BJ107" s="21"/>
      <c r="BK107" s="21"/>
      <c r="BL107" s="21"/>
      <c r="BM107" s="21"/>
    </row>
    <row r="108" spans="1:65">
      <c r="A108" s="65">
        <v>41425</v>
      </c>
      <c r="B108" s="8">
        <v>3.6414647209687558</v>
      </c>
      <c r="C108" s="8">
        <v>4.2505196014299376</v>
      </c>
      <c r="D108" s="8">
        <v>4.8173697654562897</v>
      </c>
      <c r="E108" s="8">
        <v>5.2742841004722303</v>
      </c>
      <c r="F108" s="97">
        <v>71.646472096875598</v>
      </c>
      <c r="G108" s="97">
        <v>93.051960142993806</v>
      </c>
      <c r="H108" s="97">
        <v>119.73697654562901</v>
      </c>
      <c r="I108" s="97">
        <v>134.428410047223</v>
      </c>
      <c r="J108" s="51">
        <v>104.14647209687557</v>
      </c>
      <c r="K108" s="51">
        <v>145.45196014299376</v>
      </c>
      <c r="L108" s="51">
        <v>171.93697654562902</v>
      </c>
      <c r="M108" s="51">
        <v>191.62841004722299</v>
      </c>
      <c r="N108" s="99">
        <v>3.20661801460143</v>
      </c>
      <c r="O108" s="99">
        <v>4.8826716570856297</v>
      </c>
      <c r="P108" s="99">
        <v>6.82545974045376</v>
      </c>
      <c r="Q108" s="99">
        <v>8.9038703137091204</v>
      </c>
      <c r="R108" s="9">
        <v>45</v>
      </c>
      <c r="S108" s="9">
        <v>15</v>
      </c>
      <c r="T108" s="9">
        <v>12</v>
      </c>
      <c r="U108" s="9">
        <v>11</v>
      </c>
      <c r="V108" s="8">
        <v>4.4972296443918403</v>
      </c>
      <c r="W108" s="8">
        <v>5.1347956797361496</v>
      </c>
      <c r="X108" s="8">
        <v>5.6930454737122798</v>
      </c>
      <c r="Y108" s="8">
        <v>6.3652615388163607</v>
      </c>
      <c r="Z108" s="18">
        <v>157.22296443918401</v>
      </c>
      <c r="AA108" s="18">
        <v>181.47956797361499</v>
      </c>
      <c r="AB108" s="18">
        <v>207.30454737122801</v>
      </c>
      <c r="AC108" s="18">
        <v>243.52615388163599</v>
      </c>
      <c r="AD108" s="51">
        <v>189.72296443918398</v>
      </c>
      <c r="AE108" s="51">
        <v>233.87956797361494</v>
      </c>
      <c r="AF108" s="51">
        <v>259.50454737122806</v>
      </c>
      <c r="AG108" s="51">
        <v>300.72615388163598</v>
      </c>
      <c r="AH108" s="53">
        <v>2.9980750788364001</v>
      </c>
      <c r="AI108" s="53">
        <v>5.0977796029690197</v>
      </c>
      <c r="AJ108" s="53">
        <v>7.0310477172125099</v>
      </c>
      <c r="AK108" s="53">
        <v>9.0188826775584907</v>
      </c>
      <c r="AL108" s="51">
        <v>26</v>
      </c>
      <c r="AM108" s="51">
        <v>15</v>
      </c>
      <c r="AN108" s="51">
        <v>15</v>
      </c>
      <c r="AO108" s="51">
        <v>12</v>
      </c>
      <c r="AQ108" s="34">
        <f t="shared" si="19"/>
        <v>41425</v>
      </c>
      <c r="AR108" s="101">
        <f t="shared" si="20"/>
        <v>1.4223972820595042E-3</v>
      </c>
      <c r="AS108" s="29">
        <f t="shared" si="21"/>
        <v>0.98111732244150929</v>
      </c>
      <c r="AT108" s="27">
        <f t="shared" si="22"/>
        <v>1.3955386128223009E-3</v>
      </c>
      <c r="AU108" s="27">
        <f t="shared" si="23"/>
        <v>2.43526153881636E-2</v>
      </c>
      <c r="AV108" s="89">
        <f t="shared" si="24"/>
        <v>2.5748154000985901E-2</v>
      </c>
      <c r="AW108" s="29" t="s">
        <v>129</v>
      </c>
      <c r="AX108" s="58">
        <v>23</v>
      </c>
      <c r="AY108" s="32">
        <f t="shared" si="27"/>
        <v>-6.0898328925843436E-5</v>
      </c>
      <c r="AZ108" s="38">
        <f t="shared" si="28"/>
        <v>-6.5050490202406359E-5</v>
      </c>
      <c r="BA108" s="21"/>
      <c r="BB108" s="21"/>
      <c r="BC108" s="82">
        <f t="shared" si="29"/>
        <v>1.124019751410014E-3</v>
      </c>
      <c r="BD108" s="21">
        <f t="shared" si="30"/>
        <v>1.4674912422220111E-2</v>
      </c>
      <c r="BE108" s="82">
        <f t="shared" si="31"/>
        <v>2.5748154000985901E-2</v>
      </c>
      <c r="BF108" s="21">
        <f t="shared" si="25"/>
        <v>2.2093984279993192E-2</v>
      </c>
      <c r="BG108" s="92">
        <f t="shared" si="26"/>
        <v>3.6541697209927088E-3</v>
      </c>
      <c r="BJ108" s="21"/>
      <c r="BK108" s="21"/>
      <c r="BL108" s="21"/>
      <c r="BM108" s="21"/>
    </row>
    <row r="109" spans="1:65">
      <c r="A109" s="65">
        <v>41453</v>
      </c>
      <c r="B109" s="8">
        <v>4.0040132580062497</v>
      </c>
      <c r="C109" s="8">
        <v>4.8025004753790599</v>
      </c>
      <c r="D109" s="8">
        <v>5.41764762177639</v>
      </c>
      <c r="E109" s="8">
        <v>5.8810930409041298</v>
      </c>
      <c r="F109" s="97">
        <v>92.401325800625003</v>
      </c>
      <c r="G109" s="97">
        <v>121.250047537906</v>
      </c>
      <c r="H109" s="97">
        <v>147.264762177639</v>
      </c>
      <c r="I109" s="97">
        <v>157.60930409041299</v>
      </c>
      <c r="J109" s="51">
        <v>125.10132580062501</v>
      </c>
      <c r="K109" s="51">
        <v>176.150047537906</v>
      </c>
      <c r="L109" s="51">
        <v>200.26476217763897</v>
      </c>
      <c r="M109" s="51">
        <v>212.10930409041299</v>
      </c>
      <c r="N109" s="99">
        <v>3.1916397860068701</v>
      </c>
      <c r="O109" s="99">
        <v>4.9031362481269003</v>
      </c>
      <c r="P109" s="99">
        <v>6.8134510138714104</v>
      </c>
      <c r="Q109" s="99">
        <v>8.8711811209384095</v>
      </c>
      <c r="R109" s="9">
        <v>47</v>
      </c>
      <c r="S109" s="9">
        <v>13</v>
      </c>
      <c r="T109" s="9">
        <v>14</v>
      </c>
      <c r="U109" s="9">
        <v>11</v>
      </c>
      <c r="V109" s="8">
        <v>4.9024355078476303</v>
      </c>
      <c r="W109" s="8">
        <v>5.7251582827157694</v>
      </c>
      <c r="X109" s="8">
        <v>6.4406895353175404</v>
      </c>
      <c r="Y109" s="8">
        <v>7.2478562630784396</v>
      </c>
      <c r="Z109" s="18">
        <v>182.24355078476299</v>
      </c>
      <c r="AA109" s="18">
        <v>213.51582827157699</v>
      </c>
      <c r="AB109" s="18">
        <v>249.568953531754</v>
      </c>
      <c r="AC109" s="18">
        <v>294.28562630784398</v>
      </c>
      <c r="AD109" s="51">
        <v>214.94355078476298</v>
      </c>
      <c r="AE109" s="51">
        <v>268.41582827157697</v>
      </c>
      <c r="AF109" s="51">
        <v>302.568953531754</v>
      </c>
      <c r="AG109" s="51">
        <v>348.78562630784398</v>
      </c>
      <c r="AH109" s="53">
        <v>2.9748954045193599</v>
      </c>
      <c r="AI109" s="53">
        <v>5.1116529836933902</v>
      </c>
      <c r="AJ109" s="53">
        <v>7.0162556474294</v>
      </c>
      <c r="AK109" s="53">
        <v>8.9680965113644007</v>
      </c>
      <c r="AL109" s="51">
        <v>26</v>
      </c>
      <c r="AM109" s="51">
        <v>15</v>
      </c>
      <c r="AN109" s="51">
        <v>15</v>
      </c>
      <c r="AO109" s="51">
        <v>12</v>
      </c>
      <c r="AQ109" s="34">
        <f t="shared" si="19"/>
        <v>41453</v>
      </c>
      <c r="AR109" s="101">
        <f t="shared" si="20"/>
        <v>1.8676876232796122E-3</v>
      </c>
      <c r="AS109" s="29">
        <f t="shared" si="21"/>
        <v>1.0319034886355993</v>
      </c>
      <c r="AT109" s="27">
        <f t="shared" si="22"/>
        <v>1.9272733741437628E-3</v>
      </c>
      <c r="AU109" s="27">
        <f t="shared" si="23"/>
        <v>2.9428562630784399E-2</v>
      </c>
      <c r="AV109" s="89">
        <f t="shared" si="24"/>
        <v>3.135583600492816E-2</v>
      </c>
      <c r="AW109" s="29" t="s">
        <v>130</v>
      </c>
      <c r="AX109" s="58">
        <v>19</v>
      </c>
      <c r="AY109" s="32">
        <f t="shared" si="27"/>
        <v>2.6715511803267363E-4</v>
      </c>
      <c r="AZ109" s="38">
        <f t="shared" si="28"/>
        <v>2.9514115810222414E-4</v>
      </c>
      <c r="BA109" s="21"/>
      <c r="BB109" s="21"/>
      <c r="BC109" s="82">
        <f t="shared" si="29"/>
        <v>1.1589815932519607E-3</v>
      </c>
      <c r="BD109" s="21">
        <f t="shared" si="30"/>
        <v>1.7069210711988993E-2</v>
      </c>
      <c r="BE109" s="82">
        <f t="shared" si="31"/>
        <v>3.135583600492816E-2</v>
      </c>
      <c r="BF109" s="21">
        <f t="shared" si="25"/>
        <v>2.6641249658258235E-2</v>
      </c>
      <c r="BG109" s="92">
        <f t="shared" si="26"/>
        <v>4.7145863466699252E-3</v>
      </c>
      <c r="BJ109" s="21"/>
      <c r="BK109" s="21"/>
      <c r="BL109" s="21"/>
      <c r="BM109" s="21"/>
    </row>
    <row r="110" spans="1:65">
      <c r="A110" s="65">
        <v>41486</v>
      </c>
      <c r="B110" s="8">
        <v>3.704731028618887</v>
      </c>
      <c r="C110" s="8">
        <v>4.5311874325781094</v>
      </c>
      <c r="D110" s="8">
        <v>5.1785005826248298</v>
      </c>
      <c r="E110" s="8">
        <v>5.6458464896656793</v>
      </c>
      <c r="F110" s="97">
        <v>84.473102861888705</v>
      </c>
      <c r="G110" s="97">
        <v>114.618743257811</v>
      </c>
      <c r="H110" s="97">
        <v>138.350058262483</v>
      </c>
      <c r="I110" s="97">
        <v>146.08464896656801</v>
      </c>
      <c r="J110" s="51">
        <v>116.97310286188868</v>
      </c>
      <c r="K110" s="51">
        <v>162.81874325781098</v>
      </c>
      <c r="L110" s="51">
        <v>183.65005826248299</v>
      </c>
      <c r="M110" s="51">
        <v>192.08464896656795</v>
      </c>
      <c r="N110" s="99">
        <v>3.1946051434045901</v>
      </c>
      <c r="O110" s="99">
        <v>4.9079367792782698</v>
      </c>
      <c r="P110" s="99">
        <v>6.79926633911119</v>
      </c>
      <c r="Q110" s="99">
        <v>8.8437558057398604</v>
      </c>
      <c r="R110" s="9">
        <v>46</v>
      </c>
      <c r="S110" s="9">
        <v>13</v>
      </c>
      <c r="T110" s="9">
        <v>14</v>
      </c>
      <c r="U110" s="9">
        <v>11</v>
      </c>
      <c r="V110" s="8">
        <v>4.5757280865743404</v>
      </c>
      <c r="W110" s="8">
        <v>5.4440889691148104</v>
      </c>
      <c r="X110" s="8">
        <v>6.1863359391741906</v>
      </c>
      <c r="Y110" s="8">
        <v>7.0597386356656795</v>
      </c>
      <c r="Z110" s="18">
        <v>171.572808657434</v>
      </c>
      <c r="AA110" s="18">
        <v>205.90889691148101</v>
      </c>
      <c r="AB110" s="18">
        <v>239.13359391741901</v>
      </c>
      <c r="AC110" s="18">
        <v>287.47386356656801</v>
      </c>
      <c r="AD110" s="51">
        <v>204.07280865743397</v>
      </c>
      <c r="AE110" s="51">
        <v>254.108896911481</v>
      </c>
      <c r="AF110" s="51">
        <v>284.43359391741899</v>
      </c>
      <c r="AG110" s="51">
        <v>333.47386356656796</v>
      </c>
      <c r="AH110" s="53">
        <v>2.9945366336680599</v>
      </c>
      <c r="AI110" s="53">
        <v>5.2269563740746996</v>
      </c>
      <c r="AJ110" s="53">
        <v>6.9989340567266503</v>
      </c>
      <c r="AK110" s="53">
        <v>8.8613837608738706</v>
      </c>
      <c r="AL110" s="51">
        <v>28</v>
      </c>
      <c r="AM110" s="51">
        <v>13</v>
      </c>
      <c r="AN110" s="51">
        <v>17</v>
      </c>
      <c r="AO110" s="51">
        <v>12</v>
      </c>
      <c r="AQ110" s="34">
        <f t="shared" si="19"/>
        <v>41486</v>
      </c>
      <c r="AR110" s="101">
        <f t="shared" si="20"/>
        <v>1.9566598059337329E-3</v>
      </c>
      <c r="AS110" s="29">
        <f t="shared" si="21"/>
        <v>1.1386162391261294</v>
      </c>
      <c r="AT110" s="27">
        <f t="shared" si="22"/>
        <v>2.2278846294815293E-3</v>
      </c>
      <c r="AU110" s="27">
        <f t="shared" si="23"/>
        <v>2.8747386356656801E-2</v>
      </c>
      <c r="AV110" s="89">
        <f t="shared" si="24"/>
        <v>3.097527098613833E-2</v>
      </c>
      <c r="AW110" s="29" t="s">
        <v>131</v>
      </c>
      <c r="AX110" s="58">
        <v>23</v>
      </c>
      <c r="AY110" s="32">
        <f t="shared" si="27"/>
        <v>-2.9616359744678161E-5</v>
      </c>
      <c r="AZ110" s="38">
        <f t="shared" si="28"/>
        <v>-1.6546305164775225E-5</v>
      </c>
      <c r="BA110" s="21"/>
      <c r="BB110" s="21"/>
      <c r="BC110" s="82">
        <f t="shared" si="29"/>
        <v>1.095026985093092E-3</v>
      </c>
      <c r="BD110" s="21">
        <f t="shared" si="30"/>
        <v>1.5874583490728872E-2</v>
      </c>
      <c r="BE110" s="82">
        <f t="shared" si="31"/>
        <v>3.097527098613833E-2</v>
      </c>
      <c r="BF110" s="21">
        <f t="shared" si="25"/>
        <v>2.5992044112653212E-2</v>
      </c>
      <c r="BG110" s="92">
        <f t="shared" si="26"/>
        <v>4.9832268734851179E-3</v>
      </c>
      <c r="BJ110" s="21"/>
      <c r="BK110" s="21"/>
      <c r="BL110" s="21"/>
      <c r="BM110" s="21"/>
    </row>
    <row r="111" spans="1:65">
      <c r="A111" s="65">
        <v>41516</v>
      </c>
      <c r="B111" s="8">
        <v>3.8929387487671381</v>
      </c>
      <c r="C111" s="8">
        <v>4.7612575289681303</v>
      </c>
      <c r="D111" s="8">
        <v>5.4071945550904204</v>
      </c>
      <c r="E111" s="8">
        <v>5.8414948922566197</v>
      </c>
      <c r="F111" s="97">
        <v>84.293874876713801</v>
      </c>
      <c r="G111" s="97">
        <v>115.625752896813</v>
      </c>
      <c r="H111" s="97">
        <v>139.71945550904201</v>
      </c>
      <c r="I111" s="97">
        <v>145.14948922566199</v>
      </c>
      <c r="J111" s="51">
        <v>119.3938748767138</v>
      </c>
      <c r="K111" s="51">
        <v>167.525752896813</v>
      </c>
      <c r="L111" s="51">
        <v>189.21945550904198</v>
      </c>
      <c r="M111" s="51">
        <v>194.54948922566197</v>
      </c>
      <c r="N111" s="99">
        <v>3.1688063337430101</v>
      </c>
      <c r="O111" s="99">
        <v>4.9090556544463402</v>
      </c>
      <c r="P111" s="99">
        <v>6.7839452173727004</v>
      </c>
      <c r="Q111" s="99">
        <v>8.8173762249206504</v>
      </c>
      <c r="R111" s="9">
        <v>45</v>
      </c>
      <c r="S111" s="9">
        <v>13</v>
      </c>
      <c r="T111" s="9">
        <v>14</v>
      </c>
      <c r="U111" s="9">
        <v>11</v>
      </c>
      <c r="V111" s="8">
        <v>4.7699217125777</v>
      </c>
      <c r="W111" s="8">
        <v>5.6434358669710907</v>
      </c>
      <c r="X111" s="8">
        <v>6.3900275352648901</v>
      </c>
      <c r="Y111" s="8">
        <v>7.2986279805194796</v>
      </c>
      <c r="Z111" s="18">
        <v>171.99217125777</v>
      </c>
      <c r="AA111" s="18">
        <v>203.843586697109</v>
      </c>
      <c r="AB111" s="18">
        <v>238.00275352648899</v>
      </c>
      <c r="AC111" s="18">
        <v>290.862798051948</v>
      </c>
      <c r="AD111" s="51">
        <v>207.09217125776999</v>
      </c>
      <c r="AE111" s="51">
        <v>255.74358669710901</v>
      </c>
      <c r="AF111" s="51">
        <v>287.50275352648896</v>
      </c>
      <c r="AG111" s="51">
        <v>340.26279805194798</v>
      </c>
      <c r="AH111" s="53">
        <v>2.9920150689782798</v>
      </c>
      <c r="AI111" s="53">
        <v>5.2437516836326701</v>
      </c>
      <c r="AJ111" s="53">
        <v>6.9594535592445697</v>
      </c>
      <c r="AK111" s="53">
        <v>8.80772951761349</v>
      </c>
      <c r="AL111" s="51">
        <v>28</v>
      </c>
      <c r="AM111" s="51">
        <v>14</v>
      </c>
      <c r="AN111" s="51">
        <v>17</v>
      </c>
      <c r="AO111" s="51">
        <v>12</v>
      </c>
      <c r="AQ111" s="34">
        <f t="shared" si="19"/>
        <v>41516</v>
      </c>
      <c r="AR111" s="101">
        <f t="shared" si="20"/>
        <v>2.0237066898628336E-3</v>
      </c>
      <c r="AS111" s="29">
        <f t="shared" si="21"/>
        <v>1.19227048238651</v>
      </c>
      <c r="AT111" s="27">
        <f t="shared" si="22"/>
        <v>2.4128057513315682E-3</v>
      </c>
      <c r="AU111" s="27">
        <f t="shared" si="23"/>
        <v>2.9086279805194799E-2</v>
      </c>
      <c r="AV111" s="89">
        <f t="shared" si="24"/>
        <v>3.149908555652637E-2</v>
      </c>
      <c r="AW111" s="29" t="s">
        <v>132</v>
      </c>
      <c r="AX111" s="58">
        <v>21</v>
      </c>
      <c r="AY111" s="32">
        <f t="shared" si="27"/>
        <v>1.6137783263714201E-5</v>
      </c>
      <c r="AZ111" s="38">
        <f t="shared" si="28"/>
        <v>2.494355097085904E-5</v>
      </c>
      <c r="BA111" s="21"/>
      <c r="BB111" s="21"/>
      <c r="BC111" s="82">
        <f t="shared" si="29"/>
        <v>1.0859392314118428E-3</v>
      </c>
      <c r="BD111" s="21">
        <f t="shared" si="30"/>
        <v>1.579920647592524E-2</v>
      </c>
      <c r="BE111" s="82">
        <f t="shared" si="31"/>
        <v>3.149908555652637E-2</v>
      </c>
      <c r="BF111" s="21">
        <f t="shared" si="25"/>
        <v>2.6318125459927996E-2</v>
      </c>
      <c r="BG111" s="92">
        <f t="shared" si="26"/>
        <v>5.1809600965983735E-3</v>
      </c>
      <c r="BJ111" s="21"/>
      <c r="BK111" s="21"/>
      <c r="BL111" s="21"/>
      <c r="BM111" s="21"/>
    </row>
    <row r="112" spans="1:65">
      <c r="A112" s="65">
        <v>41547</v>
      </c>
      <c r="B112" s="8">
        <v>3.8756098088132171</v>
      </c>
      <c r="C112" s="8">
        <v>4.70910678564156</v>
      </c>
      <c r="D112" s="8">
        <v>5.3603298621845994</v>
      </c>
      <c r="E112" s="8">
        <v>5.8336553515464704</v>
      </c>
      <c r="F112" s="97">
        <v>83.560980881321697</v>
      </c>
      <c r="G112" s="97">
        <v>113.410678564156</v>
      </c>
      <c r="H112" s="97">
        <v>140.03298621846</v>
      </c>
      <c r="I112" s="97">
        <v>151.86553515464701</v>
      </c>
      <c r="J112" s="51">
        <v>116.86098088132172</v>
      </c>
      <c r="K112" s="51">
        <v>166.41067856415603</v>
      </c>
      <c r="L112" s="51">
        <v>189.03298621846002</v>
      </c>
      <c r="M112" s="51">
        <v>202.16553515464702</v>
      </c>
      <c r="N112" s="99">
        <v>3.1839413610502199</v>
      </c>
      <c r="O112" s="99">
        <v>4.91362441927701</v>
      </c>
      <c r="P112" s="99">
        <v>6.7996170624627004</v>
      </c>
      <c r="Q112" s="99">
        <v>9.06821123284241</v>
      </c>
      <c r="R112" s="9">
        <v>45</v>
      </c>
      <c r="S112" s="9">
        <v>13</v>
      </c>
      <c r="T112" s="9">
        <v>15</v>
      </c>
      <c r="U112" s="9">
        <v>12</v>
      </c>
      <c r="V112" s="8">
        <v>4.88536004768876</v>
      </c>
      <c r="W112" s="8">
        <v>5.66761057068162</v>
      </c>
      <c r="X112" s="8">
        <v>6.42426339270515</v>
      </c>
      <c r="Y112" s="8">
        <v>7.3259898316118806</v>
      </c>
      <c r="Z112" s="18">
        <v>184.53600476887601</v>
      </c>
      <c r="AA112" s="18">
        <v>209.26105706816199</v>
      </c>
      <c r="AB112" s="18">
        <v>246.426339270515</v>
      </c>
      <c r="AC112" s="18">
        <v>301.09898316118802</v>
      </c>
      <c r="AD112" s="51">
        <v>217.83600476887602</v>
      </c>
      <c r="AE112" s="51">
        <v>262.26105706816202</v>
      </c>
      <c r="AF112" s="51">
        <v>295.42633927051503</v>
      </c>
      <c r="AG112" s="51">
        <v>351.39898316118803</v>
      </c>
      <c r="AH112" s="53">
        <v>2.9800219977999198</v>
      </c>
      <c r="AI112" s="53">
        <v>5.2515758577466798</v>
      </c>
      <c r="AJ112" s="53">
        <v>6.9368343478991203</v>
      </c>
      <c r="AK112" s="53">
        <v>8.7558530195248405</v>
      </c>
      <c r="AL112" s="51">
        <v>30</v>
      </c>
      <c r="AM112" s="51">
        <v>12</v>
      </c>
      <c r="AN112" s="51">
        <v>17</v>
      </c>
      <c r="AO112" s="51">
        <v>12</v>
      </c>
      <c r="AQ112" s="34">
        <f t="shared" si="19"/>
        <v>41547</v>
      </c>
      <c r="AR112" s="101">
        <f t="shared" si="20"/>
        <v>2.0084035592078447E-3</v>
      </c>
      <c r="AS112" s="29">
        <f t="shared" si="21"/>
        <v>1.2441469804751595</v>
      </c>
      <c r="AT112" s="27">
        <f t="shared" si="22"/>
        <v>2.4987492237640032E-3</v>
      </c>
      <c r="AU112" s="27">
        <f t="shared" si="23"/>
        <v>3.0109898316118801E-2</v>
      </c>
      <c r="AV112" s="89">
        <f t="shared" si="24"/>
        <v>3.2608647539882803E-2</v>
      </c>
      <c r="AW112" s="29" t="s">
        <v>133</v>
      </c>
      <c r="AX112" s="58">
        <v>21</v>
      </c>
      <c r="AY112" s="32">
        <f t="shared" si="27"/>
        <v>4.8743738615428643E-5</v>
      </c>
      <c r="AZ112" s="38">
        <f t="shared" si="28"/>
        <v>5.2836284921734901E-5</v>
      </c>
      <c r="BA112" s="21"/>
      <c r="BB112" s="21"/>
      <c r="BC112" s="82">
        <f t="shared" si="29"/>
        <v>1.1670083006240844E-3</v>
      </c>
      <c r="BD112" s="21">
        <f t="shared" si="30"/>
        <v>1.6273958741165891E-2</v>
      </c>
      <c r="BE112" s="82">
        <f t="shared" si="31"/>
        <v>3.2608647539882803E-2</v>
      </c>
      <c r="BF112" s="21">
        <f t="shared" si="25"/>
        <v>2.7218200236306223E-2</v>
      </c>
      <c r="BG112" s="92">
        <f t="shared" si="26"/>
        <v>5.3904473035765801E-3</v>
      </c>
      <c r="BJ112" s="21"/>
      <c r="BK112" s="21"/>
      <c r="BL112" s="21"/>
      <c r="BM112" s="21"/>
    </row>
    <row r="113" spans="1:65">
      <c r="A113" s="65">
        <v>41578</v>
      </c>
      <c r="B113" s="8">
        <v>3.920689299419605</v>
      </c>
      <c r="C113" s="8">
        <v>4.7304719037246699</v>
      </c>
      <c r="D113" s="8">
        <v>5.3626624655615895</v>
      </c>
      <c r="E113" s="8">
        <v>5.79516875680231</v>
      </c>
      <c r="F113" s="97">
        <v>74.068929941960505</v>
      </c>
      <c r="G113" s="97">
        <v>101.547190372467</v>
      </c>
      <c r="H113" s="97">
        <v>127.266246556159</v>
      </c>
      <c r="I113" s="97">
        <v>136.51687568023101</v>
      </c>
      <c r="J113" s="51">
        <v>91.668929941960528</v>
      </c>
      <c r="K113" s="51">
        <v>133.747190372467</v>
      </c>
      <c r="L113" s="51">
        <v>160.26624655615902</v>
      </c>
      <c r="M113" s="51">
        <v>177.11687568023098</v>
      </c>
      <c r="N113" s="99">
        <v>3.16048648164591</v>
      </c>
      <c r="O113" s="99">
        <v>4.9418089435769401</v>
      </c>
      <c r="P113" s="99">
        <v>6.79254150110207</v>
      </c>
      <c r="Q113" s="99">
        <v>9.0200341902122307</v>
      </c>
      <c r="R113" s="9">
        <v>46</v>
      </c>
      <c r="S113" s="9">
        <v>13</v>
      </c>
      <c r="T113" s="9">
        <v>16</v>
      </c>
      <c r="U113" s="9">
        <v>11</v>
      </c>
      <c r="V113" s="8">
        <v>4.9502683143837203</v>
      </c>
      <c r="W113" s="8">
        <v>5.6767435559354098</v>
      </c>
      <c r="X113" s="8">
        <v>6.3684933747319992</v>
      </c>
      <c r="Y113" s="8">
        <v>7.2682469954168996</v>
      </c>
      <c r="Z113" s="18">
        <v>177.026831438372</v>
      </c>
      <c r="AA113" s="18">
        <v>196.17435559354101</v>
      </c>
      <c r="AB113" s="18">
        <v>227.84933747319999</v>
      </c>
      <c r="AC113" s="18">
        <v>283.82469954168999</v>
      </c>
      <c r="AD113" s="51">
        <v>194.62683143837202</v>
      </c>
      <c r="AE113" s="51">
        <v>228.374355593541</v>
      </c>
      <c r="AF113" s="51">
        <v>260.84933747320002</v>
      </c>
      <c r="AG113" s="51">
        <v>324.42469954168996</v>
      </c>
      <c r="AH113" s="53">
        <v>3.06120179645059</v>
      </c>
      <c r="AI113" s="53">
        <v>5.3307450353252204</v>
      </c>
      <c r="AJ113" s="53">
        <v>6.94160913123181</v>
      </c>
      <c r="AK113" s="53">
        <v>8.6021663006986699</v>
      </c>
      <c r="AL113" s="51">
        <v>30</v>
      </c>
      <c r="AM113" s="51">
        <v>15</v>
      </c>
      <c r="AN113" s="51">
        <v>19</v>
      </c>
      <c r="AO113" s="51">
        <v>11</v>
      </c>
      <c r="AQ113" s="34">
        <f t="shared" si="19"/>
        <v>41578</v>
      </c>
      <c r="AR113" s="101">
        <f t="shared" si="20"/>
        <v>1.8862735110141673E-3</v>
      </c>
      <c r="AS113" s="29">
        <f t="shared" si="21"/>
        <v>1.3978336993013301</v>
      </c>
      <c r="AT113" s="27">
        <f t="shared" si="22"/>
        <v>2.6366966797950419E-3</v>
      </c>
      <c r="AU113" s="27">
        <f t="shared" si="23"/>
        <v>2.8382469954169001E-2</v>
      </c>
      <c r="AV113" s="89">
        <f t="shared" si="24"/>
        <v>3.1019166633964042E-2</v>
      </c>
      <c r="AW113" s="29" t="s">
        <v>134</v>
      </c>
      <c r="AX113" s="58">
        <v>22</v>
      </c>
      <c r="AY113" s="32">
        <f t="shared" si="27"/>
        <v>-7.8519470997718161E-5</v>
      </c>
      <c r="AZ113" s="38">
        <f t="shared" si="28"/>
        <v>-7.2249132087216401E-5</v>
      </c>
      <c r="BA113" s="21"/>
      <c r="BB113" s="21"/>
      <c r="BC113" s="82">
        <f t="shared" si="29"/>
        <v>1.0815103934176992E-3</v>
      </c>
      <c r="BD113" s="21">
        <f t="shared" si="30"/>
        <v>1.4711530776502566E-2</v>
      </c>
      <c r="BE113" s="82">
        <f t="shared" si="31"/>
        <v>3.1019166633964042E-2</v>
      </c>
      <c r="BF113" s="21">
        <f t="shared" si="25"/>
        <v>2.5637646801001755E-2</v>
      </c>
      <c r="BG113" s="92">
        <f t="shared" si="26"/>
        <v>5.3815198329622872E-3</v>
      </c>
      <c r="BJ113" s="21"/>
      <c r="BK113" s="21"/>
      <c r="BL113" s="21"/>
      <c r="BM113" s="21"/>
    </row>
    <row r="114" spans="1:65">
      <c r="A114" s="65">
        <v>41607</v>
      </c>
      <c r="B114" s="8">
        <v>3.958291273031787</v>
      </c>
      <c r="C114" s="8">
        <v>4.7966778145545801</v>
      </c>
      <c r="D114" s="8">
        <v>5.45765434710595</v>
      </c>
      <c r="E114" s="8">
        <v>5.9705500301258203</v>
      </c>
      <c r="F114" s="97">
        <v>76.829127303178694</v>
      </c>
      <c r="G114" s="97">
        <v>101.667781455458</v>
      </c>
      <c r="H114" s="97">
        <v>126.265434710595</v>
      </c>
      <c r="I114" s="97">
        <v>139.05500301258201</v>
      </c>
      <c r="J114" s="51">
        <v>90.229127303178686</v>
      </c>
      <c r="K114" s="51">
        <v>129.56778145545803</v>
      </c>
      <c r="L114" s="51">
        <v>155.16543471059501</v>
      </c>
      <c r="M114" s="51">
        <v>174.85500301258196</v>
      </c>
      <c r="N114" s="99">
        <v>3.2095801781444999</v>
      </c>
      <c r="O114" s="99">
        <v>4.9442305958270198</v>
      </c>
      <c r="P114" s="99">
        <v>6.76149504868207</v>
      </c>
      <c r="Q114" s="99">
        <v>8.9896951602708199</v>
      </c>
      <c r="R114" s="9">
        <v>47</v>
      </c>
      <c r="S114" s="9">
        <v>13</v>
      </c>
      <c r="T114" s="9">
        <v>17</v>
      </c>
      <c r="U114" s="9">
        <v>10</v>
      </c>
      <c r="V114" s="8">
        <v>5.0463835865376296</v>
      </c>
      <c r="W114" s="8">
        <v>5.7784669276250504</v>
      </c>
      <c r="X114" s="8">
        <v>6.5045744825719503</v>
      </c>
      <c r="Y114" s="8">
        <v>7.4396605148524202</v>
      </c>
      <c r="Z114" s="18">
        <v>185.63835865376299</v>
      </c>
      <c r="AA114" s="18">
        <v>199.846692762505</v>
      </c>
      <c r="AB114" s="18">
        <v>230.95744825719501</v>
      </c>
      <c r="AC114" s="18">
        <v>285.96605148524202</v>
      </c>
      <c r="AD114" s="51">
        <v>199.03835865376297</v>
      </c>
      <c r="AE114" s="51">
        <v>227.74669276250503</v>
      </c>
      <c r="AF114" s="51">
        <v>259.85744825719502</v>
      </c>
      <c r="AG114" s="51">
        <v>321.76605148524197</v>
      </c>
      <c r="AH114" s="53">
        <v>3.20733359318303</v>
      </c>
      <c r="AI114" s="53">
        <v>5.3248669774055104</v>
      </c>
      <c r="AJ114" s="53">
        <v>6.8868538657309903</v>
      </c>
      <c r="AK114" s="53">
        <v>8.5477252416931897</v>
      </c>
      <c r="AL114" s="51">
        <v>28</v>
      </c>
      <c r="AM114" s="51">
        <v>16</v>
      </c>
      <c r="AN114" s="51">
        <v>20</v>
      </c>
      <c r="AO114" s="51">
        <v>10</v>
      </c>
      <c r="AQ114" s="34">
        <f t="shared" si="19"/>
        <v>41607</v>
      </c>
      <c r="AR114" s="101">
        <f t="shared" si="20"/>
        <v>1.8512440855032355E-3</v>
      </c>
      <c r="AS114" s="29">
        <f t="shared" si="21"/>
        <v>1.4522747583068103</v>
      </c>
      <c r="AT114" s="27">
        <f t="shared" si="22"/>
        <v>2.6885150568411232E-3</v>
      </c>
      <c r="AU114" s="27">
        <f t="shared" si="23"/>
        <v>2.8596605148524201E-2</v>
      </c>
      <c r="AV114" s="89">
        <f t="shared" si="24"/>
        <v>3.1285120205365322E-2</v>
      </c>
      <c r="AW114" s="29" t="s">
        <v>135</v>
      </c>
      <c r="AX114" s="58">
        <v>21</v>
      </c>
      <c r="AY114" s="32">
        <f t="shared" si="27"/>
        <v>1.0196914016914252E-5</v>
      </c>
      <c r="AZ114" s="38">
        <f t="shared" si="28"/>
        <v>1.2664455781013323E-5</v>
      </c>
      <c r="BA114" s="21"/>
      <c r="BB114" s="21"/>
      <c r="BC114" s="82">
        <f t="shared" si="29"/>
        <v>1.0897540832719447E-3</v>
      </c>
      <c r="BD114" s="21">
        <f t="shared" si="30"/>
        <v>1.5006484125702482E-2</v>
      </c>
      <c r="BE114" s="82">
        <f t="shared" si="31"/>
        <v>3.1285120205365322E-2</v>
      </c>
      <c r="BF114" s="21">
        <f t="shared" si="25"/>
        <v>2.5913170299076586E-2</v>
      </c>
      <c r="BG114" s="92">
        <f t="shared" si="26"/>
        <v>5.3719499062887359E-3</v>
      </c>
      <c r="BJ114" s="21"/>
      <c r="BK114" s="21"/>
      <c r="BL114" s="21"/>
      <c r="BM114" s="21"/>
    </row>
    <row r="115" spans="1:65">
      <c r="A115" s="65">
        <v>41639</v>
      </c>
      <c r="B115" s="8">
        <v>3.94</v>
      </c>
      <c r="C115" s="8">
        <v>4.75</v>
      </c>
      <c r="D115" s="8">
        <v>5.39</v>
      </c>
      <c r="E115" s="8">
        <v>5.89</v>
      </c>
      <c r="F115" s="97">
        <v>76.7</v>
      </c>
      <c r="G115" s="97">
        <v>98.3</v>
      </c>
      <c r="H115" s="97">
        <v>120.43</v>
      </c>
      <c r="I115" s="97">
        <v>130.58000000000001</v>
      </c>
      <c r="J115" s="51">
        <v>98.9</v>
      </c>
      <c r="K115" s="51">
        <v>128.80000000000001</v>
      </c>
      <c r="L115" s="51">
        <v>152.22999999999999</v>
      </c>
      <c r="M115" s="51">
        <v>165.58</v>
      </c>
      <c r="N115" s="99">
        <v>3.21</v>
      </c>
      <c r="O115" s="99">
        <v>4.97</v>
      </c>
      <c r="P115" s="99">
        <v>6.73</v>
      </c>
      <c r="Q115" s="99">
        <v>8.92</v>
      </c>
      <c r="R115" s="9">
        <v>52</v>
      </c>
      <c r="S115" s="9">
        <v>15</v>
      </c>
      <c r="T115" s="9">
        <v>22</v>
      </c>
      <c r="U115" s="9">
        <v>11</v>
      </c>
      <c r="V115" s="8">
        <v>4.9400000000000004</v>
      </c>
      <c r="W115" s="8">
        <v>5.77</v>
      </c>
      <c r="X115" s="8">
        <v>6.56</v>
      </c>
      <c r="Y115" s="8">
        <v>7.49</v>
      </c>
      <c r="Z115" s="18">
        <v>176.97</v>
      </c>
      <c r="AA115" s="18">
        <v>199.74</v>
      </c>
      <c r="AB115" s="18">
        <v>236.98</v>
      </c>
      <c r="AC115" s="18">
        <v>290.24</v>
      </c>
      <c r="AD115" s="51">
        <v>199.17</v>
      </c>
      <c r="AE115" s="51">
        <v>230.24</v>
      </c>
      <c r="AF115" s="51">
        <v>268.77999999999997</v>
      </c>
      <c r="AG115" s="51">
        <v>325.24</v>
      </c>
      <c r="AH115" s="53">
        <v>3.25</v>
      </c>
      <c r="AI115" s="53">
        <v>5.34</v>
      </c>
      <c r="AJ115" s="53">
        <v>6.91</v>
      </c>
      <c r="AK115" s="53">
        <v>8.5500000000000007</v>
      </c>
      <c r="AL115" s="51">
        <v>21</v>
      </c>
      <c r="AM115" s="51">
        <v>15</v>
      </c>
      <c r="AN115" s="51">
        <v>14</v>
      </c>
      <c r="AO115" s="51">
        <v>9</v>
      </c>
      <c r="AQ115" s="34">
        <f t="shared" si="19"/>
        <v>41639</v>
      </c>
      <c r="AR115" s="101">
        <f t="shared" si="20"/>
        <v>2.1266126046486592E-3</v>
      </c>
      <c r="AS115" s="29">
        <f t="shared" si="21"/>
        <v>1.4499999999999993</v>
      </c>
      <c r="AT115" s="27">
        <f t="shared" si="22"/>
        <v>3.0835882767405545E-3</v>
      </c>
      <c r="AU115" s="27">
        <f t="shared" si="23"/>
        <v>2.9024000000000001E-2</v>
      </c>
      <c r="AV115" s="89">
        <f t="shared" si="24"/>
        <v>3.2107588276740553E-2</v>
      </c>
      <c r="AW115" s="29" t="s">
        <v>136</v>
      </c>
      <c r="AX115" s="58">
        <v>20</v>
      </c>
      <c r="AY115" s="32">
        <f t="shared" si="27"/>
        <v>2.1369742573790033E-5</v>
      </c>
      <c r="AZ115" s="38">
        <f t="shared" si="28"/>
        <v>4.1123403568761599E-5</v>
      </c>
      <c r="BA115" s="21"/>
      <c r="BB115" s="21"/>
      <c r="BC115" s="82">
        <f t="shared" si="29"/>
        <v>9.6144719178972E-4</v>
      </c>
      <c r="BD115" s="21">
        <f t="shared" si="30"/>
        <v>1.4096362967132899E-2</v>
      </c>
      <c r="BE115" s="82">
        <f t="shared" si="31"/>
        <v>3.2107588276740553E-2</v>
      </c>
      <c r="BF115" s="21">
        <f t="shared" si="25"/>
        <v>2.6163883924570031E-2</v>
      </c>
      <c r="BG115" s="92">
        <f t="shared" si="26"/>
        <v>5.943704352170523E-3</v>
      </c>
      <c r="BJ115" s="21"/>
      <c r="BK115" s="21"/>
      <c r="BL115" s="21"/>
      <c r="BM115" s="21"/>
    </row>
    <row r="116" spans="1:65">
      <c r="A116" s="65">
        <v>41670</v>
      </c>
      <c r="B116" s="8">
        <v>3.75</v>
      </c>
      <c r="C116" s="8">
        <v>4.5199999999999996</v>
      </c>
      <c r="D116" s="8">
        <v>5.1100000000000003</v>
      </c>
      <c r="E116" s="8">
        <v>5.6</v>
      </c>
      <c r="F116" s="97">
        <v>67.650000000000006</v>
      </c>
      <c r="G116" s="97">
        <v>90.24</v>
      </c>
      <c r="H116" s="97">
        <v>110.45</v>
      </c>
      <c r="I116" s="97">
        <v>121.5</v>
      </c>
      <c r="J116" s="51">
        <v>91.25</v>
      </c>
      <c r="K116" s="51">
        <v>121.14</v>
      </c>
      <c r="L116" s="51">
        <v>144.94999999999999</v>
      </c>
      <c r="M116" s="51">
        <v>159.6</v>
      </c>
      <c r="N116" s="99">
        <v>3.19</v>
      </c>
      <c r="O116" s="99">
        <v>4.96</v>
      </c>
      <c r="P116" s="99">
        <v>6.71</v>
      </c>
      <c r="Q116" s="99">
        <v>8.9</v>
      </c>
      <c r="R116" s="9">
        <v>52</v>
      </c>
      <c r="S116" s="9">
        <v>16</v>
      </c>
      <c r="T116" s="9">
        <v>21</v>
      </c>
      <c r="U116" s="9">
        <v>11</v>
      </c>
      <c r="V116" s="8">
        <v>4.8</v>
      </c>
      <c r="W116" s="8">
        <v>5.49</v>
      </c>
      <c r="X116" s="8">
        <v>6.26</v>
      </c>
      <c r="Y116" s="8">
        <v>7.15</v>
      </c>
      <c r="Z116" s="18">
        <v>172.16</v>
      </c>
      <c r="AA116" s="18">
        <v>187.36</v>
      </c>
      <c r="AB116" s="18">
        <v>224.9</v>
      </c>
      <c r="AC116" s="18">
        <v>276.5</v>
      </c>
      <c r="AD116" s="51">
        <v>195.76</v>
      </c>
      <c r="AE116" s="51">
        <v>218.26</v>
      </c>
      <c r="AF116" s="51">
        <v>259.39999999999998</v>
      </c>
      <c r="AG116" s="51">
        <v>314.60000000000002</v>
      </c>
      <c r="AH116" s="53">
        <v>3.25</v>
      </c>
      <c r="AI116" s="53">
        <v>5.32</v>
      </c>
      <c r="AJ116" s="53">
        <v>6.89</v>
      </c>
      <c r="AK116" s="53">
        <v>8.49</v>
      </c>
      <c r="AL116" s="51">
        <v>21</v>
      </c>
      <c r="AM116" s="51">
        <v>16</v>
      </c>
      <c r="AN116" s="51">
        <v>13</v>
      </c>
      <c r="AO116" s="51">
        <v>9</v>
      </c>
      <c r="AQ116" s="34">
        <f t="shared" si="19"/>
        <v>41670</v>
      </c>
      <c r="AR116" s="101">
        <f t="shared" si="20"/>
        <v>1.9882342560421135E-3</v>
      </c>
      <c r="AS116" s="29">
        <f t="shared" si="21"/>
        <v>1.5099999999999998</v>
      </c>
      <c r="AT116" s="27">
        <f t="shared" si="22"/>
        <v>3.0022337266235907E-3</v>
      </c>
      <c r="AU116" s="27">
        <f t="shared" si="23"/>
        <v>2.7650000000000001E-2</v>
      </c>
      <c r="AV116" s="89">
        <f t="shared" si="24"/>
        <v>3.0652233726623592E-2</v>
      </c>
      <c r="AW116" s="29" t="s">
        <v>137</v>
      </c>
      <c r="AX116" s="58">
        <v>21</v>
      </c>
      <c r="AY116" s="32">
        <f t="shared" si="27"/>
        <v>-6.5428571428571437E-5</v>
      </c>
      <c r="AZ116" s="38">
        <f t="shared" si="28"/>
        <v>-6.9302597624617214E-5</v>
      </c>
      <c r="BA116" s="21"/>
      <c r="BB116" s="21"/>
      <c r="BC116" s="82">
        <f t="shared" si="29"/>
        <v>9.5211719825030467E-4</v>
      </c>
      <c r="BD116" s="21">
        <f t="shared" si="30"/>
        <v>1.3197328918075334E-2</v>
      </c>
      <c r="BE116" s="82">
        <f t="shared" si="31"/>
        <v>3.0652233726623592E-2</v>
      </c>
      <c r="BF116" s="21">
        <f t="shared" si="25"/>
        <v>2.4892115139802669E-2</v>
      </c>
      <c r="BG116" s="92">
        <f t="shared" si="26"/>
        <v>5.7601185868209233E-3</v>
      </c>
      <c r="BJ116" s="21"/>
      <c r="BK116" s="21"/>
      <c r="BL116" s="21"/>
      <c r="BM116" s="21"/>
    </row>
    <row r="117" spans="1:65">
      <c r="A117" s="65">
        <v>41698</v>
      </c>
      <c r="B117" s="8">
        <v>3.7186221582343064</v>
      </c>
      <c r="C117" s="8">
        <v>4.4806816150755466</v>
      </c>
      <c r="D117" s="8">
        <v>5.0587323029400402</v>
      </c>
      <c r="E117" s="8">
        <v>5.5533833760131524</v>
      </c>
      <c r="F117" s="97">
        <v>66.362215823430603</v>
      </c>
      <c r="G117" s="97">
        <v>88.068161507554635</v>
      </c>
      <c r="H117" s="97">
        <v>107.373230294004</v>
      </c>
      <c r="I117" s="97">
        <v>118.83833760131523</v>
      </c>
      <c r="J117" s="51">
        <v>88.462215823430611</v>
      </c>
      <c r="K117" s="51">
        <v>118.06816150755466</v>
      </c>
      <c r="L117" s="51">
        <v>138.07323029400399</v>
      </c>
      <c r="M117" s="51">
        <v>153.33833760131529</v>
      </c>
      <c r="N117" s="99">
        <v>3.2062635749135939</v>
      </c>
      <c r="O117" s="99">
        <v>4.966793841981783</v>
      </c>
      <c r="P117" s="99">
        <v>6.7033481732527394</v>
      </c>
      <c r="Q117" s="99">
        <v>8.9322907314506335</v>
      </c>
      <c r="R117" s="9">
        <v>52</v>
      </c>
      <c r="S117" s="9">
        <v>16</v>
      </c>
      <c r="T117" s="9">
        <v>21</v>
      </c>
      <c r="U117" s="9">
        <v>11</v>
      </c>
      <c r="V117" s="8">
        <v>4.6758745286714438</v>
      </c>
      <c r="W117" s="8">
        <v>5.4157767360706384</v>
      </c>
      <c r="X117" s="8">
        <v>6.13066124782139</v>
      </c>
      <c r="Y117" s="8">
        <v>6.941439193019888</v>
      </c>
      <c r="Z117" s="18">
        <v>162.08745286714435</v>
      </c>
      <c r="AA117" s="18">
        <v>181.57767360706384</v>
      </c>
      <c r="AB117" s="18">
        <v>214.56612478213901</v>
      </c>
      <c r="AC117" s="18">
        <v>257.64391930198877</v>
      </c>
      <c r="AD117" s="51">
        <v>184.18745286714437</v>
      </c>
      <c r="AE117" s="51">
        <v>211.57767360706387</v>
      </c>
      <c r="AF117" s="51">
        <v>245.266124782139</v>
      </c>
      <c r="AG117" s="51">
        <v>292.14391930198883</v>
      </c>
      <c r="AH117" s="53">
        <v>3.2614783711256434</v>
      </c>
      <c r="AI117" s="53">
        <v>5.3124225121016906</v>
      </c>
      <c r="AJ117" s="53">
        <v>6.8711492446132993</v>
      </c>
      <c r="AK117" s="53">
        <v>8.4339014959341227</v>
      </c>
      <c r="AL117" s="51">
        <v>21</v>
      </c>
      <c r="AM117" s="51">
        <v>16</v>
      </c>
      <c r="AN117" s="51">
        <v>13</v>
      </c>
      <c r="AO117" s="51">
        <v>9</v>
      </c>
      <c r="AQ117" s="34">
        <f t="shared" si="19"/>
        <v>41698</v>
      </c>
      <c r="AR117" s="101">
        <f t="shared" si="20"/>
        <v>1.8425599025885262E-3</v>
      </c>
      <c r="AS117" s="29">
        <f t="shared" si="21"/>
        <v>1.5660985040658773</v>
      </c>
      <c r="AT117" s="27">
        <f t="shared" si="22"/>
        <v>2.8856303070956594E-3</v>
      </c>
      <c r="AU117" s="27">
        <f t="shared" si="23"/>
        <v>2.5764391930198877E-2</v>
      </c>
      <c r="AV117" s="89">
        <f t="shared" si="24"/>
        <v>2.8650022237294535E-2</v>
      </c>
      <c r="AW117" s="29" t="s">
        <v>138</v>
      </c>
      <c r="AX117" s="58">
        <v>20</v>
      </c>
      <c r="AY117" s="32">
        <f t="shared" si="27"/>
        <v>-9.4280403490056185E-5</v>
      </c>
      <c r="AZ117" s="38">
        <f t="shared" si="28"/>
        <v>-1.0011057446645283E-4</v>
      </c>
      <c r="BA117" s="21"/>
      <c r="BB117" s="21"/>
      <c r="BC117" s="82">
        <f t="shared" si="29"/>
        <v>9.2336530544685617E-4</v>
      </c>
      <c r="BD117" s="21">
        <f t="shared" si="30"/>
        <v>1.2869719455014049E-2</v>
      </c>
      <c r="BE117" s="82">
        <f t="shared" si="31"/>
        <v>2.8650022237294535E-2</v>
      </c>
      <c r="BF117" s="21">
        <f t="shared" si="25"/>
        <v>2.3442522319141977E-2</v>
      </c>
      <c r="BG117" s="92">
        <f t="shared" si="26"/>
        <v>5.2074999181525583E-3</v>
      </c>
      <c r="BJ117" s="21"/>
      <c r="BK117" s="21"/>
      <c r="BL117" s="21"/>
      <c r="BM117" s="21"/>
    </row>
    <row r="118" spans="1:65">
      <c r="A118" s="65">
        <v>41729</v>
      </c>
      <c r="B118" s="8">
        <v>3.8398429143175612</v>
      </c>
      <c r="C118" s="8">
        <v>4.5747701037833348</v>
      </c>
      <c r="D118" s="8">
        <v>5.1012524409314999</v>
      </c>
      <c r="E118" s="8">
        <v>5.5585909667414057</v>
      </c>
      <c r="F118" s="97">
        <v>64.484291431756148</v>
      </c>
      <c r="G118" s="97">
        <v>85.977010378333517</v>
      </c>
      <c r="H118" s="97">
        <v>103.62524409314999</v>
      </c>
      <c r="I118" s="97">
        <v>115.35909667414052</v>
      </c>
      <c r="J118" s="51">
        <v>85.084291431756142</v>
      </c>
      <c r="K118" s="51">
        <v>113.97701037833349</v>
      </c>
      <c r="L118" s="51">
        <v>134.12524409315006</v>
      </c>
      <c r="M118" s="51">
        <v>147.55909667414051</v>
      </c>
      <c r="N118" s="99">
        <v>3.1851911616284605</v>
      </c>
      <c r="O118" s="99">
        <v>4.9627596116220722</v>
      </c>
      <c r="P118" s="99">
        <v>6.685511376651581</v>
      </c>
      <c r="Q118" s="99">
        <v>8.9052510703577408</v>
      </c>
      <c r="R118" s="9">
        <v>52</v>
      </c>
      <c r="S118" s="9">
        <v>17</v>
      </c>
      <c r="T118" s="9">
        <v>19</v>
      </c>
      <c r="U118" s="9">
        <v>12</v>
      </c>
      <c r="V118" s="8">
        <v>4.7032764347906344</v>
      </c>
      <c r="W118" s="8">
        <v>5.4635154521258213</v>
      </c>
      <c r="X118" s="8">
        <v>6.1038287959785889</v>
      </c>
      <c r="Y118" s="8">
        <v>6.8572876781651422</v>
      </c>
      <c r="Z118" s="18">
        <v>150.82764347906343</v>
      </c>
      <c r="AA118" s="18">
        <v>174.85154521258215</v>
      </c>
      <c r="AB118" s="18">
        <v>203.88287959785885</v>
      </c>
      <c r="AC118" s="18">
        <v>245.22876781651419</v>
      </c>
      <c r="AD118" s="51">
        <v>171.42764347906342</v>
      </c>
      <c r="AE118" s="51">
        <v>202.85154521258212</v>
      </c>
      <c r="AF118" s="51">
        <v>234.3828795978589</v>
      </c>
      <c r="AG118" s="51">
        <v>277.42876781651421</v>
      </c>
      <c r="AH118" s="53">
        <v>3.3132044880930014</v>
      </c>
      <c r="AI118" s="53">
        <v>5.3519791340496123</v>
      </c>
      <c r="AJ118" s="53">
        <v>6.8551981200699874</v>
      </c>
      <c r="AK118" s="53">
        <v>8.3391559652431386</v>
      </c>
      <c r="AL118" s="51">
        <v>20</v>
      </c>
      <c r="AM118" s="51">
        <v>16</v>
      </c>
      <c r="AN118" s="51">
        <v>15</v>
      </c>
      <c r="AO118" s="51">
        <v>9</v>
      </c>
      <c r="AQ118" s="34">
        <f t="shared" si="19"/>
        <v>41729</v>
      </c>
      <c r="AR118" s="101">
        <f t="shared" si="20"/>
        <v>1.8547914698170448E-3</v>
      </c>
      <c r="AS118" s="29">
        <f t="shared" si="21"/>
        <v>1.6608440347568614</v>
      </c>
      <c r="AT118" s="27">
        <f t="shared" si="22"/>
        <v>3.0805193483635501E-3</v>
      </c>
      <c r="AU118" s="27">
        <f t="shared" si="23"/>
        <v>2.452287678165142E-2</v>
      </c>
      <c r="AV118" s="89">
        <f t="shared" si="24"/>
        <v>2.760339613001497E-2</v>
      </c>
      <c r="AW118" s="29" t="s">
        <v>139</v>
      </c>
      <c r="AX118" s="58">
        <v>21</v>
      </c>
      <c r="AY118" s="32">
        <f t="shared" si="27"/>
        <v>-5.9119768978450362E-5</v>
      </c>
      <c r="AZ118" s="38">
        <f t="shared" si="28"/>
        <v>-4.9839338441884078E-5</v>
      </c>
      <c r="BA118" s="21"/>
      <c r="BB118" s="21"/>
      <c r="BC118" s="82">
        <f t="shared" si="29"/>
        <v>8.9214878290502005E-4</v>
      </c>
      <c r="BD118" s="21">
        <f t="shared" si="30"/>
        <v>1.2512588592580967E-2</v>
      </c>
      <c r="BE118" s="82">
        <f t="shared" si="31"/>
        <v>2.760339613001497E-2</v>
      </c>
      <c r="BF118" s="21">
        <f t="shared" si="25"/>
        <v>2.2623429642661751E-2</v>
      </c>
      <c r="BG118" s="92">
        <f t="shared" si="26"/>
        <v>4.9799664873532191E-3</v>
      </c>
      <c r="BJ118" s="21"/>
      <c r="BK118" s="21"/>
      <c r="BL118" s="21"/>
      <c r="BM118" s="21"/>
    </row>
    <row r="119" spans="1:65">
      <c r="A119" s="65">
        <v>41759</v>
      </c>
      <c r="B119" s="8">
        <v>3.688367675786504</v>
      </c>
      <c r="C119" s="8">
        <v>4.358246194747192</v>
      </c>
      <c r="D119" s="8">
        <v>4.8814646681892739</v>
      </c>
      <c r="E119" s="8">
        <v>5.3349011545779952</v>
      </c>
      <c r="F119" s="97">
        <v>60.836767578650388</v>
      </c>
      <c r="G119" s="97">
        <v>79.324619474719242</v>
      </c>
      <c r="H119" s="97">
        <v>97.146466818927365</v>
      </c>
      <c r="I119" s="97">
        <v>107.99011545779953</v>
      </c>
      <c r="J119" s="51">
        <v>78.636767578650378</v>
      </c>
      <c r="K119" s="51">
        <v>104.22461947471925</v>
      </c>
      <c r="L119" s="51">
        <v>125.64646681892738</v>
      </c>
      <c r="M119" s="51">
        <v>138.4901154577995</v>
      </c>
      <c r="N119" s="99">
        <v>3.1849924273639174</v>
      </c>
      <c r="O119" s="99">
        <v>4.9512331274685</v>
      </c>
      <c r="P119" s="99">
        <v>6.6799161096575785</v>
      </c>
      <c r="Q119" s="99">
        <v>8.8378996102014167</v>
      </c>
      <c r="R119" s="9">
        <v>50</v>
      </c>
      <c r="S119" s="9">
        <v>15</v>
      </c>
      <c r="T119" s="9">
        <v>17</v>
      </c>
      <c r="U119" s="9">
        <v>12</v>
      </c>
      <c r="V119" s="8">
        <v>4.5574928453605619</v>
      </c>
      <c r="W119" s="8">
        <v>5.1473714526845677</v>
      </c>
      <c r="X119" s="8">
        <v>5.7709578874766798</v>
      </c>
      <c r="Y119" s="8">
        <v>6.36803191038062</v>
      </c>
      <c r="Z119" s="18">
        <v>147.74928453605619</v>
      </c>
      <c r="AA119" s="18">
        <v>158.2371452684568</v>
      </c>
      <c r="AB119" s="18">
        <v>186.095788747668</v>
      </c>
      <c r="AC119" s="18">
        <v>211.30319103806201</v>
      </c>
      <c r="AD119" s="51">
        <v>165.54928453605618</v>
      </c>
      <c r="AE119" s="51">
        <v>183.13714526845681</v>
      </c>
      <c r="AF119" s="51">
        <v>214.595788747668</v>
      </c>
      <c r="AG119" s="51">
        <v>241.80319103806198</v>
      </c>
      <c r="AH119" s="53">
        <v>3.3483261793634784</v>
      </c>
      <c r="AI119" s="53">
        <v>5.3152418983767431</v>
      </c>
      <c r="AJ119" s="53">
        <v>6.83080298429946</v>
      </c>
      <c r="AK119" s="53">
        <v>8.6384723658100313</v>
      </c>
      <c r="AL119" s="51">
        <v>24</v>
      </c>
      <c r="AM119" s="51">
        <v>16</v>
      </c>
      <c r="AN119" s="51">
        <v>17</v>
      </c>
      <c r="AO119" s="51">
        <v>10</v>
      </c>
      <c r="AQ119" s="34">
        <f t="shared" si="19"/>
        <v>41759</v>
      </c>
      <c r="AR119" s="101">
        <f t="shared" si="20"/>
        <v>1.245274072362326E-3</v>
      </c>
      <c r="AS119" s="29">
        <f t="shared" si="21"/>
        <v>1.3615276341899687</v>
      </c>
      <c r="AT119" s="27">
        <f t="shared" si="22"/>
        <v>1.6954750616615857E-3</v>
      </c>
      <c r="AU119" s="27">
        <f t="shared" si="23"/>
        <v>2.1130319103806201E-2</v>
      </c>
      <c r="AV119" s="89">
        <f t="shared" si="24"/>
        <v>2.2825794165467789E-2</v>
      </c>
      <c r="AW119" s="29" t="s">
        <v>140</v>
      </c>
      <c r="AX119" s="58">
        <v>19</v>
      </c>
      <c r="AY119" s="32">
        <f t="shared" si="27"/>
        <v>-1.785556672550115E-4</v>
      </c>
      <c r="AZ119" s="38">
        <f t="shared" si="28"/>
        <v>-2.5145273497616743E-4</v>
      </c>
      <c r="BA119" s="21"/>
      <c r="BB119" s="21"/>
      <c r="BC119" s="82">
        <f t="shared" si="29"/>
        <v>8.4483398502217658E-4</v>
      </c>
      <c r="BD119" s="21">
        <f t="shared" si="30"/>
        <v>1.1780793449089316E-2</v>
      </c>
      <c r="BE119" s="82">
        <f t="shared" si="31"/>
        <v>2.2825794165467789E-2</v>
      </c>
      <c r="BF119" s="21">
        <f t="shared" si="25"/>
        <v>1.9180943929062895E-2</v>
      </c>
      <c r="BG119" s="92">
        <f t="shared" si="26"/>
        <v>3.6448502364048938E-3</v>
      </c>
      <c r="BJ119" s="21"/>
      <c r="BK119" s="21"/>
      <c r="BL119" s="21"/>
      <c r="BM119" s="21"/>
    </row>
    <row r="120" spans="1:65">
      <c r="A120" s="65">
        <v>41789</v>
      </c>
      <c r="B120" s="8">
        <v>3.56</v>
      </c>
      <c r="C120" s="8">
        <v>4.13</v>
      </c>
      <c r="D120" s="8">
        <v>4.59</v>
      </c>
      <c r="E120" s="8">
        <v>5.0999999999999996</v>
      </c>
      <c r="F120" s="97">
        <v>61.86</v>
      </c>
      <c r="G120" s="97">
        <v>77.11</v>
      </c>
      <c r="H120" s="97">
        <v>91.9</v>
      </c>
      <c r="I120" s="97">
        <v>109.2</v>
      </c>
      <c r="J120" s="51">
        <v>81.86</v>
      </c>
      <c r="K120" s="51">
        <v>103.71</v>
      </c>
      <c r="L120" s="51">
        <v>123</v>
      </c>
      <c r="M120" s="51">
        <v>144.6</v>
      </c>
      <c r="N120" s="99">
        <v>2.99</v>
      </c>
      <c r="O120" s="99">
        <v>4.7300000000000004</v>
      </c>
      <c r="P120" s="99">
        <v>6.32</v>
      </c>
      <c r="Q120" s="99">
        <v>8.7100000000000009</v>
      </c>
      <c r="R120" s="9">
        <v>49</v>
      </c>
      <c r="S120" s="9">
        <v>15</v>
      </c>
      <c r="T120" s="9">
        <v>20</v>
      </c>
      <c r="U120" s="9">
        <v>9</v>
      </c>
      <c r="V120" s="8">
        <v>4.26</v>
      </c>
      <c r="W120" s="8">
        <v>4.75</v>
      </c>
      <c r="X120" s="8">
        <v>5.32</v>
      </c>
      <c r="Y120" s="8">
        <v>5.99</v>
      </c>
      <c r="Z120" s="18">
        <v>132.47</v>
      </c>
      <c r="AA120" s="18">
        <v>139.87</v>
      </c>
      <c r="AB120" s="18">
        <v>164.3</v>
      </c>
      <c r="AC120" s="18">
        <v>197.56</v>
      </c>
      <c r="AD120" s="51">
        <v>152.47</v>
      </c>
      <c r="AE120" s="51">
        <v>166.47</v>
      </c>
      <c r="AF120" s="51">
        <v>195.4</v>
      </c>
      <c r="AG120" s="51">
        <v>232.96</v>
      </c>
      <c r="AH120" s="53">
        <v>3.5</v>
      </c>
      <c r="AI120" s="53">
        <v>5.0199999999999996</v>
      </c>
      <c r="AJ120" s="53">
        <v>6.63</v>
      </c>
      <c r="AK120" s="53">
        <v>8.59</v>
      </c>
      <c r="AL120" s="51">
        <v>24</v>
      </c>
      <c r="AM120" s="51">
        <v>16</v>
      </c>
      <c r="AN120" s="51">
        <v>19</v>
      </c>
      <c r="AO120" s="51">
        <v>9</v>
      </c>
      <c r="AQ120" s="34">
        <f t="shared" si="19"/>
        <v>41789</v>
      </c>
      <c r="AR120" s="101">
        <f t="shared" si="20"/>
        <v>1.3159758016575167E-3</v>
      </c>
      <c r="AS120" s="29">
        <f t="shared" si="21"/>
        <v>1.4100000000000001</v>
      </c>
      <c r="AT120" s="27">
        <f t="shared" si="22"/>
        <v>1.8555258803370986E-3</v>
      </c>
      <c r="AU120" s="27">
        <f t="shared" si="23"/>
        <v>1.9755999999999999E-2</v>
      </c>
      <c r="AV120" s="89">
        <f t="shared" si="24"/>
        <v>2.1611525880337098E-2</v>
      </c>
      <c r="AW120" s="29" t="s">
        <v>141</v>
      </c>
      <c r="AX120" s="58">
        <v>22</v>
      </c>
      <c r="AY120" s="32">
        <f t="shared" si="27"/>
        <v>-6.2469050173009181E-5</v>
      </c>
      <c r="AZ120" s="38">
        <f t="shared" si="28"/>
        <v>-5.519401296048595E-5</v>
      </c>
      <c r="BA120" s="21"/>
      <c r="BB120" s="21"/>
      <c r="BC120" s="82">
        <f t="shared" si="29"/>
        <v>8.3188343874047294E-4</v>
      </c>
      <c r="BD120" s="21">
        <f t="shared" si="30"/>
        <v>1.199312963597521E-2</v>
      </c>
      <c r="BE120" s="82">
        <f t="shared" si="31"/>
        <v>2.1611525880337098E-2</v>
      </c>
      <c r="BF120" s="21">
        <f t="shared" si="25"/>
        <v>1.8437455119697677E-2</v>
      </c>
      <c r="BG120" s="92">
        <f t="shared" si="26"/>
        <v>3.1740707606394206E-3</v>
      </c>
      <c r="BJ120" s="21"/>
      <c r="BK120" s="21"/>
      <c r="BL120" s="21"/>
      <c r="BM120" s="21"/>
    </row>
    <row r="121" spans="1:65">
      <c r="A121" s="65">
        <v>41820</v>
      </c>
      <c r="B121" s="8">
        <v>3.47</v>
      </c>
      <c r="C121" s="8">
        <v>4.0599999999999996</v>
      </c>
      <c r="D121" s="8">
        <v>4.53</v>
      </c>
      <c r="E121" s="8">
        <v>4.9400000000000004</v>
      </c>
      <c r="F121" s="97">
        <v>58.7</v>
      </c>
      <c r="G121" s="97">
        <v>77.02</v>
      </c>
      <c r="H121" s="97">
        <v>93.57</v>
      </c>
      <c r="I121" s="97">
        <v>103.13</v>
      </c>
      <c r="J121" s="51">
        <v>85.5</v>
      </c>
      <c r="K121" s="51">
        <v>110.12</v>
      </c>
      <c r="L121" s="51">
        <v>129.16999999999999</v>
      </c>
      <c r="M121" s="51">
        <v>140.03</v>
      </c>
      <c r="N121" s="99">
        <v>3.15</v>
      </c>
      <c r="O121" s="99">
        <v>4.9400000000000004</v>
      </c>
      <c r="P121" s="99">
        <v>6.64</v>
      </c>
      <c r="Q121" s="99">
        <v>8.77</v>
      </c>
      <c r="R121" s="9">
        <v>50</v>
      </c>
      <c r="S121" s="9">
        <v>16</v>
      </c>
      <c r="T121" s="9">
        <v>20</v>
      </c>
      <c r="U121" s="9">
        <v>8</v>
      </c>
      <c r="V121" s="8">
        <v>4.1900000000000004</v>
      </c>
      <c r="W121" s="8">
        <v>4.72</v>
      </c>
      <c r="X121" s="8">
        <v>5.23</v>
      </c>
      <c r="Y121" s="8">
        <v>5.64</v>
      </c>
      <c r="Z121" s="18">
        <v>131.22999999999999</v>
      </c>
      <c r="AA121" s="18">
        <v>143.07</v>
      </c>
      <c r="AB121" s="18">
        <v>163.94</v>
      </c>
      <c r="AC121" s="18">
        <v>173.09</v>
      </c>
      <c r="AD121" s="51">
        <v>158.03</v>
      </c>
      <c r="AE121" s="51">
        <v>176.17</v>
      </c>
      <c r="AF121" s="51">
        <v>199.54</v>
      </c>
      <c r="AG121" s="51">
        <v>209.99</v>
      </c>
      <c r="AH121" s="53">
        <v>3.48</v>
      </c>
      <c r="AI121" s="53">
        <v>5.32</v>
      </c>
      <c r="AJ121" s="53">
        <v>6.86</v>
      </c>
      <c r="AK121" s="53">
        <v>8.6999999999999993</v>
      </c>
      <c r="AL121" s="51">
        <v>23</v>
      </c>
      <c r="AM121" s="51">
        <v>17</v>
      </c>
      <c r="AN121" s="51">
        <v>18</v>
      </c>
      <c r="AO121" s="51">
        <v>11</v>
      </c>
      <c r="AQ121" s="34">
        <f t="shared" si="19"/>
        <v>41820</v>
      </c>
      <c r="AR121" s="101">
        <f t="shared" si="20"/>
        <v>8.4621539500337646E-4</v>
      </c>
      <c r="AS121" s="29">
        <f t="shared" si="21"/>
        <v>1.3000000000000007</v>
      </c>
      <c r="AT121" s="27">
        <f t="shared" si="22"/>
        <v>1.1000800135043899E-3</v>
      </c>
      <c r="AU121" s="27">
        <f t="shared" si="23"/>
        <v>1.7309000000000001E-2</v>
      </c>
      <c r="AV121" s="89">
        <f t="shared" si="24"/>
        <v>1.840908001350439E-2</v>
      </c>
      <c r="AW121" s="29" t="s">
        <v>142</v>
      </c>
      <c r="AX121" s="58">
        <v>20</v>
      </c>
      <c r="AY121" s="32">
        <f t="shared" si="27"/>
        <v>-1.2234999999999988E-4</v>
      </c>
      <c r="AZ121" s="38">
        <f t="shared" si="28"/>
        <v>-1.6012229334163539E-4</v>
      </c>
      <c r="BA121" s="21"/>
      <c r="BB121" s="21"/>
      <c r="BC121" s="82">
        <f t="shared" si="29"/>
        <v>8.0024556790473831E-4</v>
      </c>
      <c r="BD121" s="21">
        <f t="shared" si="30"/>
        <v>1.1297302048522827E-2</v>
      </c>
      <c r="BE121" s="82">
        <f t="shared" si="31"/>
        <v>1.840908001350439E-2</v>
      </c>
      <c r="BF121" s="21">
        <f t="shared" si="25"/>
        <v>1.6062193285060474E-2</v>
      </c>
      <c r="BG121" s="92">
        <f t="shared" si="26"/>
        <v>2.3468867284439157E-3</v>
      </c>
      <c r="BJ121" s="21"/>
      <c r="BK121" s="21"/>
      <c r="BL121" s="21"/>
      <c r="BM121" s="21"/>
    </row>
    <row r="122" spans="1:65">
      <c r="A122" s="65">
        <v>41851</v>
      </c>
      <c r="B122" s="8">
        <v>3.46</v>
      </c>
      <c r="C122" s="8">
        <v>4</v>
      </c>
      <c r="D122" s="8">
        <v>4.4400000000000004</v>
      </c>
      <c r="E122" s="8">
        <v>4.8600000000000003</v>
      </c>
      <c r="F122" s="97">
        <v>57.55</v>
      </c>
      <c r="G122" s="97">
        <v>72.34</v>
      </c>
      <c r="H122" s="97">
        <v>87.24</v>
      </c>
      <c r="I122" s="97">
        <v>99.28</v>
      </c>
      <c r="J122" s="51">
        <v>90.05</v>
      </c>
      <c r="K122" s="51">
        <v>114.54</v>
      </c>
      <c r="L122" s="51">
        <v>126.84</v>
      </c>
      <c r="M122" s="51">
        <v>140.03</v>
      </c>
      <c r="N122" s="99">
        <v>3.17</v>
      </c>
      <c r="O122" s="99">
        <v>4.93</v>
      </c>
      <c r="P122" s="99">
        <v>6.63</v>
      </c>
      <c r="Q122" s="99">
        <v>8.75</v>
      </c>
      <c r="R122" s="9">
        <v>49</v>
      </c>
      <c r="S122" s="9">
        <v>17</v>
      </c>
      <c r="T122" s="9">
        <v>18</v>
      </c>
      <c r="U122" s="9">
        <v>9</v>
      </c>
      <c r="V122" s="8">
        <v>4.16</v>
      </c>
      <c r="W122" s="8">
        <v>4.6399999999999997</v>
      </c>
      <c r="X122" s="8">
        <v>5.13</v>
      </c>
      <c r="Y122" s="8">
        <v>5.51</v>
      </c>
      <c r="Z122" s="18">
        <v>127.17</v>
      </c>
      <c r="AA122" s="18">
        <v>136.37</v>
      </c>
      <c r="AB122" s="18">
        <v>156.34</v>
      </c>
      <c r="AC122" s="18">
        <v>164.38</v>
      </c>
      <c r="AD122" s="51">
        <v>159.66999999999999</v>
      </c>
      <c r="AE122" s="51">
        <v>178.57</v>
      </c>
      <c r="AF122" s="51">
        <v>195.94</v>
      </c>
      <c r="AG122" s="51">
        <v>205.13</v>
      </c>
      <c r="AH122" s="53">
        <v>3.67</v>
      </c>
      <c r="AI122" s="53">
        <v>5.35</v>
      </c>
      <c r="AJ122" s="53">
        <v>6.84</v>
      </c>
      <c r="AK122" s="53">
        <v>8.64</v>
      </c>
      <c r="AL122" s="51">
        <v>20</v>
      </c>
      <c r="AM122" s="51">
        <v>21</v>
      </c>
      <c r="AN122" s="51">
        <v>16</v>
      </c>
      <c r="AO122" s="51">
        <v>10</v>
      </c>
      <c r="AQ122" s="34">
        <f t="shared" si="19"/>
        <v>41851</v>
      </c>
      <c r="AR122" s="101">
        <f t="shared" ref="AR122:AR123" si="32">IF($AR$3=1,SLOPE(AB122:AC122,AJ122:AK122)/10000,SLOPE(Z122:AC122,AH122:AK122)/10000)</f>
        <v>7.9700611255115433E-4</v>
      </c>
      <c r="AS122" s="29">
        <f t="shared" ref="AS122" si="33">10-AK122</f>
        <v>1.3599999999999994</v>
      </c>
      <c r="AT122" s="27">
        <f t="shared" ref="AT122" si="34">AR122*AS122</f>
        <v>1.0839283130695695E-3</v>
      </c>
      <c r="AU122" s="27">
        <f t="shared" ref="AU122" si="35">AC122/10000</f>
        <v>1.6438000000000001E-2</v>
      </c>
      <c r="AV122" s="89">
        <f t="shared" ref="AV122" si="36">AU122+AT122</f>
        <v>1.7521928313069569E-2</v>
      </c>
      <c r="AW122" s="29" t="s">
        <v>143</v>
      </c>
      <c r="AX122" s="59">
        <v>23</v>
      </c>
      <c r="AY122" s="32">
        <f t="shared" ref="AY122" si="37">(AU122-AU121)/AX122</f>
        <v>-3.7869565217391316E-5</v>
      </c>
      <c r="AZ122" s="38">
        <f t="shared" ref="AZ122" si="38">(AV122-AV121)/AX122</f>
        <v>-3.85718130623835E-5</v>
      </c>
      <c r="BA122" s="21"/>
      <c r="BB122" s="21"/>
      <c r="BC122" s="82">
        <f t="shared" si="29"/>
        <v>7.5587952316140243E-4</v>
      </c>
      <c r="BD122" s="21">
        <f t="shared" si="30"/>
        <v>1.0872849403951753E-2</v>
      </c>
      <c r="BE122" s="82">
        <f t="shared" si="31"/>
        <v>1.7521928313069569E-2</v>
      </c>
      <c r="BF122" s="21">
        <f t="shared" si="25"/>
        <v>1.5327732273060691E-2</v>
      </c>
      <c r="BG122" s="92">
        <f t="shared" si="26"/>
        <v>2.1941960400088788E-3</v>
      </c>
      <c r="BJ122" s="21"/>
      <c r="BK122" s="21"/>
      <c r="BL122" s="21"/>
      <c r="BM122" s="21"/>
    </row>
    <row r="123" spans="1:65">
      <c r="A123" s="65">
        <v>41880</v>
      </c>
      <c r="B123" s="8">
        <v>3.42</v>
      </c>
      <c r="C123" s="8">
        <v>3.92</v>
      </c>
      <c r="D123" s="8">
        <v>4.29</v>
      </c>
      <c r="E123" s="8">
        <v>4.6500000000000004</v>
      </c>
      <c r="F123" s="97">
        <v>59.28</v>
      </c>
      <c r="G123" s="97">
        <v>74.14</v>
      </c>
      <c r="H123" s="97">
        <v>88.02</v>
      </c>
      <c r="I123" s="97">
        <v>99.45</v>
      </c>
      <c r="J123" s="51">
        <v>78.78</v>
      </c>
      <c r="K123" s="51">
        <v>109.44</v>
      </c>
      <c r="L123" s="51">
        <v>124.22</v>
      </c>
      <c r="M123" s="51">
        <v>136.15</v>
      </c>
      <c r="N123" s="99">
        <v>3.15</v>
      </c>
      <c r="O123" s="99">
        <v>4.93</v>
      </c>
      <c r="P123" s="99">
        <v>6.61</v>
      </c>
      <c r="Q123" s="99">
        <v>8.7200000000000006</v>
      </c>
      <c r="R123" s="9">
        <v>49</v>
      </c>
      <c r="S123" s="9">
        <v>17</v>
      </c>
      <c r="T123" s="9">
        <v>19</v>
      </c>
      <c r="U123" s="9">
        <v>8</v>
      </c>
      <c r="V123" s="8">
        <v>4.1500000000000004</v>
      </c>
      <c r="W123" s="8">
        <v>4.58</v>
      </c>
      <c r="X123" s="8">
        <v>5</v>
      </c>
      <c r="Y123" s="8">
        <v>5.33</v>
      </c>
      <c r="Z123" s="18">
        <v>132.22999999999999</v>
      </c>
      <c r="AA123" s="18">
        <v>139.68</v>
      </c>
      <c r="AB123" s="18">
        <v>159.16</v>
      </c>
      <c r="AC123" s="18">
        <v>166.61</v>
      </c>
      <c r="AD123" s="51">
        <v>151.72999999999999</v>
      </c>
      <c r="AE123" s="51">
        <v>174.98</v>
      </c>
      <c r="AF123" s="51">
        <v>195.36</v>
      </c>
      <c r="AG123" s="51">
        <v>203.31</v>
      </c>
      <c r="AH123" s="53">
        <v>3.78</v>
      </c>
      <c r="AI123" s="53">
        <v>5.33</v>
      </c>
      <c r="AJ123" s="53">
        <v>6.8</v>
      </c>
      <c r="AK123" s="53">
        <v>8.59</v>
      </c>
      <c r="AL123" s="51">
        <v>19</v>
      </c>
      <c r="AM123" s="51">
        <v>22</v>
      </c>
      <c r="AN123" s="51">
        <v>17</v>
      </c>
      <c r="AO123" s="51">
        <v>10</v>
      </c>
      <c r="AQ123" s="34">
        <f t="shared" si="19"/>
        <v>41880</v>
      </c>
      <c r="AR123" s="101">
        <f t="shared" si="32"/>
        <v>7.6603068807303259E-4</v>
      </c>
      <c r="AS123" s="29">
        <f t="shared" ref="AS123" si="39">10-AK123</f>
        <v>1.4100000000000001</v>
      </c>
      <c r="AT123" s="27">
        <f t="shared" ref="AT123" si="40">AR123*AS123</f>
        <v>1.080103270182976E-3</v>
      </c>
      <c r="AU123" s="27">
        <f t="shared" ref="AU123" si="41">AC123/10000</f>
        <v>1.6661000000000002E-2</v>
      </c>
      <c r="AV123" s="89">
        <f t="shared" ref="AV123" si="42">AU123+AT123</f>
        <v>1.7741103270182978E-2</v>
      </c>
      <c r="AW123" s="29" t="s">
        <v>144</v>
      </c>
      <c r="AX123" s="59">
        <v>20</v>
      </c>
      <c r="AY123" s="32">
        <f t="shared" ref="AY123" si="43">(AU123-AU122)/AX123</f>
        <v>1.1150000000000049E-5</v>
      </c>
      <c r="AZ123" s="38">
        <f t="shared" ref="AZ123" si="44">(AV123-AV122)/AX123</f>
        <v>1.0958747855670421E-5</v>
      </c>
      <c r="BA123" s="21"/>
      <c r="BB123" s="21"/>
      <c r="BJ123" s="21"/>
    </row>
    <row r="124" spans="1:65">
      <c r="A124" s="65">
        <v>41912</v>
      </c>
      <c r="B124" s="8"/>
      <c r="C124" s="8"/>
      <c r="D124" s="8"/>
      <c r="E124" s="8"/>
      <c r="F124" s="97"/>
      <c r="G124" s="97"/>
      <c r="H124" s="97"/>
      <c r="I124" s="97"/>
      <c r="J124" s="51"/>
      <c r="K124" s="51"/>
      <c r="L124" s="51"/>
      <c r="M124" s="51"/>
      <c r="N124" s="99"/>
      <c r="O124" s="99"/>
      <c r="P124" s="99"/>
      <c r="Q124" s="99"/>
      <c r="R124" s="9"/>
      <c r="S124" s="9"/>
      <c r="T124" s="9"/>
      <c r="U124" s="9"/>
      <c r="V124" s="8"/>
      <c r="W124" s="8"/>
      <c r="X124" s="8"/>
      <c r="Y124" s="8"/>
      <c r="Z124" s="18"/>
      <c r="AA124" s="18"/>
      <c r="AB124" s="18"/>
      <c r="AC124" s="18"/>
      <c r="AD124" s="51"/>
      <c r="AE124" s="51"/>
      <c r="AF124" s="51"/>
      <c r="AG124" s="51"/>
      <c r="AH124" s="53"/>
      <c r="AI124" s="53"/>
      <c r="AJ124" s="53"/>
      <c r="AK124" s="53"/>
      <c r="AL124" s="51"/>
      <c r="AM124" s="51"/>
      <c r="AN124" s="51"/>
      <c r="AO124" s="51"/>
      <c r="AQ124" s="34">
        <f t="shared" si="19"/>
        <v>41912</v>
      </c>
      <c r="AR124" s="102"/>
      <c r="AV124" s="89"/>
      <c r="AW124" s="29" t="s">
        <v>145</v>
      </c>
      <c r="AX124" s="59">
        <v>22</v>
      </c>
      <c r="AY124" s="32"/>
      <c r="AZ124" s="32"/>
      <c r="BA124" s="21"/>
      <c r="BB124" s="21"/>
    </row>
    <row r="125" spans="1:65">
      <c r="A125" s="65">
        <v>41943</v>
      </c>
      <c r="B125" s="8"/>
      <c r="C125" s="8"/>
      <c r="D125" s="8"/>
      <c r="E125" s="8"/>
      <c r="F125" s="97"/>
      <c r="G125" s="97"/>
      <c r="H125" s="97"/>
      <c r="I125" s="97"/>
      <c r="J125" s="51"/>
      <c r="K125" s="51"/>
      <c r="L125" s="51"/>
      <c r="M125" s="51"/>
      <c r="N125" s="99"/>
      <c r="O125" s="99"/>
      <c r="P125" s="99"/>
      <c r="Q125" s="99"/>
      <c r="R125" s="9"/>
      <c r="S125" s="9"/>
      <c r="T125" s="9"/>
      <c r="U125" s="9"/>
      <c r="V125" s="8"/>
      <c r="W125" s="8"/>
      <c r="X125" s="8"/>
      <c r="Y125" s="8"/>
      <c r="Z125" s="18"/>
      <c r="AA125" s="18"/>
      <c r="AB125" s="18"/>
      <c r="AC125" s="18"/>
      <c r="AD125" s="51"/>
      <c r="AE125" s="51"/>
      <c r="AF125" s="51"/>
      <c r="AG125" s="51"/>
      <c r="AH125" s="53"/>
      <c r="AI125" s="53"/>
      <c r="AJ125" s="53"/>
      <c r="AK125" s="53"/>
      <c r="AL125" s="51"/>
      <c r="AM125" s="51"/>
      <c r="AN125" s="51"/>
      <c r="AO125" s="51"/>
      <c r="AQ125" s="34">
        <f t="shared" si="19"/>
        <v>41943</v>
      </c>
      <c r="AR125" s="102"/>
      <c r="AV125" s="89"/>
      <c r="AW125" s="29" t="s">
        <v>146</v>
      </c>
      <c r="AX125" s="59">
        <v>22</v>
      </c>
      <c r="AY125" s="32"/>
      <c r="AZ125" s="32"/>
      <c r="BA125" s="21"/>
      <c r="BB125" s="21"/>
    </row>
    <row r="126" spans="1:65">
      <c r="A126" s="65">
        <v>41971</v>
      </c>
      <c r="B126" s="8"/>
      <c r="C126" s="8"/>
      <c r="D126" s="8"/>
      <c r="E126" s="8"/>
      <c r="F126" s="97"/>
      <c r="G126" s="97"/>
      <c r="H126" s="97"/>
      <c r="I126" s="97"/>
      <c r="J126" s="51"/>
      <c r="K126" s="51"/>
      <c r="L126" s="51"/>
      <c r="M126" s="51"/>
      <c r="N126" s="99"/>
      <c r="O126" s="99"/>
      <c r="P126" s="99"/>
      <c r="Q126" s="99"/>
      <c r="R126" s="9"/>
      <c r="S126" s="9"/>
      <c r="T126" s="9"/>
      <c r="U126" s="9"/>
      <c r="V126" s="8"/>
      <c r="W126" s="8"/>
      <c r="X126" s="8"/>
      <c r="Y126" s="8"/>
      <c r="Z126" s="18"/>
      <c r="AA126" s="18"/>
      <c r="AB126" s="18"/>
      <c r="AC126" s="18"/>
      <c r="AD126" s="51"/>
      <c r="AE126" s="51"/>
      <c r="AF126" s="51"/>
      <c r="AG126" s="51"/>
      <c r="AH126" s="53"/>
      <c r="AI126" s="53"/>
      <c r="AJ126" s="53"/>
      <c r="AK126" s="53"/>
      <c r="AL126" s="51"/>
      <c r="AM126" s="51"/>
      <c r="AN126" s="51"/>
      <c r="AO126" s="51"/>
      <c r="AQ126" s="34">
        <f t="shared" si="19"/>
        <v>41971</v>
      </c>
      <c r="AR126" s="102"/>
      <c r="AV126" s="89"/>
      <c r="AW126" s="29" t="s">
        <v>147</v>
      </c>
      <c r="AX126" s="59">
        <v>20</v>
      </c>
      <c r="AY126" s="32"/>
      <c r="AZ126" s="32"/>
      <c r="BA126" s="21"/>
      <c r="BB126" s="21"/>
    </row>
    <row r="127" spans="1:65">
      <c r="A127" s="65">
        <v>42004</v>
      </c>
      <c r="B127" s="8"/>
      <c r="C127" s="8"/>
      <c r="D127" s="8"/>
      <c r="E127" s="8"/>
      <c r="F127" s="97"/>
      <c r="G127" s="97"/>
      <c r="H127" s="97"/>
      <c r="I127" s="97"/>
      <c r="J127" s="51"/>
      <c r="K127" s="51"/>
      <c r="L127" s="51"/>
      <c r="M127" s="51"/>
      <c r="N127" s="99"/>
      <c r="O127" s="99"/>
      <c r="P127" s="99"/>
      <c r="Q127" s="99"/>
      <c r="R127" s="9"/>
      <c r="S127" s="9"/>
      <c r="T127" s="9"/>
      <c r="U127" s="9"/>
      <c r="V127" s="8"/>
      <c r="W127" s="8"/>
      <c r="X127" s="8"/>
      <c r="Y127" s="8"/>
      <c r="Z127" s="18"/>
      <c r="AA127" s="18"/>
      <c r="AB127" s="18"/>
      <c r="AC127" s="18"/>
      <c r="AD127" s="51"/>
      <c r="AE127" s="51"/>
      <c r="AF127" s="51"/>
      <c r="AG127" s="51"/>
      <c r="AH127" s="53"/>
      <c r="AI127" s="53"/>
      <c r="AJ127" s="53"/>
      <c r="AK127" s="53"/>
      <c r="AL127" s="51"/>
      <c r="AM127" s="51"/>
      <c r="AN127" s="51"/>
      <c r="AO127" s="51"/>
      <c r="AQ127" s="34">
        <f t="shared" si="19"/>
        <v>42004</v>
      </c>
      <c r="AR127" s="102"/>
      <c r="AV127" s="89"/>
      <c r="AW127" s="29" t="s">
        <v>148</v>
      </c>
      <c r="AX127" s="59">
        <v>21</v>
      </c>
      <c r="AY127" s="32"/>
      <c r="AZ127" s="32"/>
      <c r="BA127" s="21"/>
      <c r="BB127" s="21"/>
    </row>
    <row r="128" spans="1:65">
      <c r="A128" s="65">
        <v>42034</v>
      </c>
      <c r="B128" s="8"/>
      <c r="C128" s="8"/>
      <c r="D128" s="8"/>
      <c r="E128" s="8"/>
      <c r="F128" s="97"/>
      <c r="G128" s="97"/>
      <c r="H128" s="97"/>
      <c r="I128" s="97"/>
      <c r="J128" s="51"/>
      <c r="K128" s="51"/>
      <c r="L128" s="51"/>
      <c r="M128" s="51"/>
      <c r="N128" s="99"/>
      <c r="O128" s="99"/>
      <c r="P128" s="99"/>
      <c r="Q128" s="99"/>
      <c r="R128" s="9"/>
      <c r="S128" s="9"/>
      <c r="T128" s="9"/>
      <c r="U128" s="9"/>
      <c r="V128" s="8"/>
      <c r="W128" s="8"/>
      <c r="X128" s="8"/>
      <c r="Y128" s="8"/>
      <c r="Z128" s="18"/>
      <c r="AA128" s="18"/>
      <c r="AB128" s="18"/>
      <c r="AC128" s="18"/>
      <c r="AD128" s="51"/>
      <c r="AE128" s="51"/>
      <c r="AF128" s="51"/>
      <c r="AG128" s="51"/>
      <c r="AH128" s="53"/>
      <c r="AI128" s="53"/>
      <c r="AJ128" s="53"/>
      <c r="AK128" s="53"/>
      <c r="AL128" s="51"/>
      <c r="AM128" s="51"/>
      <c r="AN128" s="51"/>
      <c r="AO128" s="51"/>
      <c r="AQ128" s="34">
        <f t="shared" si="19"/>
        <v>42034</v>
      </c>
      <c r="AR128" s="102"/>
      <c r="AV128" s="89"/>
      <c r="AW128" s="29" t="s">
        <v>149</v>
      </c>
      <c r="AX128" s="59">
        <v>20</v>
      </c>
      <c r="AY128" s="32"/>
      <c r="AZ128" s="32"/>
      <c r="BA128" s="21"/>
      <c r="BB128" s="21"/>
    </row>
    <row r="129" spans="1:54">
      <c r="A129" s="65">
        <v>42062</v>
      </c>
      <c r="B129" s="8"/>
      <c r="C129" s="8"/>
      <c r="D129" s="8"/>
      <c r="E129" s="8"/>
      <c r="F129" s="97"/>
      <c r="G129" s="97"/>
      <c r="H129" s="97"/>
      <c r="I129" s="97"/>
      <c r="J129" s="51"/>
      <c r="K129" s="51"/>
      <c r="L129" s="51"/>
      <c r="M129" s="51"/>
      <c r="N129" s="99"/>
      <c r="O129" s="99"/>
      <c r="P129" s="99"/>
      <c r="Q129" s="99"/>
      <c r="R129" s="9"/>
      <c r="S129" s="9"/>
      <c r="T129" s="9"/>
      <c r="U129" s="9"/>
      <c r="V129" s="8"/>
      <c r="W129" s="8"/>
      <c r="X129" s="8"/>
      <c r="Y129" s="8"/>
      <c r="Z129" s="18"/>
      <c r="AA129" s="18"/>
      <c r="AB129" s="18"/>
      <c r="AC129" s="18"/>
      <c r="AD129" s="51"/>
      <c r="AE129" s="51"/>
      <c r="AF129" s="51"/>
      <c r="AG129" s="51"/>
      <c r="AH129" s="53"/>
      <c r="AI129" s="53"/>
      <c r="AJ129" s="53"/>
      <c r="AK129" s="53"/>
      <c r="AL129" s="51"/>
      <c r="AM129" s="51"/>
      <c r="AN129" s="51"/>
      <c r="AO129" s="51"/>
      <c r="AQ129" s="34">
        <f t="shared" si="19"/>
        <v>42062</v>
      </c>
      <c r="AR129" s="102"/>
      <c r="AV129" s="89"/>
      <c r="AW129" s="29" t="s">
        <v>150</v>
      </c>
      <c r="AX129" s="59">
        <v>20</v>
      </c>
      <c r="AY129" s="32"/>
      <c r="AZ129" s="32"/>
      <c r="BA129" s="21"/>
      <c r="BB129" s="21"/>
    </row>
    <row r="130" spans="1:54">
      <c r="A130" s="65">
        <v>42094</v>
      </c>
      <c r="B130" s="8"/>
      <c r="C130" s="8"/>
      <c r="D130" s="8"/>
      <c r="E130" s="8"/>
      <c r="F130" s="97"/>
      <c r="G130" s="97"/>
      <c r="H130" s="97"/>
      <c r="I130" s="97"/>
      <c r="J130" s="51"/>
      <c r="K130" s="51"/>
      <c r="L130" s="51"/>
      <c r="M130" s="51"/>
      <c r="N130" s="99"/>
      <c r="O130" s="99"/>
      <c r="P130" s="99"/>
      <c r="Q130" s="99"/>
      <c r="R130" s="9"/>
      <c r="S130" s="9"/>
      <c r="T130" s="9"/>
      <c r="U130" s="9"/>
      <c r="V130" s="8"/>
      <c r="W130" s="8"/>
      <c r="X130" s="8"/>
      <c r="Y130" s="8"/>
      <c r="Z130" s="18"/>
      <c r="AA130" s="18"/>
      <c r="AB130" s="18"/>
      <c r="AC130" s="18"/>
      <c r="AD130" s="51"/>
      <c r="AE130" s="51"/>
      <c r="AF130" s="51"/>
      <c r="AG130" s="51"/>
      <c r="AH130" s="53"/>
      <c r="AI130" s="53"/>
      <c r="AJ130" s="53"/>
      <c r="AK130" s="53"/>
      <c r="AL130" s="51"/>
      <c r="AM130" s="51"/>
      <c r="AN130" s="51"/>
      <c r="AO130" s="51"/>
      <c r="AQ130" s="34">
        <f t="shared" si="19"/>
        <v>42094</v>
      </c>
      <c r="AR130" s="102"/>
      <c r="AV130" s="89"/>
      <c r="AW130" s="29" t="s">
        <v>151</v>
      </c>
      <c r="AX130" s="59">
        <v>22</v>
      </c>
      <c r="AY130" s="32"/>
      <c r="AZ130" s="32"/>
      <c r="BA130" s="21"/>
      <c r="BB130" s="21"/>
    </row>
    <row r="131" spans="1:54">
      <c r="A131" s="65">
        <v>42124</v>
      </c>
      <c r="B131" s="8"/>
      <c r="C131" s="8"/>
      <c r="D131" s="8"/>
      <c r="E131" s="8"/>
      <c r="F131" s="97"/>
      <c r="G131" s="97"/>
      <c r="H131" s="97"/>
      <c r="I131" s="97"/>
      <c r="J131" s="51"/>
      <c r="K131" s="51"/>
      <c r="L131" s="51"/>
      <c r="M131" s="51"/>
      <c r="N131" s="99"/>
      <c r="O131" s="99"/>
      <c r="P131" s="99"/>
      <c r="Q131" s="99"/>
      <c r="R131" s="9"/>
      <c r="S131" s="9"/>
      <c r="T131" s="9"/>
      <c r="U131" s="9"/>
      <c r="V131" s="8"/>
      <c r="W131" s="8"/>
      <c r="X131" s="8"/>
      <c r="Y131" s="8"/>
      <c r="Z131" s="18"/>
      <c r="AA131" s="18"/>
      <c r="AB131" s="18"/>
      <c r="AC131" s="18"/>
      <c r="AD131" s="51"/>
      <c r="AE131" s="51"/>
      <c r="AF131" s="51"/>
      <c r="AG131" s="51"/>
      <c r="AH131" s="53"/>
      <c r="AI131" s="53"/>
      <c r="AJ131" s="53"/>
      <c r="AK131" s="53"/>
      <c r="AL131" s="51"/>
      <c r="AM131" s="51"/>
      <c r="AN131" s="51"/>
      <c r="AO131" s="51"/>
      <c r="AQ131" s="34">
        <f t="shared" si="19"/>
        <v>42124</v>
      </c>
      <c r="AR131" s="102"/>
      <c r="AV131" s="89"/>
      <c r="AW131" s="29" t="s">
        <v>162</v>
      </c>
      <c r="AX131" s="59"/>
      <c r="AY131" s="32"/>
      <c r="AZ131" s="32"/>
      <c r="BA131" s="21"/>
      <c r="BB131" s="21"/>
    </row>
    <row r="132" spans="1:54">
      <c r="A132" s="65">
        <v>42153</v>
      </c>
      <c r="B132" s="8"/>
      <c r="C132" s="8"/>
      <c r="D132" s="8"/>
      <c r="E132" s="8"/>
      <c r="F132" s="97"/>
      <c r="G132" s="97"/>
      <c r="H132" s="97"/>
      <c r="I132" s="97"/>
      <c r="J132" s="51"/>
      <c r="K132" s="51"/>
      <c r="L132" s="51"/>
      <c r="M132" s="51"/>
      <c r="N132" s="99"/>
      <c r="O132" s="99"/>
      <c r="P132" s="99"/>
      <c r="Q132" s="99"/>
      <c r="R132" s="9"/>
      <c r="S132" s="9"/>
      <c r="T132" s="9"/>
      <c r="U132" s="9"/>
      <c r="V132" s="8"/>
      <c r="W132" s="8"/>
      <c r="X132" s="8"/>
      <c r="Y132" s="8"/>
      <c r="Z132" s="18"/>
      <c r="AA132" s="18"/>
      <c r="AB132" s="18"/>
      <c r="AC132" s="18"/>
      <c r="AD132" s="51"/>
      <c r="AE132" s="51"/>
      <c r="AF132" s="51"/>
      <c r="AG132" s="51"/>
      <c r="AH132" s="53"/>
      <c r="AI132" s="53"/>
      <c r="AJ132" s="53"/>
      <c r="AK132" s="53"/>
      <c r="AL132" s="51"/>
      <c r="AM132" s="51"/>
      <c r="AN132" s="51"/>
      <c r="AO132" s="51"/>
      <c r="AQ132" s="34">
        <f t="shared" si="19"/>
        <v>42153</v>
      </c>
      <c r="AR132" s="102"/>
      <c r="AV132" s="89"/>
      <c r="AW132" s="29" t="s">
        <v>163</v>
      </c>
      <c r="AX132" s="59"/>
      <c r="AY132" s="32"/>
      <c r="AZ132" s="32"/>
      <c r="BA132" s="21"/>
      <c r="BB132" s="21"/>
    </row>
    <row r="133" spans="1:54">
      <c r="A133" s="65">
        <v>42185</v>
      </c>
      <c r="B133" s="8"/>
      <c r="C133" s="8"/>
      <c r="D133" s="8"/>
      <c r="E133" s="8"/>
      <c r="F133" s="97"/>
      <c r="G133" s="97"/>
      <c r="H133" s="97"/>
      <c r="I133" s="97"/>
      <c r="J133" s="51"/>
      <c r="K133" s="51"/>
      <c r="L133" s="51"/>
      <c r="M133" s="51"/>
      <c r="N133" s="99"/>
      <c r="O133" s="99"/>
      <c r="P133" s="99"/>
      <c r="Q133" s="99"/>
      <c r="R133" s="9"/>
      <c r="S133" s="9"/>
      <c r="T133" s="9"/>
      <c r="U133" s="9"/>
      <c r="V133" s="8"/>
      <c r="W133" s="8"/>
      <c r="X133" s="8"/>
      <c r="Y133" s="8"/>
      <c r="Z133" s="18"/>
      <c r="AA133" s="18"/>
      <c r="AB133" s="18"/>
      <c r="AC133" s="18"/>
      <c r="AD133" s="51"/>
      <c r="AE133" s="51"/>
      <c r="AF133" s="51"/>
      <c r="AG133" s="51"/>
      <c r="AH133" s="53"/>
      <c r="AI133" s="53"/>
      <c r="AJ133" s="53"/>
      <c r="AK133" s="53"/>
      <c r="AL133" s="51"/>
      <c r="AM133" s="51"/>
      <c r="AN133" s="51"/>
      <c r="AO133" s="51"/>
      <c r="AQ133" s="34">
        <f t="shared" si="19"/>
        <v>42185</v>
      </c>
      <c r="AR133" s="102"/>
      <c r="AV133" s="89"/>
      <c r="AW133" s="29" t="s">
        <v>164</v>
      </c>
      <c r="AX133" s="59"/>
      <c r="AY133" s="32"/>
      <c r="AZ133" s="32"/>
      <c r="BA133" s="21"/>
      <c r="BB133" s="21"/>
    </row>
    <row r="134" spans="1:54">
      <c r="A134" s="65"/>
      <c r="B134" s="8"/>
      <c r="C134" s="8"/>
      <c r="D134" s="8"/>
      <c r="E134" s="8"/>
      <c r="F134" s="97"/>
      <c r="G134" s="97"/>
      <c r="H134" s="97"/>
      <c r="I134" s="97"/>
      <c r="J134" s="51"/>
      <c r="K134" s="51"/>
      <c r="L134" s="51"/>
      <c r="M134" s="51"/>
      <c r="N134" s="99"/>
      <c r="O134" s="99"/>
      <c r="P134" s="99"/>
      <c r="Q134" s="99"/>
      <c r="R134" s="9"/>
      <c r="S134" s="9"/>
      <c r="T134" s="9"/>
      <c r="U134" s="9"/>
      <c r="V134" s="8"/>
      <c r="W134" s="8"/>
      <c r="X134" s="8"/>
      <c r="Y134" s="8"/>
      <c r="Z134" s="18"/>
      <c r="AA134" s="18"/>
      <c r="AB134" s="18"/>
      <c r="AC134" s="18"/>
      <c r="AD134" s="51"/>
      <c r="AE134" s="51"/>
      <c r="AF134" s="51"/>
      <c r="AG134" s="51"/>
      <c r="AH134" s="53"/>
      <c r="AI134" s="53"/>
      <c r="AJ134" s="53"/>
      <c r="AK134" s="53"/>
      <c r="AL134" s="51"/>
      <c r="AM134" s="51"/>
      <c r="AN134" s="51"/>
      <c r="AO134" s="51"/>
      <c r="AS134" s="20"/>
      <c r="AW134" s="29"/>
      <c r="BA134" s="21"/>
      <c r="BB134" s="21"/>
    </row>
    <row r="135" spans="1:54">
      <c r="A135" s="65"/>
      <c r="B135" s="10"/>
      <c r="C135" s="10"/>
      <c r="D135" s="10"/>
      <c r="E135" s="10"/>
      <c r="F135" s="98"/>
      <c r="G135" s="98"/>
      <c r="H135" s="98"/>
      <c r="I135" s="98"/>
      <c r="J135" s="52"/>
      <c r="K135" s="52"/>
      <c r="L135" s="52"/>
      <c r="M135" s="52"/>
      <c r="N135" s="100"/>
      <c r="O135" s="100"/>
      <c r="P135" s="100"/>
      <c r="Q135" s="100"/>
      <c r="R135" s="10"/>
      <c r="S135" s="10"/>
      <c r="T135" s="10"/>
      <c r="U135" s="10"/>
      <c r="V135" s="10"/>
      <c r="W135" s="10"/>
      <c r="X135" s="10"/>
      <c r="Y135" s="10"/>
      <c r="Z135" s="19"/>
      <c r="AA135" s="19"/>
      <c r="AB135" s="19"/>
      <c r="AC135" s="19"/>
      <c r="AD135" s="52"/>
      <c r="AE135" s="52"/>
      <c r="AF135" s="52"/>
      <c r="AG135" s="52"/>
      <c r="AH135" s="54"/>
      <c r="AI135" s="54"/>
      <c r="AJ135" s="54"/>
      <c r="AK135" s="54"/>
      <c r="AL135" s="63"/>
      <c r="AM135" s="63"/>
      <c r="AN135" s="63"/>
      <c r="AO135" s="63"/>
      <c r="AW135" s="29"/>
      <c r="BA135" s="21"/>
      <c r="BB135" s="21"/>
    </row>
    <row r="136" spans="1:54">
      <c r="A136" s="26"/>
      <c r="AW136" s="29"/>
      <c r="BA136" s="21"/>
      <c r="BB136" s="21"/>
    </row>
    <row r="137" spans="1:54">
      <c r="A137" s="26"/>
      <c r="AW137" s="29"/>
      <c r="BA137" s="21"/>
      <c r="BB137" s="21"/>
    </row>
    <row r="138" spans="1:54">
      <c r="A138" s="26"/>
      <c r="AR138" s="83"/>
      <c r="AW138" s="29"/>
      <c r="BA138" s="21"/>
      <c r="BB138" s="21"/>
    </row>
    <row r="139" spans="1:54">
      <c r="A139" s="26"/>
      <c r="AW139" s="29"/>
      <c r="BA139" s="21"/>
      <c r="BB139" s="21"/>
    </row>
    <row r="140" spans="1:54">
      <c r="A140" s="26"/>
      <c r="AK140" s="3"/>
      <c r="AW140" s="29"/>
      <c r="BA140" s="21"/>
      <c r="BB140" s="21"/>
    </row>
    <row r="141" spans="1:54">
      <c r="A141" s="26"/>
      <c r="AH141" s="81">
        <f>AVERAGE(AH8:AH135)</f>
        <v>3.3935794791598113</v>
      </c>
      <c r="AI141" s="81">
        <f t="shared" ref="AI141:AK141" si="45">AVERAGE(AI8:AI135)</f>
        <v>4.8040593949817296</v>
      </c>
      <c r="AJ141" s="81">
        <f t="shared" si="45"/>
        <v>6.7150584856230697</v>
      </c>
      <c r="AK141" s="81">
        <f t="shared" si="45"/>
        <v>8.6993149657852165</v>
      </c>
      <c r="AR141" s="83"/>
      <c r="AW141" s="29"/>
      <c r="BA141" s="21"/>
      <c r="BB141" s="21"/>
    </row>
    <row r="142" spans="1:54">
      <c r="A142" s="26"/>
      <c r="AK142" s="3"/>
      <c r="AW142" s="29"/>
      <c r="BA142" s="21"/>
      <c r="BB142" s="21"/>
    </row>
    <row r="143" spans="1:54">
      <c r="A143" s="26"/>
      <c r="AW143" s="29"/>
    </row>
    <row r="144" spans="1:54">
      <c r="A144" s="26"/>
      <c r="AW144" s="29"/>
    </row>
    <row r="145" spans="1:49">
      <c r="A145" s="26"/>
      <c r="AW145" s="29"/>
    </row>
    <row r="146" spans="1:49">
      <c r="A146" s="26"/>
      <c r="AW146" s="29"/>
    </row>
    <row r="147" spans="1:49">
      <c r="A147" s="26"/>
      <c r="AW147" s="29"/>
    </row>
    <row r="148" spans="1:49">
      <c r="A148" s="26"/>
      <c r="AW148" s="29"/>
    </row>
    <row r="149" spans="1:49">
      <c r="A149" s="26"/>
      <c r="AW149" s="29"/>
    </row>
    <row r="150" spans="1:49">
      <c r="A150" s="26"/>
      <c r="AW150" s="29"/>
    </row>
    <row r="151" spans="1:49">
      <c r="A151" s="26"/>
      <c r="AW151" s="29"/>
    </row>
    <row r="152" spans="1:49">
      <c r="A152" s="26"/>
      <c r="AW152" s="29"/>
    </row>
    <row r="153" spans="1:49">
      <c r="A153" s="26"/>
      <c r="AW153" s="29"/>
    </row>
    <row r="154" spans="1:49">
      <c r="A154" s="26"/>
      <c r="AW154" s="29"/>
    </row>
    <row r="155" spans="1:49">
      <c r="A155" s="26"/>
      <c r="AW155" s="29"/>
    </row>
    <row r="156" spans="1:49">
      <c r="A156" s="26"/>
      <c r="AW156" s="29"/>
    </row>
    <row r="157" spans="1:49">
      <c r="A157" s="26"/>
      <c r="AW157" s="29"/>
    </row>
    <row r="158" spans="1:49">
      <c r="A158" s="26"/>
      <c r="AW158" s="29"/>
    </row>
    <row r="159" spans="1:49">
      <c r="A159" s="26"/>
      <c r="AW159" s="29"/>
    </row>
    <row r="160" spans="1:49">
      <c r="A160" s="26"/>
      <c r="AW160" s="29"/>
    </row>
    <row r="161" spans="1:49">
      <c r="A161" s="26"/>
      <c r="AW161" s="29"/>
    </row>
    <row r="162" spans="1:49">
      <c r="A162" s="26"/>
      <c r="AW162" s="29"/>
    </row>
    <row r="163" spans="1:49">
      <c r="A163" s="26"/>
      <c r="AW163" s="29"/>
    </row>
    <row r="164" spans="1:49">
      <c r="A164" s="26"/>
      <c r="AW164" s="29"/>
    </row>
    <row r="165" spans="1:49">
      <c r="A165" s="26"/>
      <c r="AW165" s="29"/>
    </row>
    <row r="166" spans="1:49">
      <c r="A166" s="26"/>
      <c r="AW166" s="29"/>
    </row>
    <row r="167" spans="1:49">
      <c r="A167" s="26"/>
    </row>
    <row r="168" spans="1:49">
      <c r="A168" s="26"/>
    </row>
    <row r="169" spans="1:49">
      <c r="A169" s="26"/>
    </row>
    <row r="170" spans="1:49">
      <c r="A170" s="26"/>
    </row>
    <row r="171" spans="1:49">
      <c r="A171" s="26"/>
    </row>
    <row r="172" spans="1:49">
      <c r="A172" s="26"/>
    </row>
  </sheetData>
  <mergeCells count="2">
    <mergeCell ref="AR5:AV5"/>
    <mergeCell ref="AY6:AZ6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15" orientation="portrait" r:id="rId1"/>
  <headerFooter>
    <oddHeader xml:space="preserve">&amp;LReserve Bank of Australia&amp;R&amp;F
</oddHeader>
    <oddFooter>&amp;L&amp;D&amp;T&amp;CPage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09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9" defaultRowHeight="12.6" customHeight="1"/>
  <cols>
    <col min="1" max="1" width="10.5703125" style="31" customWidth="1"/>
    <col min="2" max="2" width="9.42578125" style="39" customWidth="1"/>
    <col min="3" max="3" width="12" style="38" customWidth="1"/>
    <col min="4" max="5" width="12.28515625" style="44" customWidth="1"/>
    <col min="6" max="7" width="12.28515625" style="32" customWidth="1"/>
    <col min="8" max="8" width="3.28515625" style="32" customWidth="1"/>
    <col min="9" max="10" width="14.42578125" style="32" customWidth="1"/>
    <col min="11" max="11" width="14.42578125" style="38" customWidth="1"/>
    <col min="12" max="12" width="3.28515625" style="32" customWidth="1"/>
    <col min="13" max="14" width="14.42578125" style="32" customWidth="1"/>
    <col min="15" max="15" width="14.42578125" style="38" customWidth="1"/>
    <col min="16" max="16" width="9.140625"/>
    <col min="17" max="17" width="8.42578125" style="28" customWidth="1"/>
    <col min="18" max="18" width="9" style="1"/>
    <col min="19" max="19" width="9" style="85"/>
    <col min="20" max="16384" width="9" style="1"/>
  </cols>
  <sheetData>
    <row r="1" spans="1:19" s="74" customFormat="1" ht="21.75" customHeight="1">
      <c r="A1" s="76" t="s">
        <v>166</v>
      </c>
      <c r="B1" s="77">
        <v>2</v>
      </c>
      <c r="C1" s="71"/>
      <c r="D1" s="105" t="s">
        <v>173</v>
      </c>
      <c r="E1" s="70"/>
      <c r="F1" s="69"/>
      <c r="G1" s="69"/>
      <c r="H1" s="69"/>
      <c r="I1" s="69"/>
      <c r="J1" s="69"/>
      <c r="K1" s="71"/>
      <c r="L1" s="69"/>
      <c r="M1" s="69"/>
      <c r="N1" s="69"/>
      <c r="O1" s="71"/>
      <c r="P1" s="72"/>
      <c r="Q1" s="73"/>
      <c r="S1" s="87"/>
    </row>
    <row r="3" spans="1:19" ht="12.6" customHeight="1">
      <c r="A3" s="37"/>
      <c r="D3" s="104" t="s">
        <v>157</v>
      </c>
      <c r="E3" s="104"/>
      <c r="F3" s="104" t="s">
        <v>155</v>
      </c>
      <c r="G3" s="104"/>
      <c r="I3" s="104" t="s">
        <v>160</v>
      </c>
      <c r="J3" s="104"/>
      <c r="K3" s="104"/>
      <c r="M3" s="104" t="s">
        <v>161</v>
      </c>
      <c r="N3" s="104"/>
      <c r="O3" s="104"/>
    </row>
    <row r="4" spans="1:19" ht="12.6" customHeight="1">
      <c r="A4" s="40" t="s">
        <v>27</v>
      </c>
      <c r="B4" s="47" t="s">
        <v>29</v>
      </c>
      <c r="C4" s="84" t="s">
        <v>19</v>
      </c>
      <c r="D4" s="41" t="s">
        <v>159</v>
      </c>
      <c r="E4" s="42" t="s">
        <v>158</v>
      </c>
      <c r="F4" s="41" t="s">
        <v>159</v>
      </c>
      <c r="G4" s="42" t="s">
        <v>158</v>
      </c>
      <c r="I4" s="41" t="s">
        <v>25</v>
      </c>
      <c r="J4" s="41" t="s">
        <v>153</v>
      </c>
      <c r="K4" s="41" t="s">
        <v>154</v>
      </c>
      <c r="L4" s="33"/>
      <c r="M4" s="42" t="s">
        <v>25</v>
      </c>
      <c r="N4" s="42" t="s">
        <v>153</v>
      </c>
      <c r="O4" s="42" t="s">
        <v>154</v>
      </c>
    </row>
    <row r="5" spans="1:19" ht="22.7" customHeight="1">
      <c r="A5" s="31">
        <v>38383</v>
      </c>
      <c r="B5" s="64" t="s">
        <v>152</v>
      </c>
      <c r="C5" s="90">
        <v>5.8400000000000001E-2</v>
      </c>
      <c r="D5" s="44">
        <f>IF(MONTH(A5)=MONTH(A6),"-",VLOOKUP(A5,'F03 inputs'!$AQ$8:$AV$3003,5))</f>
        <v>5.6983544688200298E-3</v>
      </c>
      <c r="E5" s="44">
        <f>IF(MONTH(A5)=MONTH(A6),"-",VLOOKUP(A5,'F03 inputs'!$AQ$8:$AV$3003,6))</f>
        <v>7.1349283278631329E-3</v>
      </c>
      <c r="I5" s="32">
        <f>IF(D5&lt;&gt;"-",D5,I4+F5)</f>
        <v>5.6983544688200298E-3</v>
      </c>
      <c r="J5" s="32">
        <f>C5+I5</f>
        <v>6.4098354468820035E-2</v>
      </c>
      <c r="K5" s="88">
        <f>EFFECT(J5,2)</f>
        <v>6.5125504230222786E-2</v>
      </c>
      <c r="M5" s="32">
        <f>IF(E5&lt;&gt;"-",E5,M4+G5)</f>
        <v>7.1349283278631329E-3</v>
      </c>
      <c r="N5" s="32">
        <f>C5+M5</f>
        <v>6.5534928327863132E-2</v>
      </c>
      <c r="O5" s="43">
        <f>EFFECT(N5,2)</f>
        <v>6.6608635035597441E-2</v>
      </c>
      <c r="Q5" s="78"/>
      <c r="R5" s="75"/>
    </row>
    <row r="6" spans="1:19" ht="12.6" customHeight="1">
      <c r="A6" s="31">
        <v>38384</v>
      </c>
      <c r="B6" s="64" t="s">
        <v>30</v>
      </c>
      <c r="C6" s="90">
        <v>5.8200000000000002E-2</v>
      </c>
      <c r="D6" s="44" t="str">
        <f>IF(MONTH(A6)=MONTH(A7),"-",VLOOKUP(A6,'F03 inputs'!$AQ$8:$AV$3003,5))</f>
        <v>-</v>
      </c>
      <c r="E6" s="44" t="str">
        <f>IF(MONTH(A6)=MONTH(A7),"-",VLOOKUP(A6,'F03 inputs'!$AQ$8:$AV$3003,6))</f>
        <v>-</v>
      </c>
      <c r="F6" s="32">
        <f>VLOOKUP(B6,'F03 inputs'!$AW$9:$AZ$3003,3)</f>
        <v>-5.0800452271575464E-5</v>
      </c>
      <c r="G6" s="32">
        <f>VLOOKUP(B6,'F03 inputs'!$AW$9:$AZ$3003,4)</f>
        <v>-8.0849986394454897E-5</v>
      </c>
      <c r="I6" s="32">
        <f t="shared" ref="I6:I69" si="0">IF(D6&lt;&gt;"-",D6,I5+F6)</f>
        <v>5.6475540165484544E-3</v>
      </c>
      <c r="J6" s="32">
        <f t="shared" ref="J6:J69" si="1">C6+I6</f>
        <v>6.3847554016548458E-2</v>
      </c>
      <c r="K6" s="88">
        <f t="shared" ref="K6:K69" si="2">EFFECT(J6,2)</f>
        <v>6.4866681555022732E-2</v>
      </c>
      <c r="M6" s="32">
        <f t="shared" ref="M6:M69" si="3">IF(E6&lt;&gt;"-",E6,M5+G6)</f>
        <v>7.0540783414686781E-3</v>
      </c>
      <c r="N6" s="32">
        <f t="shared" ref="N6:N69" si="4">C6+M6</f>
        <v>6.525407834146868E-2</v>
      </c>
      <c r="O6" s="43">
        <f t="shared" ref="O6:O69" si="5">EFFECT(N6,2)</f>
        <v>6.6318602026517404E-2</v>
      </c>
      <c r="Q6" s="78"/>
      <c r="R6" s="75"/>
    </row>
    <row r="7" spans="1:19" ht="12.6" customHeight="1">
      <c r="A7" s="31">
        <v>38385</v>
      </c>
      <c r="B7" s="64" t="s">
        <v>30</v>
      </c>
      <c r="C7" s="90">
        <v>5.7800000000000004E-2</v>
      </c>
      <c r="D7" s="44" t="str">
        <f>IF(MONTH(A7)=MONTH(A8),"-",VLOOKUP(A7,'F03 inputs'!$AQ$8:$AV$3003,5))</f>
        <v>-</v>
      </c>
      <c r="E7" s="44" t="str">
        <f>IF(MONTH(A7)=MONTH(A8),"-",VLOOKUP(A7,'F03 inputs'!$AQ$8:$AV$3003,6))</f>
        <v>-</v>
      </c>
      <c r="F7" s="32">
        <f>VLOOKUP(B7,'F03 inputs'!$AW$9:$AZ$3003,3)</f>
        <v>-5.0800452271575464E-5</v>
      </c>
      <c r="G7" s="32">
        <f>VLOOKUP(B7,'F03 inputs'!$AW$9:$AZ$3003,4)</f>
        <v>-8.0849986394454897E-5</v>
      </c>
      <c r="I7" s="32">
        <f t="shared" si="0"/>
        <v>5.596753564276879E-3</v>
      </c>
      <c r="J7" s="32">
        <f t="shared" si="1"/>
        <v>6.3396753564276889E-2</v>
      </c>
      <c r="K7" s="88">
        <f t="shared" si="2"/>
        <v>6.4401540654899225E-2</v>
      </c>
      <c r="M7" s="32">
        <f t="shared" si="3"/>
        <v>6.9732283550742232E-3</v>
      </c>
      <c r="N7" s="32">
        <f t="shared" si="4"/>
        <v>6.4773228355074222E-2</v>
      </c>
      <c r="O7" s="43">
        <f t="shared" si="5"/>
        <v>6.5822121132958822E-2</v>
      </c>
      <c r="Q7" s="78"/>
      <c r="R7" s="75"/>
    </row>
    <row r="8" spans="1:19" ht="12.6" customHeight="1">
      <c r="A8" s="31">
        <v>38386</v>
      </c>
      <c r="B8" s="64" t="s">
        <v>30</v>
      </c>
      <c r="C8" s="90">
        <v>5.8049999999999997E-2</v>
      </c>
      <c r="D8" s="44" t="str">
        <f>IF(MONTH(A8)=MONTH(A9),"-",VLOOKUP(A8,'F03 inputs'!$AQ$8:$AV$3003,5))</f>
        <v>-</v>
      </c>
      <c r="E8" s="44" t="str">
        <f>IF(MONTH(A8)=MONTH(A9),"-",VLOOKUP(A8,'F03 inputs'!$AQ$8:$AV$3003,6))</f>
        <v>-</v>
      </c>
      <c r="F8" s="32">
        <f>VLOOKUP(B8,'F03 inputs'!$AW$9:$AZ$3003,3)</f>
        <v>-5.0800452271575464E-5</v>
      </c>
      <c r="G8" s="32">
        <f>VLOOKUP(B8,'F03 inputs'!$AW$9:$AZ$3003,4)</f>
        <v>-8.0849986394454897E-5</v>
      </c>
      <c r="I8" s="32">
        <f t="shared" si="0"/>
        <v>5.5459531120053036E-3</v>
      </c>
      <c r="J8" s="32">
        <f t="shared" si="1"/>
        <v>6.3595953112005305E-2</v>
      </c>
      <c r="K8" s="88">
        <f t="shared" si="2"/>
        <v>6.4607064425061145E-2</v>
      </c>
      <c r="M8" s="32">
        <f t="shared" si="3"/>
        <v>6.8923783686797684E-3</v>
      </c>
      <c r="N8" s="32">
        <f t="shared" si="4"/>
        <v>6.4942378368679762E-2</v>
      </c>
      <c r="O8" s="43">
        <f t="shared" si="5"/>
        <v>6.5996756495724895E-2</v>
      </c>
      <c r="Q8" s="78"/>
      <c r="R8" s="75"/>
    </row>
    <row r="9" spans="1:19" ht="12.6" customHeight="1">
      <c r="A9" s="31">
        <v>38387</v>
      </c>
      <c r="B9" s="64" t="s">
        <v>30</v>
      </c>
      <c r="C9" s="90">
        <v>5.7999999999999996E-2</v>
      </c>
      <c r="D9" s="44" t="str">
        <f>IF(MONTH(A9)=MONTH(A10),"-",VLOOKUP(A9,'F03 inputs'!$AQ$8:$AV$3003,5))</f>
        <v>-</v>
      </c>
      <c r="E9" s="44" t="str">
        <f>IF(MONTH(A9)=MONTH(A10),"-",VLOOKUP(A9,'F03 inputs'!$AQ$8:$AV$3003,6))</f>
        <v>-</v>
      </c>
      <c r="F9" s="32">
        <f>VLOOKUP(B9,'F03 inputs'!$AW$9:$AZ$3003,3)</f>
        <v>-5.0800452271575464E-5</v>
      </c>
      <c r="G9" s="32">
        <f>VLOOKUP(B9,'F03 inputs'!$AW$9:$AZ$3003,4)</f>
        <v>-8.0849986394454897E-5</v>
      </c>
      <c r="I9" s="32">
        <f t="shared" si="0"/>
        <v>5.4951526597337283E-3</v>
      </c>
      <c r="J9" s="32">
        <f t="shared" si="1"/>
        <v>6.3495152659733725E-2</v>
      </c>
      <c r="K9" s="88">
        <f t="shared" si="2"/>
        <v>6.4503061262554562E-2</v>
      </c>
      <c r="M9" s="32">
        <f t="shared" si="3"/>
        <v>6.8115283822853135E-3</v>
      </c>
      <c r="N9" s="32">
        <f t="shared" si="4"/>
        <v>6.4811528382285308E-2</v>
      </c>
      <c r="O9" s="43">
        <f t="shared" si="5"/>
        <v>6.5861661935097127E-2</v>
      </c>
      <c r="Q9" s="78"/>
      <c r="R9" s="75"/>
    </row>
    <row r="10" spans="1:19" ht="12.6" customHeight="1">
      <c r="A10" s="31">
        <v>38390</v>
      </c>
      <c r="B10" s="64" t="s">
        <v>30</v>
      </c>
      <c r="C10" s="90">
        <v>5.8299999999999998E-2</v>
      </c>
      <c r="D10" s="44" t="str">
        <f>IF(MONTH(A10)=MONTH(A11),"-",VLOOKUP(A10,'F03 inputs'!$AQ$8:$AV$3003,5))</f>
        <v>-</v>
      </c>
      <c r="E10" s="44" t="str">
        <f>IF(MONTH(A10)=MONTH(A11),"-",VLOOKUP(A10,'F03 inputs'!$AQ$8:$AV$3003,6))</f>
        <v>-</v>
      </c>
      <c r="F10" s="32">
        <f>VLOOKUP(B10,'F03 inputs'!$AW$9:$AZ$3003,3)</f>
        <v>-5.0800452271575464E-5</v>
      </c>
      <c r="G10" s="32">
        <f>VLOOKUP(B10,'F03 inputs'!$AW$9:$AZ$3003,4)</f>
        <v>-8.0849986394454897E-5</v>
      </c>
      <c r="I10" s="32">
        <f t="shared" si="0"/>
        <v>5.4443522074621529E-3</v>
      </c>
      <c r="J10" s="32">
        <f t="shared" si="1"/>
        <v>6.3744352207462149E-2</v>
      </c>
      <c r="K10" s="88">
        <f t="shared" si="2"/>
        <v>6.4760187817049397E-2</v>
      </c>
      <c r="M10" s="32">
        <f t="shared" si="3"/>
        <v>6.7306783958908586E-3</v>
      </c>
      <c r="N10" s="32">
        <f t="shared" si="4"/>
        <v>6.5030678395890856E-2</v>
      </c>
      <c r="O10" s="43">
        <f t="shared" si="5"/>
        <v>6.6087925679048087E-2</v>
      </c>
      <c r="Q10" s="78"/>
      <c r="R10" s="75"/>
    </row>
    <row r="11" spans="1:19" ht="12.6" customHeight="1">
      <c r="A11" s="31">
        <v>38391</v>
      </c>
      <c r="B11" s="64" t="s">
        <v>30</v>
      </c>
      <c r="C11" s="90">
        <v>5.8250000000000003E-2</v>
      </c>
      <c r="D11" s="44" t="str">
        <f>IF(MONTH(A11)=MONTH(A12),"-",VLOOKUP(A11,'F03 inputs'!$AQ$8:$AV$3003,5))</f>
        <v>-</v>
      </c>
      <c r="E11" s="44" t="str">
        <f>IF(MONTH(A11)=MONTH(A12),"-",VLOOKUP(A11,'F03 inputs'!$AQ$8:$AV$3003,6))</f>
        <v>-</v>
      </c>
      <c r="F11" s="32">
        <f>VLOOKUP(B11,'F03 inputs'!$AW$9:$AZ$3003,3)</f>
        <v>-5.0800452271575464E-5</v>
      </c>
      <c r="G11" s="32">
        <f>VLOOKUP(B11,'F03 inputs'!$AW$9:$AZ$3003,4)</f>
        <v>-8.0849986394454897E-5</v>
      </c>
      <c r="I11" s="32">
        <f t="shared" si="0"/>
        <v>5.3935517551905775E-3</v>
      </c>
      <c r="J11" s="32">
        <f t="shared" si="1"/>
        <v>6.3643551755190583E-2</v>
      </c>
      <c r="K11" s="88">
        <f t="shared" si="2"/>
        <v>6.4656177175194784E-2</v>
      </c>
      <c r="M11" s="32">
        <f t="shared" si="3"/>
        <v>6.6498284094964038E-3</v>
      </c>
      <c r="N11" s="32">
        <f t="shared" si="4"/>
        <v>6.4899828409496402E-2</v>
      </c>
      <c r="O11" s="43">
        <f t="shared" si="5"/>
        <v>6.5952825341392129E-2</v>
      </c>
      <c r="Q11" s="78"/>
      <c r="R11" s="75"/>
    </row>
    <row r="12" spans="1:19" ht="12.6" customHeight="1">
      <c r="A12" s="31">
        <v>38392</v>
      </c>
      <c r="B12" s="64" t="s">
        <v>30</v>
      </c>
      <c r="C12" s="90">
        <v>5.7950000000000002E-2</v>
      </c>
      <c r="D12" s="44" t="str">
        <f>IF(MONTH(A12)=MONTH(A13),"-",VLOOKUP(A12,'F03 inputs'!$AQ$8:$AV$3003,5))</f>
        <v>-</v>
      </c>
      <c r="E12" s="44" t="str">
        <f>IF(MONTH(A12)=MONTH(A13),"-",VLOOKUP(A12,'F03 inputs'!$AQ$8:$AV$3003,6))</f>
        <v>-</v>
      </c>
      <c r="F12" s="32">
        <f>VLOOKUP(B12,'F03 inputs'!$AW$9:$AZ$3003,3)</f>
        <v>-5.0800452271575464E-5</v>
      </c>
      <c r="G12" s="32">
        <f>VLOOKUP(B12,'F03 inputs'!$AW$9:$AZ$3003,4)</f>
        <v>-8.0849986394454897E-5</v>
      </c>
      <c r="I12" s="32">
        <f t="shared" si="0"/>
        <v>5.3427513029190021E-3</v>
      </c>
      <c r="J12" s="32">
        <f t="shared" si="1"/>
        <v>6.3292751302919004E-2</v>
      </c>
      <c r="K12" s="88">
        <f t="shared" si="2"/>
        <v>6.4294244394792477E-2</v>
      </c>
      <c r="M12" s="32">
        <f t="shared" si="3"/>
        <v>6.5689784231019489E-3</v>
      </c>
      <c r="N12" s="32">
        <f t="shared" si="4"/>
        <v>6.4518978423101947E-2</v>
      </c>
      <c r="O12" s="43">
        <f t="shared" si="5"/>
        <v>6.5559653067292389E-2</v>
      </c>
      <c r="Q12" s="78"/>
      <c r="R12" s="75"/>
    </row>
    <row r="13" spans="1:19" ht="12.6" customHeight="1">
      <c r="A13" s="31">
        <v>38393</v>
      </c>
      <c r="B13" s="64" t="s">
        <v>30</v>
      </c>
      <c r="C13" s="90">
        <v>5.7999999999999996E-2</v>
      </c>
      <c r="D13" s="44" t="str">
        <f>IF(MONTH(A13)=MONTH(A14),"-",VLOOKUP(A13,'F03 inputs'!$AQ$8:$AV$3003,5))</f>
        <v>-</v>
      </c>
      <c r="E13" s="44" t="str">
        <f>IF(MONTH(A13)=MONTH(A14),"-",VLOOKUP(A13,'F03 inputs'!$AQ$8:$AV$3003,6))</f>
        <v>-</v>
      </c>
      <c r="F13" s="32">
        <f>VLOOKUP(B13,'F03 inputs'!$AW$9:$AZ$3003,3)</f>
        <v>-5.0800452271575464E-5</v>
      </c>
      <c r="G13" s="32">
        <f>VLOOKUP(B13,'F03 inputs'!$AW$9:$AZ$3003,4)</f>
        <v>-8.0849986394454897E-5</v>
      </c>
      <c r="I13" s="32">
        <f t="shared" si="0"/>
        <v>5.2919508506474268E-3</v>
      </c>
      <c r="J13" s="32">
        <f t="shared" si="1"/>
        <v>6.3291950850647427E-2</v>
      </c>
      <c r="K13" s="88">
        <f t="shared" si="2"/>
        <v>6.4293418611267805E-2</v>
      </c>
      <c r="M13" s="32">
        <f t="shared" si="3"/>
        <v>6.4881284367074941E-3</v>
      </c>
      <c r="N13" s="32">
        <f t="shared" si="4"/>
        <v>6.4488128436707495E-2</v>
      </c>
      <c r="O13" s="43">
        <f t="shared" si="5"/>
        <v>6.5527808114024699E-2</v>
      </c>
      <c r="Q13" s="78"/>
      <c r="R13" s="75"/>
    </row>
    <row r="14" spans="1:19" ht="12.6" customHeight="1">
      <c r="A14" s="31">
        <v>38394</v>
      </c>
      <c r="B14" s="64" t="s">
        <v>30</v>
      </c>
      <c r="C14" s="90">
        <v>5.8600000000000006E-2</v>
      </c>
      <c r="D14" s="44" t="str">
        <f>IF(MONTH(A14)=MONTH(A15),"-",VLOOKUP(A14,'F03 inputs'!$AQ$8:$AV$3003,5))</f>
        <v>-</v>
      </c>
      <c r="E14" s="44" t="str">
        <f>IF(MONTH(A14)=MONTH(A15),"-",VLOOKUP(A14,'F03 inputs'!$AQ$8:$AV$3003,6))</f>
        <v>-</v>
      </c>
      <c r="F14" s="32">
        <f>VLOOKUP(B14,'F03 inputs'!$AW$9:$AZ$3003,3)</f>
        <v>-5.0800452271575464E-5</v>
      </c>
      <c r="G14" s="32">
        <f>VLOOKUP(B14,'F03 inputs'!$AW$9:$AZ$3003,4)</f>
        <v>-8.0849986394454897E-5</v>
      </c>
      <c r="I14" s="32">
        <f t="shared" si="0"/>
        <v>5.2411503983758514E-3</v>
      </c>
      <c r="J14" s="32">
        <f t="shared" si="1"/>
        <v>6.3841150398375859E-2</v>
      </c>
      <c r="K14" s="88">
        <f t="shared" si="2"/>
        <v>6.4860073519423134E-2</v>
      </c>
      <c r="M14" s="32">
        <f t="shared" si="3"/>
        <v>6.4072784503130392E-3</v>
      </c>
      <c r="N14" s="32">
        <f t="shared" si="4"/>
        <v>6.5007278450313039E-2</v>
      </c>
      <c r="O14" s="43">
        <f t="shared" si="5"/>
        <v>6.6063765013192111E-2</v>
      </c>
      <c r="Q14" s="78"/>
      <c r="R14" s="75"/>
    </row>
    <row r="15" spans="1:19" ht="12.6" customHeight="1">
      <c r="A15" s="31">
        <v>38397</v>
      </c>
      <c r="B15" s="64" t="s">
        <v>30</v>
      </c>
      <c r="C15" s="90">
        <v>5.9050000000000005E-2</v>
      </c>
      <c r="D15" s="44" t="str">
        <f>IF(MONTH(A15)=MONTH(A16),"-",VLOOKUP(A15,'F03 inputs'!$AQ$8:$AV$3003,5))</f>
        <v>-</v>
      </c>
      <c r="E15" s="44" t="str">
        <f>IF(MONTH(A15)=MONTH(A16),"-",VLOOKUP(A15,'F03 inputs'!$AQ$8:$AV$3003,6))</f>
        <v>-</v>
      </c>
      <c r="F15" s="32">
        <f>VLOOKUP(B15,'F03 inputs'!$AW$9:$AZ$3003,3)</f>
        <v>-5.0800452271575464E-5</v>
      </c>
      <c r="G15" s="32">
        <f>VLOOKUP(B15,'F03 inputs'!$AW$9:$AZ$3003,4)</f>
        <v>-8.0849986394454897E-5</v>
      </c>
      <c r="I15" s="32">
        <f t="shared" si="0"/>
        <v>5.190349946104276E-3</v>
      </c>
      <c r="J15" s="32">
        <f t="shared" si="1"/>
        <v>6.424034994610428E-2</v>
      </c>
      <c r="K15" s="88">
        <f t="shared" si="2"/>
        <v>6.5272055586403921E-2</v>
      </c>
      <c r="M15" s="32">
        <f t="shared" si="3"/>
        <v>6.3264284639185844E-3</v>
      </c>
      <c r="N15" s="32">
        <f t="shared" si="4"/>
        <v>6.5376428463918584E-2</v>
      </c>
      <c r="O15" s="43">
        <f t="shared" si="5"/>
        <v>6.6444947813593114E-2</v>
      </c>
      <c r="Q15" s="78"/>
      <c r="R15" s="75"/>
    </row>
    <row r="16" spans="1:19" ht="12.6" customHeight="1">
      <c r="A16" s="31">
        <v>38398</v>
      </c>
      <c r="B16" s="64" t="s">
        <v>30</v>
      </c>
      <c r="C16" s="90">
        <v>5.9000000000000004E-2</v>
      </c>
      <c r="D16" s="44" t="str">
        <f>IF(MONTH(A16)=MONTH(A17),"-",VLOOKUP(A16,'F03 inputs'!$AQ$8:$AV$3003,5))</f>
        <v>-</v>
      </c>
      <c r="E16" s="44" t="str">
        <f>IF(MONTH(A16)=MONTH(A17),"-",VLOOKUP(A16,'F03 inputs'!$AQ$8:$AV$3003,6))</f>
        <v>-</v>
      </c>
      <c r="F16" s="32">
        <f>VLOOKUP(B16,'F03 inputs'!$AW$9:$AZ$3003,3)</f>
        <v>-5.0800452271575464E-5</v>
      </c>
      <c r="G16" s="32">
        <f>VLOOKUP(B16,'F03 inputs'!$AW$9:$AZ$3003,4)</f>
        <v>-8.0849986394454897E-5</v>
      </c>
      <c r="I16" s="32">
        <f t="shared" si="0"/>
        <v>5.1395494938327006E-3</v>
      </c>
      <c r="J16" s="32">
        <f t="shared" si="1"/>
        <v>6.4139549493832701E-2</v>
      </c>
      <c r="K16" s="88">
        <f t="shared" si="2"/>
        <v>6.5168019946150624E-2</v>
      </c>
      <c r="M16" s="32">
        <f t="shared" si="3"/>
        <v>6.2455784775241295E-3</v>
      </c>
      <c r="N16" s="32">
        <f t="shared" si="4"/>
        <v>6.524557847752413E-2</v>
      </c>
      <c r="O16" s="43">
        <f t="shared" si="5"/>
        <v>6.6309824855240729E-2</v>
      </c>
      <c r="Q16" s="78"/>
      <c r="R16" s="75"/>
    </row>
    <row r="17" spans="1:18" ht="12.6" customHeight="1">
      <c r="A17" s="31">
        <v>38399</v>
      </c>
      <c r="B17" s="64" t="s">
        <v>30</v>
      </c>
      <c r="C17" s="90">
        <v>5.9050000000000005E-2</v>
      </c>
      <c r="D17" s="44" t="str">
        <f>IF(MONTH(A17)=MONTH(A18),"-",VLOOKUP(A17,'F03 inputs'!$AQ$8:$AV$3003,5))</f>
        <v>-</v>
      </c>
      <c r="E17" s="44" t="str">
        <f>IF(MONTH(A17)=MONTH(A18),"-",VLOOKUP(A17,'F03 inputs'!$AQ$8:$AV$3003,6))</f>
        <v>-</v>
      </c>
      <c r="F17" s="32">
        <f>VLOOKUP(B17,'F03 inputs'!$AW$9:$AZ$3003,3)</f>
        <v>-5.0800452271575464E-5</v>
      </c>
      <c r="G17" s="32">
        <f>VLOOKUP(B17,'F03 inputs'!$AW$9:$AZ$3003,4)</f>
        <v>-8.0849986394454897E-5</v>
      </c>
      <c r="I17" s="32">
        <f t="shared" si="0"/>
        <v>5.0887490415611253E-3</v>
      </c>
      <c r="J17" s="32">
        <f t="shared" si="1"/>
        <v>6.4138749041561124E-2</v>
      </c>
      <c r="K17" s="88">
        <f t="shared" si="2"/>
        <v>6.5167193823715053E-2</v>
      </c>
      <c r="M17" s="32">
        <f t="shared" si="3"/>
        <v>6.1647284911296747E-3</v>
      </c>
      <c r="N17" s="32">
        <f t="shared" si="4"/>
        <v>6.5214728491129678E-2</v>
      </c>
      <c r="O17" s="43">
        <f t="shared" si="5"/>
        <v>6.6277968694172795E-2</v>
      </c>
      <c r="Q17" s="78"/>
      <c r="R17" s="75"/>
    </row>
    <row r="18" spans="1:18" ht="12.6" customHeight="1">
      <c r="A18" s="31">
        <v>38400</v>
      </c>
      <c r="B18" s="64" t="s">
        <v>30</v>
      </c>
      <c r="C18" s="90">
        <v>5.9299999999999999E-2</v>
      </c>
      <c r="D18" s="44" t="str">
        <f>IF(MONTH(A18)=MONTH(A19),"-",VLOOKUP(A18,'F03 inputs'!$AQ$8:$AV$3003,5))</f>
        <v>-</v>
      </c>
      <c r="E18" s="44" t="str">
        <f>IF(MONTH(A18)=MONTH(A19),"-",VLOOKUP(A18,'F03 inputs'!$AQ$8:$AV$3003,6))</f>
        <v>-</v>
      </c>
      <c r="F18" s="32">
        <f>VLOOKUP(B18,'F03 inputs'!$AW$9:$AZ$3003,3)</f>
        <v>-5.0800452271575464E-5</v>
      </c>
      <c r="G18" s="32">
        <f>VLOOKUP(B18,'F03 inputs'!$AW$9:$AZ$3003,4)</f>
        <v>-8.0849986394454897E-5</v>
      </c>
      <c r="I18" s="32">
        <f t="shared" si="0"/>
        <v>5.0379485892895499E-3</v>
      </c>
      <c r="J18" s="32">
        <f t="shared" si="1"/>
        <v>6.4337948589289554E-2</v>
      </c>
      <c r="K18" s="88">
        <f t="shared" si="2"/>
        <v>6.5372791496459026E-2</v>
      </c>
      <c r="M18" s="32">
        <f t="shared" si="3"/>
        <v>6.0838785047352198E-3</v>
      </c>
      <c r="N18" s="32">
        <f t="shared" si="4"/>
        <v>6.5383878504735218E-2</v>
      </c>
      <c r="O18" s="43">
        <f t="shared" si="5"/>
        <v>6.6452641396815837E-2</v>
      </c>
      <c r="Q18" s="78"/>
      <c r="R18" s="75"/>
    </row>
    <row r="19" spans="1:18" ht="12.6" customHeight="1">
      <c r="A19" s="31">
        <v>38401</v>
      </c>
      <c r="B19" s="64" t="s">
        <v>30</v>
      </c>
      <c r="C19" s="90">
        <v>5.91E-2</v>
      </c>
      <c r="D19" s="44" t="str">
        <f>IF(MONTH(A19)=MONTH(A20),"-",VLOOKUP(A19,'F03 inputs'!$AQ$8:$AV$3003,5))</f>
        <v>-</v>
      </c>
      <c r="E19" s="44" t="str">
        <f>IF(MONTH(A19)=MONTH(A20),"-",VLOOKUP(A19,'F03 inputs'!$AQ$8:$AV$3003,6))</f>
        <v>-</v>
      </c>
      <c r="F19" s="32">
        <f>VLOOKUP(B19,'F03 inputs'!$AW$9:$AZ$3003,3)</f>
        <v>-5.0800452271575464E-5</v>
      </c>
      <c r="G19" s="32">
        <f>VLOOKUP(B19,'F03 inputs'!$AW$9:$AZ$3003,4)</f>
        <v>-8.0849986394454897E-5</v>
      </c>
      <c r="I19" s="32">
        <f t="shared" si="0"/>
        <v>4.9871481370179745E-3</v>
      </c>
      <c r="J19" s="32">
        <f t="shared" si="1"/>
        <v>6.4087148137017977E-2</v>
      </c>
      <c r="K19" s="88">
        <f t="shared" si="2"/>
        <v>6.5113938776101943E-2</v>
      </c>
      <c r="M19" s="32">
        <f t="shared" si="3"/>
        <v>6.0030285183407649E-3</v>
      </c>
      <c r="N19" s="32">
        <f t="shared" si="4"/>
        <v>6.5103028518340766E-2</v>
      </c>
      <c r="O19" s="43">
        <f t="shared" si="5"/>
        <v>6.6162629598905731E-2</v>
      </c>
      <c r="Q19" s="78"/>
      <c r="R19" s="75"/>
    </row>
    <row r="20" spans="1:18" ht="12.6" customHeight="1">
      <c r="A20" s="31">
        <v>38404</v>
      </c>
      <c r="B20" s="64" t="s">
        <v>30</v>
      </c>
      <c r="C20" s="90">
        <v>5.9699999999999996E-2</v>
      </c>
      <c r="D20" s="44" t="str">
        <f>IF(MONTH(A20)=MONTH(A21),"-",VLOOKUP(A20,'F03 inputs'!$AQ$8:$AV$3003,5))</f>
        <v>-</v>
      </c>
      <c r="E20" s="44" t="str">
        <f>IF(MONTH(A20)=MONTH(A21),"-",VLOOKUP(A20,'F03 inputs'!$AQ$8:$AV$3003,6))</f>
        <v>-</v>
      </c>
      <c r="F20" s="32">
        <f>VLOOKUP(B20,'F03 inputs'!$AW$9:$AZ$3003,3)</f>
        <v>-5.0800452271575464E-5</v>
      </c>
      <c r="G20" s="32">
        <f>VLOOKUP(B20,'F03 inputs'!$AW$9:$AZ$3003,4)</f>
        <v>-8.0849986394454897E-5</v>
      </c>
      <c r="I20" s="32">
        <f t="shared" si="0"/>
        <v>4.9363476847463991E-3</v>
      </c>
      <c r="J20" s="32">
        <f t="shared" si="1"/>
        <v>6.4636347684746395E-2</v>
      </c>
      <c r="K20" s="88">
        <f t="shared" si="2"/>
        <v>6.5680812045252335E-2</v>
      </c>
      <c r="M20" s="32">
        <f t="shared" si="3"/>
        <v>5.9221785319463101E-3</v>
      </c>
      <c r="N20" s="32">
        <f t="shared" si="4"/>
        <v>6.562217853194631E-2</v>
      </c>
      <c r="O20" s="43">
        <f t="shared" si="5"/>
        <v>6.6698746110765983E-2</v>
      </c>
      <c r="Q20" s="78"/>
      <c r="R20" s="75"/>
    </row>
    <row r="21" spans="1:18" ht="12.6" customHeight="1">
      <c r="A21" s="31">
        <v>38405</v>
      </c>
      <c r="B21" s="64" t="s">
        <v>30</v>
      </c>
      <c r="C21" s="90">
        <v>5.9549999999999999E-2</v>
      </c>
      <c r="D21" s="44" t="str">
        <f>IF(MONTH(A21)=MONTH(A22),"-",VLOOKUP(A21,'F03 inputs'!$AQ$8:$AV$3003,5))</f>
        <v>-</v>
      </c>
      <c r="E21" s="44" t="str">
        <f>IF(MONTH(A21)=MONTH(A22),"-",VLOOKUP(A21,'F03 inputs'!$AQ$8:$AV$3003,6))</f>
        <v>-</v>
      </c>
      <c r="F21" s="32">
        <f>VLOOKUP(B21,'F03 inputs'!$AW$9:$AZ$3003,3)</f>
        <v>-5.0800452271575464E-5</v>
      </c>
      <c r="G21" s="32">
        <f>VLOOKUP(B21,'F03 inputs'!$AW$9:$AZ$3003,4)</f>
        <v>-8.0849986394454897E-5</v>
      </c>
      <c r="I21" s="32">
        <f t="shared" si="0"/>
        <v>4.8855472324748237E-3</v>
      </c>
      <c r="J21" s="32">
        <f t="shared" si="1"/>
        <v>6.4435547232474827E-2</v>
      </c>
      <c r="K21" s="88">
        <f t="shared" si="2"/>
        <v>6.5473532169262105E-2</v>
      </c>
      <c r="M21" s="32">
        <f t="shared" si="3"/>
        <v>5.8413285455518552E-3</v>
      </c>
      <c r="N21" s="32">
        <f t="shared" si="4"/>
        <v>6.5391328545551852E-2</v>
      </c>
      <c r="O21" s="43">
        <f t="shared" si="5"/>
        <v>6.6460335007789695E-2</v>
      </c>
      <c r="Q21" s="78"/>
      <c r="R21" s="75"/>
    </row>
    <row r="22" spans="1:18" ht="12.6" customHeight="1">
      <c r="A22" s="31">
        <v>38406</v>
      </c>
      <c r="B22" s="64" t="s">
        <v>30</v>
      </c>
      <c r="C22" s="90">
        <v>5.96E-2</v>
      </c>
      <c r="D22" s="44" t="str">
        <f>IF(MONTH(A22)=MONTH(A23),"-",VLOOKUP(A22,'F03 inputs'!$AQ$8:$AV$3003,5))</f>
        <v>-</v>
      </c>
      <c r="E22" s="44" t="str">
        <f>IF(MONTH(A22)=MONTH(A23),"-",VLOOKUP(A22,'F03 inputs'!$AQ$8:$AV$3003,6))</f>
        <v>-</v>
      </c>
      <c r="F22" s="32">
        <f>VLOOKUP(B22,'F03 inputs'!$AW$9:$AZ$3003,3)</f>
        <v>-5.0800452271575464E-5</v>
      </c>
      <c r="G22" s="32">
        <f>VLOOKUP(B22,'F03 inputs'!$AW$9:$AZ$3003,4)</f>
        <v>-8.0849986394454897E-5</v>
      </c>
      <c r="I22" s="32">
        <f t="shared" si="0"/>
        <v>4.8347467802032484E-3</v>
      </c>
      <c r="J22" s="32">
        <f t="shared" si="1"/>
        <v>6.443474678020325E-2</v>
      </c>
      <c r="K22" s="88">
        <f t="shared" si="2"/>
        <v>6.5472705928360631E-2</v>
      </c>
      <c r="M22" s="32">
        <f t="shared" si="3"/>
        <v>5.7604785591574004E-3</v>
      </c>
      <c r="N22" s="32">
        <f t="shared" si="4"/>
        <v>6.5360478559157401E-2</v>
      </c>
      <c r="O22" s="43">
        <f t="shared" si="5"/>
        <v>6.6428476598527686E-2</v>
      </c>
      <c r="Q22" s="78"/>
      <c r="R22" s="75"/>
    </row>
    <row r="23" spans="1:18" ht="12.6" customHeight="1">
      <c r="A23" s="31">
        <v>38407</v>
      </c>
      <c r="B23" s="64" t="s">
        <v>30</v>
      </c>
      <c r="C23" s="90">
        <v>5.96E-2</v>
      </c>
      <c r="D23" s="44" t="str">
        <f>IF(MONTH(A23)=MONTH(A24),"-",VLOOKUP(A23,'F03 inputs'!$AQ$8:$AV$3003,5))</f>
        <v>-</v>
      </c>
      <c r="E23" s="44" t="str">
        <f>IF(MONTH(A23)=MONTH(A24),"-",VLOOKUP(A23,'F03 inputs'!$AQ$8:$AV$3003,6))</f>
        <v>-</v>
      </c>
      <c r="F23" s="32">
        <f>VLOOKUP(B23,'F03 inputs'!$AW$9:$AZ$3003,3)</f>
        <v>-5.0800452271575464E-5</v>
      </c>
      <c r="G23" s="32">
        <f>VLOOKUP(B23,'F03 inputs'!$AW$9:$AZ$3003,4)</f>
        <v>-8.0849986394454897E-5</v>
      </c>
      <c r="I23" s="32">
        <f t="shared" si="0"/>
        <v>4.783946327931673E-3</v>
      </c>
      <c r="J23" s="32">
        <f t="shared" si="1"/>
        <v>6.4383946327931679E-2</v>
      </c>
      <c r="K23" s="88">
        <f t="shared" si="2"/>
        <v>6.5420269464121272E-2</v>
      </c>
      <c r="M23" s="32">
        <f t="shared" si="3"/>
        <v>5.6796285727629455E-3</v>
      </c>
      <c r="N23" s="32">
        <f t="shared" si="4"/>
        <v>6.5279628572762941E-2</v>
      </c>
      <c r="O23" s="43">
        <f t="shared" si="5"/>
        <v>6.6344986049412524E-2</v>
      </c>
      <c r="Q23" s="78"/>
      <c r="R23" s="75"/>
    </row>
    <row r="24" spans="1:18" ht="12.6" customHeight="1">
      <c r="A24" s="31">
        <v>38408</v>
      </c>
      <c r="B24" s="64" t="s">
        <v>30</v>
      </c>
      <c r="C24" s="90">
        <v>0.06</v>
      </c>
      <c r="D24" s="44" t="str">
        <f>IF(MONTH(A24)=MONTH(A25),"-",VLOOKUP(A24,'F03 inputs'!$AQ$8:$AV$3003,5))</f>
        <v>-</v>
      </c>
      <c r="E24" s="44" t="str">
        <f>IF(MONTH(A24)=MONTH(A25),"-",VLOOKUP(A24,'F03 inputs'!$AQ$8:$AV$3003,6))</f>
        <v>-</v>
      </c>
      <c r="F24" s="32">
        <f>VLOOKUP(B24,'F03 inputs'!$AW$9:$AZ$3003,3)</f>
        <v>-5.0800452271575464E-5</v>
      </c>
      <c r="G24" s="32">
        <f>VLOOKUP(B24,'F03 inputs'!$AW$9:$AZ$3003,4)</f>
        <v>-8.0849986394454897E-5</v>
      </c>
      <c r="I24" s="32">
        <f t="shared" si="0"/>
        <v>4.7331458756600976E-3</v>
      </c>
      <c r="J24" s="32">
        <f t="shared" si="1"/>
        <v>6.4733145875660092E-2</v>
      </c>
      <c r="K24" s="88">
        <f t="shared" si="2"/>
        <v>6.5780740919399783E-2</v>
      </c>
      <c r="M24" s="32">
        <f t="shared" si="3"/>
        <v>5.5987785863684907E-3</v>
      </c>
      <c r="N24" s="32">
        <f t="shared" si="4"/>
        <v>6.5598778586368492E-2</v>
      </c>
      <c r="O24" s="43">
        <f t="shared" si="5"/>
        <v>6.6674578524374084E-2</v>
      </c>
      <c r="Q24" s="78"/>
      <c r="R24" s="75"/>
    </row>
    <row r="25" spans="1:18" ht="12.6" customHeight="1">
      <c r="A25" s="31">
        <v>38411</v>
      </c>
      <c r="B25" s="64" t="s">
        <v>30</v>
      </c>
      <c r="C25" s="90">
        <v>6.0449999999999997E-2</v>
      </c>
      <c r="D25" s="44">
        <f>IF(MONTH(A25)=MONTH(A26),"-",VLOOKUP(A25,'F03 inputs'!$AQ$8:$AV$3003,5))</f>
        <v>4.6823454233885205E-3</v>
      </c>
      <c r="E25" s="44">
        <f>IF(MONTH(A25)=MONTH(A26),"-",VLOOKUP(A25,'F03 inputs'!$AQ$8:$AV$3003,6))</f>
        <v>5.5179285999740349E-3</v>
      </c>
      <c r="F25" s="32">
        <f>VLOOKUP(B25,'F03 inputs'!$AW$9:$AZ$3003,3)</f>
        <v>-5.0800452271575464E-5</v>
      </c>
      <c r="G25" s="32">
        <f>VLOOKUP(B25,'F03 inputs'!$AW$9:$AZ$3003,4)</f>
        <v>-8.0849986394454897E-5</v>
      </c>
      <c r="I25" s="32">
        <f t="shared" si="0"/>
        <v>4.6823454233885205E-3</v>
      </c>
      <c r="J25" s="32">
        <f t="shared" si="1"/>
        <v>6.5132345423388513E-2</v>
      </c>
      <c r="K25" s="88">
        <f t="shared" si="2"/>
        <v>6.6192901028476303E-2</v>
      </c>
      <c r="M25" s="32">
        <f t="shared" si="3"/>
        <v>5.5179285999740349E-3</v>
      </c>
      <c r="N25" s="32">
        <f t="shared" si="4"/>
        <v>6.5967928599974038E-2</v>
      </c>
      <c r="O25" s="43">
        <f t="shared" si="5"/>
        <v>6.705587050091677E-2</v>
      </c>
      <c r="Q25" s="78"/>
      <c r="R25" s="75"/>
    </row>
    <row r="26" spans="1:18" ht="12.6" customHeight="1">
      <c r="A26" s="31">
        <v>38412</v>
      </c>
      <c r="B26" s="64" t="s">
        <v>31</v>
      </c>
      <c r="C26" s="90">
        <v>6.0850000000000001E-2</v>
      </c>
      <c r="D26" s="44" t="str">
        <f>IF(MONTH(A26)=MONTH(A27),"-",VLOOKUP(A26,'F03 inputs'!$AQ$8:$AV$3003,5))</f>
        <v>-</v>
      </c>
      <c r="E26" s="44" t="str">
        <f>IF(MONTH(A26)=MONTH(A27),"-",VLOOKUP(A26,'F03 inputs'!$AQ$8:$AV$3003,6))</f>
        <v>-</v>
      </c>
      <c r="F26" s="32">
        <f>VLOOKUP(B26,'F03 inputs'!$AW$9:$AZ$3003,3)</f>
        <v>2.4858622105253801E-5</v>
      </c>
      <c r="G26" s="32">
        <f>VLOOKUP(B26,'F03 inputs'!$AW$9:$AZ$3003,4)</f>
        <v>3.9634594930419111E-5</v>
      </c>
      <c r="I26" s="32">
        <f t="shared" si="0"/>
        <v>4.7072040454937741E-3</v>
      </c>
      <c r="J26" s="32">
        <f t="shared" si="1"/>
        <v>6.5557204045493769E-2</v>
      </c>
      <c r="K26" s="88">
        <f t="shared" si="2"/>
        <v>6.6631640796059655E-2</v>
      </c>
      <c r="M26" s="32">
        <f t="shared" si="3"/>
        <v>5.5575631949044543E-3</v>
      </c>
      <c r="N26" s="32">
        <f t="shared" si="4"/>
        <v>6.6407563194904456E-2</v>
      </c>
      <c r="O26" s="43">
        <f t="shared" si="5"/>
        <v>6.7510054307275746E-2</v>
      </c>
      <c r="Q26" s="78"/>
      <c r="R26" s="75"/>
    </row>
    <row r="27" spans="1:18" ht="12.6" customHeight="1">
      <c r="A27" s="31">
        <v>38413</v>
      </c>
      <c r="B27" s="64" t="s">
        <v>31</v>
      </c>
      <c r="C27" s="90">
        <v>6.0499999999999998E-2</v>
      </c>
      <c r="D27" s="44" t="str">
        <f>IF(MONTH(A27)=MONTH(A28),"-",VLOOKUP(A27,'F03 inputs'!$AQ$8:$AV$3003,5))</f>
        <v>-</v>
      </c>
      <c r="E27" s="44" t="str">
        <f>IF(MONTH(A27)=MONTH(A28),"-",VLOOKUP(A27,'F03 inputs'!$AQ$8:$AV$3003,6))</f>
        <v>-</v>
      </c>
      <c r="F27" s="32">
        <f>VLOOKUP(B27,'F03 inputs'!$AW$9:$AZ$3003,3)</f>
        <v>2.4858622105253801E-5</v>
      </c>
      <c r="G27" s="32">
        <f>VLOOKUP(B27,'F03 inputs'!$AW$9:$AZ$3003,4)</f>
        <v>3.9634594930419111E-5</v>
      </c>
      <c r="I27" s="32">
        <f t="shared" si="0"/>
        <v>4.7320626675990277E-3</v>
      </c>
      <c r="J27" s="32">
        <f t="shared" si="1"/>
        <v>6.5232062667599025E-2</v>
      </c>
      <c r="K27" s="88">
        <f t="shared" si="2"/>
        <v>6.6295868167566496E-2</v>
      </c>
      <c r="M27" s="32">
        <f t="shared" si="3"/>
        <v>5.5971977898348737E-3</v>
      </c>
      <c r="N27" s="32">
        <f t="shared" si="4"/>
        <v>6.6097197789834874E-2</v>
      </c>
      <c r="O27" s="43">
        <f t="shared" si="5"/>
        <v>6.7189407678752033E-2</v>
      </c>
      <c r="Q27" s="78"/>
      <c r="R27" s="75"/>
    </row>
    <row r="28" spans="1:18" ht="12.6" customHeight="1">
      <c r="A28" s="31">
        <v>38414</v>
      </c>
      <c r="B28" s="64" t="s">
        <v>31</v>
      </c>
      <c r="C28" s="90">
        <v>6.0599999999999994E-2</v>
      </c>
      <c r="D28" s="44" t="str">
        <f>IF(MONTH(A28)=MONTH(A29),"-",VLOOKUP(A28,'F03 inputs'!$AQ$8:$AV$3003,5))</f>
        <v>-</v>
      </c>
      <c r="E28" s="44" t="str">
        <f>IF(MONTH(A28)=MONTH(A29),"-",VLOOKUP(A28,'F03 inputs'!$AQ$8:$AV$3003,6))</f>
        <v>-</v>
      </c>
      <c r="F28" s="32">
        <f>VLOOKUP(B28,'F03 inputs'!$AW$9:$AZ$3003,3)</f>
        <v>2.4858622105253801E-5</v>
      </c>
      <c r="G28" s="32">
        <f>VLOOKUP(B28,'F03 inputs'!$AW$9:$AZ$3003,4)</f>
        <v>3.9634594930419111E-5</v>
      </c>
      <c r="I28" s="32">
        <f t="shared" si="0"/>
        <v>4.7569212897042813E-3</v>
      </c>
      <c r="J28" s="32">
        <f t="shared" si="1"/>
        <v>6.5356921289704273E-2</v>
      </c>
      <c r="K28" s="88">
        <f t="shared" si="2"/>
        <v>6.6424803079821571E-2</v>
      </c>
      <c r="M28" s="32">
        <f t="shared" si="3"/>
        <v>5.636832384765293E-3</v>
      </c>
      <c r="N28" s="32">
        <f t="shared" si="4"/>
        <v>6.6236832384765285E-2</v>
      </c>
      <c r="O28" s="43">
        <f t="shared" si="5"/>
        <v>6.7333661875856876E-2</v>
      </c>
      <c r="Q28" s="78"/>
      <c r="R28" s="75"/>
    </row>
    <row r="29" spans="1:18" ht="12.6" customHeight="1">
      <c r="A29" s="31">
        <v>38415</v>
      </c>
      <c r="B29" s="64" t="s">
        <v>31</v>
      </c>
      <c r="C29" s="90">
        <v>6.0650000000000003E-2</v>
      </c>
      <c r="D29" s="44" t="str">
        <f>IF(MONTH(A29)=MONTH(A30),"-",VLOOKUP(A29,'F03 inputs'!$AQ$8:$AV$3003,5))</f>
        <v>-</v>
      </c>
      <c r="E29" s="44" t="str">
        <f>IF(MONTH(A29)=MONTH(A30),"-",VLOOKUP(A29,'F03 inputs'!$AQ$8:$AV$3003,6))</f>
        <v>-</v>
      </c>
      <c r="F29" s="32">
        <f>VLOOKUP(B29,'F03 inputs'!$AW$9:$AZ$3003,3)</f>
        <v>2.4858622105253801E-5</v>
      </c>
      <c r="G29" s="32">
        <f>VLOOKUP(B29,'F03 inputs'!$AW$9:$AZ$3003,4)</f>
        <v>3.9634594930419111E-5</v>
      </c>
      <c r="I29" s="32">
        <f t="shared" si="0"/>
        <v>4.7817799118095349E-3</v>
      </c>
      <c r="J29" s="32">
        <f t="shared" si="1"/>
        <v>6.543177991180954E-2</v>
      </c>
      <c r="K29" s="88">
        <f t="shared" si="2"/>
        <v>6.6502109367416518E-2</v>
      </c>
      <c r="M29" s="32">
        <f t="shared" si="3"/>
        <v>5.6764669796957124E-3</v>
      </c>
      <c r="N29" s="32">
        <f t="shared" si="4"/>
        <v>6.6326466979695714E-2</v>
      </c>
      <c r="O29" s="43">
        <f t="shared" si="5"/>
        <v>6.7426267035198162E-2</v>
      </c>
      <c r="Q29" s="78"/>
      <c r="R29" s="75"/>
    </row>
    <row r="30" spans="1:18" ht="12.6" customHeight="1">
      <c r="A30" s="31">
        <v>38418</v>
      </c>
      <c r="B30" s="64" t="s">
        <v>31</v>
      </c>
      <c r="C30" s="90">
        <v>6.0400000000000002E-2</v>
      </c>
      <c r="D30" s="44" t="str">
        <f>IF(MONTH(A30)=MONTH(A31),"-",VLOOKUP(A30,'F03 inputs'!$AQ$8:$AV$3003,5))</f>
        <v>-</v>
      </c>
      <c r="E30" s="44" t="str">
        <f>IF(MONTH(A30)=MONTH(A31),"-",VLOOKUP(A30,'F03 inputs'!$AQ$8:$AV$3003,6))</f>
        <v>-</v>
      </c>
      <c r="F30" s="32">
        <f>VLOOKUP(B30,'F03 inputs'!$AW$9:$AZ$3003,3)</f>
        <v>2.4858622105253801E-5</v>
      </c>
      <c r="G30" s="32">
        <f>VLOOKUP(B30,'F03 inputs'!$AW$9:$AZ$3003,4)</f>
        <v>3.9634594930419111E-5</v>
      </c>
      <c r="I30" s="32">
        <f t="shared" si="0"/>
        <v>4.8066385339147885E-3</v>
      </c>
      <c r="J30" s="32">
        <f t="shared" si="1"/>
        <v>6.5206638533914785E-2</v>
      </c>
      <c r="K30" s="88">
        <f t="shared" si="2"/>
        <v>6.6269614961138146E-2</v>
      </c>
      <c r="M30" s="32">
        <f t="shared" si="3"/>
        <v>5.7161015746261317E-3</v>
      </c>
      <c r="N30" s="32">
        <f t="shared" si="4"/>
        <v>6.6116101574626135E-2</v>
      </c>
      <c r="O30" s="43">
        <f t="shared" si="5"/>
        <v>6.7208936296482724E-2</v>
      </c>
      <c r="Q30" s="78"/>
      <c r="R30" s="75"/>
    </row>
    <row r="31" spans="1:18" ht="12.6" customHeight="1">
      <c r="A31" s="31">
        <v>38419</v>
      </c>
      <c r="B31" s="64" t="s">
        <v>31</v>
      </c>
      <c r="C31" s="90">
        <v>6.0199999999999997E-2</v>
      </c>
      <c r="D31" s="44" t="str">
        <f>IF(MONTH(A31)=MONTH(A32),"-",VLOOKUP(A31,'F03 inputs'!$AQ$8:$AV$3003,5))</f>
        <v>-</v>
      </c>
      <c r="E31" s="44" t="str">
        <f>IF(MONTH(A31)=MONTH(A32),"-",VLOOKUP(A31,'F03 inputs'!$AQ$8:$AV$3003,6))</f>
        <v>-</v>
      </c>
      <c r="F31" s="32">
        <f>VLOOKUP(B31,'F03 inputs'!$AW$9:$AZ$3003,3)</f>
        <v>2.4858622105253801E-5</v>
      </c>
      <c r="G31" s="32">
        <f>VLOOKUP(B31,'F03 inputs'!$AW$9:$AZ$3003,4)</f>
        <v>3.9634594930419111E-5</v>
      </c>
      <c r="I31" s="32">
        <f t="shared" si="0"/>
        <v>4.8314971560200421E-3</v>
      </c>
      <c r="J31" s="32">
        <f t="shared" si="1"/>
        <v>6.5031497156020038E-2</v>
      </c>
      <c r="K31" s="88">
        <f t="shared" si="2"/>
        <v>6.6088771061608487E-2</v>
      </c>
      <c r="M31" s="32">
        <f t="shared" si="3"/>
        <v>5.7557361695565511E-3</v>
      </c>
      <c r="N31" s="32">
        <f t="shared" si="4"/>
        <v>6.595573616955655E-2</v>
      </c>
      <c r="O31" s="43">
        <f t="shared" si="5"/>
        <v>6.7043275952973769E-2</v>
      </c>
      <c r="Q31" s="78"/>
      <c r="R31" s="75"/>
    </row>
    <row r="32" spans="1:18" ht="12.6" customHeight="1">
      <c r="A32" s="31">
        <v>38420</v>
      </c>
      <c r="B32" s="64" t="s">
        <v>31</v>
      </c>
      <c r="C32" s="90">
        <v>6.055E-2</v>
      </c>
      <c r="D32" s="44" t="str">
        <f>IF(MONTH(A32)=MONTH(A33),"-",VLOOKUP(A32,'F03 inputs'!$AQ$8:$AV$3003,5))</f>
        <v>-</v>
      </c>
      <c r="E32" s="44" t="str">
        <f>IF(MONTH(A32)=MONTH(A33),"-",VLOOKUP(A32,'F03 inputs'!$AQ$8:$AV$3003,6))</f>
        <v>-</v>
      </c>
      <c r="F32" s="32">
        <f>VLOOKUP(B32,'F03 inputs'!$AW$9:$AZ$3003,3)</f>
        <v>2.4858622105253801E-5</v>
      </c>
      <c r="G32" s="32">
        <f>VLOOKUP(B32,'F03 inputs'!$AW$9:$AZ$3003,4)</f>
        <v>3.9634594930419111E-5</v>
      </c>
      <c r="I32" s="32">
        <f t="shared" si="0"/>
        <v>4.8563557781252957E-3</v>
      </c>
      <c r="J32" s="32">
        <f t="shared" si="1"/>
        <v>6.54063557781253E-2</v>
      </c>
      <c r="K32" s="88">
        <f t="shared" si="2"/>
        <v>6.6475853622169234E-2</v>
      </c>
      <c r="M32" s="32">
        <f t="shared" si="3"/>
        <v>5.7953707644869705E-3</v>
      </c>
      <c r="N32" s="32">
        <f t="shared" si="4"/>
        <v>6.6345370764486974E-2</v>
      </c>
      <c r="O32" s="43">
        <f t="shared" si="5"/>
        <v>6.7445797819956077E-2</v>
      </c>
      <c r="Q32" s="78"/>
      <c r="R32" s="75"/>
    </row>
    <row r="33" spans="1:18" ht="12.6" customHeight="1">
      <c r="A33" s="31">
        <v>38421</v>
      </c>
      <c r="B33" s="64" t="s">
        <v>31</v>
      </c>
      <c r="C33" s="90">
        <v>6.1249999999999999E-2</v>
      </c>
      <c r="D33" s="44" t="str">
        <f>IF(MONTH(A33)=MONTH(A34),"-",VLOOKUP(A33,'F03 inputs'!$AQ$8:$AV$3003,5))</f>
        <v>-</v>
      </c>
      <c r="E33" s="44" t="str">
        <f>IF(MONTH(A33)=MONTH(A34),"-",VLOOKUP(A33,'F03 inputs'!$AQ$8:$AV$3003,6))</f>
        <v>-</v>
      </c>
      <c r="F33" s="32">
        <f>VLOOKUP(B33,'F03 inputs'!$AW$9:$AZ$3003,3)</f>
        <v>2.4858622105253801E-5</v>
      </c>
      <c r="G33" s="32">
        <f>VLOOKUP(B33,'F03 inputs'!$AW$9:$AZ$3003,4)</f>
        <v>3.9634594930419111E-5</v>
      </c>
      <c r="I33" s="32">
        <f t="shared" si="0"/>
        <v>4.8812144002305493E-3</v>
      </c>
      <c r="J33" s="32">
        <f t="shared" si="1"/>
        <v>6.6131214400230551E-2</v>
      </c>
      <c r="K33" s="88">
        <f t="shared" si="2"/>
        <v>6.722454877974271E-2</v>
      </c>
      <c r="M33" s="32">
        <f t="shared" si="3"/>
        <v>5.8350053594173898E-3</v>
      </c>
      <c r="N33" s="32">
        <f t="shared" si="4"/>
        <v>6.7085005359417388E-2</v>
      </c>
      <c r="O33" s="43">
        <f t="shared" si="5"/>
        <v>6.8210104845435771E-2</v>
      </c>
      <c r="Q33" s="78"/>
      <c r="R33" s="75"/>
    </row>
    <row r="34" spans="1:18" ht="12.6" customHeight="1">
      <c r="A34" s="31">
        <v>38422</v>
      </c>
      <c r="B34" s="64" t="s">
        <v>31</v>
      </c>
      <c r="C34" s="90">
        <v>6.1349999999999995E-2</v>
      </c>
      <c r="D34" s="44" t="str">
        <f>IF(MONTH(A34)=MONTH(A35),"-",VLOOKUP(A34,'F03 inputs'!$AQ$8:$AV$3003,5))</f>
        <v>-</v>
      </c>
      <c r="E34" s="44" t="str">
        <f>IF(MONTH(A34)=MONTH(A35),"-",VLOOKUP(A34,'F03 inputs'!$AQ$8:$AV$3003,6))</f>
        <v>-</v>
      </c>
      <c r="F34" s="32">
        <f>VLOOKUP(B34,'F03 inputs'!$AW$9:$AZ$3003,3)</f>
        <v>2.4858622105253801E-5</v>
      </c>
      <c r="G34" s="32">
        <f>VLOOKUP(B34,'F03 inputs'!$AW$9:$AZ$3003,4)</f>
        <v>3.9634594930419111E-5</v>
      </c>
      <c r="I34" s="32">
        <f t="shared" si="0"/>
        <v>4.9060730223358029E-3</v>
      </c>
      <c r="J34" s="32">
        <f t="shared" si="1"/>
        <v>6.6256073022335799E-2</v>
      </c>
      <c r="K34" s="88">
        <f t="shared" si="2"/>
        <v>6.7353539825421027E-2</v>
      </c>
      <c r="M34" s="32">
        <f t="shared" si="3"/>
        <v>5.8746399543478092E-3</v>
      </c>
      <c r="N34" s="32">
        <f t="shared" si="4"/>
        <v>6.7224639954347798E-2</v>
      </c>
      <c r="O34" s="43">
        <f t="shared" si="5"/>
        <v>6.8354428008595702E-2</v>
      </c>
      <c r="Q34" s="78"/>
      <c r="R34" s="75"/>
    </row>
    <row r="35" spans="1:18" ht="12.6" customHeight="1">
      <c r="A35" s="31">
        <v>38425</v>
      </c>
      <c r="B35" s="64" t="s">
        <v>31</v>
      </c>
      <c r="C35" s="90">
        <v>6.1600000000000002E-2</v>
      </c>
      <c r="D35" s="44" t="str">
        <f>IF(MONTH(A35)=MONTH(A36),"-",VLOOKUP(A35,'F03 inputs'!$AQ$8:$AV$3003,5))</f>
        <v>-</v>
      </c>
      <c r="E35" s="44" t="str">
        <f>IF(MONTH(A35)=MONTH(A36),"-",VLOOKUP(A35,'F03 inputs'!$AQ$8:$AV$3003,6))</f>
        <v>-</v>
      </c>
      <c r="F35" s="32">
        <f>VLOOKUP(B35,'F03 inputs'!$AW$9:$AZ$3003,3)</f>
        <v>2.4858622105253801E-5</v>
      </c>
      <c r="G35" s="32">
        <f>VLOOKUP(B35,'F03 inputs'!$AW$9:$AZ$3003,4)</f>
        <v>3.9634594930419111E-5</v>
      </c>
      <c r="I35" s="32">
        <f t="shared" si="0"/>
        <v>4.9309316444410565E-3</v>
      </c>
      <c r="J35" s="32">
        <f t="shared" si="1"/>
        <v>6.6530931644441058E-2</v>
      </c>
      <c r="K35" s="88">
        <f t="shared" si="2"/>
        <v>6.7637522860810151E-2</v>
      </c>
      <c r="M35" s="32">
        <f t="shared" si="3"/>
        <v>5.9142745492782286E-3</v>
      </c>
      <c r="N35" s="32">
        <f t="shared" si="4"/>
        <v>6.7514274549278233E-2</v>
      </c>
      <c r="O35" s="43">
        <f t="shared" si="5"/>
        <v>6.8653818866256877E-2</v>
      </c>
      <c r="Q35" s="78"/>
      <c r="R35" s="75"/>
    </row>
    <row r="36" spans="1:18" ht="12.6" customHeight="1">
      <c r="A36" s="31">
        <v>38426</v>
      </c>
      <c r="B36" s="64" t="s">
        <v>31</v>
      </c>
      <c r="C36" s="90">
        <v>6.1349999999999995E-2</v>
      </c>
      <c r="D36" s="44" t="str">
        <f>IF(MONTH(A36)=MONTH(A37),"-",VLOOKUP(A36,'F03 inputs'!$AQ$8:$AV$3003,5))</f>
        <v>-</v>
      </c>
      <c r="E36" s="44" t="str">
        <f>IF(MONTH(A36)=MONTH(A37),"-",VLOOKUP(A36,'F03 inputs'!$AQ$8:$AV$3003,6))</f>
        <v>-</v>
      </c>
      <c r="F36" s="32">
        <f>VLOOKUP(B36,'F03 inputs'!$AW$9:$AZ$3003,3)</f>
        <v>2.4858622105253801E-5</v>
      </c>
      <c r="G36" s="32">
        <f>VLOOKUP(B36,'F03 inputs'!$AW$9:$AZ$3003,4)</f>
        <v>3.9634594930419111E-5</v>
      </c>
      <c r="I36" s="32">
        <f t="shared" si="0"/>
        <v>4.95579026654631E-3</v>
      </c>
      <c r="J36" s="32">
        <f t="shared" si="1"/>
        <v>6.6305790266546302E-2</v>
      </c>
      <c r="K36" s="88">
        <f t="shared" si="2"/>
        <v>6.7404904722264014E-2</v>
      </c>
      <c r="M36" s="32">
        <f t="shared" si="3"/>
        <v>5.9539091442086479E-3</v>
      </c>
      <c r="N36" s="32">
        <f t="shared" si="4"/>
        <v>6.730390914420864E-2</v>
      </c>
      <c r="O36" s="43">
        <f t="shared" si="5"/>
        <v>6.8436363190731653E-2</v>
      </c>
      <c r="Q36" s="78"/>
      <c r="R36" s="75"/>
    </row>
    <row r="37" spans="1:18" ht="12.6" customHeight="1">
      <c r="A37" s="31">
        <v>38427</v>
      </c>
      <c r="B37" s="64" t="s">
        <v>31</v>
      </c>
      <c r="C37" s="90">
        <v>6.1449999999999998E-2</v>
      </c>
      <c r="D37" s="44" t="str">
        <f>IF(MONTH(A37)=MONTH(A38),"-",VLOOKUP(A37,'F03 inputs'!$AQ$8:$AV$3003,5))</f>
        <v>-</v>
      </c>
      <c r="E37" s="44" t="str">
        <f>IF(MONTH(A37)=MONTH(A38),"-",VLOOKUP(A37,'F03 inputs'!$AQ$8:$AV$3003,6))</f>
        <v>-</v>
      </c>
      <c r="F37" s="32">
        <f>VLOOKUP(B37,'F03 inputs'!$AW$9:$AZ$3003,3)</f>
        <v>2.4858622105253801E-5</v>
      </c>
      <c r="G37" s="32">
        <f>VLOOKUP(B37,'F03 inputs'!$AW$9:$AZ$3003,4)</f>
        <v>3.9634594930419111E-5</v>
      </c>
      <c r="I37" s="32">
        <f t="shared" si="0"/>
        <v>4.9806488886515636E-3</v>
      </c>
      <c r="J37" s="32">
        <f t="shared" si="1"/>
        <v>6.6430648888651564E-2</v>
      </c>
      <c r="K37" s="88">
        <f t="shared" si="2"/>
        <v>6.7533906666593424E-2</v>
      </c>
      <c r="M37" s="32">
        <f t="shared" si="3"/>
        <v>5.9935437391390673E-3</v>
      </c>
      <c r="N37" s="32">
        <f t="shared" si="4"/>
        <v>6.7443543739139064E-2</v>
      </c>
      <c r="O37" s="43">
        <f t="shared" si="5"/>
        <v>6.8580701637162234E-2</v>
      </c>
      <c r="Q37" s="78"/>
      <c r="R37" s="75"/>
    </row>
    <row r="38" spans="1:18" ht="12.6" customHeight="1">
      <c r="A38" s="31">
        <v>38428</v>
      </c>
      <c r="B38" s="64" t="s">
        <v>31</v>
      </c>
      <c r="C38" s="90">
        <v>6.1100000000000002E-2</v>
      </c>
      <c r="D38" s="44" t="str">
        <f>IF(MONTH(A38)=MONTH(A39),"-",VLOOKUP(A38,'F03 inputs'!$AQ$8:$AV$3003,5))</f>
        <v>-</v>
      </c>
      <c r="E38" s="44" t="str">
        <f>IF(MONTH(A38)=MONTH(A39),"-",VLOOKUP(A38,'F03 inputs'!$AQ$8:$AV$3003,6))</f>
        <v>-</v>
      </c>
      <c r="F38" s="32">
        <f>VLOOKUP(B38,'F03 inputs'!$AW$9:$AZ$3003,3)</f>
        <v>2.4858622105253801E-5</v>
      </c>
      <c r="G38" s="32">
        <f>VLOOKUP(B38,'F03 inputs'!$AW$9:$AZ$3003,4)</f>
        <v>3.9634594930419111E-5</v>
      </c>
      <c r="I38" s="32">
        <f t="shared" si="0"/>
        <v>5.0055075107568172E-3</v>
      </c>
      <c r="J38" s="32">
        <f t="shared" si="1"/>
        <v>6.610550751075682E-2</v>
      </c>
      <c r="K38" s="88">
        <f t="shared" si="2"/>
        <v>6.719799204157062E-2</v>
      </c>
      <c r="M38" s="32">
        <f t="shared" si="3"/>
        <v>6.0331783340694866E-3</v>
      </c>
      <c r="N38" s="32">
        <f t="shared" si="4"/>
        <v>6.7133178334069482E-2</v>
      </c>
      <c r="O38" s="43">
        <f t="shared" si="5"/>
        <v>6.8259894242377994E-2</v>
      </c>
      <c r="Q38" s="78"/>
      <c r="R38" s="75"/>
    </row>
    <row r="39" spans="1:18" ht="12.6" customHeight="1">
      <c r="A39" s="31">
        <v>38429</v>
      </c>
      <c r="B39" s="64" t="s">
        <v>31</v>
      </c>
      <c r="C39" s="90">
        <v>6.1249999999999999E-2</v>
      </c>
      <c r="D39" s="44" t="str">
        <f>IF(MONTH(A39)=MONTH(A40),"-",VLOOKUP(A39,'F03 inputs'!$AQ$8:$AV$3003,5))</f>
        <v>-</v>
      </c>
      <c r="E39" s="44" t="str">
        <f>IF(MONTH(A39)=MONTH(A40),"-",VLOOKUP(A39,'F03 inputs'!$AQ$8:$AV$3003,6))</f>
        <v>-</v>
      </c>
      <c r="F39" s="32">
        <f>VLOOKUP(B39,'F03 inputs'!$AW$9:$AZ$3003,3)</f>
        <v>2.4858622105253801E-5</v>
      </c>
      <c r="G39" s="32">
        <f>VLOOKUP(B39,'F03 inputs'!$AW$9:$AZ$3003,4)</f>
        <v>3.9634594930419111E-5</v>
      </c>
      <c r="I39" s="32">
        <f t="shared" si="0"/>
        <v>5.0303661328620708E-3</v>
      </c>
      <c r="J39" s="32">
        <f t="shared" si="1"/>
        <v>6.6280366132862076E-2</v>
      </c>
      <c r="K39" s="88">
        <f t="shared" si="2"/>
        <v>6.7378637866538638E-2</v>
      </c>
      <c r="M39" s="32">
        <f t="shared" si="3"/>
        <v>6.072812928999906E-3</v>
      </c>
      <c r="N39" s="32">
        <f t="shared" si="4"/>
        <v>6.7322812928999901E-2</v>
      </c>
      <c r="O39" s="43">
        <f t="shared" si="5"/>
        <v>6.8455903214168279E-2</v>
      </c>
      <c r="Q39" s="78"/>
      <c r="R39" s="75"/>
    </row>
    <row r="40" spans="1:18" ht="12.6" customHeight="1">
      <c r="A40" s="31">
        <v>38432</v>
      </c>
      <c r="B40" s="64" t="s">
        <v>31</v>
      </c>
      <c r="C40" s="90">
        <v>6.1600000000000002E-2</v>
      </c>
      <c r="D40" s="44" t="str">
        <f>IF(MONTH(A40)=MONTH(A41),"-",VLOOKUP(A40,'F03 inputs'!$AQ$8:$AV$3003,5))</f>
        <v>-</v>
      </c>
      <c r="E40" s="44" t="str">
        <f>IF(MONTH(A40)=MONTH(A41),"-",VLOOKUP(A40,'F03 inputs'!$AQ$8:$AV$3003,6))</f>
        <v>-</v>
      </c>
      <c r="F40" s="32">
        <f>VLOOKUP(B40,'F03 inputs'!$AW$9:$AZ$3003,3)</f>
        <v>2.4858622105253801E-5</v>
      </c>
      <c r="G40" s="32">
        <f>VLOOKUP(B40,'F03 inputs'!$AW$9:$AZ$3003,4)</f>
        <v>3.9634594930419111E-5</v>
      </c>
      <c r="I40" s="32">
        <f t="shared" si="0"/>
        <v>5.0552247549673244E-3</v>
      </c>
      <c r="J40" s="32">
        <f t="shared" si="1"/>
        <v>6.6655224754967324E-2</v>
      </c>
      <c r="K40" s="88">
        <f t="shared" si="2"/>
        <v>6.7765954501751269E-2</v>
      </c>
      <c r="M40" s="32">
        <f t="shared" si="3"/>
        <v>6.1124475239303254E-3</v>
      </c>
      <c r="N40" s="32">
        <f t="shared" si="4"/>
        <v>6.7712447523930325E-2</v>
      </c>
      <c r="O40" s="43">
        <f t="shared" si="5"/>
        <v>6.8858691411350481E-2</v>
      </c>
      <c r="Q40" s="78"/>
      <c r="R40" s="75"/>
    </row>
    <row r="41" spans="1:18" ht="12.6" customHeight="1">
      <c r="A41" s="31">
        <v>38433</v>
      </c>
      <c r="B41" s="64" t="s">
        <v>31</v>
      </c>
      <c r="C41" s="90">
        <v>6.1849999999999995E-2</v>
      </c>
      <c r="D41" s="44" t="str">
        <f>IF(MONTH(A41)=MONTH(A42),"-",VLOOKUP(A41,'F03 inputs'!$AQ$8:$AV$3003,5))</f>
        <v>-</v>
      </c>
      <c r="E41" s="44" t="str">
        <f>IF(MONTH(A41)=MONTH(A42),"-",VLOOKUP(A41,'F03 inputs'!$AQ$8:$AV$3003,6))</f>
        <v>-</v>
      </c>
      <c r="F41" s="32">
        <f>VLOOKUP(B41,'F03 inputs'!$AW$9:$AZ$3003,3)</f>
        <v>2.4858622105253801E-5</v>
      </c>
      <c r="G41" s="32">
        <f>VLOOKUP(B41,'F03 inputs'!$AW$9:$AZ$3003,4)</f>
        <v>3.9634594930419111E-5</v>
      </c>
      <c r="I41" s="32">
        <f t="shared" si="0"/>
        <v>5.080083377072578E-3</v>
      </c>
      <c r="J41" s="32">
        <f t="shared" si="1"/>
        <v>6.6930083377072569E-2</v>
      </c>
      <c r="K41" s="88">
        <f t="shared" si="2"/>
        <v>6.8049992392287928E-2</v>
      </c>
      <c r="M41" s="32">
        <f t="shared" si="3"/>
        <v>6.1520821188607447E-3</v>
      </c>
      <c r="N41" s="32">
        <f t="shared" si="4"/>
        <v>6.8002082118860746E-2</v>
      </c>
      <c r="O41" s="43">
        <f t="shared" si="5"/>
        <v>6.9158152911986015E-2</v>
      </c>
      <c r="Q41" s="78"/>
      <c r="R41" s="75"/>
    </row>
    <row r="42" spans="1:18" ht="12.6" customHeight="1">
      <c r="A42" s="31">
        <v>38434</v>
      </c>
      <c r="B42" s="64" t="s">
        <v>31</v>
      </c>
      <c r="C42" s="90">
        <v>6.225E-2</v>
      </c>
      <c r="D42" s="44" t="str">
        <f>IF(MONTH(A42)=MONTH(A43),"-",VLOOKUP(A42,'F03 inputs'!$AQ$8:$AV$3003,5))</f>
        <v>-</v>
      </c>
      <c r="E42" s="44" t="str">
        <f>IF(MONTH(A42)=MONTH(A43),"-",VLOOKUP(A42,'F03 inputs'!$AQ$8:$AV$3003,6))</f>
        <v>-</v>
      </c>
      <c r="F42" s="32">
        <f>VLOOKUP(B42,'F03 inputs'!$AW$9:$AZ$3003,3)</f>
        <v>2.4858622105253801E-5</v>
      </c>
      <c r="G42" s="32">
        <f>VLOOKUP(B42,'F03 inputs'!$AW$9:$AZ$3003,4)</f>
        <v>3.9634594930419111E-5</v>
      </c>
      <c r="I42" s="32">
        <f t="shared" si="0"/>
        <v>5.1049419991778316E-3</v>
      </c>
      <c r="J42" s="32">
        <f t="shared" si="1"/>
        <v>6.7354941999177825E-2</v>
      </c>
      <c r="K42" s="88">
        <f t="shared" si="2"/>
        <v>6.8489114052105782E-2</v>
      </c>
      <c r="M42" s="32">
        <f t="shared" si="3"/>
        <v>6.1917167137911641E-3</v>
      </c>
      <c r="N42" s="32">
        <f t="shared" si="4"/>
        <v>6.8441716713791165E-2</v>
      </c>
      <c r="O42" s="43">
        <f t="shared" si="5"/>
        <v>6.9612783860473648E-2</v>
      </c>
      <c r="Q42" s="78"/>
      <c r="R42" s="75"/>
    </row>
    <row r="43" spans="1:18" ht="12.6" customHeight="1">
      <c r="A43" s="31">
        <v>38435</v>
      </c>
      <c r="B43" s="64" t="s">
        <v>31</v>
      </c>
      <c r="C43" s="90">
        <v>6.1849999999999995E-2</v>
      </c>
      <c r="D43" s="44" t="str">
        <f>IF(MONTH(A43)=MONTH(A44),"-",VLOOKUP(A43,'F03 inputs'!$AQ$8:$AV$3003,5))</f>
        <v>-</v>
      </c>
      <c r="E43" s="44" t="str">
        <f>IF(MONTH(A43)=MONTH(A44),"-",VLOOKUP(A43,'F03 inputs'!$AQ$8:$AV$3003,6))</f>
        <v>-</v>
      </c>
      <c r="F43" s="32">
        <f>VLOOKUP(B43,'F03 inputs'!$AW$9:$AZ$3003,3)</f>
        <v>2.4858622105253801E-5</v>
      </c>
      <c r="G43" s="32">
        <f>VLOOKUP(B43,'F03 inputs'!$AW$9:$AZ$3003,4)</f>
        <v>3.9634594930419111E-5</v>
      </c>
      <c r="I43" s="32">
        <f t="shared" si="0"/>
        <v>5.1298006212830852E-3</v>
      </c>
      <c r="J43" s="32">
        <f t="shared" si="1"/>
        <v>6.6979800621283087E-2</v>
      </c>
      <c r="K43" s="88">
        <f t="shared" si="2"/>
        <v>6.8101374044099661E-2</v>
      </c>
      <c r="M43" s="32">
        <f t="shared" si="3"/>
        <v>6.2313513087215834E-3</v>
      </c>
      <c r="N43" s="32">
        <f t="shared" si="4"/>
        <v>6.8081351308721574E-2</v>
      </c>
      <c r="O43" s="43">
        <f t="shared" si="5"/>
        <v>6.9240118907726966E-2</v>
      </c>
      <c r="Q43" s="78"/>
      <c r="R43" s="75"/>
    </row>
    <row r="44" spans="1:18" ht="12.6" customHeight="1">
      <c r="A44" s="31">
        <v>38440</v>
      </c>
      <c r="B44" s="64" t="s">
        <v>31</v>
      </c>
      <c r="C44" s="90">
        <v>6.1950000000000005E-2</v>
      </c>
      <c r="D44" s="44" t="str">
        <f>IF(MONTH(A44)=MONTH(A45),"-",VLOOKUP(A44,'F03 inputs'!$AQ$8:$AV$3003,5))</f>
        <v>-</v>
      </c>
      <c r="E44" s="44" t="str">
        <f>IF(MONTH(A44)=MONTH(A45),"-",VLOOKUP(A44,'F03 inputs'!$AQ$8:$AV$3003,6))</f>
        <v>-</v>
      </c>
      <c r="F44" s="32">
        <f>VLOOKUP(B44,'F03 inputs'!$AW$9:$AZ$3003,3)</f>
        <v>2.4858622105253801E-5</v>
      </c>
      <c r="G44" s="32">
        <f>VLOOKUP(B44,'F03 inputs'!$AW$9:$AZ$3003,4)</f>
        <v>3.9634594930419111E-5</v>
      </c>
      <c r="I44" s="32">
        <f t="shared" si="0"/>
        <v>5.1546592433883388E-3</v>
      </c>
      <c r="J44" s="32">
        <f t="shared" si="1"/>
        <v>6.7104659243388348E-2</v>
      </c>
      <c r="K44" s="88">
        <f t="shared" si="2"/>
        <v>6.8230418066431264E-2</v>
      </c>
      <c r="M44" s="32">
        <f t="shared" si="3"/>
        <v>6.2709859036520028E-3</v>
      </c>
      <c r="N44" s="32">
        <f t="shared" si="4"/>
        <v>6.8220985903652012E-2</v>
      </c>
      <c r="O44" s="43">
        <f t="shared" si="5"/>
        <v>6.9384511633068691E-2</v>
      </c>
      <c r="Q44" s="78"/>
      <c r="R44" s="75"/>
    </row>
    <row r="45" spans="1:18" ht="12.6" customHeight="1">
      <c r="A45" s="31">
        <v>38441</v>
      </c>
      <c r="B45" s="64" t="s">
        <v>31</v>
      </c>
      <c r="C45" s="90">
        <v>6.1749999999999999E-2</v>
      </c>
      <c r="D45" s="44" t="str">
        <f>IF(MONTH(A45)=MONTH(A46),"-",VLOOKUP(A45,'F03 inputs'!$AQ$8:$AV$3003,5))</f>
        <v>-</v>
      </c>
      <c r="E45" s="44" t="str">
        <f>IF(MONTH(A45)=MONTH(A46),"-",VLOOKUP(A45,'F03 inputs'!$AQ$8:$AV$3003,6))</f>
        <v>-</v>
      </c>
      <c r="F45" s="32">
        <f>VLOOKUP(B45,'F03 inputs'!$AW$9:$AZ$3003,3)</f>
        <v>2.4858622105253801E-5</v>
      </c>
      <c r="G45" s="32">
        <f>VLOOKUP(B45,'F03 inputs'!$AW$9:$AZ$3003,4)</f>
        <v>3.9634594930419111E-5</v>
      </c>
      <c r="I45" s="32">
        <f t="shared" si="0"/>
        <v>5.1795178654935924E-3</v>
      </c>
      <c r="J45" s="32">
        <f t="shared" si="1"/>
        <v>6.6929517865493587E-2</v>
      </c>
      <c r="K45" s="88">
        <f t="shared" si="2"/>
        <v>6.8049407955920405E-2</v>
      </c>
      <c r="M45" s="32">
        <f t="shared" si="3"/>
        <v>6.3106204985824222E-3</v>
      </c>
      <c r="N45" s="32">
        <f t="shared" si="4"/>
        <v>6.8060620498582428E-2</v>
      </c>
      <c r="O45" s="43">
        <f t="shared" si="5"/>
        <v>6.9218682514245344E-2</v>
      </c>
      <c r="Q45" s="78"/>
      <c r="R45" s="75"/>
    </row>
    <row r="46" spans="1:18" ht="12.6" customHeight="1">
      <c r="A46" s="31">
        <v>38442</v>
      </c>
      <c r="B46" s="64" t="s">
        <v>31</v>
      </c>
      <c r="C46" s="90">
        <v>6.1349999999999995E-2</v>
      </c>
      <c r="D46" s="44">
        <f>IF(MONTH(A46)=MONTH(A47),"-",VLOOKUP(A46,'F03 inputs'!$AQ$8:$AV$3003,5))</f>
        <v>5.2043764875988503E-3</v>
      </c>
      <c r="E46" s="44">
        <f>IF(MONTH(A46)=MONTH(A47),"-",VLOOKUP(A46,'F03 inputs'!$AQ$8:$AV$3003,6))</f>
        <v>6.3502550935128363E-3</v>
      </c>
      <c r="F46" s="32">
        <f>VLOOKUP(B46,'F03 inputs'!$AW$9:$AZ$3003,3)</f>
        <v>2.4858622105253801E-5</v>
      </c>
      <c r="G46" s="32">
        <f>VLOOKUP(B46,'F03 inputs'!$AW$9:$AZ$3003,4)</f>
        <v>3.9634594930419111E-5</v>
      </c>
      <c r="I46" s="32">
        <f t="shared" si="0"/>
        <v>5.2043764875988503E-3</v>
      </c>
      <c r="J46" s="32">
        <f t="shared" si="1"/>
        <v>6.6554376487598849E-2</v>
      </c>
      <c r="K46" s="88">
        <f t="shared" si="2"/>
        <v>6.7661747745012102E-2</v>
      </c>
      <c r="M46" s="32">
        <f t="shared" si="3"/>
        <v>6.3502550935128363E-3</v>
      </c>
      <c r="N46" s="32">
        <f t="shared" si="4"/>
        <v>6.7700255093512837E-2</v>
      </c>
      <c r="O46" s="43">
        <f t="shared" si="5"/>
        <v>6.884608622844457E-2</v>
      </c>
      <c r="Q46" s="78"/>
      <c r="R46" s="75"/>
    </row>
    <row r="47" spans="1:18" ht="12.6" customHeight="1">
      <c r="A47" s="31">
        <v>38443</v>
      </c>
      <c r="B47" s="64" t="s">
        <v>32</v>
      </c>
      <c r="C47" s="90">
        <v>6.0700000000000004E-2</v>
      </c>
      <c r="D47" s="44" t="str">
        <f>IF(MONTH(A47)=MONTH(A48),"-",VLOOKUP(A47,'F03 inputs'!$AQ$8:$AV$3003,5))</f>
        <v>-</v>
      </c>
      <c r="E47" s="44" t="str">
        <f>IF(MONTH(A47)=MONTH(A48),"-",VLOOKUP(A47,'F03 inputs'!$AQ$8:$AV$3003,6))</f>
        <v>-</v>
      </c>
      <c r="F47" s="32">
        <f>VLOOKUP(B47,'F03 inputs'!$AW$9:$AZ$3003,3)</f>
        <v>-4.6823161208170167E-6</v>
      </c>
      <c r="G47" s="32">
        <f>VLOOKUP(B47,'F03 inputs'!$AW$9:$AZ$3003,4)</f>
        <v>-4.6352045393041693E-6</v>
      </c>
      <c r="I47" s="32">
        <f t="shared" si="0"/>
        <v>5.1996941714780335E-3</v>
      </c>
      <c r="J47" s="32">
        <f t="shared" si="1"/>
        <v>6.5899694171478035E-2</v>
      </c>
      <c r="K47" s="88">
        <f t="shared" si="2"/>
        <v>6.6985386594451635E-2</v>
      </c>
      <c r="M47" s="32">
        <f t="shared" si="3"/>
        <v>6.3456198889735322E-3</v>
      </c>
      <c r="N47" s="32">
        <f t="shared" si="4"/>
        <v>6.7045619888973534E-2</v>
      </c>
      <c r="O47" s="43">
        <f t="shared" si="5"/>
        <v>6.8169398675547832E-2</v>
      </c>
      <c r="Q47" s="78"/>
      <c r="R47" s="75"/>
    </row>
    <row r="48" spans="1:18" ht="12.6" customHeight="1">
      <c r="A48" s="31">
        <v>38446</v>
      </c>
      <c r="B48" s="64" t="s">
        <v>32</v>
      </c>
      <c r="C48" s="90">
        <v>6.1050000000000007E-2</v>
      </c>
      <c r="D48" s="44" t="str">
        <f>IF(MONTH(A48)=MONTH(A49),"-",VLOOKUP(A48,'F03 inputs'!$AQ$8:$AV$3003,5))</f>
        <v>-</v>
      </c>
      <c r="E48" s="44" t="str">
        <f>IF(MONTH(A48)=MONTH(A49),"-",VLOOKUP(A48,'F03 inputs'!$AQ$8:$AV$3003,6))</f>
        <v>-</v>
      </c>
      <c r="F48" s="32">
        <f>VLOOKUP(B48,'F03 inputs'!$AW$9:$AZ$3003,3)</f>
        <v>-4.6823161208170167E-6</v>
      </c>
      <c r="G48" s="32">
        <f>VLOOKUP(B48,'F03 inputs'!$AW$9:$AZ$3003,4)</f>
        <v>-4.6352045393041693E-6</v>
      </c>
      <c r="I48" s="32">
        <f t="shared" si="0"/>
        <v>5.1950118553572167E-3</v>
      </c>
      <c r="J48" s="32">
        <f t="shared" si="1"/>
        <v>6.6245011855357222E-2</v>
      </c>
      <c r="K48" s="88">
        <f t="shared" si="2"/>
        <v>6.7342112254286102E-2</v>
      </c>
      <c r="M48" s="32">
        <f t="shared" si="3"/>
        <v>6.3409846844342281E-3</v>
      </c>
      <c r="N48" s="32">
        <f t="shared" si="4"/>
        <v>6.7390984684434233E-2</v>
      </c>
      <c r="O48" s="43">
        <f t="shared" si="5"/>
        <v>6.8526370888618349E-2</v>
      </c>
      <c r="Q48" s="78"/>
      <c r="R48" s="75"/>
    </row>
    <row r="49" spans="1:18" ht="12.6" customHeight="1">
      <c r="A49" s="31">
        <v>38447</v>
      </c>
      <c r="B49" s="64" t="s">
        <v>32</v>
      </c>
      <c r="C49" s="90">
        <v>6.0749999999999998E-2</v>
      </c>
      <c r="D49" s="44" t="str">
        <f>IF(MONTH(A49)=MONTH(A50),"-",VLOOKUP(A49,'F03 inputs'!$AQ$8:$AV$3003,5))</f>
        <v>-</v>
      </c>
      <c r="E49" s="44" t="str">
        <f>IF(MONTH(A49)=MONTH(A50),"-",VLOOKUP(A49,'F03 inputs'!$AQ$8:$AV$3003,6))</f>
        <v>-</v>
      </c>
      <c r="F49" s="32">
        <f>VLOOKUP(B49,'F03 inputs'!$AW$9:$AZ$3003,3)</f>
        <v>-4.6823161208170167E-6</v>
      </c>
      <c r="G49" s="32">
        <f>VLOOKUP(B49,'F03 inputs'!$AW$9:$AZ$3003,4)</f>
        <v>-4.6352045393041693E-6</v>
      </c>
      <c r="I49" s="32">
        <f t="shared" si="0"/>
        <v>5.1903295392363999E-3</v>
      </c>
      <c r="J49" s="32">
        <f t="shared" si="1"/>
        <v>6.5940329539236398E-2</v>
      </c>
      <c r="K49" s="88">
        <f t="shared" si="2"/>
        <v>6.7027361304172084E-2</v>
      </c>
      <c r="M49" s="32">
        <f t="shared" si="3"/>
        <v>6.3363494798949239E-3</v>
      </c>
      <c r="N49" s="32">
        <f t="shared" si="4"/>
        <v>6.7086349479894919E-2</v>
      </c>
      <c r="O49" s="43">
        <f t="shared" si="5"/>
        <v>6.8211494051529709E-2</v>
      </c>
      <c r="Q49" s="78"/>
      <c r="R49" s="75"/>
    </row>
    <row r="50" spans="1:18" ht="12.6" customHeight="1">
      <c r="A50" s="31">
        <v>38448</v>
      </c>
      <c r="B50" s="64" t="s">
        <v>32</v>
      </c>
      <c r="C50" s="90">
        <v>6.0199999999999997E-2</v>
      </c>
      <c r="D50" s="44" t="str">
        <f>IF(MONTH(A50)=MONTH(A51),"-",VLOOKUP(A50,'F03 inputs'!$AQ$8:$AV$3003,5))</f>
        <v>-</v>
      </c>
      <c r="E50" s="44" t="str">
        <f>IF(MONTH(A50)=MONTH(A51),"-",VLOOKUP(A50,'F03 inputs'!$AQ$8:$AV$3003,6))</f>
        <v>-</v>
      </c>
      <c r="F50" s="32">
        <f>VLOOKUP(B50,'F03 inputs'!$AW$9:$AZ$3003,3)</f>
        <v>-4.6823161208170167E-6</v>
      </c>
      <c r="G50" s="32">
        <f>VLOOKUP(B50,'F03 inputs'!$AW$9:$AZ$3003,4)</f>
        <v>-4.6352045393041693E-6</v>
      </c>
      <c r="I50" s="32">
        <f t="shared" si="0"/>
        <v>5.1856472231155831E-3</v>
      </c>
      <c r="J50" s="32">
        <f t="shared" si="1"/>
        <v>6.5385647223115573E-2</v>
      </c>
      <c r="K50" s="88">
        <f t="shared" si="2"/>
        <v>6.6454467938811934E-2</v>
      </c>
      <c r="M50" s="32">
        <f t="shared" si="3"/>
        <v>6.3317142753556198E-3</v>
      </c>
      <c r="N50" s="32">
        <f t="shared" si="4"/>
        <v>6.6531714275355619E-2</v>
      </c>
      <c r="O50" s="43">
        <f t="shared" si="5"/>
        <v>6.7638331526459927E-2</v>
      </c>
      <c r="Q50" s="78"/>
      <c r="R50" s="75"/>
    </row>
    <row r="51" spans="1:18" ht="12.6" customHeight="1">
      <c r="A51" s="31">
        <v>38449</v>
      </c>
      <c r="B51" s="64" t="s">
        <v>32</v>
      </c>
      <c r="C51" s="90">
        <v>6.0350000000000001E-2</v>
      </c>
      <c r="D51" s="44" t="str">
        <f>IF(MONTH(A51)=MONTH(A52),"-",VLOOKUP(A51,'F03 inputs'!$AQ$8:$AV$3003,5))</f>
        <v>-</v>
      </c>
      <c r="E51" s="44" t="str">
        <f>IF(MONTH(A51)=MONTH(A52),"-",VLOOKUP(A51,'F03 inputs'!$AQ$8:$AV$3003,6))</f>
        <v>-</v>
      </c>
      <c r="F51" s="32">
        <f>VLOOKUP(B51,'F03 inputs'!$AW$9:$AZ$3003,3)</f>
        <v>-4.6823161208170167E-6</v>
      </c>
      <c r="G51" s="32">
        <f>VLOOKUP(B51,'F03 inputs'!$AW$9:$AZ$3003,4)</f>
        <v>-4.6352045393041693E-6</v>
      </c>
      <c r="I51" s="32">
        <f t="shared" si="0"/>
        <v>5.1809649069947663E-3</v>
      </c>
      <c r="J51" s="32">
        <f t="shared" si="1"/>
        <v>6.5530964906994768E-2</v>
      </c>
      <c r="K51" s="88">
        <f t="shared" si="2"/>
        <v>6.6604541747405044E-2</v>
      </c>
      <c r="M51" s="32">
        <f t="shared" si="3"/>
        <v>6.3270790708163157E-3</v>
      </c>
      <c r="N51" s="32">
        <f t="shared" si="4"/>
        <v>6.6677079070816311E-2</v>
      </c>
      <c r="O51" s="43">
        <f t="shared" si="5"/>
        <v>6.7788537289170447E-2</v>
      </c>
      <c r="Q51" s="78"/>
      <c r="R51" s="75"/>
    </row>
    <row r="52" spans="1:18" ht="12.6" customHeight="1">
      <c r="A52" s="31">
        <v>38450</v>
      </c>
      <c r="B52" s="64" t="s">
        <v>32</v>
      </c>
      <c r="C52" s="90">
        <v>6.0599999999999994E-2</v>
      </c>
      <c r="D52" s="44" t="str">
        <f>IF(MONTH(A52)=MONTH(A53),"-",VLOOKUP(A52,'F03 inputs'!$AQ$8:$AV$3003,5))</f>
        <v>-</v>
      </c>
      <c r="E52" s="44" t="str">
        <f>IF(MONTH(A52)=MONTH(A53),"-",VLOOKUP(A52,'F03 inputs'!$AQ$8:$AV$3003,6))</f>
        <v>-</v>
      </c>
      <c r="F52" s="32">
        <f>VLOOKUP(B52,'F03 inputs'!$AW$9:$AZ$3003,3)</f>
        <v>-4.6823161208170167E-6</v>
      </c>
      <c r="G52" s="32">
        <f>VLOOKUP(B52,'F03 inputs'!$AW$9:$AZ$3003,4)</f>
        <v>-4.6352045393041693E-6</v>
      </c>
      <c r="I52" s="32">
        <f t="shared" si="0"/>
        <v>5.1762825908739495E-3</v>
      </c>
      <c r="J52" s="32">
        <f t="shared" si="1"/>
        <v>6.5776282590873938E-2</v>
      </c>
      <c r="K52" s="88">
        <f t="shared" si="2"/>
        <v>6.6857912428742505E-2</v>
      </c>
      <c r="M52" s="32">
        <f t="shared" si="3"/>
        <v>6.3224438662770116E-3</v>
      </c>
      <c r="N52" s="32">
        <f t="shared" si="4"/>
        <v>6.6922443866277007E-2</v>
      </c>
      <c r="O52" s="43">
        <f t="shared" si="5"/>
        <v>6.8042097239535693E-2</v>
      </c>
      <c r="Q52" s="78"/>
      <c r="R52" s="75"/>
    </row>
    <row r="53" spans="1:18" ht="12.6" customHeight="1">
      <c r="A53" s="31">
        <v>38453</v>
      </c>
      <c r="B53" s="64" t="s">
        <v>32</v>
      </c>
      <c r="C53" s="90">
        <v>6.0700000000000004E-2</v>
      </c>
      <c r="D53" s="44" t="str">
        <f>IF(MONTH(A53)=MONTH(A54),"-",VLOOKUP(A53,'F03 inputs'!$AQ$8:$AV$3003,5))</f>
        <v>-</v>
      </c>
      <c r="E53" s="44" t="str">
        <f>IF(MONTH(A53)=MONTH(A54),"-",VLOOKUP(A53,'F03 inputs'!$AQ$8:$AV$3003,6))</f>
        <v>-</v>
      </c>
      <c r="F53" s="32">
        <f>VLOOKUP(B53,'F03 inputs'!$AW$9:$AZ$3003,3)</f>
        <v>-4.6823161208170167E-6</v>
      </c>
      <c r="G53" s="32">
        <f>VLOOKUP(B53,'F03 inputs'!$AW$9:$AZ$3003,4)</f>
        <v>-4.6352045393041693E-6</v>
      </c>
      <c r="I53" s="32">
        <f t="shared" si="0"/>
        <v>5.1716002747531327E-3</v>
      </c>
      <c r="J53" s="32">
        <f t="shared" si="1"/>
        <v>6.5871600274753139E-2</v>
      </c>
      <c r="K53" s="88">
        <f t="shared" si="2"/>
        <v>6.6956367205442291E-2</v>
      </c>
      <c r="M53" s="32">
        <f t="shared" si="3"/>
        <v>6.3178086617377074E-3</v>
      </c>
      <c r="N53" s="32">
        <f t="shared" si="4"/>
        <v>6.7017808661737704E-2</v>
      </c>
      <c r="O53" s="43">
        <f t="shared" si="5"/>
        <v>6.8140655331193178E-2</v>
      </c>
      <c r="Q53" s="78"/>
      <c r="R53" s="75"/>
    </row>
    <row r="54" spans="1:18" ht="12.6" customHeight="1">
      <c r="A54" s="31">
        <v>38454</v>
      </c>
      <c r="B54" s="64" t="s">
        <v>32</v>
      </c>
      <c r="C54" s="90">
        <v>6.0299999999999999E-2</v>
      </c>
      <c r="D54" s="44" t="str">
        <f>IF(MONTH(A54)=MONTH(A55),"-",VLOOKUP(A54,'F03 inputs'!$AQ$8:$AV$3003,5))</f>
        <v>-</v>
      </c>
      <c r="E54" s="44" t="str">
        <f>IF(MONTH(A54)=MONTH(A55),"-",VLOOKUP(A54,'F03 inputs'!$AQ$8:$AV$3003,6))</f>
        <v>-</v>
      </c>
      <c r="F54" s="32">
        <f>VLOOKUP(B54,'F03 inputs'!$AW$9:$AZ$3003,3)</f>
        <v>-4.6823161208170167E-6</v>
      </c>
      <c r="G54" s="32">
        <f>VLOOKUP(B54,'F03 inputs'!$AW$9:$AZ$3003,4)</f>
        <v>-4.6352045393041693E-6</v>
      </c>
      <c r="I54" s="32">
        <f t="shared" si="0"/>
        <v>5.1669179586323159E-3</v>
      </c>
      <c r="J54" s="32">
        <f t="shared" si="1"/>
        <v>6.5466917958632312E-2</v>
      </c>
      <c r="K54" s="88">
        <f t="shared" si="2"/>
        <v>6.6538397295383023E-2</v>
      </c>
      <c r="M54" s="32">
        <f t="shared" si="3"/>
        <v>6.3131734571984033E-3</v>
      </c>
      <c r="N54" s="32">
        <f t="shared" si="4"/>
        <v>6.6613173457198402E-2</v>
      </c>
      <c r="O54" s="43">
        <f t="shared" si="5"/>
        <v>6.7722502176707833E-2</v>
      </c>
      <c r="Q54" s="78"/>
      <c r="R54" s="75"/>
    </row>
    <row r="55" spans="1:18" ht="12.6" customHeight="1">
      <c r="A55" s="31">
        <v>38455</v>
      </c>
      <c r="B55" s="64" t="s">
        <v>32</v>
      </c>
      <c r="C55" s="90">
        <v>5.96E-2</v>
      </c>
      <c r="D55" s="44" t="str">
        <f>IF(MONTH(A55)=MONTH(A56),"-",VLOOKUP(A55,'F03 inputs'!$AQ$8:$AV$3003,5))</f>
        <v>-</v>
      </c>
      <c r="E55" s="44" t="str">
        <f>IF(MONTH(A55)=MONTH(A56),"-",VLOOKUP(A55,'F03 inputs'!$AQ$8:$AV$3003,6))</f>
        <v>-</v>
      </c>
      <c r="F55" s="32">
        <f>VLOOKUP(B55,'F03 inputs'!$AW$9:$AZ$3003,3)</f>
        <v>-4.6823161208170167E-6</v>
      </c>
      <c r="G55" s="32">
        <f>VLOOKUP(B55,'F03 inputs'!$AW$9:$AZ$3003,4)</f>
        <v>-4.6352045393041693E-6</v>
      </c>
      <c r="I55" s="32">
        <f t="shared" si="0"/>
        <v>5.1622356425114991E-3</v>
      </c>
      <c r="J55" s="32">
        <f t="shared" si="1"/>
        <v>6.4762235642511504E-2</v>
      </c>
      <c r="K55" s="88">
        <f t="shared" si="2"/>
        <v>6.5810772433865683E-2</v>
      </c>
      <c r="M55" s="32">
        <f t="shared" si="3"/>
        <v>6.3085382526590992E-3</v>
      </c>
      <c r="N55" s="32">
        <f t="shared" si="4"/>
        <v>6.5908538252659105E-2</v>
      </c>
      <c r="O55" s="43">
        <f t="shared" si="5"/>
        <v>6.699452210630974E-2</v>
      </c>
      <c r="Q55" s="78"/>
      <c r="R55" s="75"/>
    </row>
    <row r="56" spans="1:18" ht="12.6" customHeight="1">
      <c r="A56" s="31">
        <v>38456</v>
      </c>
      <c r="B56" s="64" t="s">
        <v>32</v>
      </c>
      <c r="C56" s="90">
        <v>5.91E-2</v>
      </c>
      <c r="D56" s="44" t="str">
        <f>IF(MONTH(A56)=MONTH(A57),"-",VLOOKUP(A56,'F03 inputs'!$AQ$8:$AV$3003,5))</f>
        <v>-</v>
      </c>
      <c r="E56" s="44" t="str">
        <f>IF(MONTH(A56)=MONTH(A57),"-",VLOOKUP(A56,'F03 inputs'!$AQ$8:$AV$3003,6))</f>
        <v>-</v>
      </c>
      <c r="F56" s="32">
        <f>VLOOKUP(B56,'F03 inputs'!$AW$9:$AZ$3003,3)</f>
        <v>-4.6823161208170167E-6</v>
      </c>
      <c r="G56" s="32">
        <f>VLOOKUP(B56,'F03 inputs'!$AW$9:$AZ$3003,4)</f>
        <v>-4.6352045393041693E-6</v>
      </c>
      <c r="I56" s="32">
        <f t="shared" si="0"/>
        <v>5.1575533263906823E-3</v>
      </c>
      <c r="J56" s="32">
        <f t="shared" si="1"/>
        <v>6.4257553326390687E-2</v>
      </c>
      <c r="K56" s="88">
        <f t="shared" si="2"/>
        <v>6.5289811616263904E-2</v>
      </c>
      <c r="M56" s="32">
        <f t="shared" si="3"/>
        <v>6.3039030481197951E-3</v>
      </c>
      <c r="N56" s="32">
        <f t="shared" si="4"/>
        <v>6.5403903048119799E-2</v>
      </c>
      <c r="O56" s="43">
        <f t="shared" si="5"/>
        <v>6.6473320681601722E-2</v>
      </c>
      <c r="Q56" s="78"/>
      <c r="R56" s="75"/>
    </row>
    <row r="57" spans="1:18" ht="12.6" customHeight="1">
      <c r="A57" s="31">
        <v>38457</v>
      </c>
      <c r="B57" s="64" t="s">
        <v>32</v>
      </c>
      <c r="C57" s="90">
        <v>5.8799999999999998E-2</v>
      </c>
      <c r="D57" s="44" t="str">
        <f>IF(MONTH(A57)=MONTH(A58),"-",VLOOKUP(A57,'F03 inputs'!$AQ$8:$AV$3003,5))</f>
        <v>-</v>
      </c>
      <c r="E57" s="44" t="str">
        <f>IF(MONTH(A57)=MONTH(A58),"-",VLOOKUP(A57,'F03 inputs'!$AQ$8:$AV$3003,6))</f>
        <v>-</v>
      </c>
      <c r="F57" s="32">
        <f>VLOOKUP(B57,'F03 inputs'!$AW$9:$AZ$3003,3)</f>
        <v>-4.6823161208170167E-6</v>
      </c>
      <c r="G57" s="32">
        <f>VLOOKUP(B57,'F03 inputs'!$AW$9:$AZ$3003,4)</f>
        <v>-4.6352045393041693E-6</v>
      </c>
      <c r="I57" s="32">
        <f t="shared" si="0"/>
        <v>5.1528710102698655E-3</v>
      </c>
      <c r="J57" s="32">
        <f t="shared" si="1"/>
        <v>6.3952871010269863E-2</v>
      </c>
      <c r="K57" s="88">
        <f t="shared" si="2"/>
        <v>6.4975363437883793E-2</v>
      </c>
      <c r="M57" s="32">
        <f t="shared" si="3"/>
        <v>6.2992678435804909E-3</v>
      </c>
      <c r="N57" s="32">
        <f t="shared" si="4"/>
        <v>6.5099267843580486E-2</v>
      </c>
      <c r="O57" s="43">
        <f t="shared" si="5"/>
        <v>6.6158746512023248E-2</v>
      </c>
      <c r="Q57" s="78"/>
      <c r="R57" s="75"/>
    </row>
    <row r="58" spans="1:18" ht="12.6" customHeight="1">
      <c r="A58" s="31">
        <v>38460</v>
      </c>
      <c r="B58" s="64" t="s">
        <v>32</v>
      </c>
      <c r="C58" s="90">
        <v>5.8200000000000002E-2</v>
      </c>
      <c r="D58" s="44" t="str">
        <f>IF(MONTH(A58)=MONTH(A59),"-",VLOOKUP(A58,'F03 inputs'!$AQ$8:$AV$3003,5))</f>
        <v>-</v>
      </c>
      <c r="E58" s="44" t="str">
        <f>IF(MONTH(A58)=MONTH(A59),"-",VLOOKUP(A58,'F03 inputs'!$AQ$8:$AV$3003,6))</f>
        <v>-</v>
      </c>
      <c r="F58" s="32">
        <f>VLOOKUP(B58,'F03 inputs'!$AW$9:$AZ$3003,3)</f>
        <v>-4.6823161208170167E-6</v>
      </c>
      <c r="G58" s="32">
        <f>VLOOKUP(B58,'F03 inputs'!$AW$9:$AZ$3003,4)</f>
        <v>-4.6352045393041693E-6</v>
      </c>
      <c r="I58" s="32">
        <f t="shared" si="0"/>
        <v>5.1481886941490487E-3</v>
      </c>
      <c r="J58" s="32">
        <f t="shared" si="1"/>
        <v>6.3348188694149044E-2</v>
      </c>
      <c r="K58" s="88">
        <f t="shared" si="2"/>
        <v>6.4351436946856522E-2</v>
      </c>
      <c r="M58" s="32">
        <f t="shared" si="3"/>
        <v>6.2946326390411868E-3</v>
      </c>
      <c r="N58" s="32">
        <f t="shared" si="4"/>
        <v>6.4494632639041191E-2</v>
      </c>
      <c r="O58" s="43">
        <f t="shared" si="5"/>
        <v>6.5534522048852129E-2</v>
      </c>
      <c r="Q58" s="78"/>
      <c r="R58" s="75"/>
    </row>
    <row r="59" spans="1:18" ht="12.6" customHeight="1">
      <c r="A59" s="31">
        <v>38461</v>
      </c>
      <c r="B59" s="64" t="s">
        <v>32</v>
      </c>
      <c r="C59" s="90">
        <v>5.8400000000000001E-2</v>
      </c>
      <c r="D59" s="44" t="str">
        <f>IF(MONTH(A59)=MONTH(A60),"-",VLOOKUP(A59,'F03 inputs'!$AQ$8:$AV$3003,5))</f>
        <v>-</v>
      </c>
      <c r="E59" s="44" t="str">
        <f>IF(MONTH(A59)=MONTH(A60),"-",VLOOKUP(A59,'F03 inputs'!$AQ$8:$AV$3003,6))</f>
        <v>-</v>
      </c>
      <c r="F59" s="32">
        <f>VLOOKUP(B59,'F03 inputs'!$AW$9:$AZ$3003,3)</f>
        <v>-4.6823161208170167E-6</v>
      </c>
      <c r="G59" s="32">
        <f>VLOOKUP(B59,'F03 inputs'!$AW$9:$AZ$3003,4)</f>
        <v>-4.6352045393041693E-6</v>
      </c>
      <c r="I59" s="32">
        <f t="shared" si="0"/>
        <v>5.1435063780282319E-3</v>
      </c>
      <c r="J59" s="32">
        <f t="shared" si="1"/>
        <v>6.3543506378028233E-2</v>
      </c>
      <c r="K59" s="88">
        <f t="shared" si="2"/>
        <v>6.455295067873168E-2</v>
      </c>
      <c r="M59" s="32">
        <f t="shared" si="3"/>
        <v>6.2899974345018827E-3</v>
      </c>
      <c r="N59" s="32">
        <f t="shared" si="4"/>
        <v>6.4689997434501878E-2</v>
      </c>
      <c r="O59" s="43">
        <f t="shared" si="5"/>
        <v>6.5736196376520617E-2</v>
      </c>
      <c r="Q59" s="78"/>
      <c r="R59" s="75"/>
    </row>
    <row r="60" spans="1:18" ht="12.6" customHeight="1">
      <c r="A60" s="31">
        <v>38462</v>
      </c>
      <c r="B60" s="64" t="s">
        <v>32</v>
      </c>
      <c r="C60" s="90">
        <v>5.8149999999999993E-2</v>
      </c>
      <c r="D60" s="44" t="str">
        <f>IF(MONTH(A60)=MONTH(A61),"-",VLOOKUP(A60,'F03 inputs'!$AQ$8:$AV$3003,5))</f>
        <v>-</v>
      </c>
      <c r="E60" s="44" t="str">
        <f>IF(MONTH(A60)=MONTH(A61),"-",VLOOKUP(A60,'F03 inputs'!$AQ$8:$AV$3003,6))</f>
        <v>-</v>
      </c>
      <c r="F60" s="32">
        <f>VLOOKUP(B60,'F03 inputs'!$AW$9:$AZ$3003,3)</f>
        <v>-4.6823161208170167E-6</v>
      </c>
      <c r="G60" s="32">
        <f>VLOOKUP(B60,'F03 inputs'!$AW$9:$AZ$3003,4)</f>
        <v>-4.6352045393041693E-6</v>
      </c>
      <c r="I60" s="32">
        <f t="shared" si="0"/>
        <v>5.1388240619074151E-3</v>
      </c>
      <c r="J60" s="32">
        <f t="shared" si="1"/>
        <v>6.3288824061907403E-2</v>
      </c>
      <c r="K60" s="88">
        <f t="shared" si="2"/>
        <v>6.4290192874692398E-2</v>
      </c>
      <c r="M60" s="32">
        <f t="shared" si="3"/>
        <v>6.2853622299625786E-3</v>
      </c>
      <c r="N60" s="32">
        <f t="shared" si="4"/>
        <v>6.4435362229962573E-2</v>
      </c>
      <c r="O60" s="43">
        <f t="shared" si="5"/>
        <v>6.5473341206389035E-2</v>
      </c>
      <c r="Q60" s="78"/>
      <c r="R60" s="75"/>
    </row>
    <row r="61" spans="1:18" ht="12.6" customHeight="1">
      <c r="A61" s="31">
        <v>38463</v>
      </c>
      <c r="B61" s="64" t="s">
        <v>32</v>
      </c>
      <c r="C61" s="90">
        <v>5.8449999999999995E-2</v>
      </c>
      <c r="D61" s="44" t="str">
        <f>IF(MONTH(A61)=MONTH(A62),"-",VLOOKUP(A61,'F03 inputs'!$AQ$8:$AV$3003,5))</f>
        <v>-</v>
      </c>
      <c r="E61" s="44" t="str">
        <f>IF(MONTH(A61)=MONTH(A62),"-",VLOOKUP(A61,'F03 inputs'!$AQ$8:$AV$3003,6))</f>
        <v>-</v>
      </c>
      <c r="F61" s="32">
        <f>VLOOKUP(B61,'F03 inputs'!$AW$9:$AZ$3003,3)</f>
        <v>-4.6823161208170167E-6</v>
      </c>
      <c r="G61" s="32">
        <f>VLOOKUP(B61,'F03 inputs'!$AW$9:$AZ$3003,4)</f>
        <v>-4.6352045393041693E-6</v>
      </c>
      <c r="I61" s="32">
        <f t="shared" si="0"/>
        <v>5.1341417457865983E-3</v>
      </c>
      <c r="J61" s="32">
        <f t="shared" si="1"/>
        <v>6.3584141745786596E-2</v>
      </c>
      <c r="K61" s="88">
        <f t="shared" si="2"/>
        <v>6.4594877516173765E-2</v>
      </c>
      <c r="M61" s="32">
        <f t="shared" si="3"/>
        <v>6.2807270254232744E-3</v>
      </c>
      <c r="N61" s="32">
        <f t="shared" si="4"/>
        <v>6.4730727025423263E-2</v>
      </c>
      <c r="O61" s="43">
        <f t="shared" si="5"/>
        <v>6.577824378073327E-2</v>
      </c>
      <c r="Q61" s="78"/>
      <c r="R61" s="75"/>
    </row>
    <row r="62" spans="1:18" ht="12.6" customHeight="1">
      <c r="A62" s="31">
        <v>38464</v>
      </c>
      <c r="B62" s="64" t="s">
        <v>32</v>
      </c>
      <c r="C62" s="90">
        <v>5.9000000000000004E-2</v>
      </c>
      <c r="D62" s="44" t="str">
        <f>IF(MONTH(A62)=MONTH(A63),"-",VLOOKUP(A62,'F03 inputs'!$AQ$8:$AV$3003,5))</f>
        <v>-</v>
      </c>
      <c r="E62" s="44" t="str">
        <f>IF(MONTH(A62)=MONTH(A63),"-",VLOOKUP(A62,'F03 inputs'!$AQ$8:$AV$3003,6))</f>
        <v>-</v>
      </c>
      <c r="F62" s="32">
        <f>VLOOKUP(B62,'F03 inputs'!$AW$9:$AZ$3003,3)</f>
        <v>-4.6823161208170167E-6</v>
      </c>
      <c r="G62" s="32">
        <f>VLOOKUP(B62,'F03 inputs'!$AW$9:$AZ$3003,4)</f>
        <v>-4.6352045393041693E-6</v>
      </c>
      <c r="I62" s="32">
        <f t="shared" si="0"/>
        <v>5.1294594296657815E-3</v>
      </c>
      <c r="J62" s="32">
        <f t="shared" si="1"/>
        <v>6.4129459429665789E-2</v>
      </c>
      <c r="K62" s="88">
        <f t="shared" si="2"/>
        <v>6.5157606321351036E-2</v>
      </c>
      <c r="M62" s="32">
        <f t="shared" si="3"/>
        <v>6.2760918208839703E-3</v>
      </c>
      <c r="N62" s="32">
        <f t="shared" si="4"/>
        <v>6.527609182088398E-2</v>
      </c>
      <c r="O62" s="43">
        <f t="shared" si="5"/>
        <v>6.634133386173624E-2</v>
      </c>
      <c r="Q62" s="78"/>
      <c r="R62" s="75"/>
    </row>
    <row r="63" spans="1:18" ht="12.6" customHeight="1">
      <c r="A63" s="31">
        <v>38468</v>
      </c>
      <c r="B63" s="64" t="s">
        <v>32</v>
      </c>
      <c r="C63" s="90">
        <v>5.8550000000000005E-2</v>
      </c>
      <c r="D63" s="44" t="str">
        <f>IF(MONTH(A63)=MONTH(A64),"-",VLOOKUP(A63,'F03 inputs'!$AQ$8:$AV$3003,5))</f>
        <v>-</v>
      </c>
      <c r="E63" s="44" t="str">
        <f>IF(MONTH(A63)=MONTH(A64),"-",VLOOKUP(A63,'F03 inputs'!$AQ$8:$AV$3003,6))</f>
        <v>-</v>
      </c>
      <c r="F63" s="32">
        <f>VLOOKUP(B63,'F03 inputs'!$AW$9:$AZ$3003,3)</f>
        <v>-4.6823161208170167E-6</v>
      </c>
      <c r="G63" s="32">
        <f>VLOOKUP(B63,'F03 inputs'!$AW$9:$AZ$3003,4)</f>
        <v>-4.6352045393041693E-6</v>
      </c>
      <c r="I63" s="32">
        <f t="shared" si="0"/>
        <v>5.1247771135449647E-3</v>
      </c>
      <c r="J63" s="32">
        <f t="shared" si="1"/>
        <v>6.3674777113544967E-2</v>
      </c>
      <c r="K63" s="88">
        <f t="shared" si="2"/>
        <v>6.4688396423659755E-2</v>
      </c>
      <c r="M63" s="32">
        <f t="shared" si="3"/>
        <v>6.2714566163446662E-3</v>
      </c>
      <c r="N63" s="32">
        <f t="shared" si="4"/>
        <v>6.4821456616344669E-2</v>
      </c>
      <c r="O63" s="43">
        <f t="shared" si="5"/>
        <v>6.5871911925810656E-2</v>
      </c>
      <c r="Q63" s="78"/>
      <c r="R63" s="75"/>
    </row>
    <row r="64" spans="1:18" ht="12.6" customHeight="1">
      <c r="A64" s="31">
        <v>38469</v>
      </c>
      <c r="B64" s="64" t="s">
        <v>32</v>
      </c>
      <c r="C64" s="90">
        <v>5.8899999999999994E-2</v>
      </c>
      <c r="D64" s="44" t="str">
        <f>IF(MONTH(A64)=MONTH(A65),"-",VLOOKUP(A64,'F03 inputs'!$AQ$8:$AV$3003,5))</f>
        <v>-</v>
      </c>
      <c r="E64" s="44" t="str">
        <f>IF(MONTH(A64)=MONTH(A65),"-",VLOOKUP(A64,'F03 inputs'!$AQ$8:$AV$3003,6))</f>
        <v>-</v>
      </c>
      <c r="F64" s="32">
        <f>VLOOKUP(B64,'F03 inputs'!$AW$9:$AZ$3003,3)</f>
        <v>-4.6823161208170167E-6</v>
      </c>
      <c r="G64" s="32">
        <f>VLOOKUP(B64,'F03 inputs'!$AW$9:$AZ$3003,4)</f>
        <v>-4.6352045393041693E-6</v>
      </c>
      <c r="I64" s="32">
        <f t="shared" si="0"/>
        <v>5.1200947974241479E-3</v>
      </c>
      <c r="J64" s="32">
        <f t="shared" si="1"/>
        <v>6.402009479742414E-2</v>
      </c>
      <c r="K64" s="88">
        <f t="shared" si="2"/>
        <v>6.5044737931892138E-2</v>
      </c>
      <c r="M64" s="32">
        <f t="shared" si="3"/>
        <v>6.2668214118053621E-3</v>
      </c>
      <c r="N64" s="32">
        <f t="shared" si="4"/>
        <v>6.5166821411805353E-2</v>
      </c>
      <c r="O64" s="43">
        <f t="shared" si="5"/>
        <v>6.622850006503489E-2</v>
      </c>
      <c r="Q64" s="78"/>
      <c r="R64" s="75"/>
    </row>
    <row r="65" spans="1:18" ht="12.6" customHeight="1">
      <c r="A65" s="31">
        <v>38470</v>
      </c>
      <c r="B65" s="64" t="s">
        <v>32</v>
      </c>
      <c r="C65" s="90">
        <v>5.8499999999999996E-2</v>
      </c>
      <c r="D65" s="44" t="str">
        <f>IF(MONTH(A65)=MONTH(A66),"-",VLOOKUP(A65,'F03 inputs'!$AQ$8:$AV$3003,5))</f>
        <v>-</v>
      </c>
      <c r="E65" s="44" t="str">
        <f>IF(MONTH(A65)=MONTH(A66),"-",VLOOKUP(A65,'F03 inputs'!$AQ$8:$AV$3003,6))</f>
        <v>-</v>
      </c>
      <c r="F65" s="32">
        <f>VLOOKUP(B65,'F03 inputs'!$AW$9:$AZ$3003,3)</f>
        <v>-4.6823161208170167E-6</v>
      </c>
      <c r="G65" s="32">
        <f>VLOOKUP(B65,'F03 inputs'!$AW$9:$AZ$3003,4)</f>
        <v>-4.6352045393041693E-6</v>
      </c>
      <c r="I65" s="32">
        <f t="shared" si="0"/>
        <v>5.1154124813033311E-3</v>
      </c>
      <c r="J65" s="32">
        <f t="shared" si="1"/>
        <v>6.3615412481303327E-2</v>
      </c>
      <c r="K65" s="88">
        <f t="shared" si="2"/>
        <v>6.4627142657594838E-2</v>
      </c>
      <c r="M65" s="32">
        <f t="shared" si="3"/>
        <v>6.2621862072660579E-3</v>
      </c>
      <c r="N65" s="32">
        <f t="shared" si="4"/>
        <v>6.4762186207266051E-2</v>
      </c>
      <c r="O65" s="43">
        <f t="shared" si="5"/>
        <v>6.5810721397852268E-2</v>
      </c>
      <c r="Q65" s="78"/>
      <c r="R65" s="75"/>
    </row>
    <row r="66" spans="1:18" ht="12.6" customHeight="1">
      <c r="A66" s="31">
        <v>38471</v>
      </c>
      <c r="B66" s="64" t="s">
        <v>32</v>
      </c>
      <c r="C66" s="90">
        <v>5.8349999999999999E-2</v>
      </c>
      <c r="D66" s="44">
        <f>IF(MONTH(A66)=MONTH(A67),"-",VLOOKUP(A66,'F03 inputs'!$AQ$8:$AV$3003,5))</f>
        <v>5.11073016518251E-3</v>
      </c>
      <c r="E66" s="44">
        <f>IF(MONTH(A66)=MONTH(A67),"-",VLOOKUP(A66,'F03 inputs'!$AQ$8:$AV$3003,6))</f>
        <v>6.2575510027267529E-3</v>
      </c>
      <c r="F66" s="32">
        <f>VLOOKUP(B66,'F03 inputs'!$AW$9:$AZ$3003,3)</f>
        <v>-4.6823161208170167E-6</v>
      </c>
      <c r="G66" s="32">
        <f>VLOOKUP(B66,'F03 inputs'!$AW$9:$AZ$3003,4)</f>
        <v>-4.6352045393041693E-6</v>
      </c>
      <c r="I66" s="32">
        <f t="shared" si="0"/>
        <v>5.11073016518251E-3</v>
      </c>
      <c r="J66" s="32">
        <f t="shared" si="1"/>
        <v>6.3460730165182513E-2</v>
      </c>
      <c r="K66" s="88">
        <f t="shared" si="2"/>
        <v>6.4467546233457185E-2</v>
      </c>
      <c r="M66" s="32">
        <f t="shared" si="3"/>
        <v>6.2575510027267529E-3</v>
      </c>
      <c r="N66" s="32">
        <f t="shared" si="4"/>
        <v>6.4607551002726749E-2</v>
      </c>
      <c r="O66" s="43">
        <f t="shared" si="5"/>
        <v>6.5651084914369218E-2</v>
      </c>
      <c r="Q66" s="78"/>
      <c r="R66" s="75"/>
    </row>
    <row r="67" spans="1:18" ht="12.6" customHeight="1">
      <c r="A67" s="31">
        <v>38474</v>
      </c>
      <c r="B67" s="64" t="s">
        <v>33</v>
      </c>
      <c r="C67" s="90">
        <v>5.8299999999999998E-2</v>
      </c>
      <c r="D67" s="44" t="str">
        <f>IF(MONTH(A67)=MONTH(A68),"-",VLOOKUP(A67,'F03 inputs'!$AQ$8:$AV$3003,5))</f>
        <v>-</v>
      </c>
      <c r="E67" s="44" t="str">
        <f>IF(MONTH(A67)=MONTH(A68),"-",VLOOKUP(A67,'F03 inputs'!$AQ$8:$AV$3003,6))</f>
        <v>-</v>
      </c>
      <c r="F67" s="32">
        <f>VLOOKUP(B67,'F03 inputs'!$AW$9:$AZ$3003,3)</f>
        <v>-7.8202907054054568E-6</v>
      </c>
      <c r="G67" s="32">
        <f>VLOOKUP(B67,'F03 inputs'!$AW$9:$AZ$3003,4)</f>
        <v>3.1899159394260974E-6</v>
      </c>
      <c r="I67" s="32">
        <f t="shared" si="0"/>
        <v>5.1029098744771045E-3</v>
      </c>
      <c r="J67" s="32">
        <f t="shared" si="1"/>
        <v>6.3402909874477109E-2</v>
      </c>
      <c r="K67" s="88">
        <f t="shared" si="2"/>
        <v>6.4407892119614729E-2</v>
      </c>
      <c r="M67" s="32">
        <f t="shared" si="3"/>
        <v>6.2607409186661786E-3</v>
      </c>
      <c r="N67" s="32">
        <f t="shared" si="4"/>
        <v>6.4560740918666176E-2</v>
      </c>
      <c r="O67" s="43">
        <f t="shared" si="5"/>
        <v>6.5602763235657946E-2</v>
      </c>
      <c r="Q67" s="78"/>
      <c r="R67" s="75"/>
    </row>
    <row r="68" spans="1:18" ht="12.6" customHeight="1">
      <c r="A68" s="31">
        <v>38475</v>
      </c>
      <c r="B68" s="64" t="s">
        <v>33</v>
      </c>
      <c r="C68" s="90">
        <v>5.8200000000000002E-2</v>
      </c>
      <c r="D68" s="44" t="str">
        <f>IF(MONTH(A68)=MONTH(A69),"-",VLOOKUP(A68,'F03 inputs'!$AQ$8:$AV$3003,5))</f>
        <v>-</v>
      </c>
      <c r="E68" s="44" t="str">
        <f>IF(MONTH(A68)=MONTH(A69),"-",VLOOKUP(A68,'F03 inputs'!$AQ$8:$AV$3003,6))</f>
        <v>-</v>
      </c>
      <c r="F68" s="32">
        <f>VLOOKUP(B68,'F03 inputs'!$AW$9:$AZ$3003,3)</f>
        <v>-7.8202907054054568E-6</v>
      </c>
      <c r="G68" s="32">
        <f>VLOOKUP(B68,'F03 inputs'!$AW$9:$AZ$3003,4)</f>
        <v>3.1899159394260974E-6</v>
      </c>
      <c r="I68" s="32">
        <f t="shared" si="0"/>
        <v>5.0950895837716991E-3</v>
      </c>
      <c r="J68" s="32">
        <f t="shared" si="1"/>
        <v>6.3295089583771696E-2</v>
      </c>
      <c r="K68" s="88">
        <f t="shared" si="2"/>
        <v>6.4296656675125963E-2</v>
      </c>
      <c r="M68" s="32">
        <f t="shared" si="3"/>
        <v>6.2639308346056043E-3</v>
      </c>
      <c r="N68" s="32">
        <f t="shared" si="4"/>
        <v>6.4463930834605609E-2</v>
      </c>
      <c r="O68" s="43">
        <f t="shared" si="5"/>
        <v>6.5502830429267966E-2</v>
      </c>
      <c r="Q68" s="78"/>
      <c r="R68" s="75"/>
    </row>
    <row r="69" spans="1:18" ht="12.6" customHeight="1">
      <c r="A69" s="31">
        <v>38476</v>
      </c>
      <c r="B69" s="64" t="s">
        <v>33</v>
      </c>
      <c r="C69" s="90">
        <v>5.7750000000000003E-2</v>
      </c>
      <c r="D69" s="44" t="str">
        <f>IF(MONTH(A69)=MONTH(A70),"-",VLOOKUP(A69,'F03 inputs'!$AQ$8:$AV$3003,5))</f>
        <v>-</v>
      </c>
      <c r="E69" s="44" t="str">
        <f>IF(MONTH(A69)=MONTH(A70),"-",VLOOKUP(A69,'F03 inputs'!$AQ$8:$AV$3003,6))</f>
        <v>-</v>
      </c>
      <c r="F69" s="32">
        <f>VLOOKUP(B69,'F03 inputs'!$AW$9:$AZ$3003,3)</f>
        <v>-7.8202907054054568E-6</v>
      </c>
      <c r="G69" s="32">
        <f>VLOOKUP(B69,'F03 inputs'!$AW$9:$AZ$3003,4)</f>
        <v>3.1899159394260974E-6</v>
      </c>
      <c r="I69" s="32">
        <f t="shared" si="0"/>
        <v>5.0872692930662936E-3</v>
      </c>
      <c r="J69" s="32">
        <f t="shared" si="1"/>
        <v>6.2837269293066295E-2</v>
      </c>
      <c r="K69" s="88">
        <f t="shared" si="2"/>
        <v>6.3824399896118322E-2</v>
      </c>
      <c r="M69" s="32">
        <f t="shared" si="3"/>
        <v>6.2671207505450299E-3</v>
      </c>
      <c r="N69" s="32">
        <f t="shared" si="4"/>
        <v>6.4017120750545026E-2</v>
      </c>
      <c r="O69" s="43">
        <f t="shared" si="5"/>
        <v>6.5041668687842336E-2</v>
      </c>
      <c r="Q69" s="78"/>
      <c r="R69" s="75"/>
    </row>
    <row r="70" spans="1:18" ht="12.6" customHeight="1">
      <c r="A70" s="31">
        <v>38477</v>
      </c>
      <c r="B70" s="64" t="s">
        <v>33</v>
      </c>
      <c r="C70" s="90">
        <v>5.79E-2</v>
      </c>
      <c r="D70" s="44" t="str">
        <f>IF(MONTH(A70)=MONTH(A71),"-",VLOOKUP(A70,'F03 inputs'!$AQ$8:$AV$3003,5))</f>
        <v>-</v>
      </c>
      <c r="E70" s="44" t="str">
        <f>IF(MONTH(A70)=MONTH(A71),"-",VLOOKUP(A70,'F03 inputs'!$AQ$8:$AV$3003,6))</f>
        <v>-</v>
      </c>
      <c r="F70" s="32">
        <f>VLOOKUP(B70,'F03 inputs'!$AW$9:$AZ$3003,3)</f>
        <v>-7.8202907054054568E-6</v>
      </c>
      <c r="G70" s="32">
        <f>VLOOKUP(B70,'F03 inputs'!$AW$9:$AZ$3003,4)</f>
        <v>3.1899159394260974E-6</v>
      </c>
      <c r="I70" s="32">
        <f t="shared" ref="I70:I133" si="6">IF(D70&lt;&gt;"-",D70,I69+F70)</f>
        <v>5.0794490023608882E-3</v>
      </c>
      <c r="J70" s="32">
        <f t="shared" ref="J70:J133" si="7">C70+I70</f>
        <v>6.2979449002360882E-2</v>
      </c>
      <c r="K70" s="88">
        <f t="shared" ref="K70:K133" si="8">EFFECT(J70,2)</f>
        <v>6.3971051751521291E-2</v>
      </c>
      <c r="M70" s="32">
        <f t="shared" ref="M70:M133" si="9">IF(E70&lt;&gt;"-",E70,M69+G70)</f>
        <v>6.2703106664844556E-3</v>
      </c>
      <c r="N70" s="32">
        <f t="shared" ref="N70:N133" si="10">C70+M70</f>
        <v>6.4170310666484459E-2</v>
      </c>
      <c r="O70" s="43">
        <f t="shared" ref="O70:O133" si="11">EFFECT(N70,2)</f>
        <v>6.5199767859242641E-2</v>
      </c>
      <c r="Q70" s="78"/>
      <c r="R70" s="75"/>
    </row>
    <row r="71" spans="1:18" ht="12.6" customHeight="1">
      <c r="A71" s="31">
        <v>38478</v>
      </c>
      <c r="B71" s="64" t="s">
        <v>33</v>
      </c>
      <c r="C71" s="90">
        <v>5.765E-2</v>
      </c>
      <c r="D71" s="44" t="str">
        <f>IF(MONTH(A71)=MONTH(A72),"-",VLOOKUP(A71,'F03 inputs'!$AQ$8:$AV$3003,5))</f>
        <v>-</v>
      </c>
      <c r="E71" s="44" t="str">
        <f>IF(MONTH(A71)=MONTH(A72),"-",VLOOKUP(A71,'F03 inputs'!$AQ$8:$AV$3003,6))</f>
        <v>-</v>
      </c>
      <c r="F71" s="32">
        <f>VLOOKUP(B71,'F03 inputs'!$AW$9:$AZ$3003,3)</f>
        <v>-7.8202907054054568E-6</v>
      </c>
      <c r="G71" s="32">
        <f>VLOOKUP(B71,'F03 inputs'!$AW$9:$AZ$3003,4)</f>
        <v>3.1899159394260974E-6</v>
      </c>
      <c r="I71" s="32">
        <f t="shared" si="6"/>
        <v>5.0716287116554827E-3</v>
      </c>
      <c r="J71" s="32">
        <f t="shared" si="7"/>
        <v>6.2721628711655486E-2</v>
      </c>
      <c r="K71" s="88">
        <f t="shared" si="8"/>
        <v>6.3705129388716086E-2</v>
      </c>
      <c r="M71" s="32">
        <f t="shared" si="9"/>
        <v>6.2735005824238813E-3</v>
      </c>
      <c r="N71" s="32">
        <f t="shared" si="10"/>
        <v>6.3923500582423881E-2</v>
      </c>
      <c r="O71" s="43">
        <f t="shared" si="11"/>
        <v>6.494505406410167E-2</v>
      </c>
      <c r="Q71" s="78"/>
      <c r="R71" s="75"/>
    </row>
    <row r="72" spans="1:18" ht="12.6" customHeight="1">
      <c r="A72" s="31">
        <v>38481</v>
      </c>
      <c r="B72" s="64" t="s">
        <v>33</v>
      </c>
      <c r="C72" s="90">
        <v>5.8799999999999998E-2</v>
      </c>
      <c r="D72" s="44" t="str">
        <f>IF(MONTH(A72)=MONTH(A73),"-",VLOOKUP(A72,'F03 inputs'!$AQ$8:$AV$3003,5))</f>
        <v>-</v>
      </c>
      <c r="E72" s="44" t="str">
        <f>IF(MONTH(A72)=MONTH(A73),"-",VLOOKUP(A72,'F03 inputs'!$AQ$8:$AV$3003,6))</f>
        <v>-</v>
      </c>
      <c r="F72" s="32">
        <f>VLOOKUP(B72,'F03 inputs'!$AW$9:$AZ$3003,3)</f>
        <v>-7.8202907054054568E-6</v>
      </c>
      <c r="G72" s="32">
        <f>VLOOKUP(B72,'F03 inputs'!$AW$9:$AZ$3003,4)</f>
        <v>3.1899159394260974E-6</v>
      </c>
      <c r="I72" s="32">
        <f t="shared" si="6"/>
        <v>5.0638084209500773E-3</v>
      </c>
      <c r="J72" s="32">
        <f t="shared" si="7"/>
        <v>6.3863808420950074E-2</v>
      </c>
      <c r="K72" s="88">
        <f t="shared" si="8"/>
        <v>6.4883454927457063E-2</v>
      </c>
      <c r="M72" s="32">
        <f t="shared" si="9"/>
        <v>6.2766904983633069E-3</v>
      </c>
      <c r="N72" s="32">
        <f t="shared" si="10"/>
        <v>6.5076690498363302E-2</v>
      </c>
      <c r="O72" s="43">
        <f t="shared" si="11"/>
        <v>6.6135434409918314E-2</v>
      </c>
      <c r="Q72" s="78"/>
      <c r="R72" s="75"/>
    </row>
    <row r="73" spans="1:18" ht="12.6" customHeight="1">
      <c r="A73" s="31">
        <v>38482</v>
      </c>
      <c r="B73" s="64" t="s">
        <v>33</v>
      </c>
      <c r="C73" s="90">
        <v>5.8700000000000002E-2</v>
      </c>
      <c r="D73" s="44" t="str">
        <f>IF(MONTH(A73)=MONTH(A74),"-",VLOOKUP(A73,'F03 inputs'!$AQ$8:$AV$3003,5))</f>
        <v>-</v>
      </c>
      <c r="E73" s="44" t="str">
        <f>IF(MONTH(A73)=MONTH(A74),"-",VLOOKUP(A73,'F03 inputs'!$AQ$8:$AV$3003,6))</f>
        <v>-</v>
      </c>
      <c r="F73" s="32">
        <f>VLOOKUP(B73,'F03 inputs'!$AW$9:$AZ$3003,3)</f>
        <v>-7.8202907054054568E-6</v>
      </c>
      <c r="G73" s="32">
        <f>VLOOKUP(B73,'F03 inputs'!$AW$9:$AZ$3003,4)</f>
        <v>3.1899159394260974E-6</v>
      </c>
      <c r="I73" s="32">
        <f t="shared" si="6"/>
        <v>5.0559881302446718E-3</v>
      </c>
      <c r="J73" s="32">
        <f t="shared" si="7"/>
        <v>6.3755988130244676E-2</v>
      </c>
      <c r="K73" s="88">
        <f t="shared" si="8"/>
        <v>6.4772194635860814E-2</v>
      </c>
      <c r="M73" s="32">
        <f t="shared" si="9"/>
        <v>6.2798804143027326E-3</v>
      </c>
      <c r="N73" s="32">
        <f t="shared" si="10"/>
        <v>6.4979880414302735E-2</v>
      </c>
      <c r="O73" s="43">
        <f t="shared" si="11"/>
        <v>6.6035476628967249E-2</v>
      </c>
      <c r="Q73" s="78"/>
      <c r="R73" s="75"/>
    </row>
    <row r="74" spans="1:18" ht="12.6" customHeight="1">
      <c r="A74" s="31">
        <v>38483</v>
      </c>
      <c r="B74" s="64" t="s">
        <v>33</v>
      </c>
      <c r="C74" s="90">
        <v>5.8049999999999997E-2</v>
      </c>
      <c r="D74" s="44" t="str">
        <f>IF(MONTH(A74)=MONTH(A75),"-",VLOOKUP(A74,'F03 inputs'!$AQ$8:$AV$3003,5))</f>
        <v>-</v>
      </c>
      <c r="E74" s="44" t="str">
        <f>IF(MONTH(A74)=MONTH(A75),"-",VLOOKUP(A74,'F03 inputs'!$AQ$8:$AV$3003,6))</f>
        <v>-</v>
      </c>
      <c r="F74" s="32">
        <f>VLOOKUP(B74,'F03 inputs'!$AW$9:$AZ$3003,3)</f>
        <v>-7.8202907054054568E-6</v>
      </c>
      <c r="G74" s="32">
        <f>VLOOKUP(B74,'F03 inputs'!$AW$9:$AZ$3003,4)</f>
        <v>3.1899159394260974E-6</v>
      </c>
      <c r="I74" s="32">
        <f t="shared" si="6"/>
        <v>5.0481678395392663E-3</v>
      </c>
      <c r="J74" s="32">
        <f t="shared" si="7"/>
        <v>6.3098167839539268E-2</v>
      </c>
      <c r="K74" s="88">
        <f t="shared" si="8"/>
        <v>6.4093512535715824E-2</v>
      </c>
      <c r="M74" s="32">
        <f t="shared" si="9"/>
        <v>6.2830703302421582E-3</v>
      </c>
      <c r="N74" s="32">
        <f t="shared" si="10"/>
        <v>6.4333070330242159E-2</v>
      </c>
      <c r="O74" s="43">
        <f t="shared" si="11"/>
        <v>6.5367756314770986E-2</v>
      </c>
      <c r="Q74" s="78"/>
      <c r="R74" s="75"/>
    </row>
    <row r="75" spans="1:18" ht="12.6" customHeight="1">
      <c r="A75" s="31">
        <v>38484</v>
      </c>
      <c r="B75" s="64" t="s">
        <v>33</v>
      </c>
      <c r="C75" s="90">
        <v>5.8049999999999997E-2</v>
      </c>
      <c r="D75" s="44" t="str">
        <f>IF(MONTH(A75)=MONTH(A76),"-",VLOOKUP(A75,'F03 inputs'!$AQ$8:$AV$3003,5))</f>
        <v>-</v>
      </c>
      <c r="E75" s="44" t="str">
        <f>IF(MONTH(A75)=MONTH(A76),"-",VLOOKUP(A75,'F03 inputs'!$AQ$8:$AV$3003,6))</f>
        <v>-</v>
      </c>
      <c r="F75" s="32">
        <f>VLOOKUP(B75,'F03 inputs'!$AW$9:$AZ$3003,3)</f>
        <v>-7.8202907054054568E-6</v>
      </c>
      <c r="G75" s="32">
        <f>VLOOKUP(B75,'F03 inputs'!$AW$9:$AZ$3003,4)</f>
        <v>3.1899159394260974E-6</v>
      </c>
      <c r="I75" s="32">
        <f t="shared" si="6"/>
        <v>5.0403475488338609E-3</v>
      </c>
      <c r="J75" s="32">
        <f t="shared" si="7"/>
        <v>6.3090347548833858E-2</v>
      </c>
      <c r="K75" s="88">
        <f t="shared" si="8"/>
        <v>6.4085445537292118E-2</v>
      </c>
      <c r="M75" s="32">
        <f t="shared" si="9"/>
        <v>6.2862602461815839E-3</v>
      </c>
      <c r="N75" s="32">
        <f t="shared" si="10"/>
        <v>6.4336260246181581E-2</v>
      </c>
      <c r="O75" s="43">
        <f t="shared" si="11"/>
        <v>6.5371048841797563E-2</v>
      </c>
      <c r="Q75" s="78"/>
      <c r="R75" s="75"/>
    </row>
    <row r="76" spans="1:18" ht="12.6" customHeight="1">
      <c r="A76" s="31">
        <v>38485</v>
      </c>
      <c r="B76" s="64" t="s">
        <v>33</v>
      </c>
      <c r="C76" s="90">
        <v>5.79E-2</v>
      </c>
      <c r="D76" s="44" t="str">
        <f>IF(MONTH(A76)=MONTH(A77),"-",VLOOKUP(A76,'F03 inputs'!$AQ$8:$AV$3003,5))</f>
        <v>-</v>
      </c>
      <c r="E76" s="44" t="str">
        <f>IF(MONTH(A76)=MONTH(A77),"-",VLOOKUP(A76,'F03 inputs'!$AQ$8:$AV$3003,6))</f>
        <v>-</v>
      </c>
      <c r="F76" s="32">
        <f>VLOOKUP(B76,'F03 inputs'!$AW$9:$AZ$3003,3)</f>
        <v>-7.8202907054054568E-6</v>
      </c>
      <c r="G76" s="32">
        <f>VLOOKUP(B76,'F03 inputs'!$AW$9:$AZ$3003,4)</f>
        <v>3.1899159394260974E-6</v>
      </c>
      <c r="I76" s="32">
        <f t="shared" si="6"/>
        <v>5.0325272581284554E-3</v>
      </c>
      <c r="J76" s="32">
        <f t="shared" si="7"/>
        <v>6.2932527258128451E-2</v>
      </c>
      <c r="K76" s="88">
        <f t="shared" si="8"/>
        <v>6.3922653004901964E-2</v>
      </c>
      <c r="M76" s="32">
        <f t="shared" si="9"/>
        <v>6.2894501621210096E-3</v>
      </c>
      <c r="N76" s="32">
        <f t="shared" si="10"/>
        <v>6.4189450162121006E-2</v>
      </c>
      <c r="O76" s="43">
        <f t="shared" si="11"/>
        <v>6.5219521540150094E-2</v>
      </c>
      <c r="Q76" s="78"/>
      <c r="R76" s="75"/>
    </row>
    <row r="77" spans="1:18" ht="12.6" customHeight="1">
      <c r="A77" s="31">
        <v>38488</v>
      </c>
      <c r="B77" s="64" t="s">
        <v>33</v>
      </c>
      <c r="C77" s="90">
        <v>5.765E-2</v>
      </c>
      <c r="D77" s="44" t="str">
        <f>IF(MONTH(A77)=MONTH(A78),"-",VLOOKUP(A77,'F03 inputs'!$AQ$8:$AV$3003,5))</f>
        <v>-</v>
      </c>
      <c r="E77" s="44" t="str">
        <f>IF(MONTH(A77)=MONTH(A78),"-",VLOOKUP(A77,'F03 inputs'!$AQ$8:$AV$3003,6))</f>
        <v>-</v>
      </c>
      <c r="F77" s="32">
        <f>VLOOKUP(B77,'F03 inputs'!$AW$9:$AZ$3003,3)</f>
        <v>-7.8202907054054568E-6</v>
      </c>
      <c r="G77" s="32">
        <f>VLOOKUP(B77,'F03 inputs'!$AW$9:$AZ$3003,4)</f>
        <v>3.1899159394260974E-6</v>
      </c>
      <c r="I77" s="32">
        <f t="shared" si="6"/>
        <v>5.02470696742305E-3</v>
      </c>
      <c r="J77" s="32">
        <f t="shared" si="7"/>
        <v>6.2674706967423055E-2</v>
      </c>
      <c r="K77" s="88">
        <f t="shared" si="8"/>
        <v>6.3656736690786309E-2</v>
      </c>
      <c r="M77" s="32">
        <f t="shared" si="9"/>
        <v>6.2926400780604352E-3</v>
      </c>
      <c r="N77" s="32">
        <f t="shared" si="10"/>
        <v>6.3942640078060442E-2</v>
      </c>
      <c r="O77" s="43">
        <f t="shared" si="11"/>
        <v>6.4964805383098456E-2</v>
      </c>
      <c r="Q77" s="78"/>
      <c r="R77" s="75"/>
    </row>
    <row r="78" spans="1:18" ht="12.6" customHeight="1">
      <c r="A78" s="31">
        <v>38489</v>
      </c>
      <c r="B78" s="64" t="s">
        <v>33</v>
      </c>
      <c r="C78" s="90">
        <v>5.7699999999999994E-2</v>
      </c>
      <c r="D78" s="44" t="str">
        <f>IF(MONTH(A78)=MONTH(A79),"-",VLOOKUP(A78,'F03 inputs'!$AQ$8:$AV$3003,5))</f>
        <v>-</v>
      </c>
      <c r="E78" s="44" t="str">
        <f>IF(MONTH(A78)=MONTH(A79),"-",VLOOKUP(A78,'F03 inputs'!$AQ$8:$AV$3003,6))</f>
        <v>-</v>
      </c>
      <c r="F78" s="32">
        <f>VLOOKUP(B78,'F03 inputs'!$AW$9:$AZ$3003,3)</f>
        <v>-7.8202907054054568E-6</v>
      </c>
      <c r="G78" s="32">
        <f>VLOOKUP(B78,'F03 inputs'!$AW$9:$AZ$3003,4)</f>
        <v>3.1899159394260974E-6</v>
      </c>
      <c r="I78" s="32">
        <f t="shared" si="6"/>
        <v>5.0168866767176445E-3</v>
      </c>
      <c r="J78" s="32">
        <f t="shared" si="7"/>
        <v>6.271688667671764E-2</v>
      </c>
      <c r="K78" s="88">
        <f t="shared" si="8"/>
        <v>6.3700238645322926E-2</v>
      </c>
      <c r="M78" s="32">
        <f t="shared" si="9"/>
        <v>6.2958299939998609E-3</v>
      </c>
      <c r="N78" s="32">
        <f t="shared" si="10"/>
        <v>6.3995829993999859E-2</v>
      </c>
      <c r="O78" s="43">
        <f t="shared" si="11"/>
        <v>6.5019696558155315E-2</v>
      </c>
      <c r="Q78" s="78"/>
      <c r="R78" s="75"/>
    </row>
    <row r="79" spans="1:18" ht="12.6" customHeight="1">
      <c r="A79" s="31">
        <v>38490</v>
      </c>
      <c r="B79" s="64" t="s">
        <v>33</v>
      </c>
      <c r="C79" s="90">
        <v>5.7599999999999998E-2</v>
      </c>
      <c r="D79" s="44" t="str">
        <f>IF(MONTH(A79)=MONTH(A80),"-",VLOOKUP(A79,'F03 inputs'!$AQ$8:$AV$3003,5))</f>
        <v>-</v>
      </c>
      <c r="E79" s="44" t="str">
        <f>IF(MONTH(A79)=MONTH(A80),"-",VLOOKUP(A79,'F03 inputs'!$AQ$8:$AV$3003,6))</f>
        <v>-</v>
      </c>
      <c r="F79" s="32">
        <f>VLOOKUP(B79,'F03 inputs'!$AW$9:$AZ$3003,3)</f>
        <v>-7.8202907054054568E-6</v>
      </c>
      <c r="G79" s="32">
        <f>VLOOKUP(B79,'F03 inputs'!$AW$9:$AZ$3003,4)</f>
        <v>3.1899159394260974E-6</v>
      </c>
      <c r="I79" s="32">
        <f t="shared" si="6"/>
        <v>5.0090663860122391E-3</v>
      </c>
      <c r="J79" s="32">
        <f t="shared" si="7"/>
        <v>6.2609066386012241E-2</v>
      </c>
      <c r="K79" s="88">
        <f t="shared" si="8"/>
        <v>6.3589040184444334E-2</v>
      </c>
      <c r="M79" s="32">
        <f t="shared" si="9"/>
        <v>6.2990199099392866E-3</v>
      </c>
      <c r="N79" s="32">
        <f t="shared" si="10"/>
        <v>6.3899019909939292E-2</v>
      </c>
      <c r="O79" s="43">
        <f t="shared" si="11"/>
        <v>6.4919791096301971E-2</v>
      </c>
      <c r="Q79" s="78"/>
      <c r="R79" s="75"/>
    </row>
    <row r="80" spans="1:18" ht="12.6" customHeight="1">
      <c r="A80" s="31">
        <v>38491</v>
      </c>
      <c r="B80" s="64" t="s">
        <v>33</v>
      </c>
      <c r="C80" s="90">
        <v>5.7599999999999998E-2</v>
      </c>
      <c r="D80" s="44" t="str">
        <f>IF(MONTH(A80)=MONTH(A81),"-",VLOOKUP(A80,'F03 inputs'!$AQ$8:$AV$3003,5))</f>
        <v>-</v>
      </c>
      <c r="E80" s="44" t="str">
        <f>IF(MONTH(A80)=MONTH(A81),"-",VLOOKUP(A80,'F03 inputs'!$AQ$8:$AV$3003,6))</f>
        <v>-</v>
      </c>
      <c r="F80" s="32">
        <f>VLOOKUP(B80,'F03 inputs'!$AW$9:$AZ$3003,3)</f>
        <v>-7.8202907054054568E-6</v>
      </c>
      <c r="G80" s="32">
        <f>VLOOKUP(B80,'F03 inputs'!$AW$9:$AZ$3003,4)</f>
        <v>3.1899159394260974E-6</v>
      </c>
      <c r="I80" s="32">
        <f t="shared" si="6"/>
        <v>5.0012460953068336E-3</v>
      </c>
      <c r="J80" s="32">
        <f t="shared" si="7"/>
        <v>6.2601246095306831E-2</v>
      </c>
      <c r="K80" s="88">
        <f t="shared" si="8"/>
        <v>6.3580975098477932E-2</v>
      </c>
      <c r="M80" s="32">
        <f t="shared" si="9"/>
        <v>6.3022098258787122E-3</v>
      </c>
      <c r="N80" s="32">
        <f t="shared" si="10"/>
        <v>6.3902209825878714E-2</v>
      </c>
      <c r="O80" s="43">
        <f t="shared" si="11"/>
        <v>6.4923082931036324E-2</v>
      </c>
      <c r="Q80" s="78"/>
      <c r="R80" s="75"/>
    </row>
    <row r="81" spans="1:18" ht="12.6" customHeight="1">
      <c r="A81" s="31">
        <v>38492</v>
      </c>
      <c r="B81" s="64" t="s">
        <v>33</v>
      </c>
      <c r="C81" s="90">
        <v>5.79E-2</v>
      </c>
      <c r="D81" s="44" t="str">
        <f>IF(MONTH(A81)=MONTH(A82),"-",VLOOKUP(A81,'F03 inputs'!$AQ$8:$AV$3003,5))</f>
        <v>-</v>
      </c>
      <c r="E81" s="44" t="str">
        <f>IF(MONTH(A81)=MONTH(A82),"-",VLOOKUP(A81,'F03 inputs'!$AQ$8:$AV$3003,6))</f>
        <v>-</v>
      </c>
      <c r="F81" s="32">
        <f>VLOOKUP(B81,'F03 inputs'!$AW$9:$AZ$3003,3)</f>
        <v>-7.8202907054054568E-6</v>
      </c>
      <c r="G81" s="32">
        <f>VLOOKUP(B81,'F03 inputs'!$AW$9:$AZ$3003,4)</f>
        <v>3.1899159394260974E-6</v>
      </c>
      <c r="I81" s="32">
        <f t="shared" si="6"/>
        <v>4.9934258046014281E-3</v>
      </c>
      <c r="J81" s="32">
        <f t="shared" si="7"/>
        <v>6.289342580460143E-2</v>
      </c>
      <c r="K81" s="88">
        <f t="shared" si="8"/>
        <v>6.3882321556961053E-2</v>
      </c>
      <c r="M81" s="32">
        <f t="shared" si="9"/>
        <v>6.3053997418181379E-3</v>
      </c>
      <c r="N81" s="32">
        <f t="shared" si="10"/>
        <v>6.4205399741818131E-2</v>
      </c>
      <c r="O81" s="43">
        <f t="shared" si="11"/>
        <v>6.5235983080819793E-2</v>
      </c>
      <c r="Q81" s="78"/>
      <c r="R81" s="75"/>
    </row>
    <row r="82" spans="1:18" ht="12.6" customHeight="1">
      <c r="A82" s="31">
        <v>38495</v>
      </c>
      <c r="B82" s="64" t="s">
        <v>33</v>
      </c>
      <c r="C82" s="90">
        <v>5.8250000000000003E-2</v>
      </c>
      <c r="D82" s="44" t="str">
        <f>IF(MONTH(A82)=MONTH(A83),"-",VLOOKUP(A82,'F03 inputs'!$AQ$8:$AV$3003,5))</f>
        <v>-</v>
      </c>
      <c r="E82" s="44" t="str">
        <f>IF(MONTH(A82)=MONTH(A83),"-",VLOOKUP(A82,'F03 inputs'!$AQ$8:$AV$3003,6))</f>
        <v>-</v>
      </c>
      <c r="F82" s="32">
        <f>VLOOKUP(B82,'F03 inputs'!$AW$9:$AZ$3003,3)</f>
        <v>-7.8202907054054568E-6</v>
      </c>
      <c r="G82" s="32">
        <f>VLOOKUP(B82,'F03 inputs'!$AW$9:$AZ$3003,4)</f>
        <v>3.1899159394260974E-6</v>
      </c>
      <c r="I82" s="32">
        <f t="shared" si="6"/>
        <v>4.9856055138960227E-3</v>
      </c>
      <c r="J82" s="32">
        <f t="shared" si="7"/>
        <v>6.3235605513896023E-2</v>
      </c>
      <c r="K82" s="88">
        <f t="shared" si="8"/>
        <v>6.4235290965073411E-2</v>
      </c>
      <c r="M82" s="32">
        <f t="shared" si="9"/>
        <v>6.3085896577575636E-3</v>
      </c>
      <c r="N82" s="32">
        <f t="shared" si="10"/>
        <v>6.455858965775757E-2</v>
      </c>
      <c r="O82" s="43">
        <f t="shared" si="11"/>
        <v>6.5600542532407324E-2</v>
      </c>
      <c r="Q82" s="78"/>
      <c r="R82" s="75"/>
    </row>
    <row r="83" spans="1:18" ht="12.6" customHeight="1">
      <c r="A83" s="31">
        <v>38496</v>
      </c>
      <c r="B83" s="64" t="s">
        <v>33</v>
      </c>
      <c r="C83" s="90">
        <v>5.7450000000000001E-2</v>
      </c>
      <c r="D83" s="44" t="str">
        <f>IF(MONTH(A83)=MONTH(A84),"-",VLOOKUP(A83,'F03 inputs'!$AQ$8:$AV$3003,5))</f>
        <v>-</v>
      </c>
      <c r="E83" s="44" t="str">
        <f>IF(MONTH(A83)=MONTH(A84),"-",VLOOKUP(A83,'F03 inputs'!$AQ$8:$AV$3003,6))</f>
        <v>-</v>
      </c>
      <c r="F83" s="32">
        <f>VLOOKUP(B83,'F03 inputs'!$AW$9:$AZ$3003,3)</f>
        <v>-7.8202907054054568E-6</v>
      </c>
      <c r="G83" s="32">
        <f>VLOOKUP(B83,'F03 inputs'!$AW$9:$AZ$3003,4)</f>
        <v>3.1899159394260974E-6</v>
      </c>
      <c r="I83" s="32">
        <f t="shared" si="6"/>
        <v>4.9777852231906172E-3</v>
      </c>
      <c r="J83" s="32">
        <f t="shared" si="7"/>
        <v>6.2427785223190618E-2</v>
      </c>
      <c r="K83" s="88">
        <f t="shared" si="8"/>
        <v>6.3402092315158587E-2</v>
      </c>
      <c r="M83" s="32">
        <f t="shared" si="9"/>
        <v>6.3117795736969892E-3</v>
      </c>
      <c r="N83" s="32">
        <f t="shared" si="10"/>
        <v>6.3761779573696997E-2</v>
      </c>
      <c r="O83" s="43">
        <f t="shared" si="11"/>
        <v>6.4778170707298299E-2</v>
      </c>
      <c r="Q83" s="78"/>
      <c r="R83" s="75"/>
    </row>
    <row r="84" spans="1:18" ht="12.6" customHeight="1">
      <c r="A84" s="31">
        <v>38497</v>
      </c>
      <c r="B84" s="64" t="s">
        <v>33</v>
      </c>
      <c r="C84" s="90">
        <v>5.6950000000000001E-2</v>
      </c>
      <c r="D84" s="44" t="str">
        <f>IF(MONTH(A84)=MONTH(A85),"-",VLOOKUP(A84,'F03 inputs'!$AQ$8:$AV$3003,5))</f>
        <v>-</v>
      </c>
      <c r="E84" s="44" t="str">
        <f>IF(MONTH(A84)=MONTH(A85),"-",VLOOKUP(A84,'F03 inputs'!$AQ$8:$AV$3003,6))</f>
        <v>-</v>
      </c>
      <c r="F84" s="32">
        <f>VLOOKUP(B84,'F03 inputs'!$AW$9:$AZ$3003,3)</f>
        <v>-7.8202907054054568E-6</v>
      </c>
      <c r="G84" s="32">
        <f>VLOOKUP(B84,'F03 inputs'!$AW$9:$AZ$3003,4)</f>
        <v>3.1899159394260974E-6</v>
      </c>
      <c r="I84" s="32">
        <f t="shared" si="6"/>
        <v>4.9699649324852118E-3</v>
      </c>
      <c r="J84" s="32">
        <f t="shared" si="7"/>
        <v>6.1919964932485215E-2</v>
      </c>
      <c r="K84" s="88">
        <f t="shared" si="8"/>
        <v>6.2878485446795196E-2</v>
      </c>
      <c r="M84" s="32">
        <f t="shared" si="9"/>
        <v>6.3149694896364149E-3</v>
      </c>
      <c r="N84" s="32">
        <f t="shared" si="10"/>
        <v>6.3264969489636419E-2</v>
      </c>
      <c r="O84" s="43">
        <f t="shared" si="11"/>
        <v>6.4265583580767505E-2</v>
      </c>
      <c r="Q84" s="78"/>
      <c r="R84" s="75"/>
    </row>
    <row r="85" spans="1:18" ht="12.6" customHeight="1">
      <c r="A85" s="31">
        <v>38498</v>
      </c>
      <c r="B85" s="64" t="s">
        <v>33</v>
      </c>
      <c r="C85" s="90">
        <v>5.7099999999999998E-2</v>
      </c>
      <c r="D85" s="44" t="str">
        <f>IF(MONTH(A85)=MONTH(A86),"-",VLOOKUP(A85,'F03 inputs'!$AQ$8:$AV$3003,5))</f>
        <v>-</v>
      </c>
      <c r="E85" s="44" t="str">
        <f>IF(MONTH(A85)=MONTH(A86),"-",VLOOKUP(A85,'F03 inputs'!$AQ$8:$AV$3003,6))</f>
        <v>-</v>
      </c>
      <c r="F85" s="32">
        <f>VLOOKUP(B85,'F03 inputs'!$AW$9:$AZ$3003,3)</f>
        <v>-7.8202907054054568E-6</v>
      </c>
      <c r="G85" s="32">
        <f>VLOOKUP(B85,'F03 inputs'!$AW$9:$AZ$3003,4)</f>
        <v>3.1899159394260974E-6</v>
      </c>
      <c r="I85" s="32">
        <f t="shared" si="6"/>
        <v>4.9621446417798063E-3</v>
      </c>
      <c r="J85" s="32">
        <f t="shared" si="7"/>
        <v>6.2062144641779803E-2</v>
      </c>
      <c r="K85" s="88">
        <f t="shared" si="8"/>
        <v>6.3025072091164258E-2</v>
      </c>
      <c r="M85" s="32">
        <f t="shared" si="9"/>
        <v>6.3181594055758405E-3</v>
      </c>
      <c r="N85" s="32">
        <f t="shared" si="10"/>
        <v>6.3418159405575839E-2</v>
      </c>
      <c r="O85" s="43">
        <f t="shared" si="11"/>
        <v>6.4423625141173613E-2</v>
      </c>
      <c r="Q85" s="78"/>
      <c r="R85" s="75"/>
    </row>
    <row r="86" spans="1:18" ht="12.6" customHeight="1">
      <c r="A86" s="31">
        <v>38499</v>
      </c>
      <c r="B86" s="64" t="s">
        <v>33</v>
      </c>
      <c r="C86" s="90">
        <v>5.7099999999999998E-2</v>
      </c>
      <c r="D86" s="44" t="str">
        <f>IF(MONTH(A86)=MONTH(A87),"-",VLOOKUP(A86,'F03 inputs'!$AQ$8:$AV$3003,5))</f>
        <v>-</v>
      </c>
      <c r="E86" s="44" t="str">
        <f>IF(MONTH(A86)=MONTH(A87),"-",VLOOKUP(A86,'F03 inputs'!$AQ$8:$AV$3003,6))</f>
        <v>-</v>
      </c>
      <c r="F86" s="32">
        <f>VLOOKUP(B86,'F03 inputs'!$AW$9:$AZ$3003,3)</f>
        <v>-7.8202907054054568E-6</v>
      </c>
      <c r="G86" s="32">
        <f>VLOOKUP(B86,'F03 inputs'!$AW$9:$AZ$3003,4)</f>
        <v>3.1899159394260974E-6</v>
      </c>
      <c r="I86" s="32">
        <f t="shared" si="6"/>
        <v>4.9543243510744009E-3</v>
      </c>
      <c r="J86" s="32">
        <f t="shared" si="7"/>
        <v>6.20543243510744E-2</v>
      </c>
      <c r="K86" s="88">
        <f t="shared" si="8"/>
        <v>6.301700914374142E-2</v>
      </c>
      <c r="M86" s="32">
        <f t="shared" si="9"/>
        <v>6.3213493215152662E-3</v>
      </c>
      <c r="N86" s="32">
        <f t="shared" si="10"/>
        <v>6.3421349321515261E-2</v>
      </c>
      <c r="O86" s="43">
        <f t="shared" si="11"/>
        <v>6.4426916208955687E-2</v>
      </c>
      <c r="Q86" s="78"/>
      <c r="R86" s="75"/>
    </row>
    <row r="87" spans="1:18" ht="12.6" customHeight="1">
      <c r="A87" s="31">
        <v>38502</v>
      </c>
      <c r="B87" s="64" t="s">
        <v>33</v>
      </c>
      <c r="C87" s="90">
        <v>5.6799999999999996E-2</v>
      </c>
      <c r="D87" s="44" t="str">
        <f>IF(MONTH(A87)=MONTH(A88),"-",VLOOKUP(A87,'F03 inputs'!$AQ$8:$AV$3003,5))</f>
        <v>-</v>
      </c>
      <c r="E87" s="44" t="str">
        <f>IF(MONTH(A87)=MONTH(A88),"-",VLOOKUP(A87,'F03 inputs'!$AQ$8:$AV$3003,6))</f>
        <v>-</v>
      </c>
      <c r="F87" s="32">
        <f>VLOOKUP(B87,'F03 inputs'!$AW$9:$AZ$3003,3)</f>
        <v>-7.8202907054054568E-6</v>
      </c>
      <c r="G87" s="32">
        <f>VLOOKUP(B87,'F03 inputs'!$AW$9:$AZ$3003,4)</f>
        <v>3.1899159394260974E-6</v>
      </c>
      <c r="I87" s="32">
        <f t="shared" si="6"/>
        <v>4.9465040603689954E-3</v>
      </c>
      <c r="J87" s="32">
        <f t="shared" si="7"/>
        <v>6.1746504060368995E-2</v>
      </c>
      <c r="K87" s="88">
        <f t="shared" si="8"/>
        <v>6.2699661751288049E-2</v>
      </c>
      <c r="M87" s="32">
        <f t="shared" si="9"/>
        <v>6.3245392374546919E-3</v>
      </c>
      <c r="N87" s="32">
        <f t="shared" si="10"/>
        <v>6.3124539237454688E-2</v>
      </c>
      <c r="O87" s="43">
        <f t="shared" si="11"/>
        <v>6.4120716100940056E-2</v>
      </c>
      <c r="Q87" s="78"/>
      <c r="R87" s="75"/>
    </row>
    <row r="88" spans="1:18" ht="12.6" customHeight="1">
      <c r="A88" s="31">
        <v>38503</v>
      </c>
      <c r="B88" s="64" t="s">
        <v>33</v>
      </c>
      <c r="C88" s="90">
        <v>5.6600000000000004E-2</v>
      </c>
      <c r="D88" s="44">
        <f>IF(MONTH(A88)=MONTH(A89),"-",VLOOKUP(A88,'F03 inputs'!$AQ$8:$AV$3003,5))</f>
        <v>4.9386837696635899E-3</v>
      </c>
      <c r="E88" s="44">
        <f>IF(MONTH(A88)=MONTH(A89),"-",VLOOKUP(A88,'F03 inputs'!$AQ$8:$AV$3003,6))</f>
        <v>6.3277291533941271E-3</v>
      </c>
      <c r="F88" s="32">
        <f>VLOOKUP(B88,'F03 inputs'!$AW$9:$AZ$3003,3)</f>
        <v>-7.8202907054054568E-6</v>
      </c>
      <c r="G88" s="32">
        <f>VLOOKUP(B88,'F03 inputs'!$AW$9:$AZ$3003,4)</f>
        <v>3.1899159394260974E-6</v>
      </c>
      <c r="I88" s="32">
        <f t="shared" si="6"/>
        <v>4.9386837696635899E-3</v>
      </c>
      <c r="J88" s="32">
        <f t="shared" si="7"/>
        <v>6.1538683769663594E-2</v>
      </c>
      <c r="K88" s="88">
        <f t="shared" si="8"/>
        <v>6.2485436169689379E-2</v>
      </c>
      <c r="M88" s="32">
        <f t="shared" si="9"/>
        <v>6.3277291533941271E-3</v>
      </c>
      <c r="N88" s="32">
        <f t="shared" si="10"/>
        <v>6.2927729153394132E-2</v>
      </c>
      <c r="O88" s="43">
        <f t="shared" si="11"/>
        <v>6.3917703927494962E-2</v>
      </c>
      <c r="Q88" s="78"/>
      <c r="R88" s="75"/>
    </row>
    <row r="89" spans="1:18" ht="12.6" customHeight="1">
      <c r="A89" s="31">
        <v>38504</v>
      </c>
      <c r="B89" s="64" t="s">
        <v>34</v>
      </c>
      <c r="C89" s="90">
        <v>5.6349999999999997E-2</v>
      </c>
      <c r="D89" s="44" t="str">
        <f>IF(MONTH(A89)=MONTH(A90),"-",VLOOKUP(A89,'F03 inputs'!$AQ$8:$AV$3003,5))</f>
        <v>-</v>
      </c>
      <c r="E89" s="44" t="str">
        <f>IF(MONTH(A89)=MONTH(A90),"-",VLOOKUP(A89,'F03 inputs'!$AQ$8:$AV$3003,6))</f>
        <v>-</v>
      </c>
      <c r="F89" s="32">
        <f>VLOOKUP(B89,'F03 inputs'!$AW$9:$AZ$3003,3)</f>
        <v>-2.1340612564196191E-5</v>
      </c>
      <c r="G89" s="32">
        <f>VLOOKUP(B89,'F03 inputs'!$AW$9:$AZ$3003,4)</f>
        <v>-5.0284069203095899E-5</v>
      </c>
      <c r="I89" s="32">
        <f t="shared" si="6"/>
        <v>4.9173431570993936E-3</v>
      </c>
      <c r="J89" s="32">
        <f t="shared" si="7"/>
        <v>6.1267343157099391E-2</v>
      </c>
      <c r="K89" s="88">
        <f t="shared" si="8"/>
        <v>6.2205764991482004E-2</v>
      </c>
      <c r="M89" s="32">
        <f t="shared" si="9"/>
        <v>6.2774450841910313E-3</v>
      </c>
      <c r="N89" s="32">
        <f t="shared" si="10"/>
        <v>6.2627445084191033E-2</v>
      </c>
      <c r="O89" s="43">
        <f t="shared" si="11"/>
        <v>6.3607994303634063E-2</v>
      </c>
      <c r="Q89" s="78"/>
      <c r="R89" s="75"/>
    </row>
    <row r="90" spans="1:18" ht="12.6" customHeight="1">
      <c r="A90" s="31">
        <v>38505</v>
      </c>
      <c r="B90" s="64" t="s">
        <v>34</v>
      </c>
      <c r="C90" s="90">
        <v>5.6150000000000005E-2</v>
      </c>
      <c r="D90" s="44" t="str">
        <f>IF(MONTH(A90)=MONTH(A91),"-",VLOOKUP(A90,'F03 inputs'!$AQ$8:$AV$3003,5))</f>
        <v>-</v>
      </c>
      <c r="E90" s="44" t="str">
        <f>IF(MONTH(A90)=MONTH(A91),"-",VLOOKUP(A90,'F03 inputs'!$AQ$8:$AV$3003,6))</f>
        <v>-</v>
      </c>
      <c r="F90" s="32">
        <f>VLOOKUP(B90,'F03 inputs'!$AW$9:$AZ$3003,3)</f>
        <v>-2.1340612564196191E-5</v>
      </c>
      <c r="G90" s="32">
        <f>VLOOKUP(B90,'F03 inputs'!$AW$9:$AZ$3003,4)</f>
        <v>-5.0284069203095899E-5</v>
      </c>
      <c r="I90" s="32">
        <f t="shared" si="6"/>
        <v>4.8960025445351973E-3</v>
      </c>
      <c r="J90" s="32">
        <f t="shared" si="7"/>
        <v>6.1046002544535204E-2</v>
      </c>
      <c r="K90" s="88">
        <f t="shared" si="8"/>
        <v>6.197765615120221E-2</v>
      </c>
      <c r="M90" s="32">
        <f t="shared" si="9"/>
        <v>6.2271610149879355E-3</v>
      </c>
      <c r="N90" s="32">
        <f t="shared" si="10"/>
        <v>6.2377161014987942E-2</v>
      </c>
      <c r="O90" s="43">
        <f t="shared" si="11"/>
        <v>6.3349888569060653E-2</v>
      </c>
      <c r="Q90" s="78"/>
      <c r="R90" s="75"/>
    </row>
    <row r="91" spans="1:18" ht="12.6" customHeight="1">
      <c r="A91" s="31">
        <v>38506</v>
      </c>
      <c r="B91" s="64" t="s">
        <v>34</v>
      </c>
      <c r="C91" s="90">
        <v>5.5899999999999998E-2</v>
      </c>
      <c r="D91" s="44" t="str">
        <f>IF(MONTH(A91)=MONTH(A92),"-",VLOOKUP(A91,'F03 inputs'!$AQ$8:$AV$3003,5))</f>
        <v>-</v>
      </c>
      <c r="E91" s="44" t="str">
        <f>IF(MONTH(A91)=MONTH(A92),"-",VLOOKUP(A91,'F03 inputs'!$AQ$8:$AV$3003,6))</f>
        <v>-</v>
      </c>
      <c r="F91" s="32">
        <f>VLOOKUP(B91,'F03 inputs'!$AW$9:$AZ$3003,3)</f>
        <v>-2.1340612564196191E-5</v>
      </c>
      <c r="G91" s="32">
        <f>VLOOKUP(B91,'F03 inputs'!$AW$9:$AZ$3003,4)</f>
        <v>-5.0284069203095899E-5</v>
      </c>
      <c r="I91" s="32">
        <f t="shared" si="6"/>
        <v>4.874661931971001E-3</v>
      </c>
      <c r="J91" s="32">
        <f t="shared" si="7"/>
        <v>6.0774661931971001E-2</v>
      </c>
      <c r="K91" s="88">
        <f t="shared" si="8"/>
        <v>6.1698051815207267E-2</v>
      </c>
      <c r="M91" s="32">
        <f t="shared" si="9"/>
        <v>6.1768769457848397E-3</v>
      </c>
      <c r="N91" s="32">
        <f t="shared" si="10"/>
        <v>6.2076876945784835E-2</v>
      </c>
      <c r="O91" s="43">
        <f t="shared" si="11"/>
        <v>6.3040261608620307E-2</v>
      </c>
      <c r="Q91" s="78"/>
      <c r="R91" s="75"/>
    </row>
    <row r="92" spans="1:18" ht="12.6" customHeight="1">
      <c r="A92" s="31">
        <v>38509</v>
      </c>
      <c r="B92" s="64" t="s">
        <v>34</v>
      </c>
      <c r="C92" s="90">
        <v>5.6100000000000004E-2</v>
      </c>
      <c r="D92" s="44" t="str">
        <f>IF(MONTH(A92)=MONTH(A93),"-",VLOOKUP(A92,'F03 inputs'!$AQ$8:$AV$3003,5))</f>
        <v>-</v>
      </c>
      <c r="E92" s="44" t="str">
        <f>IF(MONTH(A92)=MONTH(A93),"-",VLOOKUP(A92,'F03 inputs'!$AQ$8:$AV$3003,6))</f>
        <v>-</v>
      </c>
      <c r="F92" s="32">
        <f>VLOOKUP(B92,'F03 inputs'!$AW$9:$AZ$3003,3)</f>
        <v>-2.1340612564196191E-5</v>
      </c>
      <c r="G92" s="32">
        <f>VLOOKUP(B92,'F03 inputs'!$AW$9:$AZ$3003,4)</f>
        <v>-5.0284069203095899E-5</v>
      </c>
      <c r="I92" s="32">
        <f t="shared" si="6"/>
        <v>4.8533213194068047E-3</v>
      </c>
      <c r="J92" s="32">
        <f t="shared" si="7"/>
        <v>6.0953321319406811E-2</v>
      </c>
      <c r="K92" s="88">
        <f t="shared" si="8"/>
        <v>6.1882148164373429E-2</v>
      </c>
      <c r="M92" s="32">
        <f t="shared" si="9"/>
        <v>6.126592876581744E-3</v>
      </c>
      <c r="N92" s="32">
        <f t="shared" si="10"/>
        <v>6.2226592876581749E-2</v>
      </c>
      <c r="O92" s="43">
        <f t="shared" si="11"/>
        <v>6.3194630091838899E-2</v>
      </c>
      <c r="Q92" s="78"/>
      <c r="R92" s="75"/>
    </row>
    <row r="93" spans="1:18" ht="12.6" customHeight="1">
      <c r="A93" s="31">
        <v>38510</v>
      </c>
      <c r="B93" s="64" t="s">
        <v>34</v>
      </c>
      <c r="C93" s="90">
        <v>5.5750000000000001E-2</v>
      </c>
      <c r="D93" s="44" t="str">
        <f>IF(MONTH(A93)=MONTH(A94),"-",VLOOKUP(A93,'F03 inputs'!$AQ$8:$AV$3003,5))</f>
        <v>-</v>
      </c>
      <c r="E93" s="44" t="str">
        <f>IF(MONTH(A93)=MONTH(A94),"-",VLOOKUP(A93,'F03 inputs'!$AQ$8:$AV$3003,6))</f>
        <v>-</v>
      </c>
      <c r="F93" s="32">
        <f>VLOOKUP(B93,'F03 inputs'!$AW$9:$AZ$3003,3)</f>
        <v>-2.1340612564196191E-5</v>
      </c>
      <c r="G93" s="32">
        <f>VLOOKUP(B93,'F03 inputs'!$AW$9:$AZ$3003,4)</f>
        <v>-5.0284069203095899E-5</v>
      </c>
      <c r="I93" s="32">
        <f t="shared" si="6"/>
        <v>4.8319807068426084E-3</v>
      </c>
      <c r="J93" s="32">
        <f t="shared" si="7"/>
        <v>6.0581980706842606E-2</v>
      </c>
      <c r="K93" s="88">
        <f t="shared" si="8"/>
        <v>6.1499524803433347E-2</v>
      </c>
      <c r="M93" s="32">
        <f t="shared" si="9"/>
        <v>6.0763088073786482E-3</v>
      </c>
      <c r="N93" s="32">
        <f t="shared" si="10"/>
        <v>6.1826308807378647E-2</v>
      </c>
      <c r="O93" s="43">
        <f t="shared" si="11"/>
        <v>6.2781931922565093E-2</v>
      </c>
      <c r="Q93" s="78"/>
      <c r="R93" s="75"/>
    </row>
    <row r="94" spans="1:18" ht="12.6" customHeight="1">
      <c r="A94" s="31">
        <v>38511</v>
      </c>
      <c r="B94" s="64" t="s">
        <v>34</v>
      </c>
      <c r="C94" s="90">
        <v>5.5750000000000001E-2</v>
      </c>
      <c r="D94" s="44" t="str">
        <f>IF(MONTH(A94)=MONTH(A95),"-",VLOOKUP(A94,'F03 inputs'!$AQ$8:$AV$3003,5))</f>
        <v>-</v>
      </c>
      <c r="E94" s="44" t="str">
        <f>IF(MONTH(A94)=MONTH(A95),"-",VLOOKUP(A94,'F03 inputs'!$AQ$8:$AV$3003,6))</f>
        <v>-</v>
      </c>
      <c r="F94" s="32">
        <f>VLOOKUP(B94,'F03 inputs'!$AW$9:$AZ$3003,3)</f>
        <v>-2.1340612564196191E-5</v>
      </c>
      <c r="G94" s="32">
        <f>VLOOKUP(B94,'F03 inputs'!$AW$9:$AZ$3003,4)</f>
        <v>-5.0284069203095899E-5</v>
      </c>
      <c r="I94" s="32">
        <f t="shared" si="6"/>
        <v>4.810640094278412E-3</v>
      </c>
      <c r="J94" s="32">
        <f t="shared" si="7"/>
        <v>6.056064009427841E-2</v>
      </c>
      <c r="K94" s="88">
        <f t="shared" si="8"/>
        <v>6.1477537876435395E-2</v>
      </c>
      <c r="M94" s="32">
        <f t="shared" si="9"/>
        <v>6.0260247381755524E-3</v>
      </c>
      <c r="N94" s="32">
        <f t="shared" si="10"/>
        <v>6.1776024738175554E-2</v>
      </c>
      <c r="O94" s="43">
        <f t="shared" si="11"/>
        <v>6.2730094046288487E-2</v>
      </c>
      <c r="Q94" s="78"/>
      <c r="R94" s="75"/>
    </row>
    <row r="95" spans="1:18" ht="12.6" customHeight="1">
      <c r="A95" s="31">
        <v>38512</v>
      </c>
      <c r="B95" s="64" t="s">
        <v>34</v>
      </c>
      <c r="C95" s="90">
        <v>5.6050000000000003E-2</v>
      </c>
      <c r="D95" s="44" t="str">
        <f>IF(MONTH(A95)=MONTH(A96),"-",VLOOKUP(A95,'F03 inputs'!$AQ$8:$AV$3003,5))</f>
        <v>-</v>
      </c>
      <c r="E95" s="44" t="str">
        <f>IF(MONTH(A95)=MONTH(A96),"-",VLOOKUP(A95,'F03 inputs'!$AQ$8:$AV$3003,6))</f>
        <v>-</v>
      </c>
      <c r="F95" s="32">
        <f>VLOOKUP(B95,'F03 inputs'!$AW$9:$AZ$3003,3)</f>
        <v>-2.1340612564196191E-5</v>
      </c>
      <c r="G95" s="32">
        <f>VLOOKUP(B95,'F03 inputs'!$AW$9:$AZ$3003,4)</f>
        <v>-5.0284069203095899E-5</v>
      </c>
      <c r="I95" s="32">
        <f t="shared" si="6"/>
        <v>4.7892994817142157E-3</v>
      </c>
      <c r="J95" s="32">
        <f t="shared" si="7"/>
        <v>6.0839299481714217E-2</v>
      </c>
      <c r="K95" s="88">
        <f t="shared" si="8"/>
        <v>6.1764654572070699E-2</v>
      </c>
      <c r="M95" s="32">
        <f t="shared" si="9"/>
        <v>5.9757406689724566E-3</v>
      </c>
      <c r="N95" s="32">
        <f t="shared" si="10"/>
        <v>6.2025740668972457E-2</v>
      </c>
      <c r="O95" s="43">
        <f t="shared" si="11"/>
        <v>6.2987538795356235E-2</v>
      </c>
      <c r="Q95" s="78"/>
      <c r="R95" s="75"/>
    </row>
    <row r="96" spans="1:18" ht="12.6" customHeight="1">
      <c r="A96" s="31">
        <v>38513</v>
      </c>
      <c r="B96" s="64" t="s">
        <v>34</v>
      </c>
      <c r="C96" s="90">
        <v>5.6299999999999996E-2</v>
      </c>
      <c r="D96" s="44" t="str">
        <f>IF(MONTH(A96)=MONTH(A97),"-",VLOOKUP(A96,'F03 inputs'!$AQ$8:$AV$3003,5))</f>
        <v>-</v>
      </c>
      <c r="E96" s="44" t="str">
        <f>IF(MONTH(A96)=MONTH(A97),"-",VLOOKUP(A96,'F03 inputs'!$AQ$8:$AV$3003,6))</f>
        <v>-</v>
      </c>
      <c r="F96" s="32">
        <f>VLOOKUP(B96,'F03 inputs'!$AW$9:$AZ$3003,3)</f>
        <v>-2.1340612564196191E-5</v>
      </c>
      <c r="G96" s="32">
        <f>VLOOKUP(B96,'F03 inputs'!$AW$9:$AZ$3003,4)</f>
        <v>-5.0284069203095899E-5</v>
      </c>
      <c r="I96" s="32">
        <f t="shared" si="6"/>
        <v>4.7679588691500194E-3</v>
      </c>
      <c r="J96" s="32">
        <f t="shared" si="7"/>
        <v>6.1067958869150014E-2</v>
      </c>
      <c r="K96" s="88">
        <f t="shared" si="8"/>
        <v>6.200028276926095E-2</v>
      </c>
      <c r="M96" s="32">
        <f t="shared" si="9"/>
        <v>5.9254565997693609E-3</v>
      </c>
      <c r="N96" s="32">
        <f t="shared" si="10"/>
        <v>6.2225456599769358E-2</v>
      </c>
      <c r="O96" s="43">
        <f t="shared" si="11"/>
        <v>6.3193458462031726E-2</v>
      </c>
      <c r="Q96" s="78"/>
      <c r="R96" s="75"/>
    </row>
    <row r="97" spans="1:18" ht="12.6" customHeight="1">
      <c r="A97" s="31">
        <v>38517</v>
      </c>
      <c r="B97" s="64" t="s">
        <v>34</v>
      </c>
      <c r="C97" s="90">
        <v>5.7200000000000001E-2</v>
      </c>
      <c r="D97" s="44" t="str">
        <f>IF(MONTH(A97)=MONTH(A98),"-",VLOOKUP(A97,'F03 inputs'!$AQ$8:$AV$3003,5))</f>
        <v>-</v>
      </c>
      <c r="E97" s="44" t="str">
        <f>IF(MONTH(A97)=MONTH(A98),"-",VLOOKUP(A97,'F03 inputs'!$AQ$8:$AV$3003,6))</f>
        <v>-</v>
      </c>
      <c r="F97" s="32">
        <f>VLOOKUP(B97,'F03 inputs'!$AW$9:$AZ$3003,3)</f>
        <v>-2.1340612564196191E-5</v>
      </c>
      <c r="G97" s="32">
        <f>VLOOKUP(B97,'F03 inputs'!$AW$9:$AZ$3003,4)</f>
        <v>-5.0284069203095899E-5</v>
      </c>
      <c r="I97" s="32">
        <f t="shared" si="6"/>
        <v>4.7466182565858231E-3</v>
      </c>
      <c r="J97" s="32">
        <f t="shared" si="7"/>
        <v>6.1946618256585824E-2</v>
      </c>
      <c r="K97" s="88">
        <f t="shared" si="8"/>
        <v>6.2905964134942538E-2</v>
      </c>
      <c r="M97" s="32">
        <f t="shared" si="9"/>
        <v>5.8751725305662651E-3</v>
      </c>
      <c r="N97" s="32">
        <f t="shared" si="10"/>
        <v>6.307517253056627E-2</v>
      </c>
      <c r="O97" s="43">
        <f t="shared" si="11"/>
        <v>6.4069791878006432E-2</v>
      </c>
      <c r="Q97" s="78"/>
      <c r="R97" s="75"/>
    </row>
    <row r="98" spans="1:18" ht="12.6" customHeight="1">
      <c r="A98" s="31">
        <v>38518</v>
      </c>
      <c r="B98" s="64" t="s">
        <v>34</v>
      </c>
      <c r="C98" s="90">
        <v>5.74E-2</v>
      </c>
      <c r="D98" s="44" t="str">
        <f>IF(MONTH(A98)=MONTH(A99),"-",VLOOKUP(A98,'F03 inputs'!$AQ$8:$AV$3003,5))</f>
        <v>-</v>
      </c>
      <c r="E98" s="44" t="str">
        <f>IF(MONTH(A98)=MONTH(A99),"-",VLOOKUP(A98,'F03 inputs'!$AQ$8:$AV$3003,6))</f>
        <v>-</v>
      </c>
      <c r="F98" s="32">
        <f>VLOOKUP(B98,'F03 inputs'!$AW$9:$AZ$3003,3)</f>
        <v>-2.1340612564196191E-5</v>
      </c>
      <c r="G98" s="32">
        <f>VLOOKUP(B98,'F03 inputs'!$AW$9:$AZ$3003,4)</f>
        <v>-5.0284069203095899E-5</v>
      </c>
      <c r="I98" s="32">
        <f t="shared" si="6"/>
        <v>4.7252776440216268E-3</v>
      </c>
      <c r="J98" s="32">
        <f t="shared" si="7"/>
        <v>6.2125277644021627E-2</v>
      </c>
      <c r="K98" s="88">
        <f t="shared" si="8"/>
        <v>6.3090165174608304E-2</v>
      </c>
      <c r="M98" s="32">
        <f t="shared" si="9"/>
        <v>5.8248884613631693E-3</v>
      </c>
      <c r="N98" s="32">
        <f t="shared" si="10"/>
        <v>6.3224888461363163E-2</v>
      </c>
      <c r="O98" s="43">
        <f t="shared" si="11"/>
        <v>6.4224235091601134E-2</v>
      </c>
      <c r="Q98" s="78"/>
      <c r="R98" s="75"/>
    </row>
    <row r="99" spans="1:18" ht="12.6" customHeight="1">
      <c r="A99" s="31">
        <v>38519</v>
      </c>
      <c r="B99" s="64" t="s">
        <v>34</v>
      </c>
      <c r="C99" s="90">
        <v>5.7549999999999997E-2</v>
      </c>
      <c r="D99" s="44" t="str">
        <f>IF(MONTH(A99)=MONTH(A100),"-",VLOOKUP(A99,'F03 inputs'!$AQ$8:$AV$3003,5))</f>
        <v>-</v>
      </c>
      <c r="E99" s="44" t="str">
        <f>IF(MONTH(A99)=MONTH(A100),"-",VLOOKUP(A99,'F03 inputs'!$AQ$8:$AV$3003,6))</f>
        <v>-</v>
      </c>
      <c r="F99" s="32">
        <f>VLOOKUP(B99,'F03 inputs'!$AW$9:$AZ$3003,3)</f>
        <v>-2.1340612564196191E-5</v>
      </c>
      <c r="G99" s="32">
        <f>VLOOKUP(B99,'F03 inputs'!$AW$9:$AZ$3003,4)</f>
        <v>-5.0284069203095899E-5</v>
      </c>
      <c r="I99" s="32">
        <f t="shared" si="6"/>
        <v>4.7039370314574305E-3</v>
      </c>
      <c r="J99" s="32">
        <f t="shared" si="7"/>
        <v>6.2253937031457429E-2</v>
      </c>
      <c r="K99" s="88">
        <f t="shared" si="8"/>
        <v>6.3222825200436539E-2</v>
      </c>
      <c r="M99" s="32">
        <f t="shared" si="9"/>
        <v>5.7746043921600735E-3</v>
      </c>
      <c r="N99" s="32">
        <f t="shared" si="10"/>
        <v>6.3324604392160075E-2</v>
      </c>
      <c r="O99" s="43">
        <f t="shared" si="11"/>
        <v>6.432710577251588E-2</v>
      </c>
      <c r="Q99" s="78"/>
      <c r="R99" s="75"/>
    </row>
    <row r="100" spans="1:18" ht="12.6" customHeight="1">
      <c r="A100" s="31">
        <v>38520</v>
      </c>
      <c r="B100" s="64" t="s">
        <v>34</v>
      </c>
      <c r="C100" s="90">
        <v>5.7300000000000004E-2</v>
      </c>
      <c r="D100" s="44" t="str">
        <f>IF(MONTH(A100)=MONTH(A101),"-",VLOOKUP(A100,'F03 inputs'!$AQ$8:$AV$3003,5))</f>
        <v>-</v>
      </c>
      <c r="E100" s="44" t="str">
        <f>IF(MONTH(A100)=MONTH(A101),"-",VLOOKUP(A100,'F03 inputs'!$AQ$8:$AV$3003,6))</f>
        <v>-</v>
      </c>
      <c r="F100" s="32">
        <f>VLOOKUP(B100,'F03 inputs'!$AW$9:$AZ$3003,3)</f>
        <v>-2.1340612564196191E-5</v>
      </c>
      <c r="G100" s="32">
        <f>VLOOKUP(B100,'F03 inputs'!$AW$9:$AZ$3003,4)</f>
        <v>-5.0284069203095899E-5</v>
      </c>
      <c r="I100" s="32">
        <f t="shared" si="6"/>
        <v>4.6825964188932341E-3</v>
      </c>
      <c r="J100" s="32">
        <f t="shared" si="7"/>
        <v>6.198259641889324E-2</v>
      </c>
      <c r="K100" s="88">
        <f t="shared" si="8"/>
        <v>6.2943056983600254E-2</v>
      </c>
      <c r="M100" s="32">
        <f t="shared" si="9"/>
        <v>5.7243203229569778E-3</v>
      </c>
      <c r="N100" s="32">
        <f t="shared" si="10"/>
        <v>6.3024320322956975E-2</v>
      </c>
      <c r="O100" s="43">
        <f t="shared" si="11"/>
        <v>6.4017336560999727E-2</v>
      </c>
      <c r="Q100" s="78"/>
      <c r="R100" s="75"/>
    </row>
    <row r="101" spans="1:18" ht="12.6" customHeight="1">
      <c r="A101" s="31">
        <v>38523</v>
      </c>
      <c r="B101" s="64" t="s">
        <v>34</v>
      </c>
      <c r="C101" s="90">
        <v>5.7249999999999995E-2</v>
      </c>
      <c r="D101" s="44" t="str">
        <f>IF(MONTH(A101)=MONTH(A102),"-",VLOOKUP(A101,'F03 inputs'!$AQ$8:$AV$3003,5))</f>
        <v>-</v>
      </c>
      <c r="E101" s="44" t="str">
        <f>IF(MONTH(A101)=MONTH(A102),"-",VLOOKUP(A101,'F03 inputs'!$AQ$8:$AV$3003,6))</f>
        <v>-</v>
      </c>
      <c r="F101" s="32">
        <f>VLOOKUP(B101,'F03 inputs'!$AW$9:$AZ$3003,3)</f>
        <v>-2.1340612564196191E-5</v>
      </c>
      <c r="G101" s="32">
        <f>VLOOKUP(B101,'F03 inputs'!$AW$9:$AZ$3003,4)</f>
        <v>-5.0284069203095899E-5</v>
      </c>
      <c r="I101" s="32">
        <f t="shared" si="6"/>
        <v>4.6612558063290378E-3</v>
      </c>
      <c r="J101" s="32">
        <f t="shared" si="7"/>
        <v>6.191125580632903E-2</v>
      </c>
      <c r="K101" s="88">
        <f t="shared" si="8"/>
        <v>6.2869506705208078E-2</v>
      </c>
      <c r="M101" s="32">
        <f t="shared" si="9"/>
        <v>5.674036253753882E-3</v>
      </c>
      <c r="N101" s="32">
        <f t="shared" si="10"/>
        <v>6.2924036253753882E-2</v>
      </c>
      <c r="O101" s="43">
        <f t="shared" si="11"/>
        <v>6.3913894838369956E-2</v>
      </c>
      <c r="Q101" s="78"/>
      <c r="R101" s="75"/>
    </row>
    <row r="102" spans="1:18" ht="12.6" customHeight="1">
      <c r="A102" s="31">
        <v>38524</v>
      </c>
      <c r="B102" s="64" t="s">
        <v>34</v>
      </c>
      <c r="C102" s="90">
        <v>5.765E-2</v>
      </c>
      <c r="D102" s="44" t="str">
        <f>IF(MONTH(A102)=MONTH(A103),"-",VLOOKUP(A102,'F03 inputs'!$AQ$8:$AV$3003,5))</f>
        <v>-</v>
      </c>
      <c r="E102" s="44" t="str">
        <f>IF(MONTH(A102)=MONTH(A103),"-",VLOOKUP(A102,'F03 inputs'!$AQ$8:$AV$3003,6))</f>
        <v>-</v>
      </c>
      <c r="F102" s="32">
        <f>VLOOKUP(B102,'F03 inputs'!$AW$9:$AZ$3003,3)</f>
        <v>-2.1340612564196191E-5</v>
      </c>
      <c r="G102" s="32">
        <f>VLOOKUP(B102,'F03 inputs'!$AW$9:$AZ$3003,4)</f>
        <v>-5.0284069203095899E-5</v>
      </c>
      <c r="I102" s="32">
        <f t="shared" si="6"/>
        <v>4.6399151937648415E-3</v>
      </c>
      <c r="J102" s="32">
        <f t="shared" si="7"/>
        <v>6.2289915193764839E-2</v>
      </c>
      <c r="K102" s="88">
        <f t="shared" si="8"/>
        <v>6.3259923577476673E-2</v>
      </c>
      <c r="M102" s="32">
        <f t="shared" si="9"/>
        <v>5.6237521845507862E-3</v>
      </c>
      <c r="N102" s="32">
        <f t="shared" si="10"/>
        <v>6.327375218455078E-2</v>
      </c>
      <c r="O102" s="43">
        <f t="shared" si="11"/>
        <v>6.4274644113428758E-2</v>
      </c>
      <c r="Q102" s="78"/>
      <c r="R102" s="75"/>
    </row>
    <row r="103" spans="1:18" ht="12.6" customHeight="1">
      <c r="A103" s="31">
        <v>38525</v>
      </c>
      <c r="B103" s="64" t="s">
        <v>34</v>
      </c>
      <c r="C103" s="90">
        <v>5.7149999999999999E-2</v>
      </c>
      <c r="D103" s="44" t="str">
        <f>IF(MONTH(A103)=MONTH(A104),"-",VLOOKUP(A103,'F03 inputs'!$AQ$8:$AV$3003,5))</f>
        <v>-</v>
      </c>
      <c r="E103" s="44" t="str">
        <f>IF(MONTH(A103)=MONTH(A104),"-",VLOOKUP(A103,'F03 inputs'!$AQ$8:$AV$3003,6))</f>
        <v>-</v>
      </c>
      <c r="F103" s="32">
        <f>VLOOKUP(B103,'F03 inputs'!$AW$9:$AZ$3003,3)</f>
        <v>-2.1340612564196191E-5</v>
      </c>
      <c r="G103" s="32">
        <f>VLOOKUP(B103,'F03 inputs'!$AW$9:$AZ$3003,4)</f>
        <v>-5.0284069203095899E-5</v>
      </c>
      <c r="I103" s="32">
        <f t="shared" si="6"/>
        <v>4.6185745812006452E-3</v>
      </c>
      <c r="J103" s="32">
        <f t="shared" si="7"/>
        <v>6.1768574581200643E-2</v>
      </c>
      <c r="K103" s="88">
        <f t="shared" si="8"/>
        <v>6.2722413782648978E-2</v>
      </c>
      <c r="M103" s="32">
        <f t="shared" si="9"/>
        <v>5.5734681153476904E-3</v>
      </c>
      <c r="N103" s="32">
        <f t="shared" si="10"/>
        <v>6.2723468115347694E-2</v>
      </c>
      <c r="O103" s="43">
        <f t="shared" si="11"/>
        <v>6.3707026478452278E-2</v>
      </c>
      <c r="Q103" s="78"/>
      <c r="R103" s="75"/>
    </row>
    <row r="104" spans="1:18" ht="12.6" customHeight="1">
      <c r="A104" s="31">
        <v>38526</v>
      </c>
      <c r="B104" s="64" t="s">
        <v>34</v>
      </c>
      <c r="C104" s="90">
        <v>5.62E-2</v>
      </c>
      <c r="D104" s="44" t="str">
        <f>IF(MONTH(A104)=MONTH(A105),"-",VLOOKUP(A104,'F03 inputs'!$AQ$8:$AV$3003,5))</f>
        <v>-</v>
      </c>
      <c r="E104" s="44" t="str">
        <f>IF(MONTH(A104)=MONTH(A105),"-",VLOOKUP(A104,'F03 inputs'!$AQ$8:$AV$3003,6))</f>
        <v>-</v>
      </c>
      <c r="F104" s="32">
        <f>VLOOKUP(B104,'F03 inputs'!$AW$9:$AZ$3003,3)</f>
        <v>-2.1340612564196191E-5</v>
      </c>
      <c r="G104" s="32">
        <f>VLOOKUP(B104,'F03 inputs'!$AW$9:$AZ$3003,4)</f>
        <v>-5.0284069203095899E-5</v>
      </c>
      <c r="I104" s="32">
        <f t="shared" si="6"/>
        <v>4.5972339686364489E-3</v>
      </c>
      <c r="J104" s="32">
        <f t="shared" si="7"/>
        <v>6.0797233968636448E-2</v>
      </c>
      <c r="K104" s="88">
        <f t="shared" si="8"/>
        <v>6.1721309883195685E-2</v>
      </c>
      <c r="M104" s="32">
        <f t="shared" si="9"/>
        <v>5.5231840461445946E-3</v>
      </c>
      <c r="N104" s="32">
        <f t="shared" si="10"/>
        <v>6.1723184046144595E-2</v>
      </c>
      <c r="O104" s="43">
        <f t="shared" si="11"/>
        <v>6.2675621908343304E-2</v>
      </c>
      <c r="Q104" s="78"/>
      <c r="R104" s="75"/>
    </row>
    <row r="105" spans="1:18" ht="12.6" customHeight="1">
      <c r="A105" s="31">
        <v>38527</v>
      </c>
      <c r="B105" s="64" t="s">
        <v>34</v>
      </c>
      <c r="C105" s="90">
        <v>5.5899999999999998E-2</v>
      </c>
      <c r="D105" s="44" t="str">
        <f>IF(MONTH(A105)=MONTH(A106),"-",VLOOKUP(A105,'F03 inputs'!$AQ$8:$AV$3003,5))</f>
        <v>-</v>
      </c>
      <c r="E105" s="44" t="str">
        <f>IF(MONTH(A105)=MONTH(A106),"-",VLOOKUP(A105,'F03 inputs'!$AQ$8:$AV$3003,6))</f>
        <v>-</v>
      </c>
      <c r="F105" s="32">
        <f>VLOOKUP(B105,'F03 inputs'!$AW$9:$AZ$3003,3)</f>
        <v>-2.1340612564196191E-5</v>
      </c>
      <c r="G105" s="32">
        <f>VLOOKUP(B105,'F03 inputs'!$AW$9:$AZ$3003,4)</f>
        <v>-5.0284069203095899E-5</v>
      </c>
      <c r="I105" s="32">
        <f t="shared" si="6"/>
        <v>4.5758933560722526E-3</v>
      </c>
      <c r="J105" s="32">
        <f t="shared" si="7"/>
        <v>6.0475893356072251E-2</v>
      </c>
      <c r="K105" s="88">
        <f t="shared" si="8"/>
        <v>6.1390226775375867E-2</v>
      </c>
      <c r="M105" s="32">
        <f t="shared" si="9"/>
        <v>5.4728999769414989E-3</v>
      </c>
      <c r="N105" s="32">
        <f t="shared" si="10"/>
        <v>6.1372899976941495E-2</v>
      </c>
      <c r="O105" s="43">
        <f t="shared" si="11"/>
        <v>6.2314558189836333E-2</v>
      </c>
      <c r="Q105" s="78"/>
      <c r="R105" s="75"/>
    </row>
    <row r="106" spans="1:18" ht="12.6" customHeight="1">
      <c r="A106" s="31">
        <v>38530</v>
      </c>
      <c r="B106" s="64" t="s">
        <v>34</v>
      </c>
      <c r="C106" s="90">
        <v>5.5649999999999998E-2</v>
      </c>
      <c r="D106" s="44" t="str">
        <f>IF(MONTH(A106)=MONTH(A107),"-",VLOOKUP(A106,'F03 inputs'!$AQ$8:$AV$3003,5))</f>
        <v>-</v>
      </c>
      <c r="E106" s="44" t="str">
        <f>IF(MONTH(A106)=MONTH(A107),"-",VLOOKUP(A106,'F03 inputs'!$AQ$8:$AV$3003,6))</f>
        <v>-</v>
      </c>
      <c r="F106" s="32">
        <f>VLOOKUP(B106,'F03 inputs'!$AW$9:$AZ$3003,3)</f>
        <v>-2.1340612564196191E-5</v>
      </c>
      <c r="G106" s="32">
        <f>VLOOKUP(B106,'F03 inputs'!$AW$9:$AZ$3003,4)</f>
        <v>-5.0284069203095899E-5</v>
      </c>
      <c r="I106" s="32">
        <f t="shared" si="6"/>
        <v>4.5545527435080562E-3</v>
      </c>
      <c r="J106" s="32">
        <f t="shared" si="7"/>
        <v>6.0204552743508055E-2</v>
      </c>
      <c r="K106" s="88">
        <f t="shared" si="8"/>
        <v>6.1110699786269373E-2</v>
      </c>
      <c r="M106" s="32">
        <f t="shared" si="9"/>
        <v>5.4226159077384031E-3</v>
      </c>
      <c r="N106" s="32">
        <f t="shared" si="10"/>
        <v>6.1072615907738402E-2</v>
      </c>
      <c r="O106" s="43">
        <f t="shared" si="11"/>
        <v>6.2005082011191925E-2</v>
      </c>
      <c r="Q106" s="78"/>
      <c r="R106" s="75"/>
    </row>
    <row r="107" spans="1:18" ht="12.6" customHeight="1">
      <c r="A107" s="31">
        <v>38531</v>
      </c>
      <c r="B107" s="64" t="s">
        <v>34</v>
      </c>
      <c r="C107" s="90">
        <v>5.5800000000000002E-2</v>
      </c>
      <c r="D107" s="44" t="str">
        <f>IF(MONTH(A107)=MONTH(A108),"-",VLOOKUP(A107,'F03 inputs'!$AQ$8:$AV$3003,5))</f>
        <v>-</v>
      </c>
      <c r="E107" s="44" t="str">
        <f>IF(MONTH(A107)=MONTH(A108),"-",VLOOKUP(A107,'F03 inputs'!$AQ$8:$AV$3003,6))</f>
        <v>-</v>
      </c>
      <c r="F107" s="32">
        <f>VLOOKUP(B107,'F03 inputs'!$AW$9:$AZ$3003,3)</f>
        <v>-2.1340612564196191E-5</v>
      </c>
      <c r="G107" s="32">
        <f>VLOOKUP(B107,'F03 inputs'!$AW$9:$AZ$3003,4)</f>
        <v>-5.0284069203095899E-5</v>
      </c>
      <c r="I107" s="32">
        <f t="shared" si="6"/>
        <v>4.5332121309438599E-3</v>
      </c>
      <c r="J107" s="32">
        <f t="shared" si="7"/>
        <v>6.0333212130943864E-2</v>
      </c>
      <c r="K107" s="88">
        <f t="shared" si="8"/>
        <v>6.1243236252453315E-2</v>
      </c>
      <c r="M107" s="32">
        <f t="shared" si="9"/>
        <v>5.3723318385353073E-3</v>
      </c>
      <c r="N107" s="32">
        <f t="shared" si="10"/>
        <v>6.1172331838535307E-2</v>
      </c>
      <c r="O107" s="43">
        <f t="shared" si="11"/>
        <v>6.2107845384176352E-2</v>
      </c>
      <c r="Q107" s="78"/>
      <c r="R107" s="75"/>
    </row>
    <row r="108" spans="1:18" ht="12.6" customHeight="1">
      <c r="A108" s="31">
        <v>38532</v>
      </c>
      <c r="B108" s="64" t="s">
        <v>34</v>
      </c>
      <c r="C108" s="90">
        <v>5.6150000000000005E-2</v>
      </c>
      <c r="D108" s="44" t="str">
        <f>IF(MONTH(A108)=MONTH(A109),"-",VLOOKUP(A108,'F03 inputs'!$AQ$8:$AV$3003,5))</f>
        <v>-</v>
      </c>
      <c r="E108" s="44" t="str">
        <f>IF(MONTH(A108)=MONTH(A109),"-",VLOOKUP(A108,'F03 inputs'!$AQ$8:$AV$3003,6))</f>
        <v>-</v>
      </c>
      <c r="F108" s="32">
        <f>VLOOKUP(B108,'F03 inputs'!$AW$9:$AZ$3003,3)</f>
        <v>-2.1340612564196191E-5</v>
      </c>
      <c r="G108" s="32">
        <f>VLOOKUP(B108,'F03 inputs'!$AW$9:$AZ$3003,4)</f>
        <v>-5.0284069203095899E-5</v>
      </c>
      <c r="I108" s="32">
        <f t="shared" si="6"/>
        <v>4.5118715183796636E-3</v>
      </c>
      <c r="J108" s="32">
        <f t="shared" si="7"/>
        <v>6.0661871518379672E-2</v>
      </c>
      <c r="K108" s="88">
        <f t="shared" si="8"/>
        <v>6.158183718240795E-2</v>
      </c>
      <c r="M108" s="32">
        <f t="shared" si="9"/>
        <v>5.3220477693322115E-3</v>
      </c>
      <c r="N108" s="32">
        <f t="shared" si="10"/>
        <v>6.1472047769332218E-2</v>
      </c>
      <c r="O108" s="43">
        <f t="shared" si="11"/>
        <v>6.2416750933570908E-2</v>
      </c>
      <c r="Q108" s="78"/>
      <c r="R108" s="75"/>
    </row>
    <row r="109" spans="1:18" ht="12.6" customHeight="1">
      <c r="A109" s="31">
        <v>38533</v>
      </c>
      <c r="B109" s="64" t="s">
        <v>34</v>
      </c>
      <c r="C109" s="90">
        <v>5.62E-2</v>
      </c>
      <c r="D109" s="44">
        <f>IF(MONTH(A109)=MONTH(A110),"-",VLOOKUP(A109,'F03 inputs'!$AQ$8:$AV$3003,5))</f>
        <v>4.4905309058154699E-3</v>
      </c>
      <c r="E109" s="44">
        <f>IF(MONTH(A109)=MONTH(A110),"-",VLOOKUP(A109,'F03 inputs'!$AQ$8:$AV$3003,6))</f>
        <v>5.2717637001291132E-3</v>
      </c>
      <c r="F109" s="32">
        <f>VLOOKUP(B109,'F03 inputs'!$AW$9:$AZ$3003,3)</f>
        <v>-2.1340612564196191E-5</v>
      </c>
      <c r="G109" s="32">
        <f>VLOOKUP(B109,'F03 inputs'!$AW$9:$AZ$3003,4)</f>
        <v>-5.0284069203095899E-5</v>
      </c>
      <c r="I109" s="32">
        <f t="shared" si="6"/>
        <v>4.4905309058154699E-3</v>
      </c>
      <c r="J109" s="32">
        <f t="shared" si="7"/>
        <v>6.0690530905815471E-2</v>
      </c>
      <c r="K109" s="88">
        <f t="shared" si="8"/>
        <v>6.161136604122297E-2</v>
      </c>
      <c r="M109" s="32">
        <f t="shared" si="9"/>
        <v>5.2717637001291132E-3</v>
      </c>
      <c r="N109" s="32">
        <f t="shared" si="10"/>
        <v>6.1471763700129113E-2</v>
      </c>
      <c r="O109" s="43">
        <f t="shared" si="11"/>
        <v>6.2416458133230046E-2</v>
      </c>
      <c r="Q109" s="78"/>
      <c r="R109" s="75"/>
    </row>
    <row r="110" spans="1:18" ht="12.6" customHeight="1">
      <c r="A110" s="31">
        <v>38534</v>
      </c>
      <c r="B110" s="64" t="s">
        <v>35</v>
      </c>
      <c r="C110" s="90">
        <v>5.5750000000000001E-2</v>
      </c>
      <c r="D110" s="44" t="str">
        <f>IF(MONTH(A110)=MONTH(A111),"-",VLOOKUP(A110,'F03 inputs'!$AQ$8:$AV$3003,5))</f>
        <v>-</v>
      </c>
      <c r="E110" s="44" t="str">
        <f>IF(MONTH(A110)=MONTH(A111),"-",VLOOKUP(A110,'F03 inputs'!$AQ$8:$AV$3003,6))</f>
        <v>-</v>
      </c>
      <c r="F110" s="32">
        <f>VLOOKUP(B110,'F03 inputs'!$AW$9:$AZ$3003,3)</f>
        <v>-1.3740174280014211E-6</v>
      </c>
      <c r="G110" s="32">
        <f>VLOOKUP(B110,'F03 inputs'!$AW$9:$AZ$3003,4)</f>
        <v>1.0100195486484464E-5</v>
      </c>
      <c r="I110" s="32">
        <f t="shared" si="6"/>
        <v>4.4891568883874688E-3</v>
      </c>
      <c r="J110" s="32">
        <f t="shared" si="7"/>
        <v>6.023915688838747E-2</v>
      </c>
      <c r="K110" s="88">
        <f t="shared" si="8"/>
        <v>6.114634589404333E-2</v>
      </c>
      <c r="M110" s="32">
        <f t="shared" si="9"/>
        <v>5.2818638956155977E-3</v>
      </c>
      <c r="N110" s="32">
        <f t="shared" si="10"/>
        <v>6.1031863895615601E-2</v>
      </c>
      <c r="O110" s="43">
        <f t="shared" si="11"/>
        <v>6.1963085998258949E-2</v>
      </c>
      <c r="Q110" s="78"/>
      <c r="R110" s="75"/>
    </row>
    <row r="111" spans="1:18" ht="12.6" customHeight="1">
      <c r="A111" s="31">
        <v>38537</v>
      </c>
      <c r="B111" s="64" t="s">
        <v>35</v>
      </c>
      <c r="C111" s="90">
        <v>5.6899999999999992E-2</v>
      </c>
      <c r="D111" s="44" t="str">
        <f>IF(MONTH(A111)=MONTH(A112),"-",VLOOKUP(A111,'F03 inputs'!$AQ$8:$AV$3003,5))</f>
        <v>-</v>
      </c>
      <c r="E111" s="44" t="str">
        <f>IF(MONTH(A111)=MONTH(A112),"-",VLOOKUP(A111,'F03 inputs'!$AQ$8:$AV$3003,6))</f>
        <v>-</v>
      </c>
      <c r="F111" s="32">
        <f>VLOOKUP(B111,'F03 inputs'!$AW$9:$AZ$3003,3)</f>
        <v>-1.3740174280014211E-6</v>
      </c>
      <c r="G111" s="32">
        <f>VLOOKUP(B111,'F03 inputs'!$AW$9:$AZ$3003,4)</f>
        <v>1.0100195486484464E-5</v>
      </c>
      <c r="I111" s="32">
        <f t="shared" si="6"/>
        <v>4.4877828709594678E-3</v>
      </c>
      <c r="J111" s="32">
        <f t="shared" si="7"/>
        <v>6.1387782870959459E-2</v>
      </c>
      <c r="K111" s="88">
        <f t="shared" si="8"/>
        <v>6.2329897842412496E-2</v>
      </c>
      <c r="M111" s="32">
        <f t="shared" si="9"/>
        <v>5.2919640911020822E-3</v>
      </c>
      <c r="N111" s="32">
        <f t="shared" si="10"/>
        <v>6.2191964091102073E-2</v>
      </c>
      <c r="O111" s="43">
        <f t="shared" si="11"/>
        <v>6.3158924190479082E-2</v>
      </c>
      <c r="Q111" s="78"/>
      <c r="R111" s="75"/>
    </row>
    <row r="112" spans="1:18" ht="12.6" customHeight="1">
      <c r="A112" s="31">
        <v>38538</v>
      </c>
      <c r="B112" s="64" t="s">
        <v>35</v>
      </c>
      <c r="C112" s="90">
        <v>5.6600000000000004E-2</v>
      </c>
      <c r="D112" s="44" t="str">
        <f>IF(MONTH(A112)=MONTH(A113),"-",VLOOKUP(A112,'F03 inputs'!$AQ$8:$AV$3003,5))</f>
        <v>-</v>
      </c>
      <c r="E112" s="44" t="str">
        <f>IF(MONTH(A112)=MONTH(A113),"-",VLOOKUP(A112,'F03 inputs'!$AQ$8:$AV$3003,6))</f>
        <v>-</v>
      </c>
      <c r="F112" s="32">
        <f>VLOOKUP(B112,'F03 inputs'!$AW$9:$AZ$3003,3)</f>
        <v>-1.3740174280014211E-6</v>
      </c>
      <c r="G112" s="32">
        <f>VLOOKUP(B112,'F03 inputs'!$AW$9:$AZ$3003,4)</f>
        <v>1.0100195486484464E-5</v>
      </c>
      <c r="I112" s="32">
        <f t="shared" si="6"/>
        <v>4.4864088535314667E-3</v>
      </c>
      <c r="J112" s="32">
        <f t="shared" si="7"/>
        <v>6.1086408853531469E-2</v>
      </c>
      <c r="K112" s="88">
        <f t="shared" si="8"/>
        <v>6.2019296190186646E-2</v>
      </c>
      <c r="M112" s="32">
        <f t="shared" si="9"/>
        <v>5.3020642865885667E-3</v>
      </c>
      <c r="N112" s="32">
        <f t="shared" si="10"/>
        <v>6.1902064286588572E-2</v>
      </c>
      <c r="O112" s="43">
        <f t="shared" si="11"/>
        <v>6.2860030677323708E-2</v>
      </c>
      <c r="Q112" s="78"/>
      <c r="R112" s="75"/>
    </row>
    <row r="113" spans="1:18" ht="12.6" customHeight="1">
      <c r="A113" s="31">
        <v>38539</v>
      </c>
      <c r="B113" s="64" t="s">
        <v>35</v>
      </c>
      <c r="C113" s="90">
        <v>5.6399999999999999E-2</v>
      </c>
      <c r="D113" s="44" t="str">
        <f>IF(MONTH(A113)=MONTH(A114),"-",VLOOKUP(A113,'F03 inputs'!$AQ$8:$AV$3003,5))</f>
        <v>-</v>
      </c>
      <c r="E113" s="44" t="str">
        <f>IF(MONTH(A113)=MONTH(A114),"-",VLOOKUP(A113,'F03 inputs'!$AQ$8:$AV$3003,6))</f>
        <v>-</v>
      </c>
      <c r="F113" s="32">
        <f>VLOOKUP(B113,'F03 inputs'!$AW$9:$AZ$3003,3)</f>
        <v>-1.3740174280014211E-6</v>
      </c>
      <c r="G113" s="32">
        <f>VLOOKUP(B113,'F03 inputs'!$AW$9:$AZ$3003,4)</f>
        <v>1.0100195486484464E-5</v>
      </c>
      <c r="I113" s="32">
        <f t="shared" si="6"/>
        <v>4.4850348361034657E-3</v>
      </c>
      <c r="J113" s="32">
        <f t="shared" si="7"/>
        <v>6.0885034836103462E-2</v>
      </c>
      <c r="K113" s="88">
        <f t="shared" si="8"/>
        <v>6.1811781702852064E-2</v>
      </c>
      <c r="M113" s="32">
        <f t="shared" si="9"/>
        <v>5.3121644820750512E-3</v>
      </c>
      <c r="N113" s="32">
        <f t="shared" si="10"/>
        <v>6.1712164482075046E-2</v>
      </c>
      <c r="O113" s="43">
        <f t="shared" si="11"/>
        <v>6.2664262293340656E-2</v>
      </c>
      <c r="Q113" s="78"/>
      <c r="R113" s="75"/>
    </row>
    <row r="114" spans="1:18" ht="12.6" customHeight="1">
      <c r="A114" s="31">
        <v>38540</v>
      </c>
      <c r="B114" s="64" t="s">
        <v>35</v>
      </c>
      <c r="C114" s="90">
        <v>5.6799999999999996E-2</v>
      </c>
      <c r="D114" s="44" t="str">
        <f>IF(MONTH(A114)=MONTH(A115),"-",VLOOKUP(A114,'F03 inputs'!$AQ$8:$AV$3003,5))</f>
        <v>-</v>
      </c>
      <c r="E114" s="44" t="str">
        <f>IF(MONTH(A114)=MONTH(A115),"-",VLOOKUP(A114,'F03 inputs'!$AQ$8:$AV$3003,6))</f>
        <v>-</v>
      </c>
      <c r="F114" s="32">
        <f>VLOOKUP(B114,'F03 inputs'!$AW$9:$AZ$3003,3)</f>
        <v>-1.3740174280014211E-6</v>
      </c>
      <c r="G114" s="32">
        <f>VLOOKUP(B114,'F03 inputs'!$AW$9:$AZ$3003,4)</f>
        <v>1.0100195486484464E-5</v>
      </c>
      <c r="I114" s="32">
        <f t="shared" si="6"/>
        <v>4.4836608186754646E-3</v>
      </c>
      <c r="J114" s="32">
        <f t="shared" si="7"/>
        <v>6.1283660818675464E-2</v>
      </c>
      <c r="K114" s="88">
        <f t="shared" si="8"/>
        <v>6.2222582589509967E-2</v>
      </c>
      <c r="M114" s="32">
        <f t="shared" si="9"/>
        <v>5.3222646775615357E-3</v>
      </c>
      <c r="N114" s="32">
        <f t="shared" si="10"/>
        <v>6.2122264677561531E-2</v>
      </c>
      <c r="O114" s="43">
        <f t="shared" si="11"/>
        <v>6.3087058619728964E-2</v>
      </c>
      <c r="Q114" s="78"/>
      <c r="R114" s="75"/>
    </row>
    <row r="115" spans="1:18" ht="12.6" customHeight="1">
      <c r="A115" s="31">
        <v>38541</v>
      </c>
      <c r="B115" s="64" t="s">
        <v>35</v>
      </c>
      <c r="C115" s="90">
        <v>5.6299999999999996E-2</v>
      </c>
      <c r="D115" s="44" t="str">
        <f>IF(MONTH(A115)=MONTH(A116),"-",VLOOKUP(A115,'F03 inputs'!$AQ$8:$AV$3003,5))</f>
        <v>-</v>
      </c>
      <c r="E115" s="44" t="str">
        <f>IF(MONTH(A115)=MONTH(A116),"-",VLOOKUP(A115,'F03 inputs'!$AQ$8:$AV$3003,6))</f>
        <v>-</v>
      </c>
      <c r="F115" s="32">
        <f>VLOOKUP(B115,'F03 inputs'!$AW$9:$AZ$3003,3)</f>
        <v>-1.3740174280014211E-6</v>
      </c>
      <c r="G115" s="32">
        <f>VLOOKUP(B115,'F03 inputs'!$AW$9:$AZ$3003,4)</f>
        <v>1.0100195486484464E-5</v>
      </c>
      <c r="I115" s="32">
        <f t="shared" si="6"/>
        <v>4.4822868012474636E-3</v>
      </c>
      <c r="J115" s="32">
        <f t="shared" si="7"/>
        <v>6.0782286801247462E-2</v>
      </c>
      <c r="K115" s="88">
        <f t="shared" si="8"/>
        <v>6.1705908398444587E-2</v>
      </c>
      <c r="M115" s="32">
        <f t="shared" si="9"/>
        <v>5.3323648730480202E-3</v>
      </c>
      <c r="N115" s="32">
        <f t="shared" si="10"/>
        <v>6.1632364873048018E-2</v>
      </c>
      <c r="O115" s="43">
        <f t="shared" si="11"/>
        <v>6.2582001973009227E-2</v>
      </c>
      <c r="Q115" s="78"/>
      <c r="R115" s="75"/>
    </row>
    <row r="116" spans="1:18" ht="12.6" customHeight="1">
      <c r="A116" s="31">
        <v>38544</v>
      </c>
      <c r="B116" s="64" t="s">
        <v>35</v>
      </c>
      <c r="C116" s="90">
        <v>5.67E-2</v>
      </c>
      <c r="D116" s="44" t="str">
        <f>IF(MONTH(A116)=MONTH(A117),"-",VLOOKUP(A116,'F03 inputs'!$AQ$8:$AV$3003,5))</f>
        <v>-</v>
      </c>
      <c r="E116" s="44" t="str">
        <f>IF(MONTH(A116)=MONTH(A117),"-",VLOOKUP(A116,'F03 inputs'!$AQ$8:$AV$3003,6))</f>
        <v>-</v>
      </c>
      <c r="F116" s="32">
        <f>VLOOKUP(B116,'F03 inputs'!$AW$9:$AZ$3003,3)</f>
        <v>-1.3740174280014211E-6</v>
      </c>
      <c r="G116" s="32">
        <f>VLOOKUP(B116,'F03 inputs'!$AW$9:$AZ$3003,4)</f>
        <v>1.0100195486484464E-5</v>
      </c>
      <c r="I116" s="32">
        <f t="shared" si="6"/>
        <v>4.4809127838194625E-3</v>
      </c>
      <c r="J116" s="32">
        <f t="shared" si="7"/>
        <v>6.1180912783819465E-2</v>
      </c>
      <c r="K116" s="88">
        <f t="shared" si="8"/>
        <v>6.2116688806084674E-2</v>
      </c>
      <c r="M116" s="32">
        <f t="shared" si="9"/>
        <v>5.3424650685345047E-3</v>
      </c>
      <c r="N116" s="32">
        <f t="shared" si="10"/>
        <v>6.2042465068534502E-2</v>
      </c>
      <c r="O116" s="43">
        <f t="shared" si="11"/>
        <v>6.3004781936479848E-2</v>
      </c>
      <c r="Q116" s="78"/>
      <c r="R116" s="75"/>
    </row>
    <row r="117" spans="1:18" ht="12.6" customHeight="1">
      <c r="A117" s="31">
        <v>38545</v>
      </c>
      <c r="B117" s="64" t="s">
        <v>35</v>
      </c>
      <c r="C117" s="90">
        <v>5.7000000000000002E-2</v>
      </c>
      <c r="D117" s="44" t="str">
        <f>IF(MONTH(A117)=MONTH(A118),"-",VLOOKUP(A117,'F03 inputs'!$AQ$8:$AV$3003,5))</f>
        <v>-</v>
      </c>
      <c r="E117" s="44" t="str">
        <f>IF(MONTH(A117)=MONTH(A118),"-",VLOOKUP(A117,'F03 inputs'!$AQ$8:$AV$3003,6))</f>
        <v>-</v>
      </c>
      <c r="F117" s="32">
        <f>VLOOKUP(B117,'F03 inputs'!$AW$9:$AZ$3003,3)</f>
        <v>-1.3740174280014211E-6</v>
      </c>
      <c r="G117" s="32">
        <f>VLOOKUP(B117,'F03 inputs'!$AW$9:$AZ$3003,4)</f>
        <v>1.0100195486484464E-5</v>
      </c>
      <c r="I117" s="32">
        <f t="shared" si="6"/>
        <v>4.4795387663914615E-3</v>
      </c>
      <c r="J117" s="32">
        <f t="shared" si="7"/>
        <v>6.1479538766391464E-2</v>
      </c>
      <c r="K117" s="88">
        <f t="shared" si="8"/>
        <v>6.2424472188123303E-2</v>
      </c>
      <c r="M117" s="32">
        <f t="shared" si="9"/>
        <v>5.3525652640209892E-3</v>
      </c>
      <c r="N117" s="32">
        <f t="shared" si="10"/>
        <v>6.2352565264020991E-2</v>
      </c>
      <c r="O117" s="43">
        <f t="shared" si="11"/>
        <v>6.3324525862772152E-2</v>
      </c>
      <c r="Q117" s="78"/>
      <c r="R117" s="75"/>
    </row>
    <row r="118" spans="1:18" ht="12.6" customHeight="1">
      <c r="A118" s="31">
        <v>38546</v>
      </c>
      <c r="B118" s="64" t="s">
        <v>35</v>
      </c>
      <c r="C118" s="90">
        <v>5.7249999999999995E-2</v>
      </c>
      <c r="D118" s="44" t="str">
        <f>IF(MONTH(A118)=MONTH(A119),"-",VLOOKUP(A118,'F03 inputs'!$AQ$8:$AV$3003,5))</f>
        <v>-</v>
      </c>
      <c r="E118" s="44" t="str">
        <f>IF(MONTH(A118)=MONTH(A119),"-",VLOOKUP(A118,'F03 inputs'!$AQ$8:$AV$3003,6))</f>
        <v>-</v>
      </c>
      <c r="F118" s="32">
        <f>VLOOKUP(B118,'F03 inputs'!$AW$9:$AZ$3003,3)</f>
        <v>-1.3740174280014211E-6</v>
      </c>
      <c r="G118" s="32">
        <f>VLOOKUP(B118,'F03 inputs'!$AW$9:$AZ$3003,4)</f>
        <v>1.0100195486484464E-5</v>
      </c>
      <c r="I118" s="32">
        <f t="shared" si="6"/>
        <v>4.4781647489634605E-3</v>
      </c>
      <c r="J118" s="32">
        <f t="shared" si="7"/>
        <v>6.1728164748963456E-2</v>
      </c>
      <c r="K118" s="88">
        <f t="shared" si="8"/>
        <v>6.2680756329782206E-2</v>
      </c>
      <c r="M118" s="32">
        <f t="shared" si="9"/>
        <v>5.3626654595074737E-3</v>
      </c>
      <c r="N118" s="32">
        <f t="shared" si="10"/>
        <v>6.2612665459507472E-2</v>
      </c>
      <c r="O118" s="43">
        <f t="shared" si="11"/>
        <v>6.3592751928493563E-2</v>
      </c>
      <c r="Q118" s="78"/>
      <c r="R118" s="75"/>
    </row>
    <row r="119" spans="1:18" ht="12.6" customHeight="1">
      <c r="A119" s="31">
        <v>38547</v>
      </c>
      <c r="B119" s="64" t="s">
        <v>35</v>
      </c>
      <c r="C119" s="90">
        <v>5.6950000000000001E-2</v>
      </c>
      <c r="D119" s="44" t="str">
        <f>IF(MONTH(A119)=MONTH(A120),"-",VLOOKUP(A119,'F03 inputs'!$AQ$8:$AV$3003,5))</f>
        <v>-</v>
      </c>
      <c r="E119" s="44" t="str">
        <f>IF(MONTH(A119)=MONTH(A120),"-",VLOOKUP(A119,'F03 inputs'!$AQ$8:$AV$3003,6))</f>
        <v>-</v>
      </c>
      <c r="F119" s="32">
        <f>VLOOKUP(B119,'F03 inputs'!$AW$9:$AZ$3003,3)</f>
        <v>-1.3740174280014211E-6</v>
      </c>
      <c r="G119" s="32">
        <f>VLOOKUP(B119,'F03 inputs'!$AW$9:$AZ$3003,4)</f>
        <v>1.0100195486484464E-5</v>
      </c>
      <c r="I119" s="32">
        <f t="shared" si="6"/>
        <v>4.4767907315354594E-3</v>
      </c>
      <c r="J119" s="32">
        <f t="shared" si="7"/>
        <v>6.1426790731535459E-2</v>
      </c>
      <c r="K119" s="88">
        <f t="shared" si="8"/>
        <v>6.2370103386429232E-2</v>
      </c>
      <c r="M119" s="32">
        <f t="shared" si="9"/>
        <v>5.3727656549939582E-3</v>
      </c>
      <c r="N119" s="32">
        <f t="shared" si="10"/>
        <v>6.2322765654993957E-2</v>
      </c>
      <c r="O119" s="43">
        <f t="shared" si="11"/>
        <v>6.3293797434715859E-2</v>
      </c>
      <c r="Q119" s="78"/>
      <c r="R119" s="75"/>
    </row>
    <row r="120" spans="1:18" ht="12.6" customHeight="1">
      <c r="A120" s="31">
        <v>38548</v>
      </c>
      <c r="B120" s="64" t="s">
        <v>35</v>
      </c>
      <c r="C120" s="90">
        <v>5.6799999999999996E-2</v>
      </c>
      <c r="D120" s="44" t="str">
        <f>IF(MONTH(A120)=MONTH(A121),"-",VLOOKUP(A120,'F03 inputs'!$AQ$8:$AV$3003,5))</f>
        <v>-</v>
      </c>
      <c r="E120" s="44" t="str">
        <f>IF(MONTH(A120)=MONTH(A121),"-",VLOOKUP(A120,'F03 inputs'!$AQ$8:$AV$3003,6))</f>
        <v>-</v>
      </c>
      <c r="F120" s="32">
        <f>VLOOKUP(B120,'F03 inputs'!$AW$9:$AZ$3003,3)</f>
        <v>-1.3740174280014211E-6</v>
      </c>
      <c r="G120" s="32">
        <f>VLOOKUP(B120,'F03 inputs'!$AW$9:$AZ$3003,4)</f>
        <v>1.0100195486484464E-5</v>
      </c>
      <c r="I120" s="32">
        <f t="shared" si="6"/>
        <v>4.4754167141074584E-3</v>
      </c>
      <c r="J120" s="32">
        <f t="shared" si="7"/>
        <v>6.1275416714107453E-2</v>
      </c>
      <c r="K120" s="88">
        <f t="shared" si="8"/>
        <v>6.2214085887479342E-2</v>
      </c>
      <c r="M120" s="32">
        <f t="shared" si="9"/>
        <v>5.3828658504804427E-3</v>
      </c>
      <c r="N120" s="32">
        <f t="shared" si="10"/>
        <v>6.218286585048044E-2</v>
      </c>
      <c r="O120" s="43">
        <f t="shared" si="11"/>
        <v>6.3149543051825408E-2</v>
      </c>
      <c r="Q120" s="78"/>
      <c r="R120" s="75"/>
    </row>
    <row r="121" spans="1:18" ht="12.6" customHeight="1">
      <c r="A121" s="31">
        <v>38551</v>
      </c>
      <c r="B121" s="64" t="s">
        <v>35</v>
      </c>
      <c r="C121" s="90">
        <v>5.7099999999999998E-2</v>
      </c>
      <c r="D121" s="44" t="str">
        <f>IF(MONTH(A121)=MONTH(A122),"-",VLOOKUP(A121,'F03 inputs'!$AQ$8:$AV$3003,5))</f>
        <v>-</v>
      </c>
      <c r="E121" s="44" t="str">
        <f>IF(MONTH(A121)=MONTH(A122),"-",VLOOKUP(A121,'F03 inputs'!$AQ$8:$AV$3003,6))</f>
        <v>-</v>
      </c>
      <c r="F121" s="32">
        <f>VLOOKUP(B121,'F03 inputs'!$AW$9:$AZ$3003,3)</f>
        <v>-1.3740174280014211E-6</v>
      </c>
      <c r="G121" s="32">
        <f>VLOOKUP(B121,'F03 inputs'!$AW$9:$AZ$3003,4)</f>
        <v>1.0100195486484464E-5</v>
      </c>
      <c r="I121" s="32">
        <f t="shared" si="6"/>
        <v>4.4740426966794573E-3</v>
      </c>
      <c r="J121" s="32">
        <f t="shared" si="7"/>
        <v>6.1574042696679453E-2</v>
      </c>
      <c r="K121" s="88">
        <f t="shared" si="8"/>
        <v>6.2521883380182386E-2</v>
      </c>
      <c r="M121" s="32">
        <f t="shared" si="9"/>
        <v>5.3929660459669272E-3</v>
      </c>
      <c r="N121" s="32">
        <f t="shared" si="10"/>
        <v>6.2492966045966922E-2</v>
      </c>
      <c r="O121" s="43">
        <f t="shared" si="11"/>
        <v>6.3469308747272635E-2</v>
      </c>
      <c r="Q121" s="78"/>
      <c r="R121" s="75"/>
    </row>
    <row r="122" spans="1:18" ht="12.6" customHeight="1">
      <c r="A122" s="31">
        <v>38552</v>
      </c>
      <c r="B122" s="64" t="s">
        <v>35</v>
      </c>
      <c r="C122" s="90">
        <v>5.7300000000000004E-2</v>
      </c>
      <c r="D122" s="44" t="str">
        <f>IF(MONTH(A122)=MONTH(A123),"-",VLOOKUP(A122,'F03 inputs'!$AQ$8:$AV$3003,5))</f>
        <v>-</v>
      </c>
      <c r="E122" s="44" t="str">
        <f>IF(MONTH(A122)=MONTH(A123),"-",VLOOKUP(A122,'F03 inputs'!$AQ$8:$AV$3003,6))</f>
        <v>-</v>
      </c>
      <c r="F122" s="32">
        <f>VLOOKUP(B122,'F03 inputs'!$AW$9:$AZ$3003,3)</f>
        <v>-1.3740174280014211E-6</v>
      </c>
      <c r="G122" s="32">
        <f>VLOOKUP(B122,'F03 inputs'!$AW$9:$AZ$3003,4)</f>
        <v>1.0100195486484464E-5</v>
      </c>
      <c r="I122" s="32">
        <f t="shared" si="6"/>
        <v>4.4726686792514563E-3</v>
      </c>
      <c r="J122" s="32">
        <f t="shared" si="7"/>
        <v>6.1772668679251463E-2</v>
      </c>
      <c r="K122" s="88">
        <f t="shared" si="8"/>
        <v>6.27266343281907E-2</v>
      </c>
      <c r="M122" s="32">
        <f t="shared" si="9"/>
        <v>5.4030662414534117E-3</v>
      </c>
      <c r="N122" s="32">
        <f t="shared" si="10"/>
        <v>6.2703066241453415E-2</v>
      </c>
      <c r="O122" s="43">
        <f t="shared" si="11"/>
        <v>6.3685984870473611E-2</v>
      </c>
      <c r="Q122" s="78"/>
      <c r="R122" s="75"/>
    </row>
    <row r="123" spans="1:18" ht="12.6" customHeight="1">
      <c r="A123" s="31">
        <v>38553</v>
      </c>
      <c r="B123" s="64" t="s">
        <v>35</v>
      </c>
      <c r="C123" s="90">
        <v>5.7050000000000003E-2</v>
      </c>
      <c r="D123" s="44" t="str">
        <f>IF(MONTH(A123)=MONTH(A124),"-",VLOOKUP(A123,'F03 inputs'!$AQ$8:$AV$3003,5))</f>
        <v>-</v>
      </c>
      <c r="E123" s="44" t="str">
        <f>IF(MONTH(A123)=MONTH(A124),"-",VLOOKUP(A123,'F03 inputs'!$AQ$8:$AV$3003,6))</f>
        <v>-</v>
      </c>
      <c r="F123" s="32">
        <f>VLOOKUP(B123,'F03 inputs'!$AW$9:$AZ$3003,3)</f>
        <v>-1.3740174280014211E-6</v>
      </c>
      <c r="G123" s="32">
        <f>VLOOKUP(B123,'F03 inputs'!$AW$9:$AZ$3003,4)</f>
        <v>1.0100195486484464E-5</v>
      </c>
      <c r="I123" s="32">
        <f t="shared" si="6"/>
        <v>4.4712946618234552E-3</v>
      </c>
      <c r="J123" s="32">
        <f t="shared" si="7"/>
        <v>6.1521294661823461E-2</v>
      </c>
      <c r="K123" s="88">
        <f t="shared" si="8"/>
        <v>6.2467512086040067E-2</v>
      </c>
      <c r="M123" s="32">
        <f t="shared" si="9"/>
        <v>5.4131664369398962E-3</v>
      </c>
      <c r="N123" s="32">
        <f t="shared" si="10"/>
        <v>6.2463166436939901E-2</v>
      </c>
      <c r="O123" s="43">
        <f t="shared" si="11"/>
        <v>6.3438578227272169E-2</v>
      </c>
      <c r="Q123" s="78"/>
      <c r="R123" s="75"/>
    </row>
    <row r="124" spans="1:18" ht="12.6" customHeight="1">
      <c r="A124" s="31">
        <v>38554</v>
      </c>
      <c r="B124" s="64" t="s">
        <v>35</v>
      </c>
      <c r="C124" s="90">
        <v>5.6950000000000001E-2</v>
      </c>
      <c r="D124" s="44" t="str">
        <f>IF(MONTH(A124)=MONTH(A125),"-",VLOOKUP(A124,'F03 inputs'!$AQ$8:$AV$3003,5))</f>
        <v>-</v>
      </c>
      <c r="E124" s="44" t="str">
        <f>IF(MONTH(A124)=MONTH(A125),"-",VLOOKUP(A124,'F03 inputs'!$AQ$8:$AV$3003,6))</f>
        <v>-</v>
      </c>
      <c r="F124" s="32">
        <f>VLOOKUP(B124,'F03 inputs'!$AW$9:$AZ$3003,3)</f>
        <v>-1.3740174280014211E-6</v>
      </c>
      <c r="G124" s="32">
        <f>VLOOKUP(B124,'F03 inputs'!$AW$9:$AZ$3003,4)</f>
        <v>1.0100195486484464E-5</v>
      </c>
      <c r="I124" s="32">
        <f t="shared" si="6"/>
        <v>4.4699206443954542E-3</v>
      </c>
      <c r="J124" s="32">
        <f t="shared" si="7"/>
        <v>6.1419920644395457E-2</v>
      </c>
      <c r="K124" s="88">
        <f t="shared" si="8"/>
        <v>6.2363022307386329E-2</v>
      </c>
      <c r="M124" s="32">
        <f t="shared" si="9"/>
        <v>5.4232666324263807E-3</v>
      </c>
      <c r="N124" s="32">
        <f t="shared" si="10"/>
        <v>6.2373266632426379E-2</v>
      </c>
      <c r="O124" s="43">
        <f t="shared" si="11"/>
        <v>6.3345872730026231E-2</v>
      </c>
      <c r="Q124" s="78"/>
      <c r="R124" s="75"/>
    </row>
    <row r="125" spans="1:18" ht="12.6" customHeight="1">
      <c r="A125" s="31">
        <v>38555</v>
      </c>
      <c r="B125" s="64" t="s">
        <v>35</v>
      </c>
      <c r="C125" s="90">
        <v>5.7800000000000004E-2</v>
      </c>
      <c r="D125" s="44" t="str">
        <f>IF(MONTH(A125)=MONTH(A126),"-",VLOOKUP(A125,'F03 inputs'!$AQ$8:$AV$3003,5))</f>
        <v>-</v>
      </c>
      <c r="E125" s="44" t="str">
        <f>IF(MONTH(A125)=MONTH(A126),"-",VLOOKUP(A125,'F03 inputs'!$AQ$8:$AV$3003,6))</f>
        <v>-</v>
      </c>
      <c r="F125" s="32">
        <f>VLOOKUP(B125,'F03 inputs'!$AW$9:$AZ$3003,3)</f>
        <v>-1.3740174280014211E-6</v>
      </c>
      <c r="G125" s="32">
        <f>VLOOKUP(B125,'F03 inputs'!$AW$9:$AZ$3003,4)</f>
        <v>1.0100195486484464E-5</v>
      </c>
      <c r="I125" s="32">
        <f t="shared" si="6"/>
        <v>4.4685466269674531E-3</v>
      </c>
      <c r="J125" s="32">
        <f t="shared" si="7"/>
        <v>6.2268546626967458E-2</v>
      </c>
      <c r="K125" s="88">
        <f t="shared" si="8"/>
        <v>6.3237889601725827E-2</v>
      </c>
      <c r="M125" s="32">
        <f t="shared" si="9"/>
        <v>5.4333668279128652E-3</v>
      </c>
      <c r="N125" s="32">
        <f t="shared" si="10"/>
        <v>6.3233366827912862E-2</v>
      </c>
      <c r="O125" s="43">
        <f t="shared" si="11"/>
        <v>6.4232981498011155E-2</v>
      </c>
      <c r="Q125" s="78"/>
      <c r="R125" s="75"/>
    </row>
    <row r="126" spans="1:18" ht="12.6" customHeight="1">
      <c r="A126" s="31">
        <v>38558</v>
      </c>
      <c r="B126" s="64" t="s">
        <v>35</v>
      </c>
      <c r="C126" s="90">
        <v>5.7000000000000002E-2</v>
      </c>
      <c r="D126" s="44" t="str">
        <f>IF(MONTH(A126)=MONTH(A127),"-",VLOOKUP(A126,'F03 inputs'!$AQ$8:$AV$3003,5))</f>
        <v>-</v>
      </c>
      <c r="E126" s="44" t="str">
        <f>IF(MONTH(A126)=MONTH(A127),"-",VLOOKUP(A126,'F03 inputs'!$AQ$8:$AV$3003,6))</f>
        <v>-</v>
      </c>
      <c r="F126" s="32">
        <f>VLOOKUP(B126,'F03 inputs'!$AW$9:$AZ$3003,3)</f>
        <v>-1.3740174280014211E-6</v>
      </c>
      <c r="G126" s="32">
        <f>VLOOKUP(B126,'F03 inputs'!$AW$9:$AZ$3003,4)</f>
        <v>1.0100195486484464E-5</v>
      </c>
      <c r="I126" s="32">
        <f t="shared" si="6"/>
        <v>4.4671726095394521E-3</v>
      </c>
      <c r="J126" s="32">
        <f t="shared" si="7"/>
        <v>6.1467172609539454E-2</v>
      </c>
      <c r="K126" s="88">
        <f t="shared" si="8"/>
        <v>6.2411725936692308E-2</v>
      </c>
      <c r="M126" s="32">
        <f t="shared" si="9"/>
        <v>5.4434670233993497E-3</v>
      </c>
      <c r="N126" s="32">
        <f t="shared" si="10"/>
        <v>6.2443467023399354E-2</v>
      </c>
      <c r="O126" s="43">
        <f t="shared" si="11"/>
        <v>6.3418263666875196E-2</v>
      </c>
      <c r="Q126" s="78"/>
      <c r="R126" s="75"/>
    </row>
    <row r="127" spans="1:18" ht="12.6" customHeight="1">
      <c r="A127" s="31">
        <v>38559</v>
      </c>
      <c r="B127" s="64" t="s">
        <v>35</v>
      </c>
      <c r="C127" s="90">
        <v>5.6799999999999996E-2</v>
      </c>
      <c r="D127" s="44" t="str">
        <f>IF(MONTH(A127)=MONTH(A128),"-",VLOOKUP(A127,'F03 inputs'!$AQ$8:$AV$3003,5))</f>
        <v>-</v>
      </c>
      <c r="E127" s="44" t="str">
        <f>IF(MONTH(A127)=MONTH(A128),"-",VLOOKUP(A127,'F03 inputs'!$AQ$8:$AV$3003,6))</f>
        <v>-</v>
      </c>
      <c r="F127" s="32">
        <f>VLOOKUP(B127,'F03 inputs'!$AW$9:$AZ$3003,3)</f>
        <v>-1.3740174280014211E-6</v>
      </c>
      <c r="G127" s="32">
        <f>VLOOKUP(B127,'F03 inputs'!$AW$9:$AZ$3003,4)</f>
        <v>1.0100195486484464E-5</v>
      </c>
      <c r="I127" s="32">
        <f t="shared" si="6"/>
        <v>4.465798592111451E-3</v>
      </c>
      <c r="J127" s="32">
        <f t="shared" si="7"/>
        <v>6.1265798592111446E-2</v>
      </c>
      <c r="K127" s="88">
        <f t="shared" si="8"/>
        <v>6.220417311139359E-2</v>
      </c>
      <c r="M127" s="32">
        <f t="shared" si="9"/>
        <v>5.4535672188858342E-3</v>
      </c>
      <c r="N127" s="32">
        <f t="shared" si="10"/>
        <v>6.2253567218885829E-2</v>
      </c>
      <c r="O127" s="43">
        <f t="shared" si="11"/>
        <v>6.3222443876754797E-2</v>
      </c>
      <c r="Q127" s="78"/>
      <c r="R127" s="75"/>
    </row>
    <row r="128" spans="1:18" ht="12.6" customHeight="1">
      <c r="A128" s="31">
        <v>38560</v>
      </c>
      <c r="B128" s="64" t="s">
        <v>35</v>
      </c>
      <c r="C128" s="90">
        <v>5.6449999999999993E-2</v>
      </c>
      <c r="D128" s="44" t="str">
        <f>IF(MONTH(A128)=MONTH(A129),"-",VLOOKUP(A128,'F03 inputs'!$AQ$8:$AV$3003,5))</f>
        <v>-</v>
      </c>
      <c r="E128" s="44" t="str">
        <f>IF(MONTH(A128)=MONTH(A129),"-",VLOOKUP(A128,'F03 inputs'!$AQ$8:$AV$3003,6))</f>
        <v>-</v>
      </c>
      <c r="F128" s="32">
        <f>VLOOKUP(B128,'F03 inputs'!$AW$9:$AZ$3003,3)</f>
        <v>-1.3740174280014211E-6</v>
      </c>
      <c r="G128" s="32">
        <f>VLOOKUP(B128,'F03 inputs'!$AW$9:$AZ$3003,4)</f>
        <v>1.0100195486484464E-5</v>
      </c>
      <c r="I128" s="32">
        <f t="shared" si="6"/>
        <v>4.46442457468345E-3</v>
      </c>
      <c r="J128" s="32">
        <f t="shared" si="7"/>
        <v>6.0914424574683441E-2</v>
      </c>
      <c r="K128" s="88">
        <f t="shared" si="8"/>
        <v>6.1842066354999448E-2</v>
      </c>
      <c r="M128" s="32">
        <f t="shared" si="9"/>
        <v>5.4636674143723188E-3</v>
      </c>
      <c r="N128" s="32">
        <f t="shared" si="10"/>
        <v>6.1913667414372313E-2</v>
      </c>
      <c r="O128" s="43">
        <f t="shared" si="11"/>
        <v>6.2871992967546753E-2</v>
      </c>
      <c r="Q128" s="78"/>
      <c r="R128" s="75"/>
    </row>
    <row r="129" spans="1:18" ht="12.6" customHeight="1">
      <c r="A129" s="31">
        <v>38561</v>
      </c>
      <c r="B129" s="64" t="s">
        <v>35</v>
      </c>
      <c r="C129" s="90">
        <v>5.6550000000000003E-2</v>
      </c>
      <c r="D129" s="44" t="str">
        <f>IF(MONTH(A129)=MONTH(A130),"-",VLOOKUP(A129,'F03 inputs'!$AQ$8:$AV$3003,5))</f>
        <v>-</v>
      </c>
      <c r="E129" s="44" t="str">
        <f>IF(MONTH(A129)=MONTH(A130),"-",VLOOKUP(A129,'F03 inputs'!$AQ$8:$AV$3003,6))</f>
        <v>-</v>
      </c>
      <c r="F129" s="32">
        <f>VLOOKUP(B129,'F03 inputs'!$AW$9:$AZ$3003,3)</f>
        <v>-1.3740174280014211E-6</v>
      </c>
      <c r="G129" s="32">
        <f>VLOOKUP(B129,'F03 inputs'!$AW$9:$AZ$3003,4)</f>
        <v>1.0100195486484464E-5</v>
      </c>
      <c r="I129" s="32">
        <f t="shared" si="6"/>
        <v>4.4630505572554489E-3</v>
      </c>
      <c r="J129" s="32">
        <f t="shared" si="7"/>
        <v>6.1013050557255449E-2</v>
      </c>
      <c r="K129" s="88">
        <f t="shared" si="8"/>
        <v>6.1943698641830691E-2</v>
      </c>
      <c r="M129" s="32">
        <f t="shared" si="9"/>
        <v>5.4737676098588033E-3</v>
      </c>
      <c r="N129" s="32">
        <f t="shared" si="10"/>
        <v>6.202376760985881E-2</v>
      </c>
      <c r="O129" s="43">
        <f t="shared" si="11"/>
        <v>6.2985504546989146E-2</v>
      </c>
      <c r="Q129" s="78"/>
      <c r="R129" s="75"/>
    </row>
    <row r="130" spans="1:18" ht="12.6" customHeight="1">
      <c r="A130" s="31">
        <v>38562</v>
      </c>
      <c r="B130" s="64" t="s">
        <v>35</v>
      </c>
      <c r="C130" s="90">
        <v>5.5999999999999994E-2</v>
      </c>
      <c r="D130" s="44">
        <f>IF(MONTH(A130)=MONTH(A131),"-",VLOOKUP(A130,'F03 inputs'!$AQ$8:$AV$3003,5))</f>
        <v>4.4616765398274401E-3</v>
      </c>
      <c r="E130" s="44">
        <f>IF(MONTH(A130)=MONTH(A131),"-",VLOOKUP(A130,'F03 inputs'!$AQ$8:$AV$3003,6))</f>
        <v>5.4838678053452869E-3</v>
      </c>
      <c r="F130" s="32">
        <f>VLOOKUP(B130,'F03 inputs'!$AW$9:$AZ$3003,3)</f>
        <v>-1.3740174280014211E-6</v>
      </c>
      <c r="G130" s="32">
        <f>VLOOKUP(B130,'F03 inputs'!$AW$9:$AZ$3003,4)</f>
        <v>1.0100195486484464E-5</v>
      </c>
      <c r="I130" s="32">
        <f t="shared" si="6"/>
        <v>4.4616765398274401E-3</v>
      </c>
      <c r="J130" s="32">
        <f t="shared" si="7"/>
        <v>6.0461676539827432E-2</v>
      </c>
      <c r="K130" s="88">
        <f t="shared" si="8"/>
        <v>6.1375580122329021E-2</v>
      </c>
      <c r="M130" s="32">
        <f t="shared" si="9"/>
        <v>5.4838678053452869E-3</v>
      </c>
      <c r="N130" s="32">
        <f t="shared" si="10"/>
        <v>6.1483867805345281E-2</v>
      </c>
      <c r="O130" s="43">
        <f t="shared" si="11"/>
        <v>6.2428934305421624E-2</v>
      </c>
      <c r="Q130" s="78"/>
      <c r="R130" s="75"/>
    </row>
    <row r="131" spans="1:18" ht="12.6" customHeight="1">
      <c r="A131" s="31">
        <v>38566</v>
      </c>
      <c r="B131" s="64" t="s">
        <v>36</v>
      </c>
      <c r="C131" s="90">
        <v>5.7350000000000005E-2</v>
      </c>
      <c r="D131" s="44" t="str">
        <f>IF(MONTH(A131)=MONTH(A132),"-",VLOOKUP(A131,'F03 inputs'!$AQ$8:$AV$3003,5))</f>
        <v>-</v>
      </c>
      <c r="E131" s="44" t="str">
        <f>IF(MONTH(A131)=MONTH(A132),"-",VLOOKUP(A131,'F03 inputs'!$AQ$8:$AV$3003,6))</f>
        <v>-</v>
      </c>
      <c r="F131" s="32">
        <f>VLOOKUP(B131,'F03 inputs'!$AW$9:$AZ$3003,3)</f>
        <v>4.5379882273366173E-7</v>
      </c>
      <c r="G131" s="32">
        <f>VLOOKUP(B131,'F03 inputs'!$AW$9:$AZ$3003,4)</f>
        <v>6.0439276756269378E-6</v>
      </c>
      <c r="I131" s="32">
        <f t="shared" si="6"/>
        <v>4.4621303386501738E-3</v>
      </c>
      <c r="J131" s="32">
        <f t="shared" si="7"/>
        <v>6.1812130338650177E-2</v>
      </c>
      <c r="K131" s="88">
        <f t="shared" si="8"/>
        <v>6.2767315202900908E-2</v>
      </c>
      <c r="M131" s="32">
        <f t="shared" si="9"/>
        <v>5.489911733020914E-3</v>
      </c>
      <c r="N131" s="32">
        <f t="shared" si="10"/>
        <v>6.283991173302092E-2</v>
      </c>
      <c r="O131" s="43">
        <f t="shared" si="11"/>
        <v>6.3827125359674497E-2</v>
      </c>
      <c r="Q131" s="78"/>
      <c r="R131" s="75"/>
    </row>
    <row r="132" spans="1:18" ht="12.6" customHeight="1">
      <c r="A132" s="31">
        <v>38567</v>
      </c>
      <c r="B132" s="64" t="s">
        <v>36</v>
      </c>
      <c r="C132" s="90">
        <v>5.7750000000000003E-2</v>
      </c>
      <c r="D132" s="44" t="str">
        <f>IF(MONTH(A132)=MONTH(A133),"-",VLOOKUP(A132,'F03 inputs'!$AQ$8:$AV$3003,5))</f>
        <v>-</v>
      </c>
      <c r="E132" s="44" t="str">
        <f>IF(MONTH(A132)=MONTH(A133),"-",VLOOKUP(A132,'F03 inputs'!$AQ$8:$AV$3003,6))</f>
        <v>-</v>
      </c>
      <c r="F132" s="32">
        <f>VLOOKUP(B132,'F03 inputs'!$AW$9:$AZ$3003,3)</f>
        <v>4.5379882273366173E-7</v>
      </c>
      <c r="G132" s="32">
        <f>VLOOKUP(B132,'F03 inputs'!$AW$9:$AZ$3003,4)</f>
        <v>6.0439276756269378E-6</v>
      </c>
      <c r="I132" s="32">
        <f t="shared" si="6"/>
        <v>4.4625841374729075E-3</v>
      </c>
      <c r="J132" s="32">
        <f t="shared" si="7"/>
        <v>6.2212584137472909E-2</v>
      </c>
      <c r="K132" s="88">
        <f t="shared" si="8"/>
        <v>6.3180185543738387E-2</v>
      </c>
      <c r="M132" s="32">
        <f t="shared" si="9"/>
        <v>5.4959556606965412E-3</v>
      </c>
      <c r="N132" s="32">
        <f t="shared" si="10"/>
        <v>6.3245955660696546E-2</v>
      </c>
      <c r="O132" s="43">
        <f t="shared" si="11"/>
        <v>6.4245968387555363E-2</v>
      </c>
      <c r="Q132" s="78"/>
      <c r="R132" s="75"/>
    </row>
    <row r="133" spans="1:18" ht="12.6" customHeight="1">
      <c r="A133" s="31">
        <v>38568</v>
      </c>
      <c r="B133" s="64" t="s">
        <v>36</v>
      </c>
      <c r="C133" s="90">
        <v>5.7500000000000002E-2</v>
      </c>
      <c r="D133" s="44" t="str">
        <f>IF(MONTH(A133)=MONTH(A134),"-",VLOOKUP(A133,'F03 inputs'!$AQ$8:$AV$3003,5))</f>
        <v>-</v>
      </c>
      <c r="E133" s="44" t="str">
        <f>IF(MONTH(A133)=MONTH(A134),"-",VLOOKUP(A133,'F03 inputs'!$AQ$8:$AV$3003,6))</f>
        <v>-</v>
      </c>
      <c r="F133" s="32">
        <f>VLOOKUP(B133,'F03 inputs'!$AW$9:$AZ$3003,3)</f>
        <v>4.5379882273366173E-7</v>
      </c>
      <c r="G133" s="32">
        <f>VLOOKUP(B133,'F03 inputs'!$AW$9:$AZ$3003,4)</f>
        <v>6.0439276756269378E-6</v>
      </c>
      <c r="I133" s="32">
        <f t="shared" si="6"/>
        <v>4.4630379362956413E-3</v>
      </c>
      <c r="J133" s="32">
        <f t="shared" si="7"/>
        <v>6.1963037936295644E-2</v>
      </c>
      <c r="K133" s="88">
        <f t="shared" si="8"/>
        <v>6.2922892453869173E-2</v>
      </c>
      <c r="M133" s="32">
        <f t="shared" si="9"/>
        <v>5.5019995883721683E-3</v>
      </c>
      <c r="N133" s="32">
        <f t="shared" si="10"/>
        <v>6.3001999588372173E-2</v>
      </c>
      <c r="O133" s="43">
        <f t="shared" si="11"/>
        <v>6.3994312576405754E-2</v>
      </c>
      <c r="Q133" s="78"/>
      <c r="R133" s="75"/>
    </row>
    <row r="134" spans="1:18" ht="12.6" customHeight="1">
      <c r="A134" s="31">
        <v>38569</v>
      </c>
      <c r="B134" s="64" t="s">
        <v>36</v>
      </c>
      <c r="C134" s="90">
        <v>5.7800000000000004E-2</v>
      </c>
      <c r="D134" s="44" t="str">
        <f>IF(MONTH(A134)=MONTH(A135),"-",VLOOKUP(A134,'F03 inputs'!$AQ$8:$AV$3003,5))</f>
        <v>-</v>
      </c>
      <c r="E134" s="44" t="str">
        <f>IF(MONTH(A134)=MONTH(A135),"-",VLOOKUP(A134,'F03 inputs'!$AQ$8:$AV$3003,6))</f>
        <v>-</v>
      </c>
      <c r="F134" s="32">
        <f>VLOOKUP(B134,'F03 inputs'!$AW$9:$AZ$3003,3)</f>
        <v>4.5379882273366173E-7</v>
      </c>
      <c r="G134" s="32">
        <f>VLOOKUP(B134,'F03 inputs'!$AW$9:$AZ$3003,4)</f>
        <v>6.0439276756269378E-6</v>
      </c>
      <c r="I134" s="32">
        <f t="shared" ref="I134:I197" si="12">IF(D134&lt;&gt;"-",D134,I133+F134)</f>
        <v>4.463491735118375E-3</v>
      </c>
      <c r="J134" s="32">
        <f t="shared" ref="J134:J197" si="13">C134+I134</f>
        <v>6.226349173511838E-2</v>
      </c>
      <c r="K134" s="88">
        <f t="shared" ref="K134:K197" si="14">EFFECT(J134,2)</f>
        <v>6.3232677335880894E-2</v>
      </c>
      <c r="M134" s="32">
        <f t="shared" ref="M134:M197" si="15">IF(E134&lt;&gt;"-",E134,M133+G134)</f>
        <v>5.5080435160477954E-3</v>
      </c>
      <c r="N134" s="32">
        <f t="shared" ref="N134:N197" si="16">C134+M134</f>
        <v>6.3308043516047796E-2</v>
      </c>
      <c r="O134" s="43">
        <f t="shared" ref="O134:O197" si="17">EFFECT(N134,2)</f>
        <v>6.4310020609505303E-2</v>
      </c>
      <c r="Q134" s="78"/>
      <c r="R134" s="75"/>
    </row>
    <row r="135" spans="1:18" ht="12.6" customHeight="1">
      <c r="A135" s="31">
        <v>38572</v>
      </c>
      <c r="B135" s="64" t="s">
        <v>36</v>
      </c>
      <c r="C135" s="90">
        <v>5.8449999999999995E-2</v>
      </c>
      <c r="D135" s="44" t="str">
        <f>IF(MONTH(A135)=MONTH(A136),"-",VLOOKUP(A135,'F03 inputs'!$AQ$8:$AV$3003,5))</f>
        <v>-</v>
      </c>
      <c r="E135" s="44" t="str">
        <f>IF(MONTH(A135)=MONTH(A136),"-",VLOOKUP(A135,'F03 inputs'!$AQ$8:$AV$3003,6))</f>
        <v>-</v>
      </c>
      <c r="F135" s="32">
        <f>VLOOKUP(B135,'F03 inputs'!$AW$9:$AZ$3003,3)</f>
        <v>4.5379882273366173E-7</v>
      </c>
      <c r="G135" s="32">
        <f>VLOOKUP(B135,'F03 inputs'!$AW$9:$AZ$3003,4)</f>
        <v>6.0439276756269378E-6</v>
      </c>
      <c r="I135" s="32">
        <f t="shared" si="12"/>
        <v>4.4639455339411088E-3</v>
      </c>
      <c r="J135" s="32">
        <f t="shared" si="13"/>
        <v>6.2913945533941099E-2</v>
      </c>
      <c r="K135" s="88">
        <f t="shared" si="14"/>
        <v>6.3903486669602882E-2</v>
      </c>
      <c r="M135" s="32">
        <f t="shared" si="15"/>
        <v>5.5140874437234226E-3</v>
      </c>
      <c r="N135" s="32">
        <f t="shared" si="16"/>
        <v>6.3964087443723422E-2</v>
      </c>
      <c r="O135" s="43">
        <f t="shared" si="17"/>
        <v>6.4986938564350449E-2</v>
      </c>
      <c r="Q135" s="78"/>
      <c r="R135" s="75"/>
    </row>
    <row r="136" spans="1:18" ht="12.6" customHeight="1">
      <c r="A136" s="31">
        <v>38573</v>
      </c>
      <c r="B136" s="64" t="s">
        <v>36</v>
      </c>
      <c r="C136" s="90">
        <v>5.8200000000000002E-2</v>
      </c>
      <c r="D136" s="44" t="str">
        <f>IF(MONTH(A136)=MONTH(A137),"-",VLOOKUP(A136,'F03 inputs'!$AQ$8:$AV$3003,5))</f>
        <v>-</v>
      </c>
      <c r="E136" s="44" t="str">
        <f>IF(MONTH(A136)=MONTH(A137),"-",VLOOKUP(A136,'F03 inputs'!$AQ$8:$AV$3003,6))</f>
        <v>-</v>
      </c>
      <c r="F136" s="32">
        <f>VLOOKUP(B136,'F03 inputs'!$AW$9:$AZ$3003,3)</f>
        <v>4.5379882273366173E-7</v>
      </c>
      <c r="G136" s="32">
        <f>VLOOKUP(B136,'F03 inputs'!$AW$9:$AZ$3003,4)</f>
        <v>6.0439276756269378E-6</v>
      </c>
      <c r="I136" s="32">
        <f t="shared" si="12"/>
        <v>4.4643993327638425E-3</v>
      </c>
      <c r="J136" s="32">
        <f t="shared" si="13"/>
        <v>6.266439933276384E-2</v>
      </c>
      <c r="K136" s="88">
        <f t="shared" si="14"/>
        <v>6.3646106068698138E-2</v>
      </c>
      <c r="M136" s="32">
        <f t="shared" si="15"/>
        <v>5.5201313713990497E-3</v>
      </c>
      <c r="N136" s="32">
        <f t="shared" si="16"/>
        <v>6.372013137139905E-2</v>
      </c>
      <c r="O136" s="43">
        <f t="shared" si="17"/>
        <v>6.4735195156896186E-2</v>
      </c>
      <c r="Q136" s="78"/>
      <c r="R136" s="75"/>
    </row>
    <row r="137" spans="1:18" ht="12.6" customHeight="1">
      <c r="A137" s="31">
        <v>38574</v>
      </c>
      <c r="B137" s="64" t="s">
        <v>36</v>
      </c>
      <c r="C137" s="90">
        <v>5.7800000000000004E-2</v>
      </c>
      <c r="D137" s="44" t="str">
        <f>IF(MONTH(A137)=MONTH(A138),"-",VLOOKUP(A137,'F03 inputs'!$AQ$8:$AV$3003,5))</f>
        <v>-</v>
      </c>
      <c r="E137" s="44" t="str">
        <f>IF(MONTH(A137)=MONTH(A138),"-",VLOOKUP(A137,'F03 inputs'!$AQ$8:$AV$3003,6))</f>
        <v>-</v>
      </c>
      <c r="F137" s="32">
        <f>VLOOKUP(B137,'F03 inputs'!$AW$9:$AZ$3003,3)</f>
        <v>4.5379882273366173E-7</v>
      </c>
      <c r="G137" s="32">
        <f>VLOOKUP(B137,'F03 inputs'!$AW$9:$AZ$3003,4)</f>
        <v>6.0439276756269378E-6</v>
      </c>
      <c r="I137" s="32">
        <f t="shared" si="12"/>
        <v>4.4648531315865762E-3</v>
      </c>
      <c r="J137" s="32">
        <f t="shared" si="13"/>
        <v>6.2264853131586584E-2</v>
      </c>
      <c r="K137" s="88">
        <f t="shared" si="14"/>
        <v>6.3234081115461027E-2</v>
      </c>
      <c r="M137" s="32">
        <f t="shared" si="15"/>
        <v>5.5261752990746768E-3</v>
      </c>
      <c r="N137" s="32">
        <f t="shared" si="16"/>
        <v>6.332617529907468E-2</v>
      </c>
      <c r="O137" s="43">
        <f t="shared" si="17"/>
        <v>6.4328726418577009E-2</v>
      </c>
      <c r="Q137" s="78"/>
      <c r="R137" s="75"/>
    </row>
    <row r="138" spans="1:18" ht="12.6" customHeight="1">
      <c r="A138" s="31">
        <v>38575</v>
      </c>
      <c r="B138" s="64" t="s">
        <v>36</v>
      </c>
      <c r="C138" s="90">
        <v>5.8349999999999999E-2</v>
      </c>
      <c r="D138" s="44" t="str">
        <f>IF(MONTH(A138)=MONTH(A139),"-",VLOOKUP(A138,'F03 inputs'!$AQ$8:$AV$3003,5))</f>
        <v>-</v>
      </c>
      <c r="E138" s="44" t="str">
        <f>IF(MONTH(A138)=MONTH(A139),"-",VLOOKUP(A138,'F03 inputs'!$AQ$8:$AV$3003,6))</f>
        <v>-</v>
      </c>
      <c r="F138" s="32">
        <f>VLOOKUP(B138,'F03 inputs'!$AW$9:$AZ$3003,3)</f>
        <v>4.5379882273366173E-7</v>
      </c>
      <c r="G138" s="32">
        <f>VLOOKUP(B138,'F03 inputs'!$AW$9:$AZ$3003,4)</f>
        <v>6.0439276756269378E-6</v>
      </c>
      <c r="I138" s="32">
        <f t="shared" si="12"/>
        <v>4.46530693040931E-3</v>
      </c>
      <c r="J138" s="32">
        <f t="shared" si="13"/>
        <v>6.2815306930409306E-2</v>
      </c>
      <c r="K138" s="88">
        <f t="shared" si="14"/>
        <v>6.3801747626599514E-2</v>
      </c>
      <c r="M138" s="32">
        <f t="shared" si="15"/>
        <v>5.532219226750304E-3</v>
      </c>
      <c r="N138" s="32">
        <f t="shared" si="16"/>
        <v>6.3882219226750303E-2</v>
      </c>
      <c r="O138" s="43">
        <f t="shared" si="17"/>
        <v>6.4902453710083741E-2</v>
      </c>
      <c r="Q138" s="78"/>
      <c r="R138" s="75"/>
    </row>
    <row r="139" spans="1:18" ht="12.6" customHeight="1">
      <c r="A139" s="31">
        <v>38576</v>
      </c>
      <c r="B139" s="64" t="s">
        <v>36</v>
      </c>
      <c r="C139" s="90">
        <v>5.7699999999999994E-2</v>
      </c>
      <c r="D139" s="44" t="str">
        <f>IF(MONTH(A139)=MONTH(A140),"-",VLOOKUP(A139,'F03 inputs'!$AQ$8:$AV$3003,5))</f>
        <v>-</v>
      </c>
      <c r="E139" s="44" t="str">
        <f>IF(MONTH(A139)=MONTH(A140),"-",VLOOKUP(A139,'F03 inputs'!$AQ$8:$AV$3003,6))</f>
        <v>-</v>
      </c>
      <c r="F139" s="32">
        <f>VLOOKUP(B139,'F03 inputs'!$AW$9:$AZ$3003,3)</f>
        <v>4.5379882273366173E-7</v>
      </c>
      <c r="G139" s="32">
        <f>VLOOKUP(B139,'F03 inputs'!$AW$9:$AZ$3003,4)</f>
        <v>6.0439276756269378E-6</v>
      </c>
      <c r="I139" s="32">
        <f t="shared" si="12"/>
        <v>4.4657607292320437E-3</v>
      </c>
      <c r="J139" s="32">
        <f t="shared" si="13"/>
        <v>6.2165760729232036E-2</v>
      </c>
      <c r="K139" s="88">
        <f t="shared" si="14"/>
        <v>6.3131906180992958E-2</v>
      </c>
      <c r="M139" s="32">
        <f t="shared" si="15"/>
        <v>5.5382631544259311E-3</v>
      </c>
      <c r="N139" s="32">
        <f t="shared" si="16"/>
        <v>6.3238263154425919E-2</v>
      </c>
      <c r="O139" s="43">
        <f t="shared" si="17"/>
        <v>6.4238032636122933E-2</v>
      </c>
      <c r="Q139" s="78"/>
      <c r="R139" s="75"/>
    </row>
    <row r="140" spans="1:18" ht="12.6" customHeight="1">
      <c r="A140" s="31">
        <v>38579</v>
      </c>
      <c r="B140" s="64" t="s">
        <v>36</v>
      </c>
      <c r="C140" s="90">
        <v>5.7000000000000002E-2</v>
      </c>
      <c r="D140" s="44" t="str">
        <f>IF(MONTH(A140)=MONTH(A141),"-",VLOOKUP(A140,'F03 inputs'!$AQ$8:$AV$3003,5))</f>
        <v>-</v>
      </c>
      <c r="E140" s="44" t="str">
        <f>IF(MONTH(A140)=MONTH(A141),"-",VLOOKUP(A140,'F03 inputs'!$AQ$8:$AV$3003,6))</f>
        <v>-</v>
      </c>
      <c r="F140" s="32">
        <f>VLOOKUP(B140,'F03 inputs'!$AW$9:$AZ$3003,3)</f>
        <v>4.5379882273366173E-7</v>
      </c>
      <c r="G140" s="32">
        <f>VLOOKUP(B140,'F03 inputs'!$AW$9:$AZ$3003,4)</f>
        <v>6.0439276756269378E-6</v>
      </c>
      <c r="I140" s="32">
        <f t="shared" si="12"/>
        <v>4.4662145280547775E-3</v>
      </c>
      <c r="J140" s="32">
        <f t="shared" si="13"/>
        <v>6.1466214528054779E-2</v>
      </c>
      <c r="K140" s="88">
        <f t="shared" si="14"/>
        <v>6.2410738410156874E-2</v>
      </c>
      <c r="M140" s="32">
        <f t="shared" si="15"/>
        <v>5.5443070821015582E-3</v>
      </c>
      <c r="N140" s="32">
        <f t="shared" si="16"/>
        <v>6.2544307082101555E-2</v>
      </c>
      <c r="O140" s="43">
        <f t="shared" si="17"/>
        <v>6.3522254669196476E-2</v>
      </c>
      <c r="Q140" s="78"/>
      <c r="R140" s="75"/>
    </row>
    <row r="141" spans="1:18" ht="12.6" customHeight="1">
      <c r="A141" s="31">
        <v>38580</v>
      </c>
      <c r="B141" s="64" t="s">
        <v>36</v>
      </c>
      <c r="C141" s="90">
        <v>5.6799999999999996E-2</v>
      </c>
      <c r="D141" s="44" t="str">
        <f>IF(MONTH(A141)=MONTH(A142),"-",VLOOKUP(A141,'F03 inputs'!$AQ$8:$AV$3003,5))</f>
        <v>-</v>
      </c>
      <c r="E141" s="44" t="str">
        <f>IF(MONTH(A141)=MONTH(A142),"-",VLOOKUP(A141,'F03 inputs'!$AQ$8:$AV$3003,6))</f>
        <v>-</v>
      </c>
      <c r="F141" s="32">
        <f>VLOOKUP(B141,'F03 inputs'!$AW$9:$AZ$3003,3)</f>
        <v>4.5379882273366173E-7</v>
      </c>
      <c r="G141" s="32">
        <f>VLOOKUP(B141,'F03 inputs'!$AW$9:$AZ$3003,4)</f>
        <v>6.0439276756269378E-6</v>
      </c>
      <c r="I141" s="32">
        <f t="shared" si="12"/>
        <v>4.4666683268775112E-3</v>
      </c>
      <c r="J141" s="32">
        <f t="shared" si="13"/>
        <v>6.1266668326877508E-2</v>
      </c>
      <c r="K141" s="88">
        <f t="shared" si="14"/>
        <v>6.2205069488846521E-2</v>
      </c>
      <c r="M141" s="32">
        <f t="shared" si="15"/>
        <v>5.5503510097771854E-3</v>
      </c>
      <c r="N141" s="32">
        <f t="shared" si="16"/>
        <v>6.2350351009777184E-2</v>
      </c>
      <c r="O141" s="43">
        <f t="shared" si="17"/>
        <v>6.3322242577537713E-2</v>
      </c>
      <c r="Q141" s="78"/>
      <c r="R141" s="75"/>
    </row>
    <row r="142" spans="1:18" ht="12.6" customHeight="1">
      <c r="A142" s="31">
        <v>38581</v>
      </c>
      <c r="B142" s="64" t="s">
        <v>36</v>
      </c>
      <c r="C142" s="90">
        <v>5.6299999999999996E-2</v>
      </c>
      <c r="D142" s="44" t="str">
        <f>IF(MONTH(A142)=MONTH(A143),"-",VLOOKUP(A142,'F03 inputs'!$AQ$8:$AV$3003,5))</f>
        <v>-</v>
      </c>
      <c r="E142" s="44" t="str">
        <f>IF(MONTH(A142)=MONTH(A143),"-",VLOOKUP(A142,'F03 inputs'!$AQ$8:$AV$3003,6))</f>
        <v>-</v>
      </c>
      <c r="F142" s="32">
        <f>VLOOKUP(B142,'F03 inputs'!$AW$9:$AZ$3003,3)</f>
        <v>4.5379882273366173E-7</v>
      </c>
      <c r="G142" s="32">
        <f>VLOOKUP(B142,'F03 inputs'!$AW$9:$AZ$3003,4)</f>
        <v>6.0439276756269378E-6</v>
      </c>
      <c r="I142" s="32">
        <f t="shared" si="12"/>
        <v>4.4671221257002449E-3</v>
      </c>
      <c r="J142" s="32">
        <f t="shared" si="13"/>
        <v>6.0767122125700242E-2</v>
      </c>
      <c r="K142" s="88">
        <f t="shared" si="14"/>
        <v>6.1690282908560379E-2</v>
      </c>
      <c r="M142" s="32">
        <f t="shared" si="15"/>
        <v>5.5563949374528125E-3</v>
      </c>
      <c r="N142" s="32">
        <f t="shared" si="16"/>
        <v>6.1856394937452805E-2</v>
      </c>
      <c r="O142" s="43">
        <f t="shared" si="17"/>
        <v>6.281294833611728E-2</v>
      </c>
      <c r="Q142" s="78"/>
      <c r="R142" s="75"/>
    </row>
    <row r="143" spans="1:18" ht="12.6" customHeight="1">
      <c r="A143" s="31">
        <v>38582</v>
      </c>
      <c r="B143" s="64" t="s">
        <v>36</v>
      </c>
      <c r="C143" s="90">
        <v>5.6449999999999993E-2</v>
      </c>
      <c r="D143" s="44" t="str">
        <f>IF(MONTH(A143)=MONTH(A144),"-",VLOOKUP(A143,'F03 inputs'!$AQ$8:$AV$3003,5))</f>
        <v>-</v>
      </c>
      <c r="E143" s="44" t="str">
        <f>IF(MONTH(A143)=MONTH(A144),"-",VLOOKUP(A143,'F03 inputs'!$AQ$8:$AV$3003,6))</f>
        <v>-</v>
      </c>
      <c r="F143" s="32">
        <f>VLOOKUP(B143,'F03 inputs'!$AW$9:$AZ$3003,3)</f>
        <v>4.5379882273366173E-7</v>
      </c>
      <c r="G143" s="32">
        <f>VLOOKUP(B143,'F03 inputs'!$AW$9:$AZ$3003,4)</f>
        <v>6.0439276756269378E-6</v>
      </c>
      <c r="I143" s="32">
        <f t="shared" si="12"/>
        <v>4.4675759245229787E-3</v>
      </c>
      <c r="J143" s="32">
        <f t="shared" si="13"/>
        <v>6.0917575924522974E-2</v>
      </c>
      <c r="K143" s="88">
        <f t="shared" si="14"/>
        <v>6.1845313688652981E-2</v>
      </c>
      <c r="M143" s="32">
        <f t="shared" si="15"/>
        <v>5.5624388651284397E-3</v>
      </c>
      <c r="N143" s="32">
        <f t="shared" si="16"/>
        <v>6.201243886512843E-2</v>
      </c>
      <c r="O143" s="43">
        <f t="shared" si="17"/>
        <v>6.2973824508628651E-2</v>
      </c>
      <c r="Q143" s="78"/>
      <c r="R143" s="75"/>
    </row>
    <row r="144" spans="1:18" ht="12.6" customHeight="1">
      <c r="A144" s="31">
        <v>38583</v>
      </c>
      <c r="B144" s="64" t="s">
        <v>36</v>
      </c>
      <c r="C144" s="90">
        <v>5.595E-2</v>
      </c>
      <c r="D144" s="44" t="str">
        <f>IF(MONTH(A144)=MONTH(A145),"-",VLOOKUP(A144,'F03 inputs'!$AQ$8:$AV$3003,5))</f>
        <v>-</v>
      </c>
      <c r="E144" s="44" t="str">
        <f>IF(MONTH(A144)=MONTH(A145),"-",VLOOKUP(A144,'F03 inputs'!$AQ$8:$AV$3003,6))</f>
        <v>-</v>
      </c>
      <c r="F144" s="32">
        <f>VLOOKUP(B144,'F03 inputs'!$AW$9:$AZ$3003,3)</f>
        <v>4.5379882273366173E-7</v>
      </c>
      <c r="G144" s="32">
        <f>VLOOKUP(B144,'F03 inputs'!$AW$9:$AZ$3003,4)</f>
        <v>6.0439276756269378E-6</v>
      </c>
      <c r="I144" s="32">
        <f t="shared" si="12"/>
        <v>4.4680297233457124E-3</v>
      </c>
      <c r="J144" s="32">
        <f t="shared" si="13"/>
        <v>6.0418029723345715E-2</v>
      </c>
      <c r="K144" s="88">
        <f t="shared" si="14"/>
        <v>6.1330614302258724E-2</v>
      </c>
      <c r="M144" s="32">
        <f t="shared" si="15"/>
        <v>5.5684827928040668E-3</v>
      </c>
      <c r="N144" s="32">
        <f t="shared" si="16"/>
        <v>6.1518482792804065E-2</v>
      </c>
      <c r="O144" s="43">
        <f t="shared" si="17"/>
        <v>6.2464613724086071E-2</v>
      </c>
      <c r="Q144" s="78"/>
      <c r="R144" s="75"/>
    </row>
    <row r="145" spans="1:18" ht="12.6" customHeight="1">
      <c r="A145" s="31">
        <v>38586</v>
      </c>
      <c r="B145" s="64" t="s">
        <v>36</v>
      </c>
      <c r="C145" s="90">
        <v>5.6100000000000004E-2</v>
      </c>
      <c r="D145" s="44" t="str">
        <f>IF(MONTH(A145)=MONTH(A146),"-",VLOOKUP(A145,'F03 inputs'!$AQ$8:$AV$3003,5))</f>
        <v>-</v>
      </c>
      <c r="E145" s="44" t="str">
        <f>IF(MONTH(A145)=MONTH(A146),"-",VLOOKUP(A145,'F03 inputs'!$AQ$8:$AV$3003,6))</f>
        <v>-</v>
      </c>
      <c r="F145" s="32">
        <f>VLOOKUP(B145,'F03 inputs'!$AW$9:$AZ$3003,3)</f>
        <v>4.5379882273366173E-7</v>
      </c>
      <c r="G145" s="32">
        <f>VLOOKUP(B145,'F03 inputs'!$AW$9:$AZ$3003,4)</f>
        <v>6.0439276756269378E-6</v>
      </c>
      <c r="I145" s="32">
        <f t="shared" si="12"/>
        <v>4.4684835221684462E-3</v>
      </c>
      <c r="J145" s="32">
        <f t="shared" si="13"/>
        <v>6.0568483522168454E-2</v>
      </c>
      <c r="K145" s="88">
        <f t="shared" si="14"/>
        <v>6.1485618821212285E-2</v>
      </c>
      <c r="M145" s="32">
        <f t="shared" si="15"/>
        <v>5.5745267204796939E-3</v>
      </c>
      <c r="N145" s="32">
        <f t="shared" si="16"/>
        <v>6.1674526720479697E-2</v>
      </c>
      <c r="O145" s="43">
        <f t="shared" si="17"/>
        <v>6.2625463532028469E-2</v>
      </c>
      <c r="Q145" s="78"/>
      <c r="R145" s="75"/>
    </row>
    <row r="146" spans="1:18" ht="12.6" customHeight="1">
      <c r="A146" s="31">
        <v>38587</v>
      </c>
      <c r="B146" s="64" t="s">
        <v>36</v>
      </c>
      <c r="C146" s="90">
        <v>5.6250000000000001E-2</v>
      </c>
      <c r="D146" s="44" t="str">
        <f>IF(MONTH(A146)=MONTH(A147),"-",VLOOKUP(A146,'F03 inputs'!$AQ$8:$AV$3003,5))</f>
        <v>-</v>
      </c>
      <c r="E146" s="44" t="str">
        <f>IF(MONTH(A146)=MONTH(A147),"-",VLOOKUP(A146,'F03 inputs'!$AQ$8:$AV$3003,6))</f>
        <v>-</v>
      </c>
      <c r="F146" s="32">
        <f>VLOOKUP(B146,'F03 inputs'!$AW$9:$AZ$3003,3)</f>
        <v>4.5379882273366173E-7</v>
      </c>
      <c r="G146" s="32">
        <f>VLOOKUP(B146,'F03 inputs'!$AW$9:$AZ$3003,4)</f>
        <v>6.0439276756269378E-6</v>
      </c>
      <c r="I146" s="32">
        <f t="shared" si="12"/>
        <v>4.4689373209911799E-3</v>
      </c>
      <c r="J146" s="32">
        <f t="shared" si="13"/>
        <v>6.0718937320991179E-2</v>
      </c>
      <c r="K146" s="88">
        <f t="shared" si="14"/>
        <v>6.1640634658338689E-2</v>
      </c>
      <c r="M146" s="32">
        <f t="shared" si="15"/>
        <v>5.5805706481553211E-3</v>
      </c>
      <c r="N146" s="32">
        <f t="shared" si="16"/>
        <v>6.1830570648155322E-2</v>
      </c>
      <c r="O146" s="43">
        <f t="shared" si="17"/>
        <v>6.2786325514824659E-2</v>
      </c>
      <c r="Q146" s="78"/>
      <c r="R146" s="75"/>
    </row>
    <row r="147" spans="1:18" ht="12.6" customHeight="1">
      <c r="A147" s="31">
        <v>38588</v>
      </c>
      <c r="B147" s="64" t="s">
        <v>36</v>
      </c>
      <c r="C147" s="90">
        <v>5.595E-2</v>
      </c>
      <c r="D147" s="44" t="str">
        <f>IF(MONTH(A147)=MONTH(A148),"-",VLOOKUP(A147,'F03 inputs'!$AQ$8:$AV$3003,5))</f>
        <v>-</v>
      </c>
      <c r="E147" s="44" t="str">
        <f>IF(MONTH(A147)=MONTH(A148),"-",VLOOKUP(A147,'F03 inputs'!$AQ$8:$AV$3003,6))</f>
        <v>-</v>
      </c>
      <c r="F147" s="32">
        <f>VLOOKUP(B147,'F03 inputs'!$AW$9:$AZ$3003,3)</f>
        <v>4.5379882273366173E-7</v>
      </c>
      <c r="G147" s="32">
        <f>VLOOKUP(B147,'F03 inputs'!$AW$9:$AZ$3003,4)</f>
        <v>6.0439276756269378E-6</v>
      </c>
      <c r="I147" s="32">
        <f t="shared" si="12"/>
        <v>4.4693911198139136E-3</v>
      </c>
      <c r="J147" s="32">
        <f t="shared" si="13"/>
        <v>6.0419391119813912E-2</v>
      </c>
      <c r="K147" s="88">
        <f t="shared" si="14"/>
        <v>6.133201682563616E-2</v>
      </c>
      <c r="M147" s="32">
        <f t="shared" si="15"/>
        <v>5.5866145758309482E-3</v>
      </c>
      <c r="N147" s="32">
        <f t="shared" si="16"/>
        <v>6.1536614575830949E-2</v>
      </c>
      <c r="O147" s="43">
        <f t="shared" si="17"/>
        <v>6.2483303309194493E-2</v>
      </c>
      <c r="Q147" s="78"/>
      <c r="R147" s="75"/>
    </row>
    <row r="148" spans="1:18" ht="12.6" customHeight="1">
      <c r="A148" s="31">
        <v>38589</v>
      </c>
      <c r="B148" s="64" t="s">
        <v>36</v>
      </c>
      <c r="C148" s="90">
        <v>5.6100000000000004E-2</v>
      </c>
      <c r="D148" s="44" t="str">
        <f>IF(MONTH(A148)=MONTH(A149),"-",VLOOKUP(A148,'F03 inputs'!$AQ$8:$AV$3003,5))</f>
        <v>-</v>
      </c>
      <c r="E148" s="44" t="str">
        <f>IF(MONTH(A148)=MONTH(A149),"-",VLOOKUP(A148,'F03 inputs'!$AQ$8:$AV$3003,6))</f>
        <v>-</v>
      </c>
      <c r="F148" s="32">
        <f>VLOOKUP(B148,'F03 inputs'!$AW$9:$AZ$3003,3)</f>
        <v>4.5379882273366173E-7</v>
      </c>
      <c r="G148" s="32">
        <f>VLOOKUP(B148,'F03 inputs'!$AW$9:$AZ$3003,4)</f>
        <v>6.0439276756269378E-6</v>
      </c>
      <c r="I148" s="32">
        <f t="shared" si="12"/>
        <v>4.4698449186366474E-3</v>
      </c>
      <c r="J148" s="32">
        <f t="shared" si="13"/>
        <v>6.0569844918636651E-2</v>
      </c>
      <c r="K148" s="88">
        <f t="shared" si="14"/>
        <v>6.1487021447003354E-2</v>
      </c>
      <c r="M148" s="32">
        <f t="shared" si="15"/>
        <v>5.5926585035065753E-3</v>
      </c>
      <c r="N148" s="32">
        <f t="shared" si="16"/>
        <v>6.1692658503506581E-2</v>
      </c>
      <c r="O148" s="43">
        <f t="shared" si="17"/>
        <v>6.2644154531814156E-2</v>
      </c>
      <c r="Q148" s="78"/>
      <c r="R148" s="75"/>
    </row>
    <row r="149" spans="1:18" ht="12.6" customHeight="1">
      <c r="A149" s="31">
        <v>38590</v>
      </c>
      <c r="B149" s="64" t="s">
        <v>36</v>
      </c>
      <c r="C149" s="90">
        <v>5.5600000000000004E-2</v>
      </c>
      <c r="D149" s="44" t="str">
        <f>IF(MONTH(A149)=MONTH(A150),"-",VLOOKUP(A149,'F03 inputs'!$AQ$8:$AV$3003,5))</f>
        <v>-</v>
      </c>
      <c r="E149" s="44" t="str">
        <f>IF(MONTH(A149)=MONTH(A150),"-",VLOOKUP(A149,'F03 inputs'!$AQ$8:$AV$3003,6))</f>
        <v>-</v>
      </c>
      <c r="F149" s="32">
        <f>VLOOKUP(B149,'F03 inputs'!$AW$9:$AZ$3003,3)</f>
        <v>4.5379882273366173E-7</v>
      </c>
      <c r="G149" s="32">
        <f>VLOOKUP(B149,'F03 inputs'!$AW$9:$AZ$3003,4)</f>
        <v>6.0439276756269378E-6</v>
      </c>
      <c r="I149" s="32">
        <f t="shared" si="12"/>
        <v>4.4702987174593811E-3</v>
      </c>
      <c r="J149" s="32">
        <f t="shared" si="13"/>
        <v>6.0070298717459385E-2</v>
      </c>
      <c r="K149" s="88">
        <f t="shared" si="14"/>
        <v>6.0972408914460541E-2</v>
      </c>
      <c r="M149" s="32">
        <f t="shared" si="15"/>
        <v>5.5987024311822025E-3</v>
      </c>
      <c r="N149" s="32">
        <f t="shared" si="16"/>
        <v>6.1198702431182209E-2</v>
      </c>
      <c r="O149" s="43">
        <f t="shared" si="17"/>
        <v>6.2135022725997358E-2</v>
      </c>
      <c r="Q149" s="78"/>
      <c r="R149" s="75"/>
    </row>
    <row r="150" spans="1:18" ht="12.6" customHeight="1">
      <c r="A150" s="31">
        <v>38593</v>
      </c>
      <c r="B150" s="64" t="s">
        <v>36</v>
      </c>
      <c r="C150" s="90">
        <v>5.5199999999999999E-2</v>
      </c>
      <c r="D150" s="44" t="str">
        <f>IF(MONTH(A150)=MONTH(A151),"-",VLOOKUP(A150,'F03 inputs'!$AQ$8:$AV$3003,5))</f>
        <v>-</v>
      </c>
      <c r="E150" s="44" t="str">
        <f>IF(MONTH(A150)=MONTH(A151),"-",VLOOKUP(A150,'F03 inputs'!$AQ$8:$AV$3003,6))</f>
        <v>-</v>
      </c>
      <c r="F150" s="32">
        <f>VLOOKUP(B150,'F03 inputs'!$AW$9:$AZ$3003,3)</f>
        <v>4.5379882273366173E-7</v>
      </c>
      <c r="G150" s="32">
        <f>VLOOKUP(B150,'F03 inputs'!$AW$9:$AZ$3003,4)</f>
        <v>6.0439276756269378E-6</v>
      </c>
      <c r="I150" s="32">
        <f t="shared" si="12"/>
        <v>4.4707525162821149E-3</v>
      </c>
      <c r="J150" s="32">
        <f t="shared" si="13"/>
        <v>5.9670752516282115E-2</v>
      </c>
      <c r="K150" s="88">
        <f t="shared" si="14"/>
        <v>6.0560902192747124E-2</v>
      </c>
      <c r="M150" s="32">
        <f t="shared" si="15"/>
        <v>5.6047463588578296E-3</v>
      </c>
      <c r="N150" s="32">
        <f t="shared" si="16"/>
        <v>6.0804746358857825E-2</v>
      </c>
      <c r="O150" s="43">
        <f t="shared" si="17"/>
        <v>6.1729050653799078E-2</v>
      </c>
      <c r="Q150" s="78"/>
      <c r="R150" s="75"/>
    </row>
    <row r="151" spans="1:18" ht="12.6" customHeight="1">
      <c r="A151" s="31">
        <v>38594</v>
      </c>
      <c r="B151" s="64" t="s">
        <v>36</v>
      </c>
      <c r="C151" s="90">
        <v>5.57E-2</v>
      </c>
      <c r="D151" s="44" t="str">
        <f>IF(MONTH(A151)=MONTH(A152),"-",VLOOKUP(A151,'F03 inputs'!$AQ$8:$AV$3003,5))</f>
        <v>-</v>
      </c>
      <c r="E151" s="44" t="str">
        <f>IF(MONTH(A151)=MONTH(A152),"-",VLOOKUP(A151,'F03 inputs'!$AQ$8:$AV$3003,6))</f>
        <v>-</v>
      </c>
      <c r="F151" s="32">
        <f>VLOOKUP(B151,'F03 inputs'!$AW$9:$AZ$3003,3)</f>
        <v>4.5379882273366173E-7</v>
      </c>
      <c r="G151" s="32">
        <f>VLOOKUP(B151,'F03 inputs'!$AW$9:$AZ$3003,4)</f>
        <v>6.0439276756269378E-6</v>
      </c>
      <c r="I151" s="32">
        <f t="shared" si="12"/>
        <v>4.4712063151048486E-3</v>
      </c>
      <c r="J151" s="32">
        <f t="shared" si="13"/>
        <v>6.017120631510485E-2</v>
      </c>
      <c r="K151" s="88">
        <f t="shared" si="14"/>
        <v>6.1076349832458687E-2</v>
      </c>
      <c r="M151" s="32">
        <f t="shared" si="15"/>
        <v>5.6107902865334567E-3</v>
      </c>
      <c r="N151" s="32">
        <f t="shared" si="16"/>
        <v>6.1310790286533454E-2</v>
      </c>
      <c r="O151" s="43">
        <f t="shared" si="17"/>
        <v>6.2250543537923031E-2</v>
      </c>
      <c r="Q151" s="78"/>
      <c r="R151" s="75"/>
    </row>
    <row r="152" spans="1:18" ht="12.6" customHeight="1">
      <c r="A152" s="31">
        <v>38595</v>
      </c>
      <c r="B152" s="64" t="s">
        <v>36</v>
      </c>
      <c r="C152" s="90">
        <v>5.525E-2</v>
      </c>
      <c r="D152" s="44">
        <f>IF(MONTH(A152)=MONTH(A153),"-",VLOOKUP(A152,'F03 inputs'!$AQ$8:$AV$3003,5))</f>
        <v>4.4716601139275806E-3</v>
      </c>
      <c r="E152" s="44">
        <f>IF(MONTH(A152)=MONTH(A153),"-",VLOOKUP(A152,'F03 inputs'!$AQ$8:$AV$3003,6))</f>
        <v>5.6168342142090795E-3</v>
      </c>
      <c r="F152" s="32">
        <f>VLOOKUP(B152,'F03 inputs'!$AW$9:$AZ$3003,3)</f>
        <v>4.5379882273366173E-7</v>
      </c>
      <c r="G152" s="32">
        <f>VLOOKUP(B152,'F03 inputs'!$AW$9:$AZ$3003,4)</f>
        <v>6.0439276756269378E-6</v>
      </c>
      <c r="I152" s="32">
        <f t="shared" si="12"/>
        <v>4.4716601139275806E-3</v>
      </c>
      <c r="J152" s="32">
        <f t="shared" si="13"/>
        <v>5.9721660113927579E-2</v>
      </c>
      <c r="K152" s="88">
        <f t="shared" si="14"/>
        <v>6.0613329285618578E-2</v>
      </c>
      <c r="M152" s="32">
        <f t="shared" si="15"/>
        <v>5.6168342142090795E-3</v>
      </c>
      <c r="N152" s="32">
        <f t="shared" si="16"/>
        <v>6.0866834214209083E-2</v>
      </c>
      <c r="O152" s="43">
        <f t="shared" si="17"/>
        <v>6.1793027091024078E-2</v>
      </c>
      <c r="Q152" s="78"/>
      <c r="R152" s="75"/>
    </row>
    <row r="153" spans="1:18" ht="12.6" customHeight="1">
      <c r="A153" s="31">
        <v>38596</v>
      </c>
      <c r="B153" s="64" t="s">
        <v>37</v>
      </c>
      <c r="C153" s="90">
        <v>5.4699999999999999E-2</v>
      </c>
      <c r="D153" s="44" t="str">
        <f>IF(MONTH(A153)=MONTH(A154),"-",VLOOKUP(A153,'F03 inputs'!$AQ$8:$AV$3003,5))</f>
        <v>-</v>
      </c>
      <c r="E153" s="44" t="str">
        <f>IF(MONTH(A153)=MONTH(A154),"-",VLOOKUP(A153,'F03 inputs'!$AQ$8:$AV$3003,6))</f>
        <v>-</v>
      </c>
      <c r="F153" s="32">
        <f>VLOOKUP(B153,'F03 inputs'!$AW$9:$AZ$3003,3)</f>
        <v>5.3768551068856784E-5</v>
      </c>
      <c r="G153" s="32">
        <f>VLOOKUP(B153,'F03 inputs'!$AW$9:$AZ$3003,4)</f>
        <v>8.2986578302411337E-6</v>
      </c>
      <c r="I153" s="32">
        <f t="shared" si="12"/>
        <v>4.525428664996437E-3</v>
      </c>
      <c r="J153" s="32">
        <f t="shared" si="13"/>
        <v>5.9225428664996436E-2</v>
      </c>
      <c r="K153" s="88">
        <f t="shared" si="14"/>
        <v>6.0102341515134716E-2</v>
      </c>
      <c r="M153" s="32">
        <f t="shared" si="15"/>
        <v>5.6251328720393207E-3</v>
      </c>
      <c r="N153" s="32">
        <f t="shared" si="16"/>
        <v>6.0325132872039319E-2</v>
      </c>
      <c r="O153" s="43">
        <f t="shared" si="17"/>
        <v>6.1234913286046577E-2</v>
      </c>
      <c r="Q153" s="78"/>
      <c r="R153" s="75"/>
    </row>
    <row r="154" spans="1:18" ht="12.6" customHeight="1">
      <c r="A154" s="31">
        <v>38597</v>
      </c>
      <c r="B154" s="64" t="s">
        <v>37</v>
      </c>
      <c r="C154" s="90">
        <v>5.4850000000000003E-2</v>
      </c>
      <c r="D154" s="44" t="str">
        <f>IF(MONTH(A154)=MONTH(A155),"-",VLOOKUP(A154,'F03 inputs'!$AQ$8:$AV$3003,5))</f>
        <v>-</v>
      </c>
      <c r="E154" s="44" t="str">
        <f>IF(MONTH(A154)=MONTH(A155),"-",VLOOKUP(A154,'F03 inputs'!$AQ$8:$AV$3003,6))</f>
        <v>-</v>
      </c>
      <c r="F154" s="32">
        <f>VLOOKUP(B154,'F03 inputs'!$AW$9:$AZ$3003,3)</f>
        <v>5.3768551068856784E-5</v>
      </c>
      <c r="G154" s="32">
        <f>VLOOKUP(B154,'F03 inputs'!$AW$9:$AZ$3003,4)</f>
        <v>8.2986578302411337E-6</v>
      </c>
      <c r="I154" s="32">
        <f t="shared" si="12"/>
        <v>4.5791972160652934E-3</v>
      </c>
      <c r="J154" s="32">
        <f t="shared" si="13"/>
        <v>5.9429197216065294E-2</v>
      </c>
      <c r="K154" s="88">
        <f t="shared" si="14"/>
        <v>6.0312154586501965E-2</v>
      </c>
      <c r="M154" s="32">
        <f t="shared" si="15"/>
        <v>5.6334315298695618E-3</v>
      </c>
      <c r="N154" s="32">
        <f t="shared" si="16"/>
        <v>6.0483431529869562E-2</v>
      </c>
      <c r="O154" s="43">
        <f t="shared" si="17"/>
        <v>6.1397992902276766E-2</v>
      </c>
      <c r="Q154" s="78"/>
      <c r="R154" s="75"/>
    </row>
    <row r="155" spans="1:18" ht="12.6" customHeight="1">
      <c r="A155" s="31">
        <v>38600</v>
      </c>
      <c r="B155" s="64" t="s">
        <v>37</v>
      </c>
      <c r="C155" s="90">
        <v>5.4949999999999999E-2</v>
      </c>
      <c r="D155" s="44" t="str">
        <f>IF(MONTH(A155)=MONTH(A156),"-",VLOOKUP(A155,'F03 inputs'!$AQ$8:$AV$3003,5))</f>
        <v>-</v>
      </c>
      <c r="E155" s="44" t="str">
        <f>IF(MONTH(A155)=MONTH(A156),"-",VLOOKUP(A155,'F03 inputs'!$AQ$8:$AV$3003,6))</f>
        <v>-</v>
      </c>
      <c r="F155" s="32">
        <f>VLOOKUP(B155,'F03 inputs'!$AW$9:$AZ$3003,3)</f>
        <v>5.3768551068856784E-5</v>
      </c>
      <c r="G155" s="32">
        <f>VLOOKUP(B155,'F03 inputs'!$AW$9:$AZ$3003,4)</f>
        <v>8.2986578302411337E-6</v>
      </c>
      <c r="I155" s="32">
        <f t="shared" si="12"/>
        <v>4.6329657671341498E-3</v>
      </c>
      <c r="J155" s="32">
        <f t="shared" si="13"/>
        <v>5.9582965767134149E-2</v>
      </c>
      <c r="K155" s="88">
        <f t="shared" si="14"/>
        <v>6.0470498219535873E-2</v>
      </c>
      <c r="M155" s="32">
        <f t="shared" si="15"/>
        <v>5.6417301876998029E-3</v>
      </c>
      <c r="N155" s="32">
        <f t="shared" si="16"/>
        <v>6.0591730187699804E-2</v>
      </c>
      <c r="O155" s="43">
        <f t="shared" si="17"/>
        <v>6.1509569629484506E-2</v>
      </c>
      <c r="Q155" s="78"/>
      <c r="R155" s="75"/>
    </row>
    <row r="156" spans="1:18" ht="12.6" customHeight="1">
      <c r="A156" s="31">
        <v>38601</v>
      </c>
      <c r="B156" s="64" t="s">
        <v>37</v>
      </c>
      <c r="C156" s="90">
        <v>5.5300000000000002E-2</v>
      </c>
      <c r="D156" s="44" t="str">
        <f>IF(MONTH(A156)=MONTH(A157),"-",VLOOKUP(A156,'F03 inputs'!$AQ$8:$AV$3003,5))</f>
        <v>-</v>
      </c>
      <c r="E156" s="44" t="str">
        <f>IF(MONTH(A156)=MONTH(A157),"-",VLOOKUP(A156,'F03 inputs'!$AQ$8:$AV$3003,6))</f>
        <v>-</v>
      </c>
      <c r="F156" s="32">
        <f>VLOOKUP(B156,'F03 inputs'!$AW$9:$AZ$3003,3)</f>
        <v>5.3768551068856784E-5</v>
      </c>
      <c r="G156" s="32">
        <f>VLOOKUP(B156,'F03 inputs'!$AW$9:$AZ$3003,4)</f>
        <v>8.2986578302411337E-6</v>
      </c>
      <c r="I156" s="32">
        <f t="shared" si="12"/>
        <v>4.6867343182030062E-3</v>
      </c>
      <c r="J156" s="32">
        <f t="shared" si="13"/>
        <v>5.9986734318203006E-2</v>
      </c>
      <c r="K156" s="88">
        <f t="shared" si="14"/>
        <v>6.0886336391743567E-2</v>
      </c>
      <c r="M156" s="32">
        <f t="shared" si="15"/>
        <v>5.6500288455300441E-3</v>
      </c>
      <c r="N156" s="32">
        <f t="shared" si="16"/>
        <v>6.0950028845530045E-2</v>
      </c>
      <c r="O156" s="43">
        <f t="shared" si="17"/>
        <v>6.1878755349597858E-2</v>
      </c>
      <c r="Q156" s="78"/>
      <c r="R156" s="75"/>
    </row>
    <row r="157" spans="1:18" ht="12.6" customHeight="1">
      <c r="A157" s="31">
        <v>38602</v>
      </c>
      <c r="B157" s="64" t="s">
        <v>37</v>
      </c>
      <c r="C157" s="90">
        <v>5.6150000000000005E-2</v>
      </c>
      <c r="D157" s="44" t="str">
        <f>IF(MONTH(A157)=MONTH(A158),"-",VLOOKUP(A157,'F03 inputs'!$AQ$8:$AV$3003,5))</f>
        <v>-</v>
      </c>
      <c r="E157" s="44" t="str">
        <f>IF(MONTH(A157)=MONTH(A158),"-",VLOOKUP(A157,'F03 inputs'!$AQ$8:$AV$3003,6))</f>
        <v>-</v>
      </c>
      <c r="F157" s="32">
        <f>VLOOKUP(B157,'F03 inputs'!$AW$9:$AZ$3003,3)</f>
        <v>5.3768551068856784E-5</v>
      </c>
      <c r="G157" s="32">
        <f>VLOOKUP(B157,'F03 inputs'!$AW$9:$AZ$3003,4)</f>
        <v>8.2986578302411337E-6</v>
      </c>
      <c r="I157" s="32">
        <f t="shared" si="12"/>
        <v>4.7405028692718626E-3</v>
      </c>
      <c r="J157" s="32">
        <f t="shared" si="13"/>
        <v>6.0890502869271869E-2</v>
      </c>
      <c r="K157" s="88">
        <f t="shared" si="14"/>
        <v>6.181741620418979E-2</v>
      </c>
      <c r="M157" s="32">
        <f t="shared" si="15"/>
        <v>5.6583275033602852E-3</v>
      </c>
      <c r="N157" s="32">
        <f t="shared" si="16"/>
        <v>6.1808327503360294E-2</v>
      </c>
      <c r="O157" s="43">
        <f t="shared" si="17"/>
        <v>6.2763394840551268E-2</v>
      </c>
      <c r="Q157" s="78"/>
      <c r="R157" s="75"/>
    </row>
    <row r="158" spans="1:18" ht="12.6" customHeight="1">
      <c r="A158" s="31">
        <v>38603</v>
      </c>
      <c r="B158" s="64" t="s">
        <v>37</v>
      </c>
      <c r="C158" s="90">
        <v>5.6299999999999996E-2</v>
      </c>
      <c r="D158" s="44" t="str">
        <f>IF(MONTH(A158)=MONTH(A159),"-",VLOOKUP(A158,'F03 inputs'!$AQ$8:$AV$3003,5))</f>
        <v>-</v>
      </c>
      <c r="E158" s="44" t="str">
        <f>IF(MONTH(A158)=MONTH(A159),"-",VLOOKUP(A158,'F03 inputs'!$AQ$8:$AV$3003,6))</f>
        <v>-</v>
      </c>
      <c r="F158" s="32">
        <f>VLOOKUP(B158,'F03 inputs'!$AW$9:$AZ$3003,3)</f>
        <v>5.3768551068856784E-5</v>
      </c>
      <c r="G158" s="32">
        <f>VLOOKUP(B158,'F03 inputs'!$AW$9:$AZ$3003,4)</f>
        <v>8.2986578302411337E-6</v>
      </c>
      <c r="I158" s="32">
        <f t="shared" si="12"/>
        <v>4.794271420340719E-3</v>
      </c>
      <c r="J158" s="32">
        <f t="shared" si="13"/>
        <v>6.1094271420340712E-2</v>
      </c>
      <c r="K158" s="88">
        <f t="shared" si="14"/>
        <v>6.2027398920436294E-2</v>
      </c>
      <c r="M158" s="32">
        <f t="shared" si="15"/>
        <v>5.6666261611905263E-3</v>
      </c>
      <c r="N158" s="32">
        <f t="shared" si="16"/>
        <v>6.1966626161190523E-2</v>
      </c>
      <c r="O158" s="43">
        <f t="shared" si="17"/>
        <v>6.2926591850640534E-2</v>
      </c>
      <c r="Q158" s="78"/>
      <c r="R158" s="75"/>
    </row>
    <row r="159" spans="1:18" ht="12.6" customHeight="1">
      <c r="A159" s="31">
        <v>38604</v>
      </c>
      <c r="B159" s="64" t="s">
        <v>37</v>
      </c>
      <c r="C159" s="90">
        <v>5.6399999999999999E-2</v>
      </c>
      <c r="D159" s="44" t="str">
        <f>IF(MONTH(A159)=MONTH(A160),"-",VLOOKUP(A159,'F03 inputs'!$AQ$8:$AV$3003,5))</f>
        <v>-</v>
      </c>
      <c r="E159" s="44" t="str">
        <f>IF(MONTH(A159)=MONTH(A160),"-",VLOOKUP(A159,'F03 inputs'!$AQ$8:$AV$3003,6))</f>
        <v>-</v>
      </c>
      <c r="F159" s="32">
        <f>VLOOKUP(B159,'F03 inputs'!$AW$9:$AZ$3003,3)</f>
        <v>5.3768551068856784E-5</v>
      </c>
      <c r="G159" s="32">
        <f>VLOOKUP(B159,'F03 inputs'!$AW$9:$AZ$3003,4)</f>
        <v>8.2986578302411337E-6</v>
      </c>
      <c r="I159" s="32">
        <f t="shared" si="12"/>
        <v>4.8480399714095753E-3</v>
      </c>
      <c r="J159" s="32">
        <f t="shared" si="13"/>
        <v>6.1248039971409575E-2</v>
      </c>
      <c r="K159" s="88">
        <f t="shared" si="14"/>
        <v>6.2185870571494606E-2</v>
      </c>
      <c r="M159" s="32">
        <f t="shared" si="15"/>
        <v>5.6749248190207675E-3</v>
      </c>
      <c r="N159" s="32">
        <f t="shared" si="16"/>
        <v>6.2074924819020764E-2</v>
      </c>
      <c r="O159" s="43">
        <f t="shared" si="17"/>
        <v>6.3038248891842619E-2</v>
      </c>
      <c r="Q159" s="78"/>
      <c r="R159" s="75"/>
    </row>
    <row r="160" spans="1:18" ht="12.6" customHeight="1">
      <c r="A160" s="31">
        <v>38607</v>
      </c>
      <c r="B160" s="64" t="s">
        <v>37</v>
      </c>
      <c r="C160" s="90">
        <v>5.6449999999999993E-2</v>
      </c>
      <c r="D160" s="44" t="str">
        <f>IF(MONTH(A160)=MONTH(A161),"-",VLOOKUP(A160,'F03 inputs'!$AQ$8:$AV$3003,5))</f>
        <v>-</v>
      </c>
      <c r="E160" s="44" t="str">
        <f>IF(MONTH(A160)=MONTH(A161),"-",VLOOKUP(A160,'F03 inputs'!$AQ$8:$AV$3003,6))</f>
        <v>-</v>
      </c>
      <c r="F160" s="32">
        <f>VLOOKUP(B160,'F03 inputs'!$AW$9:$AZ$3003,3)</f>
        <v>5.3768551068856784E-5</v>
      </c>
      <c r="G160" s="32">
        <f>VLOOKUP(B160,'F03 inputs'!$AW$9:$AZ$3003,4)</f>
        <v>8.2986578302411337E-6</v>
      </c>
      <c r="I160" s="32">
        <f t="shared" si="12"/>
        <v>4.9018085224784317E-3</v>
      </c>
      <c r="J160" s="32">
        <f t="shared" si="13"/>
        <v>6.1351808522478422E-2</v>
      </c>
      <c r="K160" s="88">
        <f t="shared" si="14"/>
        <v>6.2292819624723217E-2</v>
      </c>
      <c r="M160" s="32">
        <f t="shared" si="15"/>
        <v>5.6832234768510086E-3</v>
      </c>
      <c r="N160" s="32">
        <f t="shared" si="16"/>
        <v>6.2133223476851004E-2</v>
      </c>
      <c r="O160" s="43">
        <f t="shared" si="17"/>
        <v>6.3098357841756991E-2</v>
      </c>
      <c r="Q160" s="78"/>
      <c r="R160" s="75"/>
    </row>
    <row r="161" spans="1:18" ht="12.6" customHeight="1">
      <c r="A161" s="31">
        <v>38608</v>
      </c>
      <c r="B161" s="64" t="s">
        <v>37</v>
      </c>
      <c r="C161" s="90">
        <v>5.6749999999999995E-2</v>
      </c>
      <c r="D161" s="44" t="str">
        <f>IF(MONTH(A161)=MONTH(A162),"-",VLOOKUP(A161,'F03 inputs'!$AQ$8:$AV$3003,5))</f>
        <v>-</v>
      </c>
      <c r="E161" s="44" t="str">
        <f>IF(MONTH(A161)=MONTH(A162),"-",VLOOKUP(A161,'F03 inputs'!$AQ$8:$AV$3003,6))</f>
        <v>-</v>
      </c>
      <c r="F161" s="32">
        <f>VLOOKUP(B161,'F03 inputs'!$AW$9:$AZ$3003,3)</f>
        <v>5.3768551068856784E-5</v>
      </c>
      <c r="G161" s="32">
        <f>VLOOKUP(B161,'F03 inputs'!$AW$9:$AZ$3003,4)</f>
        <v>8.2986578302411337E-6</v>
      </c>
      <c r="I161" s="32">
        <f t="shared" si="12"/>
        <v>4.9555770735472881E-3</v>
      </c>
      <c r="J161" s="32">
        <f t="shared" si="13"/>
        <v>6.1705577073547284E-2</v>
      </c>
      <c r="K161" s="88">
        <f t="shared" si="14"/>
        <v>6.2657471634042006E-2</v>
      </c>
      <c r="M161" s="32">
        <f t="shared" si="15"/>
        <v>5.6915221346812497E-3</v>
      </c>
      <c r="N161" s="32">
        <f t="shared" si="16"/>
        <v>6.2441522134681245E-2</v>
      </c>
      <c r="O161" s="43">
        <f t="shared" si="17"/>
        <v>6.3416258056305352E-2</v>
      </c>
      <c r="Q161" s="78"/>
      <c r="R161" s="75"/>
    </row>
    <row r="162" spans="1:18" ht="12.6" customHeight="1">
      <c r="A162" s="31">
        <v>38609</v>
      </c>
      <c r="B162" s="64" t="s">
        <v>37</v>
      </c>
      <c r="C162" s="90">
        <v>5.62E-2</v>
      </c>
      <c r="D162" s="44" t="str">
        <f>IF(MONTH(A162)=MONTH(A163),"-",VLOOKUP(A162,'F03 inputs'!$AQ$8:$AV$3003,5))</f>
        <v>-</v>
      </c>
      <c r="E162" s="44" t="str">
        <f>IF(MONTH(A162)=MONTH(A163),"-",VLOOKUP(A162,'F03 inputs'!$AQ$8:$AV$3003,6))</f>
        <v>-</v>
      </c>
      <c r="F162" s="32">
        <f>VLOOKUP(B162,'F03 inputs'!$AW$9:$AZ$3003,3)</f>
        <v>5.3768551068856784E-5</v>
      </c>
      <c r="G162" s="32">
        <f>VLOOKUP(B162,'F03 inputs'!$AW$9:$AZ$3003,4)</f>
        <v>8.2986578302411337E-6</v>
      </c>
      <c r="I162" s="32">
        <f t="shared" si="12"/>
        <v>5.0093456246161445E-3</v>
      </c>
      <c r="J162" s="32">
        <f t="shared" si="13"/>
        <v>6.1209345624616142E-2</v>
      </c>
      <c r="K162" s="88">
        <f t="shared" si="14"/>
        <v>6.2145991622564845E-2</v>
      </c>
      <c r="M162" s="32">
        <f t="shared" si="15"/>
        <v>5.6998207925114909E-3</v>
      </c>
      <c r="N162" s="32">
        <f t="shared" si="16"/>
        <v>6.1899820792511488E-2</v>
      </c>
      <c r="O162" s="43">
        <f t="shared" si="17"/>
        <v>6.285771774604787E-2</v>
      </c>
      <c r="Q162" s="78"/>
      <c r="R162" s="75"/>
    </row>
    <row r="163" spans="1:18" ht="12.6" customHeight="1">
      <c r="A163" s="31">
        <v>38610</v>
      </c>
      <c r="B163" s="64" t="s">
        <v>37</v>
      </c>
      <c r="C163" s="90">
        <v>5.6449999999999993E-2</v>
      </c>
      <c r="D163" s="44" t="str">
        <f>IF(MONTH(A163)=MONTH(A164),"-",VLOOKUP(A163,'F03 inputs'!$AQ$8:$AV$3003,5))</f>
        <v>-</v>
      </c>
      <c r="E163" s="44" t="str">
        <f>IF(MONTH(A163)=MONTH(A164),"-",VLOOKUP(A163,'F03 inputs'!$AQ$8:$AV$3003,6))</f>
        <v>-</v>
      </c>
      <c r="F163" s="32">
        <f>VLOOKUP(B163,'F03 inputs'!$AW$9:$AZ$3003,3)</f>
        <v>5.3768551068856784E-5</v>
      </c>
      <c r="G163" s="32">
        <f>VLOOKUP(B163,'F03 inputs'!$AW$9:$AZ$3003,4)</f>
        <v>8.2986578302411337E-6</v>
      </c>
      <c r="I163" s="32">
        <f t="shared" si="12"/>
        <v>5.0631141756850009E-3</v>
      </c>
      <c r="J163" s="32">
        <f t="shared" si="13"/>
        <v>6.1513114175684995E-2</v>
      </c>
      <c r="K163" s="88">
        <f t="shared" si="14"/>
        <v>6.2459079979582777E-2</v>
      </c>
      <c r="M163" s="32">
        <f t="shared" si="15"/>
        <v>5.708119450341732E-3</v>
      </c>
      <c r="N163" s="32">
        <f t="shared" si="16"/>
        <v>6.2158119450341727E-2</v>
      </c>
      <c r="O163" s="43">
        <f t="shared" si="17"/>
        <v>6.3124027403742566E-2</v>
      </c>
      <c r="Q163" s="78"/>
      <c r="R163" s="75"/>
    </row>
    <row r="164" spans="1:18" ht="12.6" customHeight="1">
      <c r="A164" s="31">
        <v>38611</v>
      </c>
      <c r="B164" s="64" t="s">
        <v>37</v>
      </c>
      <c r="C164" s="90">
        <v>5.67E-2</v>
      </c>
      <c r="D164" s="44" t="str">
        <f>IF(MONTH(A164)=MONTH(A165),"-",VLOOKUP(A164,'F03 inputs'!$AQ$8:$AV$3003,5))</f>
        <v>-</v>
      </c>
      <c r="E164" s="44" t="str">
        <f>IF(MONTH(A164)=MONTH(A165),"-",VLOOKUP(A164,'F03 inputs'!$AQ$8:$AV$3003,6))</f>
        <v>-</v>
      </c>
      <c r="F164" s="32">
        <f>VLOOKUP(B164,'F03 inputs'!$AW$9:$AZ$3003,3)</f>
        <v>5.3768551068856784E-5</v>
      </c>
      <c r="G164" s="32">
        <f>VLOOKUP(B164,'F03 inputs'!$AW$9:$AZ$3003,4)</f>
        <v>8.2986578302411337E-6</v>
      </c>
      <c r="I164" s="32">
        <f t="shared" si="12"/>
        <v>5.1168827267538573E-3</v>
      </c>
      <c r="J164" s="32">
        <f t="shared" si="13"/>
        <v>6.1816882726753855E-2</v>
      </c>
      <c r="K164" s="88">
        <f t="shared" si="14"/>
        <v>6.2772214474267063E-2</v>
      </c>
      <c r="M164" s="32">
        <f t="shared" si="15"/>
        <v>5.7164181081719731E-3</v>
      </c>
      <c r="N164" s="32">
        <f t="shared" si="16"/>
        <v>6.2416418108171973E-2</v>
      </c>
      <c r="O164" s="43">
        <f t="shared" si="17"/>
        <v>6.3390370420535413E-2</v>
      </c>
      <c r="Q164" s="78"/>
      <c r="R164" s="75"/>
    </row>
    <row r="165" spans="1:18" ht="12.6" customHeight="1">
      <c r="A165" s="31">
        <v>38614</v>
      </c>
      <c r="B165" s="64" t="s">
        <v>37</v>
      </c>
      <c r="C165" s="90">
        <v>5.7149999999999999E-2</v>
      </c>
      <c r="D165" s="44" t="str">
        <f>IF(MONTH(A165)=MONTH(A166),"-",VLOOKUP(A165,'F03 inputs'!$AQ$8:$AV$3003,5))</f>
        <v>-</v>
      </c>
      <c r="E165" s="44" t="str">
        <f>IF(MONTH(A165)=MONTH(A166),"-",VLOOKUP(A165,'F03 inputs'!$AQ$8:$AV$3003,6))</f>
        <v>-</v>
      </c>
      <c r="F165" s="32">
        <f>VLOOKUP(B165,'F03 inputs'!$AW$9:$AZ$3003,3)</f>
        <v>5.3768551068856784E-5</v>
      </c>
      <c r="G165" s="32">
        <f>VLOOKUP(B165,'F03 inputs'!$AW$9:$AZ$3003,4)</f>
        <v>8.2986578302411337E-6</v>
      </c>
      <c r="I165" s="32">
        <f t="shared" si="12"/>
        <v>5.1706512778227137E-3</v>
      </c>
      <c r="J165" s="32">
        <f t="shared" si="13"/>
        <v>6.2320651277822714E-2</v>
      </c>
      <c r="K165" s="88">
        <f t="shared" si="14"/>
        <v>6.3291617171745473E-2</v>
      </c>
      <c r="M165" s="32">
        <f t="shared" si="15"/>
        <v>5.7247167660022143E-3</v>
      </c>
      <c r="N165" s="32">
        <f t="shared" si="16"/>
        <v>6.2874716766002217E-2</v>
      </c>
      <c r="O165" s="43">
        <f t="shared" si="17"/>
        <v>6.3863024268103752E-2</v>
      </c>
      <c r="Q165" s="78"/>
      <c r="R165" s="75"/>
    </row>
    <row r="166" spans="1:18" ht="12.6" customHeight="1">
      <c r="A166" s="31">
        <v>38615</v>
      </c>
      <c r="B166" s="64" t="s">
        <v>37</v>
      </c>
      <c r="C166" s="90">
        <v>5.7050000000000003E-2</v>
      </c>
      <c r="D166" s="44" t="str">
        <f>IF(MONTH(A166)=MONTH(A167),"-",VLOOKUP(A166,'F03 inputs'!$AQ$8:$AV$3003,5))</f>
        <v>-</v>
      </c>
      <c r="E166" s="44" t="str">
        <f>IF(MONTH(A166)=MONTH(A167),"-",VLOOKUP(A166,'F03 inputs'!$AQ$8:$AV$3003,6))</f>
        <v>-</v>
      </c>
      <c r="F166" s="32">
        <f>VLOOKUP(B166,'F03 inputs'!$AW$9:$AZ$3003,3)</f>
        <v>5.3768551068856784E-5</v>
      </c>
      <c r="G166" s="32">
        <f>VLOOKUP(B166,'F03 inputs'!$AW$9:$AZ$3003,4)</f>
        <v>8.2986578302411337E-6</v>
      </c>
      <c r="I166" s="32">
        <f t="shared" si="12"/>
        <v>5.2244198288915701E-3</v>
      </c>
      <c r="J166" s="32">
        <f t="shared" si="13"/>
        <v>6.2274419828891571E-2</v>
      </c>
      <c r="K166" s="88">
        <f t="shared" si="14"/>
        <v>6.3243945670147905E-2</v>
      </c>
      <c r="M166" s="32">
        <f t="shared" si="15"/>
        <v>5.7330154238324554E-3</v>
      </c>
      <c r="N166" s="32">
        <f t="shared" si="16"/>
        <v>6.2783015423832453E-2</v>
      </c>
      <c r="O166" s="43">
        <f t="shared" si="17"/>
        <v>6.3768442180259788E-2</v>
      </c>
      <c r="Q166" s="78"/>
      <c r="R166" s="75"/>
    </row>
    <row r="167" spans="1:18" ht="12.6" customHeight="1">
      <c r="A167" s="31">
        <v>38616</v>
      </c>
      <c r="B167" s="64" t="s">
        <v>37</v>
      </c>
      <c r="C167" s="90">
        <v>5.6799999999999996E-2</v>
      </c>
      <c r="D167" s="44" t="str">
        <f>IF(MONTH(A167)=MONTH(A168),"-",VLOOKUP(A167,'F03 inputs'!$AQ$8:$AV$3003,5))</f>
        <v>-</v>
      </c>
      <c r="E167" s="44" t="str">
        <f>IF(MONTH(A167)=MONTH(A168),"-",VLOOKUP(A167,'F03 inputs'!$AQ$8:$AV$3003,6))</f>
        <v>-</v>
      </c>
      <c r="F167" s="32">
        <f>VLOOKUP(B167,'F03 inputs'!$AW$9:$AZ$3003,3)</f>
        <v>5.3768551068856784E-5</v>
      </c>
      <c r="G167" s="32">
        <f>VLOOKUP(B167,'F03 inputs'!$AW$9:$AZ$3003,4)</f>
        <v>8.2986578302411337E-6</v>
      </c>
      <c r="I167" s="32">
        <f t="shared" si="12"/>
        <v>5.2781883799604265E-3</v>
      </c>
      <c r="J167" s="32">
        <f t="shared" si="13"/>
        <v>6.2078188379960424E-2</v>
      </c>
      <c r="K167" s="88">
        <f t="shared" si="14"/>
        <v>6.3041613748095138E-2</v>
      </c>
      <c r="M167" s="32">
        <f t="shared" si="15"/>
        <v>5.7413140816626965E-3</v>
      </c>
      <c r="N167" s="32">
        <f t="shared" si="16"/>
        <v>6.2541314081662691E-2</v>
      </c>
      <c r="O167" s="43">
        <f t="shared" si="17"/>
        <v>6.3519168073428167E-2</v>
      </c>
      <c r="Q167" s="78"/>
      <c r="R167" s="75"/>
    </row>
    <row r="168" spans="1:18" ht="12.6" customHeight="1">
      <c r="A168" s="31">
        <v>38617</v>
      </c>
      <c r="B168" s="64" t="s">
        <v>37</v>
      </c>
      <c r="C168" s="90">
        <v>5.6100000000000004E-2</v>
      </c>
      <c r="D168" s="44" t="str">
        <f>IF(MONTH(A168)=MONTH(A169),"-",VLOOKUP(A168,'F03 inputs'!$AQ$8:$AV$3003,5))</f>
        <v>-</v>
      </c>
      <c r="E168" s="44" t="str">
        <f>IF(MONTH(A168)=MONTH(A169),"-",VLOOKUP(A168,'F03 inputs'!$AQ$8:$AV$3003,6))</f>
        <v>-</v>
      </c>
      <c r="F168" s="32">
        <f>VLOOKUP(B168,'F03 inputs'!$AW$9:$AZ$3003,3)</f>
        <v>5.3768551068856784E-5</v>
      </c>
      <c r="G168" s="32">
        <f>VLOOKUP(B168,'F03 inputs'!$AW$9:$AZ$3003,4)</f>
        <v>8.2986578302411337E-6</v>
      </c>
      <c r="I168" s="32">
        <f t="shared" si="12"/>
        <v>5.3319569310292829E-3</v>
      </c>
      <c r="J168" s="32">
        <f t="shared" si="13"/>
        <v>6.1431956931029284E-2</v>
      </c>
      <c r="K168" s="88">
        <f t="shared" si="14"/>
        <v>6.2375428264123345E-2</v>
      </c>
      <c r="M168" s="32">
        <f t="shared" si="15"/>
        <v>5.7496127394929377E-3</v>
      </c>
      <c r="N168" s="32">
        <f t="shared" si="16"/>
        <v>6.1849612739492944E-2</v>
      </c>
      <c r="O168" s="43">
        <f t="shared" si="17"/>
        <v>6.2805956388499284E-2</v>
      </c>
      <c r="Q168" s="78"/>
      <c r="R168" s="75"/>
    </row>
    <row r="169" spans="1:18" ht="12.6" customHeight="1">
      <c r="A169" s="31">
        <v>38618</v>
      </c>
      <c r="B169" s="64" t="s">
        <v>37</v>
      </c>
      <c r="C169" s="90">
        <v>5.6349999999999997E-2</v>
      </c>
      <c r="D169" s="44" t="str">
        <f>IF(MONTH(A169)=MONTH(A170),"-",VLOOKUP(A169,'F03 inputs'!$AQ$8:$AV$3003,5))</f>
        <v>-</v>
      </c>
      <c r="E169" s="44" t="str">
        <f>IF(MONTH(A169)=MONTH(A170),"-",VLOOKUP(A169,'F03 inputs'!$AQ$8:$AV$3003,6))</f>
        <v>-</v>
      </c>
      <c r="F169" s="32">
        <f>VLOOKUP(B169,'F03 inputs'!$AW$9:$AZ$3003,3)</f>
        <v>5.3768551068856784E-5</v>
      </c>
      <c r="G169" s="32">
        <f>VLOOKUP(B169,'F03 inputs'!$AW$9:$AZ$3003,4)</f>
        <v>8.2986578302411337E-6</v>
      </c>
      <c r="I169" s="32">
        <f t="shared" si="12"/>
        <v>5.3857254820981392E-3</v>
      </c>
      <c r="J169" s="32">
        <f t="shared" si="13"/>
        <v>6.1735725482098137E-2</v>
      </c>
      <c r="K169" s="88">
        <f t="shared" si="14"/>
        <v>6.2688550432298262E-2</v>
      </c>
      <c r="M169" s="32">
        <f t="shared" si="15"/>
        <v>5.7579113973231788E-3</v>
      </c>
      <c r="N169" s="32">
        <f t="shared" si="16"/>
        <v>6.2107911397323176E-2</v>
      </c>
      <c r="O169" s="43">
        <f t="shared" si="17"/>
        <v>6.307225956185758E-2</v>
      </c>
      <c r="Q169" s="78"/>
      <c r="R169" s="75"/>
    </row>
    <row r="170" spans="1:18" ht="12.6" customHeight="1">
      <c r="A170" s="31">
        <v>38621</v>
      </c>
      <c r="B170" s="64" t="s">
        <v>37</v>
      </c>
      <c r="C170" s="90">
        <v>5.7350000000000005E-2</v>
      </c>
      <c r="D170" s="44" t="str">
        <f>IF(MONTH(A170)=MONTH(A171),"-",VLOOKUP(A170,'F03 inputs'!$AQ$8:$AV$3003,5))</f>
        <v>-</v>
      </c>
      <c r="E170" s="44" t="str">
        <f>IF(MONTH(A170)=MONTH(A171),"-",VLOOKUP(A170,'F03 inputs'!$AQ$8:$AV$3003,6))</f>
        <v>-</v>
      </c>
      <c r="F170" s="32">
        <f>VLOOKUP(B170,'F03 inputs'!$AW$9:$AZ$3003,3)</f>
        <v>5.3768551068856784E-5</v>
      </c>
      <c r="G170" s="32">
        <f>VLOOKUP(B170,'F03 inputs'!$AW$9:$AZ$3003,4)</f>
        <v>8.2986578302411337E-6</v>
      </c>
      <c r="I170" s="32">
        <f t="shared" si="12"/>
        <v>5.4394940331669956E-3</v>
      </c>
      <c r="J170" s="32">
        <f t="shared" si="13"/>
        <v>6.2789494033166998E-2</v>
      </c>
      <c r="K170" s="88">
        <f t="shared" si="14"/>
        <v>6.3775124173402142E-2</v>
      </c>
      <c r="M170" s="32">
        <f t="shared" si="15"/>
        <v>5.7662100551534199E-3</v>
      </c>
      <c r="N170" s="32">
        <f t="shared" si="16"/>
        <v>6.3116210055153429E-2</v>
      </c>
      <c r="O170" s="43">
        <f t="shared" si="17"/>
        <v>6.4112124048084862E-2</v>
      </c>
      <c r="Q170" s="78"/>
      <c r="R170" s="75"/>
    </row>
    <row r="171" spans="1:18" ht="12.6" customHeight="1">
      <c r="A171" s="31">
        <v>38622</v>
      </c>
      <c r="B171" s="64" t="s">
        <v>37</v>
      </c>
      <c r="C171" s="90">
        <v>5.79E-2</v>
      </c>
      <c r="D171" s="44" t="str">
        <f>IF(MONTH(A171)=MONTH(A172),"-",VLOOKUP(A171,'F03 inputs'!$AQ$8:$AV$3003,5))</f>
        <v>-</v>
      </c>
      <c r="E171" s="44" t="str">
        <f>IF(MONTH(A171)=MONTH(A172),"-",VLOOKUP(A171,'F03 inputs'!$AQ$8:$AV$3003,6))</f>
        <v>-</v>
      </c>
      <c r="F171" s="32">
        <f>VLOOKUP(B171,'F03 inputs'!$AW$9:$AZ$3003,3)</f>
        <v>5.3768551068856784E-5</v>
      </c>
      <c r="G171" s="32">
        <f>VLOOKUP(B171,'F03 inputs'!$AW$9:$AZ$3003,4)</f>
        <v>8.2986578302411337E-6</v>
      </c>
      <c r="I171" s="32">
        <f t="shared" si="12"/>
        <v>5.493262584235852E-3</v>
      </c>
      <c r="J171" s="32">
        <f t="shared" si="13"/>
        <v>6.3393262584235846E-2</v>
      </c>
      <c r="K171" s="88">
        <f t="shared" si="14"/>
        <v>6.4397939019504191E-2</v>
      </c>
      <c r="M171" s="32">
        <f t="shared" si="15"/>
        <v>5.7745087129836611E-3</v>
      </c>
      <c r="N171" s="32">
        <f t="shared" si="16"/>
        <v>6.3674508712983663E-2</v>
      </c>
      <c r="O171" s="43">
        <f t="shared" si="17"/>
        <v>6.4688119477943395E-2</v>
      </c>
      <c r="Q171" s="78"/>
      <c r="R171" s="75"/>
    </row>
    <row r="172" spans="1:18" ht="12.6" customHeight="1">
      <c r="A172" s="31">
        <v>38623</v>
      </c>
      <c r="B172" s="64" t="s">
        <v>37</v>
      </c>
      <c r="C172" s="90">
        <v>5.8349999999999999E-2</v>
      </c>
      <c r="D172" s="44" t="str">
        <f>IF(MONTH(A172)=MONTH(A173),"-",VLOOKUP(A172,'F03 inputs'!$AQ$8:$AV$3003,5))</f>
        <v>-</v>
      </c>
      <c r="E172" s="44" t="str">
        <f>IF(MONTH(A172)=MONTH(A173),"-",VLOOKUP(A172,'F03 inputs'!$AQ$8:$AV$3003,6))</f>
        <v>-</v>
      </c>
      <c r="F172" s="32">
        <f>VLOOKUP(B172,'F03 inputs'!$AW$9:$AZ$3003,3)</f>
        <v>5.3768551068856784E-5</v>
      </c>
      <c r="G172" s="32">
        <f>VLOOKUP(B172,'F03 inputs'!$AW$9:$AZ$3003,4)</f>
        <v>8.2986578302411337E-6</v>
      </c>
      <c r="I172" s="32">
        <f t="shared" si="12"/>
        <v>5.5470311353047084E-3</v>
      </c>
      <c r="J172" s="32">
        <f t="shared" si="13"/>
        <v>6.3897031135304705E-2</v>
      </c>
      <c r="K172" s="88">
        <f t="shared" si="14"/>
        <v>6.4917738782281464E-2</v>
      </c>
      <c r="M172" s="32">
        <f t="shared" si="15"/>
        <v>5.7828073708139022E-3</v>
      </c>
      <c r="N172" s="32">
        <f t="shared" si="16"/>
        <v>6.4132807370813907E-2</v>
      </c>
      <c r="O172" s="43">
        <f t="shared" si="17"/>
        <v>6.5161061616129556E-2</v>
      </c>
      <c r="Q172" s="78"/>
      <c r="R172" s="75"/>
    </row>
    <row r="173" spans="1:18" ht="12.6" customHeight="1">
      <c r="A173" s="31">
        <v>38624</v>
      </c>
      <c r="B173" s="64" t="s">
        <v>37</v>
      </c>
      <c r="C173" s="90">
        <v>5.7950000000000002E-2</v>
      </c>
      <c r="D173" s="44" t="str">
        <f>IF(MONTH(A173)=MONTH(A174),"-",VLOOKUP(A173,'F03 inputs'!$AQ$8:$AV$3003,5))</f>
        <v>-</v>
      </c>
      <c r="E173" s="44" t="str">
        <f>IF(MONTH(A173)=MONTH(A174),"-",VLOOKUP(A173,'F03 inputs'!$AQ$8:$AV$3003,6))</f>
        <v>-</v>
      </c>
      <c r="F173" s="32">
        <f>VLOOKUP(B173,'F03 inputs'!$AW$9:$AZ$3003,3)</f>
        <v>5.3768551068856784E-5</v>
      </c>
      <c r="G173" s="32">
        <f>VLOOKUP(B173,'F03 inputs'!$AW$9:$AZ$3003,4)</f>
        <v>8.2986578302411337E-6</v>
      </c>
      <c r="I173" s="32">
        <f t="shared" si="12"/>
        <v>5.6007996863735648E-3</v>
      </c>
      <c r="J173" s="32">
        <f t="shared" si="13"/>
        <v>6.355079968637356E-2</v>
      </c>
      <c r="K173" s="88">
        <f t="shared" si="14"/>
        <v>6.4560475721567645E-2</v>
      </c>
      <c r="M173" s="32">
        <f t="shared" si="15"/>
        <v>5.7911060286441433E-3</v>
      </c>
      <c r="N173" s="32">
        <f t="shared" si="16"/>
        <v>6.3741106028644148E-2</v>
      </c>
      <c r="O173" s="43">
        <f t="shared" si="17"/>
        <v>6.4756838178082976E-2</v>
      </c>
      <c r="Q173" s="78"/>
      <c r="R173" s="75"/>
    </row>
    <row r="174" spans="1:18" ht="12.6" customHeight="1">
      <c r="A174" s="31">
        <v>38625</v>
      </c>
      <c r="B174" s="64" t="s">
        <v>37</v>
      </c>
      <c r="C174" s="90">
        <v>5.8200000000000002E-2</v>
      </c>
      <c r="D174" s="44">
        <f>IF(MONTH(A174)=MONTH(A175),"-",VLOOKUP(A174,'F03 inputs'!$AQ$8:$AV$3003,5))</f>
        <v>5.6545682374424299E-3</v>
      </c>
      <c r="E174" s="44">
        <f>IF(MONTH(A174)=MONTH(A175),"-",VLOOKUP(A174,'F03 inputs'!$AQ$8:$AV$3003,6))</f>
        <v>5.7994046864743845E-3</v>
      </c>
      <c r="F174" s="32">
        <f>VLOOKUP(B174,'F03 inputs'!$AW$9:$AZ$3003,3)</f>
        <v>5.3768551068856784E-5</v>
      </c>
      <c r="G174" s="32">
        <f>VLOOKUP(B174,'F03 inputs'!$AW$9:$AZ$3003,4)</f>
        <v>8.2986578302411337E-6</v>
      </c>
      <c r="I174" s="32">
        <f t="shared" si="12"/>
        <v>5.6545682374424299E-3</v>
      </c>
      <c r="J174" s="32">
        <f t="shared" si="13"/>
        <v>6.3854568237442427E-2</v>
      </c>
      <c r="K174" s="88">
        <f t="shared" si="14"/>
        <v>6.4873919708640093E-2</v>
      </c>
      <c r="M174" s="32">
        <f t="shared" si="15"/>
        <v>5.7994046864743845E-3</v>
      </c>
      <c r="N174" s="32">
        <f t="shared" si="16"/>
        <v>6.3999404686474387E-2</v>
      </c>
      <c r="O174" s="43">
        <f t="shared" si="17"/>
        <v>6.5023385636530318E-2</v>
      </c>
      <c r="Q174" s="78"/>
      <c r="R174" s="75"/>
    </row>
    <row r="175" spans="1:18" ht="12.6" customHeight="1">
      <c r="A175" s="31">
        <v>38629</v>
      </c>
      <c r="B175" s="64" t="s">
        <v>38</v>
      </c>
      <c r="C175" s="90">
        <v>5.8799999999999998E-2</v>
      </c>
      <c r="D175" s="44" t="str">
        <f>IF(MONTH(A175)=MONTH(A176),"-",VLOOKUP(A175,'F03 inputs'!$AQ$8:$AV$3003,5))</f>
        <v>-</v>
      </c>
      <c r="E175" s="44" t="str">
        <f>IF(MONTH(A175)=MONTH(A176),"-",VLOOKUP(A175,'F03 inputs'!$AQ$8:$AV$3003,6))</f>
        <v>-</v>
      </c>
      <c r="F175" s="32">
        <f>VLOOKUP(B175,'F03 inputs'!$AW$9:$AZ$3003,3)</f>
        <v>4.3406469448551388E-7</v>
      </c>
      <c r="G175" s="32">
        <f>VLOOKUP(B175,'F03 inputs'!$AW$9:$AZ$3003,4)</f>
        <v>1.2715467089033198E-6</v>
      </c>
      <c r="I175" s="32">
        <f t="shared" si="12"/>
        <v>5.6550023021369154E-3</v>
      </c>
      <c r="J175" s="32">
        <f t="shared" si="13"/>
        <v>6.445500230213691E-2</v>
      </c>
      <c r="K175" s="88">
        <f t="shared" si="14"/>
        <v>6.5493614132579037E-2</v>
      </c>
      <c r="M175" s="32">
        <f t="shared" si="15"/>
        <v>5.8006762331832881E-3</v>
      </c>
      <c r="N175" s="32">
        <f t="shared" si="16"/>
        <v>6.4600676233183288E-2</v>
      </c>
      <c r="O175" s="43">
        <f t="shared" si="17"/>
        <v>6.5643988075629434E-2</v>
      </c>
      <c r="Q175" s="78"/>
      <c r="R175" s="75"/>
    </row>
    <row r="176" spans="1:18" ht="12.6" customHeight="1">
      <c r="A176" s="31">
        <v>38630</v>
      </c>
      <c r="B176" s="64" t="s">
        <v>38</v>
      </c>
      <c r="C176" s="90">
        <v>5.8250000000000003E-2</v>
      </c>
      <c r="D176" s="44" t="str">
        <f>IF(MONTH(A176)=MONTH(A177),"-",VLOOKUP(A176,'F03 inputs'!$AQ$8:$AV$3003,5))</f>
        <v>-</v>
      </c>
      <c r="E176" s="44" t="str">
        <f>IF(MONTH(A176)=MONTH(A177),"-",VLOOKUP(A176,'F03 inputs'!$AQ$8:$AV$3003,6))</f>
        <v>-</v>
      </c>
      <c r="F176" s="32">
        <f>VLOOKUP(B176,'F03 inputs'!$AW$9:$AZ$3003,3)</f>
        <v>4.3406469448551388E-7</v>
      </c>
      <c r="G176" s="32">
        <f>VLOOKUP(B176,'F03 inputs'!$AW$9:$AZ$3003,4)</f>
        <v>1.2715467089033198E-6</v>
      </c>
      <c r="I176" s="32">
        <f t="shared" si="12"/>
        <v>5.655436366831401E-3</v>
      </c>
      <c r="J176" s="32">
        <f t="shared" si="13"/>
        <v>6.3905436366831408E-2</v>
      </c>
      <c r="K176" s="88">
        <f t="shared" si="14"/>
        <v>6.4926412566139957E-2</v>
      </c>
      <c r="M176" s="32">
        <f t="shared" si="15"/>
        <v>5.8019477798921916E-3</v>
      </c>
      <c r="N176" s="32">
        <f t="shared" si="16"/>
        <v>6.405194777989219E-2</v>
      </c>
      <c r="O176" s="43">
        <f t="shared" si="17"/>
        <v>6.5077610783491391E-2</v>
      </c>
      <c r="Q176" s="78"/>
      <c r="R176" s="75"/>
    </row>
    <row r="177" spans="1:18" ht="12.6" customHeight="1">
      <c r="A177" s="31">
        <v>38631</v>
      </c>
      <c r="B177" s="64" t="s">
        <v>38</v>
      </c>
      <c r="C177" s="90">
        <v>5.7750000000000003E-2</v>
      </c>
      <c r="D177" s="44" t="str">
        <f>IF(MONTH(A177)=MONTH(A178),"-",VLOOKUP(A177,'F03 inputs'!$AQ$8:$AV$3003,5))</f>
        <v>-</v>
      </c>
      <c r="E177" s="44" t="str">
        <f>IF(MONTH(A177)=MONTH(A178),"-",VLOOKUP(A177,'F03 inputs'!$AQ$8:$AV$3003,6))</f>
        <v>-</v>
      </c>
      <c r="F177" s="32">
        <f>VLOOKUP(B177,'F03 inputs'!$AW$9:$AZ$3003,3)</f>
        <v>4.3406469448551388E-7</v>
      </c>
      <c r="G177" s="32">
        <f>VLOOKUP(B177,'F03 inputs'!$AW$9:$AZ$3003,4)</f>
        <v>1.2715467089033198E-6</v>
      </c>
      <c r="I177" s="32">
        <f t="shared" si="12"/>
        <v>5.6558704315258865E-3</v>
      </c>
      <c r="J177" s="32">
        <f t="shared" si="13"/>
        <v>6.3405870431525888E-2</v>
      </c>
      <c r="K177" s="88">
        <f t="shared" si="14"/>
        <v>6.4410946532820867E-2</v>
      </c>
      <c r="M177" s="32">
        <f t="shared" si="15"/>
        <v>5.8032193266010952E-3</v>
      </c>
      <c r="N177" s="32">
        <f t="shared" si="16"/>
        <v>6.3553219326601101E-2</v>
      </c>
      <c r="O177" s="43">
        <f t="shared" si="17"/>
        <v>6.456297224829477E-2</v>
      </c>
      <c r="Q177" s="78"/>
      <c r="R177" s="75"/>
    </row>
    <row r="178" spans="1:18" ht="12.6" customHeight="1">
      <c r="A178" s="31">
        <v>38632</v>
      </c>
      <c r="B178" s="64" t="s">
        <v>38</v>
      </c>
      <c r="C178" s="90">
        <v>5.8100000000000006E-2</v>
      </c>
      <c r="D178" s="44" t="str">
        <f>IF(MONTH(A178)=MONTH(A179),"-",VLOOKUP(A178,'F03 inputs'!$AQ$8:$AV$3003,5))</f>
        <v>-</v>
      </c>
      <c r="E178" s="44" t="str">
        <f>IF(MONTH(A178)=MONTH(A179),"-",VLOOKUP(A178,'F03 inputs'!$AQ$8:$AV$3003,6))</f>
        <v>-</v>
      </c>
      <c r="F178" s="32">
        <f>VLOOKUP(B178,'F03 inputs'!$AW$9:$AZ$3003,3)</f>
        <v>4.3406469448551388E-7</v>
      </c>
      <c r="G178" s="32">
        <f>VLOOKUP(B178,'F03 inputs'!$AW$9:$AZ$3003,4)</f>
        <v>1.2715467089033198E-6</v>
      </c>
      <c r="I178" s="32">
        <f t="shared" si="12"/>
        <v>5.6563044962203721E-3</v>
      </c>
      <c r="J178" s="32">
        <f t="shared" si="13"/>
        <v>6.3756304496220384E-2</v>
      </c>
      <c r="K178" s="88">
        <f t="shared" si="14"/>
        <v>6.4772521086974066E-2</v>
      </c>
      <c r="M178" s="32">
        <f t="shared" si="15"/>
        <v>5.8044908733099988E-3</v>
      </c>
      <c r="N178" s="32">
        <f t="shared" si="16"/>
        <v>6.3904490873310002E-2</v>
      </c>
      <c r="O178" s="43">
        <f t="shared" si="17"/>
        <v>6.4925436861754227E-2</v>
      </c>
      <c r="Q178" s="78"/>
      <c r="R178" s="75"/>
    </row>
    <row r="179" spans="1:18" ht="12.6" customHeight="1">
      <c r="A179" s="31">
        <v>38635</v>
      </c>
      <c r="B179" s="64" t="s">
        <v>38</v>
      </c>
      <c r="C179" s="90">
        <v>5.7999999999999996E-2</v>
      </c>
      <c r="D179" s="44" t="str">
        <f>IF(MONTH(A179)=MONTH(A180),"-",VLOOKUP(A179,'F03 inputs'!$AQ$8:$AV$3003,5))</f>
        <v>-</v>
      </c>
      <c r="E179" s="44" t="str">
        <f>IF(MONTH(A179)=MONTH(A180),"-",VLOOKUP(A179,'F03 inputs'!$AQ$8:$AV$3003,6))</f>
        <v>-</v>
      </c>
      <c r="F179" s="32">
        <f>VLOOKUP(B179,'F03 inputs'!$AW$9:$AZ$3003,3)</f>
        <v>4.3406469448551388E-7</v>
      </c>
      <c r="G179" s="32">
        <f>VLOOKUP(B179,'F03 inputs'!$AW$9:$AZ$3003,4)</f>
        <v>1.2715467089033198E-6</v>
      </c>
      <c r="I179" s="32">
        <f t="shared" si="12"/>
        <v>5.6567385609148577E-3</v>
      </c>
      <c r="J179" s="32">
        <f t="shared" si="13"/>
        <v>6.3656738560914861E-2</v>
      </c>
      <c r="K179" s="88">
        <f t="shared" si="14"/>
        <v>6.4669783651968293E-2</v>
      </c>
      <c r="M179" s="32">
        <f t="shared" si="15"/>
        <v>5.8057624200189024E-3</v>
      </c>
      <c r="N179" s="32">
        <f t="shared" si="16"/>
        <v>6.3805762420018897E-2</v>
      </c>
      <c r="O179" s="43">
        <f t="shared" si="17"/>
        <v>6.4823556249518965E-2</v>
      </c>
      <c r="Q179" s="78"/>
      <c r="R179" s="75"/>
    </row>
    <row r="180" spans="1:18" ht="12.6" customHeight="1">
      <c r="A180" s="31">
        <v>38636</v>
      </c>
      <c r="B180" s="64" t="s">
        <v>38</v>
      </c>
      <c r="C180" s="90">
        <v>5.79E-2</v>
      </c>
      <c r="D180" s="44" t="str">
        <f>IF(MONTH(A180)=MONTH(A181),"-",VLOOKUP(A180,'F03 inputs'!$AQ$8:$AV$3003,5))</f>
        <v>-</v>
      </c>
      <c r="E180" s="44" t="str">
        <f>IF(MONTH(A180)=MONTH(A181),"-",VLOOKUP(A180,'F03 inputs'!$AQ$8:$AV$3003,6))</f>
        <v>-</v>
      </c>
      <c r="F180" s="32">
        <f>VLOOKUP(B180,'F03 inputs'!$AW$9:$AZ$3003,3)</f>
        <v>4.3406469448551388E-7</v>
      </c>
      <c r="G180" s="32">
        <f>VLOOKUP(B180,'F03 inputs'!$AW$9:$AZ$3003,4)</f>
        <v>1.2715467089033198E-6</v>
      </c>
      <c r="I180" s="32">
        <f t="shared" si="12"/>
        <v>5.6571726256093432E-3</v>
      </c>
      <c r="J180" s="32">
        <f t="shared" si="13"/>
        <v>6.3557172625609337E-2</v>
      </c>
      <c r="K180" s="88">
        <f t="shared" si="14"/>
        <v>6.4567051173649581E-2</v>
      </c>
      <c r="M180" s="32">
        <f t="shared" si="15"/>
        <v>5.807033966727806E-3</v>
      </c>
      <c r="N180" s="32">
        <f t="shared" si="16"/>
        <v>6.3707033966727805E-2</v>
      </c>
      <c r="O180" s="43">
        <f t="shared" si="17"/>
        <v>6.4721680510936963E-2</v>
      </c>
      <c r="Q180" s="78"/>
      <c r="R180" s="75"/>
    </row>
    <row r="181" spans="1:18" ht="12.6" customHeight="1">
      <c r="A181" s="31">
        <v>38637</v>
      </c>
      <c r="B181" s="64" t="s">
        <v>38</v>
      </c>
      <c r="C181" s="90">
        <v>5.8349999999999999E-2</v>
      </c>
      <c r="D181" s="44" t="str">
        <f>IF(MONTH(A181)=MONTH(A182),"-",VLOOKUP(A181,'F03 inputs'!$AQ$8:$AV$3003,5))</f>
        <v>-</v>
      </c>
      <c r="E181" s="44" t="str">
        <f>IF(MONTH(A181)=MONTH(A182),"-",VLOOKUP(A181,'F03 inputs'!$AQ$8:$AV$3003,6))</f>
        <v>-</v>
      </c>
      <c r="F181" s="32">
        <f>VLOOKUP(B181,'F03 inputs'!$AW$9:$AZ$3003,3)</f>
        <v>4.3406469448551388E-7</v>
      </c>
      <c r="G181" s="32">
        <f>VLOOKUP(B181,'F03 inputs'!$AW$9:$AZ$3003,4)</f>
        <v>1.2715467089033198E-6</v>
      </c>
      <c r="I181" s="32">
        <f t="shared" si="12"/>
        <v>5.6576066903038288E-3</v>
      </c>
      <c r="J181" s="32">
        <f t="shared" si="13"/>
        <v>6.4007606690303823E-2</v>
      </c>
      <c r="K181" s="88">
        <f t="shared" si="14"/>
        <v>6.5031850118859147E-2</v>
      </c>
      <c r="M181" s="32">
        <f t="shared" si="15"/>
        <v>5.8083055134367095E-3</v>
      </c>
      <c r="N181" s="32">
        <f t="shared" si="16"/>
        <v>6.4158305513436709E-2</v>
      </c>
      <c r="O181" s="43">
        <f t="shared" si="17"/>
        <v>6.5187377555025572E-2</v>
      </c>
      <c r="Q181" s="78"/>
      <c r="R181" s="75"/>
    </row>
    <row r="182" spans="1:18" ht="12.6" customHeight="1">
      <c r="A182" s="31">
        <v>38638</v>
      </c>
      <c r="B182" s="64" t="s">
        <v>38</v>
      </c>
      <c r="C182" s="90">
        <v>5.8650000000000001E-2</v>
      </c>
      <c r="D182" s="44" t="str">
        <f>IF(MONTH(A182)=MONTH(A183),"-",VLOOKUP(A182,'F03 inputs'!$AQ$8:$AV$3003,5))</f>
        <v>-</v>
      </c>
      <c r="E182" s="44" t="str">
        <f>IF(MONTH(A182)=MONTH(A183),"-",VLOOKUP(A182,'F03 inputs'!$AQ$8:$AV$3003,6))</f>
        <v>-</v>
      </c>
      <c r="F182" s="32">
        <f>VLOOKUP(B182,'F03 inputs'!$AW$9:$AZ$3003,3)</f>
        <v>4.3406469448551388E-7</v>
      </c>
      <c r="G182" s="32">
        <f>VLOOKUP(B182,'F03 inputs'!$AW$9:$AZ$3003,4)</f>
        <v>1.2715467089033198E-6</v>
      </c>
      <c r="I182" s="32">
        <f t="shared" si="12"/>
        <v>5.6580407549983143E-3</v>
      </c>
      <c r="J182" s="32">
        <f t="shared" si="13"/>
        <v>6.4308040754998311E-2</v>
      </c>
      <c r="K182" s="88">
        <f t="shared" si="14"/>
        <v>6.5341921781435053E-2</v>
      </c>
      <c r="M182" s="32">
        <f t="shared" si="15"/>
        <v>5.8095770601456131E-3</v>
      </c>
      <c r="N182" s="32">
        <f t="shared" si="16"/>
        <v>6.4459577060145615E-2</v>
      </c>
      <c r="O182" s="43">
        <f t="shared" si="17"/>
        <v>6.5498336328838835E-2</v>
      </c>
      <c r="Q182" s="78"/>
      <c r="R182" s="75"/>
    </row>
    <row r="183" spans="1:18" ht="12.6" customHeight="1">
      <c r="A183" s="31">
        <v>38639</v>
      </c>
      <c r="B183" s="64" t="s">
        <v>38</v>
      </c>
      <c r="C183" s="90">
        <v>5.9000000000000004E-2</v>
      </c>
      <c r="D183" s="44" t="str">
        <f>IF(MONTH(A183)=MONTH(A184),"-",VLOOKUP(A183,'F03 inputs'!$AQ$8:$AV$3003,5))</f>
        <v>-</v>
      </c>
      <c r="E183" s="44" t="str">
        <f>IF(MONTH(A183)=MONTH(A184),"-",VLOOKUP(A183,'F03 inputs'!$AQ$8:$AV$3003,6))</f>
        <v>-</v>
      </c>
      <c r="F183" s="32">
        <f>VLOOKUP(B183,'F03 inputs'!$AW$9:$AZ$3003,3)</f>
        <v>4.3406469448551388E-7</v>
      </c>
      <c r="G183" s="32">
        <f>VLOOKUP(B183,'F03 inputs'!$AW$9:$AZ$3003,4)</f>
        <v>1.2715467089033198E-6</v>
      </c>
      <c r="I183" s="32">
        <f t="shared" si="12"/>
        <v>5.6584748196927999E-3</v>
      </c>
      <c r="J183" s="32">
        <f t="shared" si="13"/>
        <v>6.4658474819692807E-2</v>
      </c>
      <c r="K183" s="88">
        <f t="shared" si="14"/>
        <v>6.57036544111953E-2</v>
      </c>
      <c r="M183" s="32">
        <f t="shared" si="15"/>
        <v>5.8108486068545167E-3</v>
      </c>
      <c r="N183" s="32">
        <f t="shared" si="16"/>
        <v>6.4810848606854515E-2</v>
      </c>
      <c r="O183" s="43">
        <f t="shared" si="17"/>
        <v>6.5860960131139734E-2</v>
      </c>
      <c r="Q183" s="78"/>
      <c r="R183" s="75"/>
    </row>
    <row r="184" spans="1:18" ht="12.6" customHeight="1">
      <c r="A184" s="31">
        <v>38642</v>
      </c>
      <c r="B184" s="64" t="s">
        <v>38</v>
      </c>
      <c r="C184" s="90">
        <v>5.9200000000000003E-2</v>
      </c>
      <c r="D184" s="44" t="str">
        <f>IF(MONTH(A184)=MONTH(A185),"-",VLOOKUP(A184,'F03 inputs'!$AQ$8:$AV$3003,5))</f>
        <v>-</v>
      </c>
      <c r="E184" s="44" t="str">
        <f>IF(MONTH(A184)=MONTH(A185),"-",VLOOKUP(A184,'F03 inputs'!$AQ$8:$AV$3003,6))</f>
        <v>-</v>
      </c>
      <c r="F184" s="32">
        <f>VLOOKUP(B184,'F03 inputs'!$AW$9:$AZ$3003,3)</f>
        <v>4.3406469448551388E-7</v>
      </c>
      <c r="G184" s="32">
        <f>VLOOKUP(B184,'F03 inputs'!$AW$9:$AZ$3003,4)</f>
        <v>1.2715467089033198E-6</v>
      </c>
      <c r="I184" s="32">
        <f t="shared" si="12"/>
        <v>5.6589088843872854E-3</v>
      </c>
      <c r="J184" s="32">
        <f t="shared" si="13"/>
        <v>6.4858908884387292E-2</v>
      </c>
      <c r="K184" s="88">
        <f t="shared" si="14"/>
        <v>6.5910578399805742E-2</v>
      </c>
      <c r="M184" s="32">
        <f t="shared" si="15"/>
        <v>5.8121201535634203E-3</v>
      </c>
      <c r="N184" s="32">
        <f t="shared" si="16"/>
        <v>6.5012120153563419E-2</v>
      </c>
      <c r="O184" s="43">
        <f t="shared" si="17"/>
        <v>6.6068764095278842E-2</v>
      </c>
      <c r="Q184" s="78"/>
      <c r="R184" s="75"/>
    </row>
    <row r="185" spans="1:18" ht="12.6" customHeight="1">
      <c r="A185" s="31">
        <v>38643</v>
      </c>
      <c r="B185" s="64" t="s">
        <v>38</v>
      </c>
      <c r="C185" s="90">
        <v>5.9150000000000001E-2</v>
      </c>
      <c r="D185" s="44" t="str">
        <f>IF(MONTH(A185)=MONTH(A186),"-",VLOOKUP(A185,'F03 inputs'!$AQ$8:$AV$3003,5))</f>
        <v>-</v>
      </c>
      <c r="E185" s="44" t="str">
        <f>IF(MONTH(A185)=MONTH(A186),"-",VLOOKUP(A185,'F03 inputs'!$AQ$8:$AV$3003,6))</f>
        <v>-</v>
      </c>
      <c r="F185" s="32">
        <f>VLOOKUP(B185,'F03 inputs'!$AW$9:$AZ$3003,3)</f>
        <v>4.3406469448551388E-7</v>
      </c>
      <c r="G185" s="32">
        <f>VLOOKUP(B185,'F03 inputs'!$AW$9:$AZ$3003,4)</f>
        <v>1.2715467089033198E-6</v>
      </c>
      <c r="I185" s="32">
        <f t="shared" si="12"/>
        <v>5.659342949081771E-3</v>
      </c>
      <c r="J185" s="32">
        <f t="shared" si="13"/>
        <v>6.4809342949081777E-2</v>
      </c>
      <c r="K185" s="88">
        <f t="shared" si="14"/>
        <v>6.5859405682454852E-2</v>
      </c>
      <c r="M185" s="32">
        <f t="shared" si="15"/>
        <v>5.8133917002723239E-3</v>
      </c>
      <c r="N185" s="32">
        <f t="shared" si="16"/>
        <v>6.4963391700272322E-2</v>
      </c>
      <c r="O185" s="43">
        <f t="shared" si="17"/>
        <v>6.6018452265573124E-2</v>
      </c>
      <c r="Q185" s="78"/>
      <c r="R185" s="75"/>
    </row>
    <row r="186" spans="1:18" ht="12.6" customHeight="1">
      <c r="A186" s="31">
        <v>38644</v>
      </c>
      <c r="B186" s="64" t="s">
        <v>38</v>
      </c>
      <c r="C186" s="90">
        <v>5.8650000000000001E-2</v>
      </c>
      <c r="D186" s="44" t="str">
        <f>IF(MONTH(A186)=MONTH(A187),"-",VLOOKUP(A186,'F03 inputs'!$AQ$8:$AV$3003,5))</f>
        <v>-</v>
      </c>
      <c r="E186" s="44" t="str">
        <f>IF(MONTH(A186)=MONTH(A187),"-",VLOOKUP(A186,'F03 inputs'!$AQ$8:$AV$3003,6))</f>
        <v>-</v>
      </c>
      <c r="F186" s="32">
        <f>VLOOKUP(B186,'F03 inputs'!$AW$9:$AZ$3003,3)</f>
        <v>4.3406469448551388E-7</v>
      </c>
      <c r="G186" s="32">
        <f>VLOOKUP(B186,'F03 inputs'!$AW$9:$AZ$3003,4)</f>
        <v>1.2715467089033198E-6</v>
      </c>
      <c r="I186" s="32">
        <f t="shared" si="12"/>
        <v>5.6597770137762566E-3</v>
      </c>
      <c r="J186" s="32">
        <f t="shared" si="13"/>
        <v>6.4309777013776256E-2</v>
      </c>
      <c r="K186" s="88">
        <f t="shared" si="14"/>
        <v>6.5343713868666553E-2</v>
      </c>
      <c r="M186" s="32">
        <f t="shared" si="15"/>
        <v>5.8146632469812274E-3</v>
      </c>
      <c r="N186" s="32">
        <f t="shared" si="16"/>
        <v>6.4464663246981233E-2</v>
      </c>
      <c r="O186" s="43">
        <f t="shared" si="17"/>
        <v>6.5503586448868001E-2</v>
      </c>
      <c r="Q186" s="78"/>
      <c r="R186" s="75"/>
    </row>
    <row r="187" spans="1:18" ht="12.6" customHeight="1">
      <c r="A187" s="31">
        <v>38645</v>
      </c>
      <c r="B187" s="64" t="s">
        <v>38</v>
      </c>
      <c r="C187" s="90">
        <v>5.8799999999999998E-2</v>
      </c>
      <c r="D187" s="44" t="str">
        <f>IF(MONTH(A187)=MONTH(A188),"-",VLOOKUP(A187,'F03 inputs'!$AQ$8:$AV$3003,5))</f>
        <v>-</v>
      </c>
      <c r="E187" s="44" t="str">
        <f>IF(MONTH(A187)=MONTH(A188),"-",VLOOKUP(A187,'F03 inputs'!$AQ$8:$AV$3003,6))</f>
        <v>-</v>
      </c>
      <c r="F187" s="32">
        <f>VLOOKUP(B187,'F03 inputs'!$AW$9:$AZ$3003,3)</f>
        <v>4.3406469448551388E-7</v>
      </c>
      <c r="G187" s="32">
        <f>VLOOKUP(B187,'F03 inputs'!$AW$9:$AZ$3003,4)</f>
        <v>1.2715467089033198E-6</v>
      </c>
      <c r="I187" s="32">
        <f t="shared" si="12"/>
        <v>5.6602110784707421E-3</v>
      </c>
      <c r="J187" s="32">
        <f t="shared" si="13"/>
        <v>6.4460211078470747E-2</v>
      </c>
      <c r="K187" s="88">
        <f t="shared" si="14"/>
        <v>6.5498990781540867E-2</v>
      </c>
      <c r="M187" s="32">
        <f t="shared" si="15"/>
        <v>5.815934793690131E-3</v>
      </c>
      <c r="N187" s="32">
        <f t="shared" si="16"/>
        <v>6.4615934793690127E-2</v>
      </c>
      <c r="O187" s="43">
        <f t="shared" si="17"/>
        <v>6.5659739551005902E-2</v>
      </c>
      <c r="Q187" s="78"/>
      <c r="R187" s="75"/>
    </row>
    <row r="188" spans="1:18" ht="12.6" customHeight="1">
      <c r="A188" s="31">
        <v>38646</v>
      </c>
      <c r="B188" s="64" t="s">
        <v>38</v>
      </c>
      <c r="C188" s="90">
        <v>5.8299999999999998E-2</v>
      </c>
      <c r="D188" s="44" t="str">
        <f>IF(MONTH(A188)=MONTH(A189),"-",VLOOKUP(A188,'F03 inputs'!$AQ$8:$AV$3003,5))</f>
        <v>-</v>
      </c>
      <c r="E188" s="44" t="str">
        <f>IF(MONTH(A188)=MONTH(A189),"-",VLOOKUP(A188,'F03 inputs'!$AQ$8:$AV$3003,6))</f>
        <v>-</v>
      </c>
      <c r="F188" s="32">
        <f>VLOOKUP(B188,'F03 inputs'!$AW$9:$AZ$3003,3)</f>
        <v>4.3406469448551388E-7</v>
      </c>
      <c r="G188" s="32">
        <f>VLOOKUP(B188,'F03 inputs'!$AW$9:$AZ$3003,4)</f>
        <v>1.2715467089033198E-6</v>
      </c>
      <c r="I188" s="32">
        <f t="shared" si="12"/>
        <v>5.6606451431652277E-3</v>
      </c>
      <c r="J188" s="32">
        <f t="shared" si="13"/>
        <v>6.3960645143165226E-2</v>
      </c>
      <c r="K188" s="88">
        <f t="shared" si="14"/>
        <v>6.498338617494781E-2</v>
      </c>
      <c r="M188" s="32">
        <f t="shared" si="15"/>
        <v>5.8172063403990346E-3</v>
      </c>
      <c r="N188" s="32">
        <f t="shared" si="16"/>
        <v>6.4117206340399038E-2</v>
      </c>
      <c r="O188" s="43">
        <f t="shared" si="17"/>
        <v>6.5144960377623295E-2</v>
      </c>
      <c r="Q188" s="78"/>
      <c r="R188" s="75"/>
    </row>
    <row r="189" spans="1:18" ht="12.6" customHeight="1">
      <c r="A189" s="31">
        <v>38649</v>
      </c>
      <c r="B189" s="64" t="s">
        <v>38</v>
      </c>
      <c r="C189" s="90">
        <v>5.8049999999999997E-2</v>
      </c>
      <c r="D189" s="44" t="str">
        <f>IF(MONTH(A189)=MONTH(A190),"-",VLOOKUP(A189,'F03 inputs'!$AQ$8:$AV$3003,5))</f>
        <v>-</v>
      </c>
      <c r="E189" s="44" t="str">
        <f>IF(MONTH(A189)=MONTH(A190),"-",VLOOKUP(A189,'F03 inputs'!$AQ$8:$AV$3003,6))</f>
        <v>-</v>
      </c>
      <c r="F189" s="32">
        <f>VLOOKUP(B189,'F03 inputs'!$AW$9:$AZ$3003,3)</f>
        <v>4.3406469448551388E-7</v>
      </c>
      <c r="G189" s="32">
        <f>VLOOKUP(B189,'F03 inputs'!$AW$9:$AZ$3003,4)</f>
        <v>1.2715467089033198E-6</v>
      </c>
      <c r="I189" s="32">
        <f t="shared" si="12"/>
        <v>5.6610792078597132E-3</v>
      </c>
      <c r="J189" s="32">
        <f t="shared" si="13"/>
        <v>6.3711079207859705E-2</v>
      </c>
      <c r="K189" s="88">
        <f t="shared" si="14"/>
        <v>6.4725854611317413E-2</v>
      </c>
      <c r="M189" s="32">
        <f t="shared" si="15"/>
        <v>5.8184778871079382E-3</v>
      </c>
      <c r="N189" s="32">
        <f t="shared" si="16"/>
        <v>6.3868477887107936E-2</v>
      </c>
      <c r="O189" s="43">
        <f t="shared" si="17"/>
        <v>6.488827350401194E-2</v>
      </c>
      <c r="Q189" s="78"/>
      <c r="R189" s="75"/>
    </row>
    <row r="190" spans="1:18" ht="12.6" customHeight="1">
      <c r="A190" s="31">
        <v>38650</v>
      </c>
      <c r="B190" s="64" t="s">
        <v>38</v>
      </c>
      <c r="C190" s="90">
        <v>5.8799999999999998E-2</v>
      </c>
      <c r="D190" s="44" t="str">
        <f>IF(MONTH(A190)=MONTH(A191),"-",VLOOKUP(A190,'F03 inputs'!$AQ$8:$AV$3003,5))</f>
        <v>-</v>
      </c>
      <c r="E190" s="44" t="str">
        <f>IF(MONTH(A190)=MONTH(A191),"-",VLOOKUP(A190,'F03 inputs'!$AQ$8:$AV$3003,6))</f>
        <v>-</v>
      </c>
      <c r="F190" s="32">
        <f>VLOOKUP(B190,'F03 inputs'!$AW$9:$AZ$3003,3)</f>
        <v>4.3406469448551388E-7</v>
      </c>
      <c r="G190" s="32">
        <f>VLOOKUP(B190,'F03 inputs'!$AW$9:$AZ$3003,4)</f>
        <v>1.2715467089033198E-6</v>
      </c>
      <c r="I190" s="32">
        <f t="shared" si="12"/>
        <v>5.6615132725541988E-3</v>
      </c>
      <c r="J190" s="32">
        <f t="shared" si="13"/>
        <v>6.4461513272554199E-2</v>
      </c>
      <c r="K190" s="88">
        <f t="shared" si="14"/>
        <v>6.5500334945901351E-2</v>
      </c>
      <c r="M190" s="32">
        <f t="shared" si="15"/>
        <v>5.8197494338168418E-3</v>
      </c>
      <c r="N190" s="32">
        <f t="shared" si="16"/>
        <v>6.4619749433816834E-2</v>
      </c>
      <c r="O190" s="43">
        <f t="shared" si="17"/>
        <v>6.5663677438039025E-2</v>
      </c>
      <c r="Q190" s="78"/>
      <c r="R190" s="75"/>
    </row>
    <row r="191" spans="1:18" ht="12.6" customHeight="1">
      <c r="A191" s="31">
        <v>38651</v>
      </c>
      <c r="B191" s="64" t="s">
        <v>38</v>
      </c>
      <c r="C191" s="90">
        <v>5.9500000000000004E-2</v>
      </c>
      <c r="D191" s="44" t="str">
        <f>IF(MONTH(A191)=MONTH(A192),"-",VLOOKUP(A191,'F03 inputs'!$AQ$8:$AV$3003,5))</f>
        <v>-</v>
      </c>
      <c r="E191" s="44" t="str">
        <f>IF(MONTH(A191)=MONTH(A192),"-",VLOOKUP(A191,'F03 inputs'!$AQ$8:$AV$3003,6))</f>
        <v>-</v>
      </c>
      <c r="F191" s="32">
        <f>VLOOKUP(B191,'F03 inputs'!$AW$9:$AZ$3003,3)</f>
        <v>4.3406469448551388E-7</v>
      </c>
      <c r="G191" s="32">
        <f>VLOOKUP(B191,'F03 inputs'!$AW$9:$AZ$3003,4)</f>
        <v>1.2715467089033198E-6</v>
      </c>
      <c r="I191" s="32">
        <f t="shared" si="12"/>
        <v>5.6619473372486843E-3</v>
      </c>
      <c r="J191" s="32">
        <f t="shared" si="13"/>
        <v>6.5161947337248685E-2</v>
      </c>
      <c r="K191" s="88">
        <f t="shared" si="14"/>
        <v>6.6223467182444429E-2</v>
      </c>
      <c r="M191" s="32">
        <f t="shared" si="15"/>
        <v>5.8210209805257453E-3</v>
      </c>
      <c r="N191" s="32">
        <f t="shared" si="16"/>
        <v>6.5321020980525751E-2</v>
      </c>
      <c r="O191" s="43">
        <f t="shared" si="17"/>
        <v>6.6387729926010275E-2</v>
      </c>
      <c r="Q191" s="78"/>
      <c r="R191" s="75"/>
    </row>
    <row r="192" spans="1:18" ht="12.6" customHeight="1">
      <c r="A192" s="31">
        <v>38652</v>
      </c>
      <c r="B192" s="64" t="s">
        <v>38</v>
      </c>
      <c r="C192" s="90">
        <v>5.9350000000000007E-2</v>
      </c>
      <c r="D192" s="44" t="str">
        <f>IF(MONTH(A192)=MONTH(A193),"-",VLOOKUP(A192,'F03 inputs'!$AQ$8:$AV$3003,5))</f>
        <v>-</v>
      </c>
      <c r="E192" s="44" t="str">
        <f>IF(MONTH(A192)=MONTH(A193),"-",VLOOKUP(A192,'F03 inputs'!$AQ$8:$AV$3003,6))</f>
        <v>-</v>
      </c>
      <c r="F192" s="32">
        <f>VLOOKUP(B192,'F03 inputs'!$AW$9:$AZ$3003,3)</f>
        <v>4.3406469448551388E-7</v>
      </c>
      <c r="G192" s="32">
        <f>VLOOKUP(B192,'F03 inputs'!$AW$9:$AZ$3003,4)</f>
        <v>1.2715467089033198E-6</v>
      </c>
      <c r="I192" s="32">
        <f t="shared" si="12"/>
        <v>5.6623814019431699E-3</v>
      </c>
      <c r="J192" s="32">
        <f t="shared" si="13"/>
        <v>6.5012381401943181E-2</v>
      </c>
      <c r="K192" s="88">
        <f t="shared" si="14"/>
        <v>6.6069033835831181E-2</v>
      </c>
      <c r="M192" s="32">
        <f t="shared" si="15"/>
        <v>5.8222925272346489E-3</v>
      </c>
      <c r="N192" s="32">
        <f t="shared" si="16"/>
        <v>6.5172292527234651E-2</v>
      </c>
      <c r="O192" s="43">
        <f t="shared" si="17"/>
        <v>6.6234149455548286E-2</v>
      </c>
      <c r="Q192" s="78"/>
      <c r="R192" s="75"/>
    </row>
    <row r="193" spans="1:18" ht="12.6" customHeight="1">
      <c r="A193" s="31">
        <v>38653</v>
      </c>
      <c r="B193" s="64" t="s">
        <v>38</v>
      </c>
      <c r="C193" s="90">
        <v>5.885E-2</v>
      </c>
      <c r="D193" s="44" t="str">
        <f>IF(MONTH(A193)=MONTH(A194),"-",VLOOKUP(A193,'F03 inputs'!$AQ$8:$AV$3003,5))</f>
        <v>-</v>
      </c>
      <c r="E193" s="44" t="str">
        <f>IF(MONTH(A193)=MONTH(A194),"-",VLOOKUP(A193,'F03 inputs'!$AQ$8:$AV$3003,6))</f>
        <v>-</v>
      </c>
      <c r="F193" s="32">
        <f>VLOOKUP(B193,'F03 inputs'!$AW$9:$AZ$3003,3)</f>
        <v>4.3406469448551388E-7</v>
      </c>
      <c r="G193" s="32">
        <f>VLOOKUP(B193,'F03 inputs'!$AW$9:$AZ$3003,4)</f>
        <v>1.2715467089033198E-6</v>
      </c>
      <c r="I193" s="32">
        <f t="shared" si="12"/>
        <v>5.6628154666376555E-3</v>
      </c>
      <c r="J193" s="32">
        <f t="shared" si="13"/>
        <v>6.451281546663766E-2</v>
      </c>
      <c r="K193" s="88">
        <f t="shared" si="14"/>
        <v>6.5553291306495565E-2</v>
      </c>
      <c r="M193" s="32">
        <f t="shared" si="15"/>
        <v>5.8235640739435525E-3</v>
      </c>
      <c r="N193" s="32">
        <f t="shared" si="16"/>
        <v>6.4673564073943549E-2</v>
      </c>
      <c r="O193" s="43">
        <f t="shared" si="17"/>
        <v>6.5719231546450096E-2</v>
      </c>
      <c r="Q193" s="78"/>
      <c r="R193" s="75"/>
    </row>
    <row r="194" spans="1:18" ht="12.6" customHeight="1">
      <c r="A194" s="31">
        <v>38656</v>
      </c>
      <c r="B194" s="64" t="s">
        <v>38</v>
      </c>
      <c r="C194" s="90">
        <v>5.9299999999999999E-2</v>
      </c>
      <c r="D194" s="44">
        <f>IF(MONTH(A194)=MONTH(A195),"-",VLOOKUP(A194,'F03 inputs'!$AQ$8:$AV$3003,5))</f>
        <v>5.6632495313321402E-3</v>
      </c>
      <c r="E194" s="44">
        <f>IF(MONTH(A194)=MONTH(A195),"-",VLOOKUP(A194,'F03 inputs'!$AQ$8:$AV$3003,6))</f>
        <v>5.8248356206524509E-3</v>
      </c>
      <c r="F194" s="32">
        <f>VLOOKUP(B194,'F03 inputs'!$AW$9:$AZ$3003,3)</f>
        <v>4.3406469448551388E-7</v>
      </c>
      <c r="G194" s="32">
        <f>VLOOKUP(B194,'F03 inputs'!$AW$9:$AZ$3003,4)</f>
        <v>1.2715467089033198E-6</v>
      </c>
      <c r="I194" s="32">
        <f t="shared" si="12"/>
        <v>5.6632495313321402E-3</v>
      </c>
      <c r="J194" s="32">
        <f t="shared" si="13"/>
        <v>6.4963249531332146E-2</v>
      </c>
      <c r="K194" s="88">
        <f t="shared" si="14"/>
        <v>6.6018305478749761E-2</v>
      </c>
      <c r="M194" s="32">
        <f t="shared" si="15"/>
        <v>5.8248356206524509E-3</v>
      </c>
      <c r="N194" s="32">
        <f t="shared" si="16"/>
        <v>6.5124835620652452E-2</v>
      </c>
      <c r="O194" s="43">
        <f t="shared" si="17"/>
        <v>6.6185146674306861E-2</v>
      </c>
      <c r="Q194" s="78"/>
      <c r="R194" s="75"/>
    </row>
    <row r="195" spans="1:18" ht="12.6" customHeight="1">
      <c r="A195" s="31">
        <v>38657</v>
      </c>
      <c r="B195" s="64" t="s">
        <v>39</v>
      </c>
      <c r="C195" s="90">
        <v>5.91E-2</v>
      </c>
      <c r="D195" s="44" t="str">
        <f>IF(MONTH(A195)=MONTH(A196),"-",VLOOKUP(A195,'F03 inputs'!$AQ$8:$AV$3003,5))</f>
        <v>-</v>
      </c>
      <c r="E195" s="44" t="str">
        <f>IF(MONTH(A195)=MONTH(A196),"-",VLOOKUP(A195,'F03 inputs'!$AQ$8:$AV$3003,6))</f>
        <v>-</v>
      </c>
      <c r="F195" s="32">
        <f>VLOOKUP(B195,'F03 inputs'!$AW$9:$AZ$3003,3)</f>
        <v>1.389114798124091E-6</v>
      </c>
      <c r="G195" s="32">
        <f>VLOOKUP(B195,'F03 inputs'!$AW$9:$AZ$3003,4)</f>
        <v>1.7950766649377589E-6</v>
      </c>
      <c r="I195" s="32">
        <f t="shared" si="12"/>
        <v>5.6646386461302644E-3</v>
      </c>
      <c r="J195" s="32">
        <f t="shared" si="13"/>
        <v>6.476463864613026E-2</v>
      </c>
      <c r="K195" s="88">
        <f t="shared" si="14"/>
        <v>6.5813253250871506E-2</v>
      </c>
      <c r="M195" s="32">
        <f t="shared" si="15"/>
        <v>5.8266306973173889E-3</v>
      </c>
      <c r="N195" s="32">
        <f t="shared" si="16"/>
        <v>6.4926630697317383E-2</v>
      </c>
      <c r="O195" s="43">
        <f t="shared" si="17"/>
        <v>6.5980497540743865E-2</v>
      </c>
      <c r="Q195" s="78"/>
      <c r="R195" s="75"/>
    </row>
    <row r="196" spans="1:18" ht="12.6" customHeight="1">
      <c r="A196" s="31">
        <v>38658</v>
      </c>
      <c r="B196" s="64" t="s">
        <v>39</v>
      </c>
      <c r="C196" s="90">
        <v>5.9050000000000005E-2</v>
      </c>
      <c r="D196" s="44" t="str">
        <f>IF(MONTH(A196)=MONTH(A197),"-",VLOOKUP(A196,'F03 inputs'!$AQ$8:$AV$3003,5))</f>
        <v>-</v>
      </c>
      <c r="E196" s="44" t="str">
        <f>IF(MONTH(A196)=MONTH(A197),"-",VLOOKUP(A196,'F03 inputs'!$AQ$8:$AV$3003,6))</f>
        <v>-</v>
      </c>
      <c r="F196" s="32">
        <f>VLOOKUP(B196,'F03 inputs'!$AW$9:$AZ$3003,3)</f>
        <v>1.389114798124091E-6</v>
      </c>
      <c r="G196" s="32">
        <f>VLOOKUP(B196,'F03 inputs'!$AW$9:$AZ$3003,4)</f>
        <v>1.7950766649377589E-6</v>
      </c>
      <c r="I196" s="32">
        <f t="shared" si="12"/>
        <v>5.6660277609283886E-3</v>
      </c>
      <c r="J196" s="32">
        <f t="shared" si="13"/>
        <v>6.4716027760928399E-2</v>
      </c>
      <c r="K196" s="88">
        <f t="shared" si="14"/>
        <v>6.5763068823216697E-2</v>
      </c>
      <c r="M196" s="32">
        <f t="shared" si="15"/>
        <v>5.8284257739823269E-3</v>
      </c>
      <c r="N196" s="32">
        <f t="shared" si="16"/>
        <v>6.4878425773982326E-2</v>
      </c>
      <c r="O196" s="43">
        <f t="shared" si="17"/>
        <v>6.5930728306710096E-2</v>
      </c>
      <c r="Q196" s="78"/>
      <c r="R196" s="75"/>
    </row>
    <row r="197" spans="1:18" ht="12.6" customHeight="1">
      <c r="A197" s="31">
        <v>38659</v>
      </c>
      <c r="B197" s="64" t="s">
        <v>39</v>
      </c>
      <c r="C197" s="90">
        <v>5.9500000000000004E-2</v>
      </c>
      <c r="D197" s="44" t="str">
        <f>IF(MONTH(A197)=MONTH(A198),"-",VLOOKUP(A197,'F03 inputs'!$AQ$8:$AV$3003,5))</f>
        <v>-</v>
      </c>
      <c r="E197" s="44" t="str">
        <f>IF(MONTH(A197)=MONTH(A198),"-",VLOOKUP(A197,'F03 inputs'!$AQ$8:$AV$3003,6))</f>
        <v>-</v>
      </c>
      <c r="F197" s="32">
        <f>VLOOKUP(B197,'F03 inputs'!$AW$9:$AZ$3003,3)</f>
        <v>1.389114798124091E-6</v>
      </c>
      <c r="G197" s="32">
        <f>VLOOKUP(B197,'F03 inputs'!$AW$9:$AZ$3003,4)</f>
        <v>1.7950766649377589E-6</v>
      </c>
      <c r="I197" s="32">
        <f t="shared" si="12"/>
        <v>5.6674168757265128E-3</v>
      </c>
      <c r="J197" s="32">
        <f t="shared" si="13"/>
        <v>6.5167416875726511E-2</v>
      </c>
      <c r="K197" s="88">
        <f t="shared" si="14"/>
        <v>6.6229114931290356E-2</v>
      </c>
      <c r="M197" s="32">
        <f t="shared" si="15"/>
        <v>5.830220850647265E-3</v>
      </c>
      <c r="N197" s="32">
        <f t="shared" si="16"/>
        <v>6.5330220850647269E-2</v>
      </c>
      <c r="O197" s="43">
        <f t="shared" si="17"/>
        <v>6.6397230289745979E-2</v>
      </c>
      <c r="Q197" s="78"/>
      <c r="R197" s="75"/>
    </row>
    <row r="198" spans="1:18" ht="12.6" customHeight="1">
      <c r="A198" s="31">
        <v>38660</v>
      </c>
      <c r="B198" s="64" t="s">
        <v>39</v>
      </c>
      <c r="C198" s="90">
        <v>6.0049999999999999E-2</v>
      </c>
      <c r="D198" s="44" t="str">
        <f>IF(MONTH(A198)=MONTH(A199),"-",VLOOKUP(A198,'F03 inputs'!$AQ$8:$AV$3003,5))</f>
        <v>-</v>
      </c>
      <c r="E198" s="44" t="str">
        <f>IF(MONTH(A198)=MONTH(A199),"-",VLOOKUP(A198,'F03 inputs'!$AQ$8:$AV$3003,6))</f>
        <v>-</v>
      </c>
      <c r="F198" s="32">
        <f>VLOOKUP(B198,'F03 inputs'!$AW$9:$AZ$3003,3)</f>
        <v>1.389114798124091E-6</v>
      </c>
      <c r="G198" s="32">
        <f>VLOOKUP(B198,'F03 inputs'!$AW$9:$AZ$3003,4)</f>
        <v>1.7950766649377589E-6</v>
      </c>
      <c r="I198" s="32">
        <f t="shared" ref="I198:I261" si="18">IF(D198&lt;&gt;"-",D198,I197+F198)</f>
        <v>5.668805990524637E-3</v>
      </c>
      <c r="J198" s="32">
        <f t="shared" ref="J198:J261" si="19">C198+I198</f>
        <v>6.571880599052464E-2</v>
      </c>
      <c r="K198" s="88">
        <f t="shared" ref="K198:K261" si="20">EFFECT(J198,2)</f>
        <v>6.679854635572946E-2</v>
      </c>
      <c r="M198" s="32">
        <f t="shared" ref="M198:M261" si="21">IF(E198&lt;&gt;"-",E198,M197+G198)</f>
        <v>5.832015927312203E-3</v>
      </c>
      <c r="N198" s="32">
        <f t="shared" ref="N198:N261" si="22">C198+M198</f>
        <v>6.5882015927312201E-2</v>
      </c>
      <c r="O198" s="43">
        <f t="shared" ref="O198:O261" si="23">EFFECT(N198,2)</f>
        <v>6.6967125932973826E-2</v>
      </c>
      <c r="Q198" s="78"/>
      <c r="R198" s="75"/>
    </row>
    <row r="199" spans="1:18" ht="12.6" customHeight="1">
      <c r="A199" s="31">
        <v>38663</v>
      </c>
      <c r="B199" s="64" t="s">
        <v>39</v>
      </c>
      <c r="C199" s="90">
        <v>6.0049999999999999E-2</v>
      </c>
      <c r="D199" s="44" t="str">
        <f>IF(MONTH(A199)=MONTH(A200),"-",VLOOKUP(A199,'F03 inputs'!$AQ$8:$AV$3003,5))</f>
        <v>-</v>
      </c>
      <c r="E199" s="44" t="str">
        <f>IF(MONTH(A199)=MONTH(A200),"-",VLOOKUP(A199,'F03 inputs'!$AQ$8:$AV$3003,6))</f>
        <v>-</v>
      </c>
      <c r="F199" s="32">
        <f>VLOOKUP(B199,'F03 inputs'!$AW$9:$AZ$3003,3)</f>
        <v>1.389114798124091E-6</v>
      </c>
      <c r="G199" s="32">
        <f>VLOOKUP(B199,'F03 inputs'!$AW$9:$AZ$3003,4)</f>
        <v>1.7950766649377589E-6</v>
      </c>
      <c r="I199" s="32">
        <f t="shared" si="18"/>
        <v>5.6701951053227612E-3</v>
      </c>
      <c r="J199" s="32">
        <f t="shared" si="19"/>
        <v>6.572019510532276E-2</v>
      </c>
      <c r="K199" s="88">
        <f t="shared" si="20"/>
        <v>6.6799981116493212E-2</v>
      </c>
      <c r="M199" s="32">
        <f t="shared" si="21"/>
        <v>5.833811003977141E-3</v>
      </c>
      <c r="N199" s="32">
        <f t="shared" si="22"/>
        <v>6.5883811003977139E-2</v>
      </c>
      <c r="O199" s="43">
        <f t="shared" si="23"/>
        <v>6.6968980142079193E-2</v>
      </c>
      <c r="Q199" s="78"/>
      <c r="R199" s="75"/>
    </row>
    <row r="200" spans="1:18" ht="12.6" customHeight="1">
      <c r="A200" s="31">
        <v>38664</v>
      </c>
      <c r="B200" s="64" t="s">
        <v>39</v>
      </c>
      <c r="C200" s="90">
        <v>5.9749999999999998E-2</v>
      </c>
      <c r="D200" s="44" t="str">
        <f>IF(MONTH(A200)=MONTH(A201),"-",VLOOKUP(A200,'F03 inputs'!$AQ$8:$AV$3003,5))</f>
        <v>-</v>
      </c>
      <c r="E200" s="44" t="str">
        <f>IF(MONTH(A200)=MONTH(A201),"-",VLOOKUP(A200,'F03 inputs'!$AQ$8:$AV$3003,6))</f>
        <v>-</v>
      </c>
      <c r="F200" s="32">
        <f>VLOOKUP(B200,'F03 inputs'!$AW$9:$AZ$3003,3)</f>
        <v>1.389114798124091E-6</v>
      </c>
      <c r="G200" s="32">
        <f>VLOOKUP(B200,'F03 inputs'!$AW$9:$AZ$3003,4)</f>
        <v>1.7950766649377589E-6</v>
      </c>
      <c r="I200" s="32">
        <f t="shared" si="18"/>
        <v>5.6715842201208854E-3</v>
      </c>
      <c r="J200" s="32">
        <f t="shared" si="19"/>
        <v>6.5421584220120885E-2</v>
      </c>
      <c r="K200" s="88">
        <f t="shared" si="20"/>
        <v>6.6491580140588535E-2</v>
      </c>
      <c r="M200" s="32">
        <f t="shared" si="21"/>
        <v>5.8356060806420791E-3</v>
      </c>
      <c r="N200" s="32">
        <f t="shared" si="22"/>
        <v>6.5585606080642081E-2</v>
      </c>
      <c r="O200" s="43">
        <f t="shared" si="23"/>
        <v>6.6660974011883312E-2</v>
      </c>
      <c r="Q200" s="78"/>
      <c r="R200" s="75"/>
    </row>
    <row r="201" spans="1:18" ht="12.6" customHeight="1">
      <c r="A201" s="31">
        <v>38665</v>
      </c>
      <c r="B201" s="64" t="s">
        <v>39</v>
      </c>
      <c r="C201" s="90">
        <v>5.9650000000000002E-2</v>
      </c>
      <c r="D201" s="44" t="str">
        <f>IF(MONTH(A201)=MONTH(A202),"-",VLOOKUP(A201,'F03 inputs'!$AQ$8:$AV$3003,5))</f>
        <v>-</v>
      </c>
      <c r="E201" s="44" t="str">
        <f>IF(MONTH(A201)=MONTH(A202),"-",VLOOKUP(A201,'F03 inputs'!$AQ$8:$AV$3003,6))</f>
        <v>-</v>
      </c>
      <c r="F201" s="32">
        <f>VLOOKUP(B201,'F03 inputs'!$AW$9:$AZ$3003,3)</f>
        <v>1.389114798124091E-6</v>
      </c>
      <c r="G201" s="32">
        <f>VLOOKUP(B201,'F03 inputs'!$AW$9:$AZ$3003,4)</f>
        <v>1.7950766649377589E-6</v>
      </c>
      <c r="I201" s="32">
        <f t="shared" si="18"/>
        <v>5.6729733349190096E-3</v>
      </c>
      <c r="J201" s="32">
        <f t="shared" si="19"/>
        <v>6.5322973334919016E-2</v>
      </c>
      <c r="K201" s="88">
        <f t="shared" si="20"/>
        <v>6.63897460462477E-2</v>
      </c>
      <c r="M201" s="32">
        <f t="shared" si="21"/>
        <v>5.8374011573070171E-3</v>
      </c>
      <c r="N201" s="32">
        <f t="shared" si="22"/>
        <v>6.5487401157307015E-2</v>
      </c>
      <c r="O201" s="43">
        <f t="shared" si="23"/>
        <v>6.6559551084891533E-2</v>
      </c>
      <c r="Q201" s="78"/>
      <c r="R201" s="75"/>
    </row>
    <row r="202" spans="1:18" ht="12.6" customHeight="1">
      <c r="A202" s="31">
        <v>38666</v>
      </c>
      <c r="B202" s="64" t="s">
        <v>39</v>
      </c>
      <c r="C202" s="90">
        <v>5.9800000000000006E-2</v>
      </c>
      <c r="D202" s="44" t="str">
        <f>IF(MONTH(A202)=MONTH(A203),"-",VLOOKUP(A202,'F03 inputs'!$AQ$8:$AV$3003,5))</f>
        <v>-</v>
      </c>
      <c r="E202" s="44" t="str">
        <f>IF(MONTH(A202)=MONTH(A203),"-",VLOOKUP(A202,'F03 inputs'!$AQ$8:$AV$3003,6))</f>
        <v>-</v>
      </c>
      <c r="F202" s="32">
        <f>VLOOKUP(B202,'F03 inputs'!$AW$9:$AZ$3003,3)</f>
        <v>1.389114798124091E-6</v>
      </c>
      <c r="G202" s="32">
        <f>VLOOKUP(B202,'F03 inputs'!$AW$9:$AZ$3003,4)</f>
        <v>1.7950766649377589E-6</v>
      </c>
      <c r="I202" s="32">
        <f t="shared" si="18"/>
        <v>5.6743624497171338E-3</v>
      </c>
      <c r="J202" s="32">
        <f t="shared" si="19"/>
        <v>6.5474362449717133E-2</v>
      </c>
      <c r="K202" s="88">
        <f t="shared" si="20"/>
        <v>6.6546085484266104E-2</v>
      </c>
      <c r="M202" s="32">
        <f t="shared" si="21"/>
        <v>5.8391962339719551E-3</v>
      </c>
      <c r="N202" s="32">
        <f t="shared" si="22"/>
        <v>6.5639196233971964E-2</v>
      </c>
      <c r="O202" s="43">
        <f t="shared" si="23"/>
        <v>6.6716322254532612E-2</v>
      </c>
      <c r="Q202" s="78"/>
      <c r="R202" s="75"/>
    </row>
    <row r="203" spans="1:18" ht="12.6" customHeight="1">
      <c r="A203" s="31">
        <v>38667</v>
      </c>
      <c r="B203" s="64" t="s">
        <v>39</v>
      </c>
      <c r="C203" s="90">
        <v>5.9050000000000005E-2</v>
      </c>
      <c r="D203" s="44" t="str">
        <f>IF(MONTH(A203)=MONTH(A204),"-",VLOOKUP(A203,'F03 inputs'!$AQ$8:$AV$3003,5))</f>
        <v>-</v>
      </c>
      <c r="E203" s="44" t="str">
        <f>IF(MONTH(A203)=MONTH(A204),"-",VLOOKUP(A203,'F03 inputs'!$AQ$8:$AV$3003,6))</f>
        <v>-</v>
      </c>
      <c r="F203" s="32">
        <f>VLOOKUP(B203,'F03 inputs'!$AW$9:$AZ$3003,3)</f>
        <v>1.389114798124091E-6</v>
      </c>
      <c r="G203" s="32">
        <f>VLOOKUP(B203,'F03 inputs'!$AW$9:$AZ$3003,4)</f>
        <v>1.7950766649377589E-6</v>
      </c>
      <c r="I203" s="32">
        <f t="shared" si="18"/>
        <v>5.675751564515258E-3</v>
      </c>
      <c r="J203" s="32">
        <f t="shared" si="19"/>
        <v>6.4725751564515266E-2</v>
      </c>
      <c r="K203" s="88">
        <f t="shared" si="20"/>
        <v>6.5773107293413124E-2</v>
      </c>
      <c r="M203" s="32">
        <f t="shared" si="21"/>
        <v>5.8409913106368932E-3</v>
      </c>
      <c r="N203" s="32">
        <f t="shared" si="22"/>
        <v>6.48909913106369E-2</v>
      </c>
      <c r="O203" s="43">
        <f t="shared" si="23"/>
        <v>6.594370149895612E-2</v>
      </c>
      <c r="Q203" s="78"/>
      <c r="R203" s="75"/>
    </row>
    <row r="204" spans="1:18" ht="12.6" customHeight="1">
      <c r="A204" s="31">
        <v>38670</v>
      </c>
      <c r="B204" s="64" t="s">
        <v>39</v>
      </c>
      <c r="C204" s="90">
        <v>5.8650000000000001E-2</v>
      </c>
      <c r="D204" s="44" t="str">
        <f>IF(MONTH(A204)=MONTH(A205),"-",VLOOKUP(A204,'F03 inputs'!$AQ$8:$AV$3003,5))</f>
        <v>-</v>
      </c>
      <c r="E204" s="44" t="str">
        <f>IF(MONTH(A204)=MONTH(A205),"-",VLOOKUP(A204,'F03 inputs'!$AQ$8:$AV$3003,6))</f>
        <v>-</v>
      </c>
      <c r="F204" s="32">
        <f>VLOOKUP(B204,'F03 inputs'!$AW$9:$AZ$3003,3)</f>
        <v>1.389114798124091E-6</v>
      </c>
      <c r="G204" s="32">
        <f>VLOOKUP(B204,'F03 inputs'!$AW$9:$AZ$3003,4)</f>
        <v>1.7950766649377589E-6</v>
      </c>
      <c r="I204" s="32">
        <f t="shared" si="18"/>
        <v>5.6771406793133822E-3</v>
      </c>
      <c r="J204" s="32">
        <f t="shared" si="19"/>
        <v>6.4327140679313388E-2</v>
      </c>
      <c r="K204" s="88">
        <f t="shared" si="20"/>
        <v>6.5361635936307616E-2</v>
      </c>
      <c r="M204" s="32">
        <f t="shared" si="21"/>
        <v>5.8427863873018312E-3</v>
      </c>
      <c r="N204" s="32">
        <f t="shared" si="22"/>
        <v>6.4492786387301826E-2</v>
      </c>
      <c r="O204" s="43">
        <f t="shared" si="23"/>
        <v>6.5532616261301468E-2</v>
      </c>
      <c r="Q204" s="78"/>
      <c r="R204" s="75"/>
    </row>
    <row r="205" spans="1:18" ht="12.6" customHeight="1">
      <c r="A205" s="31">
        <v>38671</v>
      </c>
      <c r="B205" s="64" t="s">
        <v>39</v>
      </c>
      <c r="C205" s="90">
        <v>5.9450000000000003E-2</v>
      </c>
      <c r="D205" s="44" t="str">
        <f>IF(MONTH(A205)=MONTH(A206),"-",VLOOKUP(A205,'F03 inputs'!$AQ$8:$AV$3003,5))</f>
        <v>-</v>
      </c>
      <c r="E205" s="44" t="str">
        <f>IF(MONTH(A205)=MONTH(A206),"-",VLOOKUP(A205,'F03 inputs'!$AQ$8:$AV$3003,6))</f>
        <v>-</v>
      </c>
      <c r="F205" s="32">
        <f>VLOOKUP(B205,'F03 inputs'!$AW$9:$AZ$3003,3)</f>
        <v>1.389114798124091E-6</v>
      </c>
      <c r="G205" s="32">
        <f>VLOOKUP(B205,'F03 inputs'!$AW$9:$AZ$3003,4)</f>
        <v>1.7950766649377589E-6</v>
      </c>
      <c r="I205" s="32">
        <f t="shared" si="18"/>
        <v>5.6785297941115065E-3</v>
      </c>
      <c r="J205" s="32">
        <f t="shared" si="19"/>
        <v>6.5128529794111503E-2</v>
      </c>
      <c r="K205" s="88">
        <f t="shared" si="20"/>
        <v>6.6188961142396918E-2</v>
      </c>
      <c r="M205" s="32">
        <f t="shared" si="21"/>
        <v>5.8445814639667693E-3</v>
      </c>
      <c r="N205" s="32">
        <f t="shared" si="22"/>
        <v>6.5294581463966772E-2</v>
      </c>
      <c r="O205" s="43">
        <f t="shared" si="23"/>
        <v>6.6360427056105564E-2</v>
      </c>
      <c r="Q205" s="78"/>
      <c r="R205" s="75"/>
    </row>
    <row r="206" spans="1:18" ht="12.6" customHeight="1">
      <c r="A206" s="31">
        <v>38672</v>
      </c>
      <c r="B206" s="64" t="s">
        <v>39</v>
      </c>
      <c r="C206" s="90">
        <v>5.9000000000000004E-2</v>
      </c>
      <c r="D206" s="44" t="str">
        <f>IF(MONTH(A206)=MONTH(A207),"-",VLOOKUP(A206,'F03 inputs'!$AQ$8:$AV$3003,5))</f>
        <v>-</v>
      </c>
      <c r="E206" s="44" t="str">
        <f>IF(MONTH(A206)=MONTH(A207),"-",VLOOKUP(A206,'F03 inputs'!$AQ$8:$AV$3003,6))</f>
        <v>-</v>
      </c>
      <c r="F206" s="32">
        <f>VLOOKUP(B206,'F03 inputs'!$AW$9:$AZ$3003,3)</f>
        <v>1.389114798124091E-6</v>
      </c>
      <c r="G206" s="32">
        <f>VLOOKUP(B206,'F03 inputs'!$AW$9:$AZ$3003,4)</f>
        <v>1.7950766649377589E-6</v>
      </c>
      <c r="I206" s="32">
        <f t="shared" si="18"/>
        <v>5.6799189089096307E-3</v>
      </c>
      <c r="J206" s="32">
        <f t="shared" si="19"/>
        <v>6.4679918908909631E-2</v>
      </c>
      <c r="K206" s="88">
        <f t="shared" si="20"/>
        <v>6.5725791886425577E-2</v>
      </c>
      <c r="M206" s="32">
        <f t="shared" si="21"/>
        <v>5.8463765406317073E-3</v>
      </c>
      <c r="N206" s="32">
        <f t="shared" si="22"/>
        <v>6.4846376540631717E-2</v>
      </c>
      <c r="O206" s="43">
        <f t="shared" si="23"/>
        <v>6.5897639678244024E-2</v>
      </c>
      <c r="Q206" s="78"/>
      <c r="R206" s="75"/>
    </row>
    <row r="207" spans="1:18" ht="12.6" customHeight="1">
      <c r="A207" s="31">
        <v>38673</v>
      </c>
      <c r="B207" s="64" t="s">
        <v>39</v>
      </c>
      <c r="C207" s="90">
        <v>5.8250000000000003E-2</v>
      </c>
      <c r="D207" s="44" t="str">
        <f>IF(MONTH(A207)=MONTH(A208),"-",VLOOKUP(A207,'F03 inputs'!$AQ$8:$AV$3003,5))</f>
        <v>-</v>
      </c>
      <c r="E207" s="44" t="str">
        <f>IF(MONTH(A207)=MONTH(A208),"-",VLOOKUP(A207,'F03 inputs'!$AQ$8:$AV$3003,6))</f>
        <v>-</v>
      </c>
      <c r="F207" s="32">
        <f>VLOOKUP(B207,'F03 inputs'!$AW$9:$AZ$3003,3)</f>
        <v>1.389114798124091E-6</v>
      </c>
      <c r="G207" s="32">
        <f>VLOOKUP(B207,'F03 inputs'!$AW$9:$AZ$3003,4)</f>
        <v>1.7950766649377589E-6</v>
      </c>
      <c r="I207" s="32">
        <f t="shared" si="18"/>
        <v>5.6813080237077549E-3</v>
      </c>
      <c r="J207" s="32">
        <f t="shared" si="19"/>
        <v>6.3931308023707764E-2</v>
      </c>
      <c r="K207" s="88">
        <f t="shared" si="20"/>
        <v>6.4953111060113145E-2</v>
      </c>
      <c r="M207" s="32">
        <f t="shared" si="21"/>
        <v>5.8481716172966453E-3</v>
      </c>
      <c r="N207" s="32">
        <f t="shared" si="22"/>
        <v>6.4098171617296654E-2</v>
      </c>
      <c r="O207" s="43">
        <f t="shared" si="23"/>
        <v>6.5125315518467009E-2</v>
      </c>
      <c r="Q207" s="78"/>
      <c r="R207" s="75"/>
    </row>
    <row r="208" spans="1:18" ht="12.6" customHeight="1">
      <c r="A208" s="31">
        <v>38674</v>
      </c>
      <c r="B208" s="64" t="s">
        <v>39</v>
      </c>
      <c r="C208" s="90">
        <v>5.8200000000000002E-2</v>
      </c>
      <c r="D208" s="44" t="str">
        <f>IF(MONTH(A208)=MONTH(A209),"-",VLOOKUP(A208,'F03 inputs'!$AQ$8:$AV$3003,5))</f>
        <v>-</v>
      </c>
      <c r="E208" s="44" t="str">
        <f>IF(MONTH(A208)=MONTH(A209),"-",VLOOKUP(A208,'F03 inputs'!$AQ$8:$AV$3003,6))</f>
        <v>-</v>
      </c>
      <c r="F208" s="32">
        <f>VLOOKUP(B208,'F03 inputs'!$AW$9:$AZ$3003,3)</f>
        <v>1.389114798124091E-6</v>
      </c>
      <c r="G208" s="32">
        <f>VLOOKUP(B208,'F03 inputs'!$AW$9:$AZ$3003,4)</f>
        <v>1.7950766649377589E-6</v>
      </c>
      <c r="I208" s="32">
        <f t="shared" si="18"/>
        <v>5.6826971385058791E-3</v>
      </c>
      <c r="J208" s="32">
        <f t="shared" si="19"/>
        <v>6.3882697138505876E-2</v>
      </c>
      <c r="K208" s="88">
        <f t="shared" si="20"/>
        <v>6.4902946886928659E-2</v>
      </c>
      <c r="M208" s="32">
        <f t="shared" si="21"/>
        <v>5.8499666939615834E-3</v>
      </c>
      <c r="N208" s="32">
        <f t="shared" si="22"/>
        <v>6.4049966693961582E-2</v>
      </c>
      <c r="O208" s="43">
        <f t="shared" si="23"/>
        <v>6.5075566252335904E-2</v>
      </c>
      <c r="Q208" s="78"/>
      <c r="R208" s="75"/>
    </row>
    <row r="209" spans="1:18" ht="12.6" customHeight="1">
      <c r="A209" s="31">
        <v>38677</v>
      </c>
      <c r="B209" s="64" t="s">
        <v>39</v>
      </c>
      <c r="C209" s="90">
        <v>5.8700000000000002E-2</v>
      </c>
      <c r="D209" s="44" t="str">
        <f>IF(MONTH(A209)=MONTH(A210),"-",VLOOKUP(A209,'F03 inputs'!$AQ$8:$AV$3003,5))</f>
        <v>-</v>
      </c>
      <c r="E209" s="44" t="str">
        <f>IF(MONTH(A209)=MONTH(A210),"-",VLOOKUP(A209,'F03 inputs'!$AQ$8:$AV$3003,6))</f>
        <v>-</v>
      </c>
      <c r="F209" s="32">
        <f>VLOOKUP(B209,'F03 inputs'!$AW$9:$AZ$3003,3)</f>
        <v>1.389114798124091E-6</v>
      </c>
      <c r="G209" s="32">
        <f>VLOOKUP(B209,'F03 inputs'!$AW$9:$AZ$3003,4)</f>
        <v>1.7950766649377589E-6</v>
      </c>
      <c r="I209" s="32">
        <f t="shared" si="18"/>
        <v>5.6840862533040033E-3</v>
      </c>
      <c r="J209" s="32">
        <f t="shared" si="19"/>
        <v>6.438408625330401E-2</v>
      </c>
      <c r="K209" s="88">
        <f t="shared" si="20"/>
        <v>6.542041389397224E-2</v>
      </c>
      <c r="M209" s="32">
        <f t="shared" si="21"/>
        <v>5.8517617706265214E-3</v>
      </c>
      <c r="N209" s="32">
        <f t="shared" si="22"/>
        <v>6.455176177062652E-2</v>
      </c>
      <c r="O209" s="43">
        <f t="shared" si="23"/>
        <v>6.5593494257549345E-2</v>
      </c>
      <c r="Q209" s="78"/>
      <c r="R209" s="75"/>
    </row>
    <row r="210" spans="1:18" ht="12.6" customHeight="1">
      <c r="A210" s="31">
        <v>38678</v>
      </c>
      <c r="B210" s="64" t="s">
        <v>39</v>
      </c>
      <c r="C210" s="90">
        <v>5.8499999999999996E-2</v>
      </c>
      <c r="D210" s="44" t="str">
        <f>IF(MONTH(A210)=MONTH(A211),"-",VLOOKUP(A210,'F03 inputs'!$AQ$8:$AV$3003,5))</f>
        <v>-</v>
      </c>
      <c r="E210" s="44" t="str">
        <f>IF(MONTH(A210)=MONTH(A211),"-",VLOOKUP(A210,'F03 inputs'!$AQ$8:$AV$3003,6))</f>
        <v>-</v>
      </c>
      <c r="F210" s="32">
        <f>VLOOKUP(B210,'F03 inputs'!$AW$9:$AZ$3003,3)</f>
        <v>1.389114798124091E-6</v>
      </c>
      <c r="G210" s="32">
        <f>VLOOKUP(B210,'F03 inputs'!$AW$9:$AZ$3003,4)</f>
        <v>1.7950766649377589E-6</v>
      </c>
      <c r="I210" s="32">
        <f t="shared" si="18"/>
        <v>5.6854753681021275E-3</v>
      </c>
      <c r="J210" s="32">
        <f t="shared" si="19"/>
        <v>6.4185475368102124E-2</v>
      </c>
      <c r="K210" s="88">
        <f t="shared" si="20"/>
        <v>6.5215419180159273E-2</v>
      </c>
      <c r="M210" s="32">
        <f t="shared" si="21"/>
        <v>5.8535568472914594E-3</v>
      </c>
      <c r="N210" s="32">
        <f t="shared" si="22"/>
        <v>6.4353556847291452E-2</v>
      </c>
      <c r="O210" s="43">
        <f t="shared" si="23"/>
        <v>6.5388901917015962E-2</v>
      </c>
      <c r="Q210" s="78"/>
      <c r="R210" s="75"/>
    </row>
    <row r="211" spans="1:18" ht="12.6" customHeight="1">
      <c r="A211" s="31">
        <v>38679</v>
      </c>
      <c r="B211" s="64" t="s">
        <v>39</v>
      </c>
      <c r="C211" s="90">
        <v>5.8250000000000003E-2</v>
      </c>
      <c r="D211" s="44" t="str">
        <f>IF(MONTH(A211)=MONTH(A212),"-",VLOOKUP(A211,'F03 inputs'!$AQ$8:$AV$3003,5))</f>
        <v>-</v>
      </c>
      <c r="E211" s="44" t="str">
        <f>IF(MONTH(A211)=MONTH(A212),"-",VLOOKUP(A211,'F03 inputs'!$AQ$8:$AV$3003,6))</f>
        <v>-</v>
      </c>
      <c r="F211" s="32">
        <f>VLOOKUP(B211,'F03 inputs'!$AW$9:$AZ$3003,3)</f>
        <v>1.389114798124091E-6</v>
      </c>
      <c r="G211" s="32">
        <f>VLOOKUP(B211,'F03 inputs'!$AW$9:$AZ$3003,4)</f>
        <v>1.7950766649377589E-6</v>
      </c>
      <c r="I211" s="32">
        <f t="shared" si="18"/>
        <v>5.6868644829002517E-3</v>
      </c>
      <c r="J211" s="32">
        <f t="shared" si="19"/>
        <v>6.3936864482900257E-2</v>
      </c>
      <c r="K211" s="88">
        <f t="shared" si="20"/>
        <v>6.4958845142876642E-2</v>
      </c>
      <c r="M211" s="32">
        <f t="shared" si="21"/>
        <v>5.8553519239563975E-3</v>
      </c>
      <c r="N211" s="32">
        <f t="shared" si="22"/>
        <v>6.4105351923956402E-2</v>
      </c>
      <c r="O211" s="43">
        <f t="shared" si="23"/>
        <v>6.5132725960279858E-2</v>
      </c>
      <c r="Q211" s="78"/>
      <c r="R211" s="75"/>
    </row>
    <row r="212" spans="1:18" ht="12.6" customHeight="1">
      <c r="A212" s="31">
        <v>38680</v>
      </c>
      <c r="B212" s="64" t="s">
        <v>39</v>
      </c>
      <c r="C212" s="90">
        <v>5.885E-2</v>
      </c>
      <c r="D212" s="44" t="str">
        <f>IF(MONTH(A212)=MONTH(A213),"-",VLOOKUP(A212,'F03 inputs'!$AQ$8:$AV$3003,5))</f>
        <v>-</v>
      </c>
      <c r="E212" s="44" t="str">
        <f>IF(MONTH(A212)=MONTH(A213),"-",VLOOKUP(A212,'F03 inputs'!$AQ$8:$AV$3003,6))</f>
        <v>-</v>
      </c>
      <c r="F212" s="32">
        <f>VLOOKUP(B212,'F03 inputs'!$AW$9:$AZ$3003,3)</f>
        <v>1.389114798124091E-6</v>
      </c>
      <c r="G212" s="32">
        <f>VLOOKUP(B212,'F03 inputs'!$AW$9:$AZ$3003,4)</f>
        <v>1.7950766649377589E-6</v>
      </c>
      <c r="I212" s="32">
        <f t="shared" si="18"/>
        <v>5.6882535976983759E-3</v>
      </c>
      <c r="J212" s="32">
        <f t="shared" si="19"/>
        <v>6.4538253597698381E-2</v>
      </c>
      <c r="K212" s="88">
        <f t="shared" si="20"/>
        <v>6.5579550142058407E-2</v>
      </c>
      <c r="M212" s="32">
        <f t="shared" si="21"/>
        <v>5.8571470006213355E-3</v>
      </c>
      <c r="N212" s="32">
        <f t="shared" si="22"/>
        <v>6.4707147000621329E-2</v>
      </c>
      <c r="O212" s="43">
        <f t="shared" si="23"/>
        <v>6.5753900718861225E-2</v>
      </c>
      <c r="Q212" s="78"/>
      <c r="R212" s="75"/>
    </row>
    <row r="213" spans="1:18" ht="12.6" customHeight="1">
      <c r="A213" s="31">
        <v>38681</v>
      </c>
      <c r="B213" s="64" t="s">
        <v>39</v>
      </c>
      <c r="C213" s="90">
        <v>5.8749999999999997E-2</v>
      </c>
      <c r="D213" s="44" t="str">
        <f>IF(MONTH(A213)=MONTH(A214),"-",VLOOKUP(A213,'F03 inputs'!$AQ$8:$AV$3003,5))</f>
        <v>-</v>
      </c>
      <c r="E213" s="44" t="str">
        <f>IF(MONTH(A213)=MONTH(A214),"-",VLOOKUP(A213,'F03 inputs'!$AQ$8:$AV$3003,6))</f>
        <v>-</v>
      </c>
      <c r="F213" s="32">
        <f>VLOOKUP(B213,'F03 inputs'!$AW$9:$AZ$3003,3)</f>
        <v>1.389114798124091E-6</v>
      </c>
      <c r="G213" s="32">
        <f>VLOOKUP(B213,'F03 inputs'!$AW$9:$AZ$3003,4)</f>
        <v>1.7950766649377589E-6</v>
      </c>
      <c r="I213" s="32">
        <f t="shared" si="18"/>
        <v>5.6896427124965001E-3</v>
      </c>
      <c r="J213" s="32">
        <f t="shared" si="19"/>
        <v>6.4439642712496498E-2</v>
      </c>
      <c r="K213" s="88">
        <f t="shared" si="20"/>
        <v>6.5477759600725216E-2</v>
      </c>
      <c r="M213" s="32">
        <f t="shared" si="21"/>
        <v>5.8589420772862735E-3</v>
      </c>
      <c r="N213" s="32">
        <f t="shared" si="22"/>
        <v>6.4608942077286263E-2</v>
      </c>
      <c r="O213" s="43">
        <f t="shared" si="23"/>
        <v>6.5652520926372748E-2</v>
      </c>
      <c r="Q213" s="78"/>
      <c r="R213" s="75"/>
    </row>
    <row r="214" spans="1:18" ht="12.6" customHeight="1">
      <c r="A214" s="31">
        <v>38684</v>
      </c>
      <c r="B214" s="64" t="s">
        <v>39</v>
      </c>
      <c r="C214" s="90">
        <v>5.8499999999999996E-2</v>
      </c>
      <c r="D214" s="44" t="str">
        <f>IF(MONTH(A214)=MONTH(A215),"-",VLOOKUP(A214,'F03 inputs'!$AQ$8:$AV$3003,5))</f>
        <v>-</v>
      </c>
      <c r="E214" s="44" t="str">
        <f>IF(MONTH(A214)=MONTH(A215),"-",VLOOKUP(A214,'F03 inputs'!$AQ$8:$AV$3003,6))</f>
        <v>-</v>
      </c>
      <c r="F214" s="32">
        <f>VLOOKUP(B214,'F03 inputs'!$AW$9:$AZ$3003,3)</f>
        <v>1.389114798124091E-6</v>
      </c>
      <c r="G214" s="32">
        <f>VLOOKUP(B214,'F03 inputs'!$AW$9:$AZ$3003,4)</f>
        <v>1.7950766649377589E-6</v>
      </c>
      <c r="I214" s="32">
        <f t="shared" si="18"/>
        <v>5.6910318272946243E-3</v>
      </c>
      <c r="J214" s="32">
        <f t="shared" si="19"/>
        <v>6.4191031827294617E-2</v>
      </c>
      <c r="K214" s="88">
        <f t="shared" si="20"/>
        <v>6.5221153969057921E-2</v>
      </c>
      <c r="M214" s="32">
        <f t="shared" si="21"/>
        <v>5.8607371539512116E-3</v>
      </c>
      <c r="N214" s="32">
        <f t="shared" si="22"/>
        <v>6.4360737153951214E-2</v>
      </c>
      <c r="O214" s="43">
        <f t="shared" si="23"/>
        <v>6.539631327570139E-2</v>
      </c>
      <c r="Q214" s="78"/>
      <c r="R214" s="75"/>
    </row>
    <row r="215" spans="1:18" ht="12.6" customHeight="1">
      <c r="A215" s="31">
        <v>38685</v>
      </c>
      <c r="B215" s="64" t="s">
        <v>39</v>
      </c>
      <c r="C215" s="90">
        <v>5.8349999999999999E-2</v>
      </c>
      <c r="D215" s="44" t="str">
        <f>IF(MONTH(A215)=MONTH(A216),"-",VLOOKUP(A215,'F03 inputs'!$AQ$8:$AV$3003,5))</f>
        <v>-</v>
      </c>
      <c r="E215" s="44" t="str">
        <f>IF(MONTH(A215)=MONTH(A216),"-",VLOOKUP(A215,'F03 inputs'!$AQ$8:$AV$3003,6))</f>
        <v>-</v>
      </c>
      <c r="F215" s="32">
        <f>VLOOKUP(B215,'F03 inputs'!$AW$9:$AZ$3003,3)</f>
        <v>1.389114798124091E-6</v>
      </c>
      <c r="G215" s="32">
        <f>VLOOKUP(B215,'F03 inputs'!$AW$9:$AZ$3003,4)</f>
        <v>1.7950766649377589E-6</v>
      </c>
      <c r="I215" s="32">
        <f t="shared" si="18"/>
        <v>5.6924209420927485E-3</v>
      </c>
      <c r="J215" s="32">
        <f t="shared" si="19"/>
        <v>6.4042420942092754E-2</v>
      </c>
      <c r="K215" s="88">
        <f t="shared" si="20"/>
        <v>6.5067778862123893E-2</v>
      </c>
      <c r="M215" s="32">
        <f t="shared" si="21"/>
        <v>5.8625322306161496E-3</v>
      </c>
      <c r="N215" s="32">
        <f t="shared" si="22"/>
        <v>6.4212532230616154E-2</v>
      </c>
      <c r="O215" s="43">
        <f t="shared" si="23"/>
        <v>6.5243344554482885E-2</v>
      </c>
      <c r="Q215" s="78"/>
      <c r="R215" s="75"/>
    </row>
    <row r="216" spans="1:18" ht="12.6" customHeight="1">
      <c r="A216" s="31">
        <v>38686</v>
      </c>
      <c r="B216" s="64" t="s">
        <v>39</v>
      </c>
      <c r="C216" s="90">
        <v>5.8600000000000006E-2</v>
      </c>
      <c r="D216" s="44">
        <f>IF(MONTH(A216)=MONTH(A217),"-",VLOOKUP(A216,'F03 inputs'!$AQ$8:$AV$3003,5))</f>
        <v>5.6938100568908702E-3</v>
      </c>
      <c r="E216" s="44">
        <f>IF(MONTH(A216)=MONTH(A217),"-",VLOOKUP(A216,'F03 inputs'!$AQ$8:$AV$3003,6))</f>
        <v>5.8643273072810816E-3</v>
      </c>
      <c r="F216" s="32">
        <f>VLOOKUP(B216,'F03 inputs'!$AW$9:$AZ$3003,3)</f>
        <v>1.389114798124091E-6</v>
      </c>
      <c r="G216" s="32">
        <f>VLOOKUP(B216,'F03 inputs'!$AW$9:$AZ$3003,4)</f>
        <v>1.7950766649377589E-6</v>
      </c>
      <c r="I216" s="32">
        <f t="shared" si="18"/>
        <v>5.6938100568908702E-3</v>
      </c>
      <c r="J216" s="32">
        <f t="shared" si="19"/>
        <v>6.4293810056890874E-2</v>
      </c>
      <c r="K216" s="88">
        <f t="shared" si="20"/>
        <v>6.532723355979897E-2</v>
      </c>
      <c r="M216" s="32">
        <f t="shared" si="21"/>
        <v>5.8643273072810816E-3</v>
      </c>
      <c r="N216" s="32">
        <f t="shared" si="22"/>
        <v>6.4464327307281091E-2</v>
      </c>
      <c r="O216" s="43">
        <f t="shared" si="23"/>
        <v>6.5503239681075964E-2</v>
      </c>
      <c r="Q216" s="78"/>
      <c r="R216" s="75"/>
    </row>
    <row r="217" spans="1:18" ht="12.6" customHeight="1">
      <c r="A217" s="31">
        <v>38687</v>
      </c>
      <c r="B217" s="64" t="s">
        <v>40</v>
      </c>
      <c r="C217" s="90">
        <v>5.8650000000000001E-2</v>
      </c>
      <c r="D217" s="44" t="str">
        <f>IF(MONTH(A217)=MONTH(A218),"-",VLOOKUP(A217,'F03 inputs'!$AQ$8:$AV$3003,5))</f>
        <v>-</v>
      </c>
      <c r="E217" s="44" t="str">
        <f>IF(MONTH(A217)=MONTH(A218),"-",VLOOKUP(A217,'F03 inputs'!$AQ$8:$AV$3003,6))</f>
        <v>-</v>
      </c>
      <c r="F217" s="32">
        <f>VLOOKUP(B217,'F03 inputs'!$AW$9:$AZ$3003,3)</f>
        <v>-9.3730944938664837E-6</v>
      </c>
      <c r="G217" s="32">
        <f>VLOOKUP(B217,'F03 inputs'!$AW$9:$AZ$3003,4)</f>
        <v>-8.9774762605751912E-6</v>
      </c>
      <c r="I217" s="32">
        <f t="shared" si="18"/>
        <v>5.6844369623970034E-3</v>
      </c>
      <c r="J217" s="32">
        <f t="shared" si="19"/>
        <v>6.4334436962397004E-2</v>
      </c>
      <c r="K217" s="88">
        <f t="shared" si="20"/>
        <v>6.5369166907214282E-2</v>
      </c>
      <c r="M217" s="32">
        <f t="shared" si="21"/>
        <v>5.855349831020506E-3</v>
      </c>
      <c r="N217" s="32">
        <f t="shared" si="22"/>
        <v>6.4505349831020506E-2</v>
      </c>
      <c r="O217" s="43">
        <f t="shared" si="23"/>
        <v>6.5545584870226214E-2</v>
      </c>
      <c r="Q217" s="78"/>
      <c r="R217" s="75"/>
    </row>
    <row r="218" spans="1:18" ht="12.6" customHeight="1">
      <c r="A218" s="31">
        <v>38688</v>
      </c>
      <c r="B218" s="64" t="s">
        <v>40</v>
      </c>
      <c r="C218" s="90">
        <v>5.8349999999999999E-2</v>
      </c>
      <c r="D218" s="44" t="str">
        <f>IF(MONTH(A218)=MONTH(A219),"-",VLOOKUP(A218,'F03 inputs'!$AQ$8:$AV$3003,5))</f>
        <v>-</v>
      </c>
      <c r="E218" s="44" t="str">
        <f>IF(MONTH(A218)=MONTH(A219),"-",VLOOKUP(A218,'F03 inputs'!$AQ$8:$AV$3003,6))</f>
        <v>-</v>
      </c>
      <c r="F218" s="32">
        <f>VLOOKUP(B218,'F03 inputs'!$AW$9:$AZ$3003,3)</f>
        <v>-9.3730944938664837E-6</v>
      </c>
      <c r="G218" s="32">
        <f>VLOOKUP(B218,'F03 inputs'!$AW$9:$AZ$3003,4)</f>
        <v>-8.9774762605751912E-6</v>
      </c>
      <c r="I218" s="32">
        <f t="shared" si="18"/>
        <v>5.6750638679031367E-3</v>
      </c>
      <c r="J218" s="32">
        <f t="shared" si="19"/>
        <v>6.4025063867903131E-2</v>
      </c>
      <c r="K218" s="88">
        <f t="shared" si="20"/>
        <v>6.5049866068725315E-2</v>
      </c>
      <c r="M218" s="32">
        <f t="shared" si="21"/>
        <v>5.8463723547599305E-3</v>
      </c>
      <c r="N218" s="32">
        <f t="shared" si="22"/>
        <v>6.4196372354759931E-2</v>
      </c>
      <c r="O218" s="43">
        <f t="shared" si="23"/>
        <v>6.5226665910637527E-2</v>
      </c>
      <c r="Q218" s="78"/>
      <c r="R218" s="75"/>
    </row>
    <row r="219" spans="1:18" ht="12.6" customHeight="1">
      <c r="A219" s="31">
        <v>38691</v>
      </c>
      <c r="B219" s="64" t="s">
        <v>40</v>
      </c>
      <c r="C219" s="90">
        <v>5.91E-2</v>
      </c>
      <c r="D219" s="44" t="str">
        <f>IF(MONTH(A219)=MONTH(A220),"-",VLOOKUP(A219,'F03 inputs'!$AQ$8:$AV$3003,5))</f>
        <v>-</v>
      </c>
      <c r="E219" s="44" t="str">
        <f>IF(MONTH(A219)=MONTH(A220),"-",VLOOKUP(A219,'F03 inputs'!$AQ$8:$AV$3003,6))</f>
        <v>-</v>
      </c>
      <c r="F219" s="32">
        <f>VLOOKUP(B219,'F03 inputs'!$AW$9:$AZ$3003,3)</f>
        <v>-9.3730944938664837E-6</v>
      </c>
      <c r="G219" s="32">
        <f>VLOOKUP(B219,'F03 inputs'!$AW$9:$AZ$3003,4)</f>
        <v>-8.9774762605751912E-6</v>
      </c>
      <c r="I219" s="32">
        <f t="shared" si="18"/>
        <v>5.6656907734092699E-3</v>
      </c>
      <c r="J219" s="32">
        <f t="shared" si="19"/>
        <v>6.4765690773409268E-2</v>
      </c>
      <c r="K219" s="88">
        <f t="shared" si="20"/>
        <v>6.581433944874826E-2</v>
      </c>
      <c r="M219" s="32">
        <f t="shared" si="21"/>
        <v>5.8373948784993549E-3</v>
      </c>
      <c r="N219" s="32">
        <f t="shared" si="22"/>
        <v>6.4937394878499352E-2</v>
      </c>
      <c r="O219" s="43">
        <f t="shared" si="23"/>
        <v>6.5991611191900779E-2</v>
      </c>
      <c r="Q219" s="78"/>
      <c r="R219" s="75"/>
    </row>
    <row r="220" spans="1:18" ht="12.6" customHeight="1">
      <c r="A220" s="31">
        <v>38692</v>
      </c>
      <c r="B220" s="64" t="s">
        <v>40</v>
      </c>
      <c r="C220" s="90">
        <v>5.9650000000000002E-2</v>
      </c>
      <c r="D220" s="44" t="str">
        <f>IF(MONTH(A220)=MONTH(A221),"-",VLOOKUP(A220,'F03 inputs'!$AQ$8:$AV$3003,5))</f>
        <v>-</v>
      </c>
      <c r="E220" s="44" t="str">
        <f>IF(MONTH(A220)=MONTH(A221),"-",VLOOKUP(A220,'F03 inputs'!$AQ$8:$AV$3003,6))</f>
        <v>-</v>
      </c>
      <c r="F220" s="32">
        <f>VLOOKUP(B220,'F03 inputs'!$AW$9:$AZ$3003,3)</f>
        <v>-9.3730944938664837E-6</v>
      </c>
      <c r="G220" s="32">
        <f>VLOOKUP(B220,'F03 inputs'!$AW$9:$AZ$3003,4)</f>
        <v>-8.9774762605751912E-6</v>
      </c>
      <c r="I220" s="32">
        <f t="shared" si="18"/>
        <v>5.6563176789154032E-3</v>
      </c>
      <c r="J220" s="32">
        <f t="shared" si="19"/>
        <v>6.5306317678915399E-2</v>
      </c>
      <c r="K220" s="88">
        <f t="shared" si="20"/>
        <v>6.6372546461110016E-2</v>
      </c>
      <c r="M220" s="32">
        <f t="shared" si="21"/>
        <v>5.8284174022387794E-3</v>
      </c>
      <c r="N220" s="32">
        <f t="shared" si="22"/>
        <v>6.5478417402238781E-2</v>
      </c>
      <c r="O220" s="43">
        <f t="shared" si="23"/>
        <v>6.6550273188614062E-2</v>
      </c>
      <c r="Q220" s="78"/>
      <c r="R220" s="75"/>
    </row>
    <row r="221" spans="1:18" ht="12.6" customHeight="1">
      <c r="A221" s="31">
        <v>38693</v>
      </c>
      <c r="B221" s="64" t="s">
        <v>40</v>
      </c>
      <c r="C221" s="90">
        <v>5.9050000000000005E-2</v>
      </c>
      <c r="D221" s="44" t="str">
        <f>IF(MONTH(A221)=MONTH(A222),"-",VLOOKUP(A221,'F03 inputs'!$AQ$8:$AV$3003,5))</f>
        <v>-</v>
      </c>
      <c r="E221" s="44" t="str">
        <f>IF(MONTH(A221)=MONTH(A222),"-",VLOOKUP(A221,'F03 inputs'!$AQ$8:$AV$3003,6))</f>
        <v>-</v>
      </c>
      <c r="F221" s="32">
        <f>VLOOKUP(B221,'F03 inputs'!$AW$9:$AZ$3003,3)</f>
        <v>-9.3730944938664837E-6</v>
      </c>
      <c r="G221" s="32">
        <f>VLOOKUP(B221,'F03 inputs'!$AW$9:$AZ$3003,4)</f>
        <v>-8.9774762605751912E-6</v>
      </c>
      <c r="I221" s="32">
        <f t="shared" si="18"/>
        <v>5.6469445844215364E-3</v>
      </c>
      <c r="J221" s="32">
        <f t="shared" si="19"/>
        <v>6.4696944584421545E-2</v>
      </c>
      <c r="K221" s="88">
        <f t="shared" si="20"/>
        <v>6.5743368244061351E-2</v>
      </c>
      <c r="M221" s="32">
        <f t="shared" si="21"/>
        <v>5.8194399259782039E-3</v>
      </c>
      <c r="N221" s="32">
        <f t="shared" si="22"/>
        <v>6.4869439925978212E-2</v>
      </c>
      <c r="O221" s="43">
        <f t="shared" si="23"/>
        <v>6.5921450985055641E-2</v>
      </c>
      <c r="Q221" s="78"/>
      <c r="R221" s="75"/>
    </row>
    <row r="222" spans="1:18" ht="12.6" customHeight="1">
      <c r="A222" s="31">
        <v>38694</v>
      </c>
      <c r="B222" s="64" t="s">
        <v>40</v>
      </c>
      <c r="C222" s="90">
        <v>5.9350000000000007E-2</v>
      </c>
      <c r="D222" s="44" t="str">
        <f>IF(MONTH(A222)=MONTH(A223),"-",VLOOKUP(A222,'F03 inputs'!$AQ$8:$AV$3003,5))</f>
        <v>-</v>
      </c>
      <c r="E222" s="44" t="str">
        <f>IF(MONTH(A222)=MONTH(A223),"-",VLOOKUP(A222,'F03 inputs'!$AQ$8:$AV$3003,6))</f>
        <v>-</v>
      </c>
      <c r="F222" s="32">
        <f>VLOOKUP(B222,'F03 inputs'!$AW$9:$AZ$3003,3)</f>
        <v>-9.3730944938664837E-6</v>
      </c>
      <c r="G222" s="32">
        <f>VLOOKUP(B222,'F03 inputs'!$AW$9:$AZ$3003,4)</f>
        <v>-8.9774762605751912E-6</v>
      </c>
      <c r="I222" s="32">
        <f t="shared" si="18"/>
        <v>5.6375714899276697E-3</v>
      </c>
      <c r="J222" s="32">
        <f t="shared" si="19"/>
        <v>6.4987571489927676E-2</v>
      </c>
      <c r="K222" s="88">
        <f t="shared" si="20"/>
        <v>6.6043417601967302E-2</v>
      </c>
      <c r="M222" s="32">
        <f t="shared" si="21"/>
        <v>5.8104624497176283E-3</v>
      </c>
      <c r="N222" s="32">
        <f t="shared" si="22"/>
        <v>6.516046244971764E-2</v>
      </c>
      <c r="O222" s="43">
        <f t="shared" si="23"/>
        <v>6.622193391638298E-2</v>
      </c>
      <c r="Q222" s="78"/>
      <c r="R222" s="75"/>
    </row>
    <row r="223" spans="1:18" ht="12.6" customHeight="1">
      <c r="A223" s="31">
        <v>38695</v>
      </c>
      <c r="B223" s="64" t="s">
        <v>40</v>
      </c>
      <c r="C223" s="90">
        <v>5.8749999999999997E-2</v>
      </c>
      <c r="D223" s="44" t="str">
        <f>IF(MONTH(A223)=MONTH(A224),"-",VLOOKUP(A223,'F03 inputs'!$AQ$8:$AV$3003,5))</f>
        <v>-</v>
      </c>
      <c r="E223" s="44" t="str">
        <f>IF(MONTH(A223)=MONTH(A224),"-",VLOOKUP(A223,'F03 inputs'!$AQ$8:$AV$3003,6))</f>
        <v>-</v>
      </c>
      <c r="F223" s="32">
        <f>VLOOKUP(B223,'F03 inputs'!$AW$9:$AZ$3003,3)</f>
        <v>-9.3730944938664837E-6</v>
      </c>
      <c r="G223" s="32">
        <f>VLOOKUP(B223,'F03 inputs'!$AW$9:$AZ$3003,4)</f>
        <v>-8.9774762605751912E-6</v>
      </c>
      <c r="I223" s="32">
        <f t="shared" si="18"/>
        <v>5.6281983954338029E-3</v>
      </c>
      <c r="J223" s="32">
        <f t="shared" si="19"/>
        <v>6.4378198395433794E-2</v>
      </c>
      <c r="K223" s="88">
        <f t="shared" si="20"/>
        <v>6.5414336502594317E-2</v>
      </c>
      <c r="M223" s="32">
        <f t="shared" si="21"/>
        <v>5.8014849734570528E-3</v>
      </c>
      <c r="N223" s="32">
        <f t="shared" si="22"/>
        <v>6.4551484973457043E-2</v>
      </c>
      <c r="O223" s="43">
        <f t="shared" si="23"/>
        <v>6.5593208526526725E-2</v>
      </c>
      <c r="Q223" s="78"/>
      <c r="R223" s="75"/>
    </row>
    <row r="224" spans="1:18" ht="12.6" customHeight="1">
      <c r="A224" s="31">
        <v>38698</v>
      </c>
      <c r="B224" s="64" t="s">
        <v>40</v>
      </c>
      <c r="C224" s="90">
        <v>5.9200000000000003E-2</v>
      </c>
      <c r="D224" s="44" t="str">
        <f>IF(MONTH(A224)=MONTH(A225),"-",VLOOKUP(A224,'F03 inputs'!$AQ$8:$AV$3003,5))</f>
        <v>-</v>
      </c>
      <c r="E224" s="44" t="str">
        <f>IF(MONTH(A224)=MONTH(A225),"-",VLOOKUP(A224,'F03 inputs'!$AQ$8:$AV$3003,6))</f>
        <v>-</v>
      </c>
      <c r="F224" s="32">
        <f>VLOOKUP(B224,'F03 inputs'!$AW$9:$AZ$3003,3)</f>
        <v>-9.3730944938664837E-6</v>
      </c>
      <c r="G224" s="32">
        <f>VLOOKUP(B224,'F03 inputs'!$AW$9:$AZ$3003,4)</f>
        <v>-8.9774762605751912E-6</v>
      </c>
      <c r="I224" s="32">
        <f t="shared" si="18"/>
        <v>5.6188253009399362E-3</v>
      </c>
      <c r="J224" s="32">
        <f t="shared" si="19"/>
        <v>6.4818825300939936E-2</v>
      </c>
      <c r="K224" s="88">
        <f t="shared" si="20"/>
        <v>6.5869195329288255E-2</v>
      </c>
      <c r="M224" s="32">
        <f t="shared" si="21"/>
        <v>5.7925074971964773E-3</v>
      </c>
      <c r="N224" s="32">
        <f t="shared" si="22"/>
        <v>6.4992507497196483E-2</v>
      </c>
      <c r="O224" s="43">
        <f t="shared" si="23"/>
        <v>6.6048514004889647E-2</v>
      </c>
      <c r="Q224" s="78"/>
      <c r="R224" s="75"/>
    </row>
    <row r="225" spans="1:18" ht="12.6" customHeight="1">
      <c r="A225" s="31">
        <v>38699</v>
      </c>
      <c r="B225" s="64" t="s">
        <v>40</v>
      </c>
      <c r="C225" s="90">
        <v>5.9500000000000004E-2</v>
      </c>
      <c r="D225" s="44" t="str">
        <f>IF(MONTH(A225)=MONTH(A226),"-",VLOOKUP(A225,'F03 inputs'!$AQ$8:$AV$3003,5))</f>
        <v>-</v>
      </c>
      <c r="E225" s="44" t="str">
        <f>IF(MONTH(A225)=MONTH(A226),"-",VLOOKUP(A225,'F03 inputs'!$AQ$8:$AV$3003,6))</f>
        <v>-</v>
      </c>
      <c r="F225" s="32">
        <f>VLOOKUP(B225,'F03 inputs'!$AW$9:$AZ$3003,3)</f>
        <v>-9.3730944938664837E-6</v>
      </c>
      <c r="G225" s="32">
        <f>VLOOKUP(B225,'F03 inputs'!$AW$9:$AZ$3003,4)</f>
        <v>-8.9774762605751912E-6</v>
      </c>
      <c r="I225" s="32">
        <f t="shared" si="18"/>
        <v>5.6094522064460695E-3</v>
      </c>
      <c r="J225" s="32">
        <f t="shared" si="19"/>
        <v>6.5109452206446067E-2</v>
      </c>
      <c r="K225" s="88">
        <f t="shared" si="20"/>
        <v>6.6169262398102058E-2</v>
      </c>
      <c r="M225" s="32">
        <f t="shared" si="21"/>
        <v>5.7835300209359017E-3</v>
      </c>
      <c r="N225" s="32">
        <f t="shared" si="22"/>
        <v>6.5283530020935912E-2</v>
      </c>
      <c r="O225" s="43">
        <f t="shared" si="23"/>
        <v>6.6349014843934517E-2</v>
      </c>
      <c r="Q225" s="78"/>
      <c r="R225" s="75"/>
    </row>
    <row r="226" spans="1:18" ht="12.6" customHeight="1">
      <c r="A226" s="31">
        <v>38700</v>
      </c>
      <c r="B226" s="64" t="s">
        <v>40</v>
      </c>
      <c r="C226" s="90">
        <v>5.9050000000000005E-2</v>
      </c>
      <c r="D226" s="44" t="str">
        <f>IF(MONTH(A226)=MONTH(A227),"-",VLOOKUP(A226,'F03 inputs'!$AQ$8:$AV$3003,5))</f>
        <v>-</v>
      </c>
      <c r="E226" s="44" t="str">
        <f>IF(MONTH(A226)=MONTH(A227),"-",VLOOKUP(A226,'F03 inputs'!$AQ$8:$AV$3003,6))</f>
        <v>-</v>
      </c>
      <c r="F226" s="32">
        <f>VLOOKUP(B226,'F03 inputs'!$AW$9:$AZ$3003,3)</f>
        <v>-9.3730944938664837E-6</v>
      </c>
      <c r="G226" s="32">
        <f>VLOOKUP(B226,'F03 inputs'!$AW$9:$AZ$3003,4)</f>
        <v>-8.9774762605751912E-6</v>
      </c>
      <c r="I226" s="32">
        <f t="shared" si="18"/>
        <v>5.6000791119522027E-3</v>
      </c>
      <c r="J226" s="32">
        <f t="shared" si="19"/>
        <v>6.4650079111952211E-2</v>
      </c>
      <c r="K226" s="88">
        <f t="shared" si="20"/>
        <v>6.5694987294247831E-2</v>
      </c>
      <c r="M226" s="32">
        <f t="shared" si="21"/>
        <v>5.7745525446753262E-3</v>
      </c>
      <c r="N226" s="32">
        <f t="shared" si="22"/>
        <v>6.4824552544675326E-2</v>
      </c>
      <c r="O226" s="43">
        <f t="shared" si="23"/>
        <v>6.5875108197829491E-2</v>
      </c>
      <c r="Q226" s="78"/>
      <c r="R226" s="75"/>
    </row>
    <row r="227" spans="1:18" ht="12.6" customHeight="1">
      <c r="A227" s="31">
        <v>38701</v>
      </c>
      <c r="B227" s="64" t="s">
        <v>40</v>
      </c>
      <c r="C227" s="90">
        <v>5.8299999999999998E-2</v>
      </c>
      <c r="D227" s="44" t="str">
        <f>IF(MONTH(A227)=MONTH(A228),"-",VLOOKUP(A227,'F03 inputs'!$AQ$8:$AV$3003,5))</f>
        <v>-</v>
      </c>
      <c r="E227" s="44" t="str">
        <f>IF(MONTH(A227)=MONTH(A228),"-",VLOOKUP(A227,'F03 inputs'!$AQ$8:$AV$3003,6))</f>
        <v>-</v>
      </c>
      <c r="F227" s="32">
        <f>VLOOKUP(B227,'F03 inputs'!$AW$9:$AZ$3003,3)</f>
        <v>-9.3730944938664837E-6</v>
      </c>
      <c r="G227" s="32">
        <f>VLOOKUP(B227,'F03 inputs'!$AW$9:$AZ$3003,4)</f>
        <v>-8.9774762605751912E-6</v>
      </c>
      <c r="I227" s="32">
        <f t="shared" si="18"/>
        <v>5.590706017458336E-3</v>
      </c>
      <c r="J227" s="32">
        <f t="shared" si="19"/>
        <v>6.3890706017458332E-2</v>
      </c>
      <c r="K227" s="88">
        <f t="shared" si="20"/>
        <v>6.4911211596310858E-2</v>
      </c>
      <c r="M227" s="32">
        <f t="shared" si="21"/>
        <v>5.7655750684147506E-3</v>
      </c>
      <c r="N227" s="32">
        <f t="shared" si="22"/>
        <v>6.4065575068414746E-2</v>
      </c>
      <c r="O227" s="43">
        <f t="shared" si="23"/>
        <v>6.5091674545626699E-2</v>
      </c>
      <c r="Q227" s="78"/>
      <c r="R227" s="75"/>
    </row>
    <row r="228" spans="1:18" ht="12.6" customHeight="1">
      <c r="A228" s="31">
        <v>38702</v>
      </c>
      <c r="B228" s="64" t="s">
        <v>40</v>
      </c>
      <c r="C228" s="90">
        <v>5.7800000000000004E-2</v>
      </c>
      <c r="D228" s="44" t="str">
        <f>IF(MONTH(A228)=MONTH(A229),"-",VLOOKUP(A228,'F03 inputs'!$AQ$8:$AV$3003,5))</f>
        <v>-</v>
      </c>
      <c r="E228" s="44" t="str">
        <f>IF(MONTH(A228)=MONTH(A229),"-",VLOOKUP(A228,'F03 inputs'!$AQ$8:$AV$3003,6))</f>
        <v>-</v>
      </c>
      <c r="F228" s="32">
        <f>VLOOKUP(B228,'F03 inputs'!$AW$9:$AZ$3003,3)</f>
        <v>-9.3730944938664837E-6</v>
      </c>
      <c r="G228" s="32">
        <f>VLOOKUP(B228,'F03 inputs'!$AW$9:$AZ$3003,4)</f>
        <v>-8.9774762605751912E-6</v>
      </c>
      <c r="I228" s="32">
        <f t="shared" si="18"/>
        <v>5.5813329229644692E-3</v>
      </c>
      <c r="J228" s="32">
        <f t="shared" si="19"/>
        <v>6.3381332922964467E-2</v>
      </c>
      <c r="K228" s="88">
        <f t="shared" si="20"/>
        <v>6.438563126373742E-2</v>
      </c>
      <c r="M228" s="32">
        <f t="shared" si="21"/>
        <v>5.7565975921541751E-3</v>
      </c>
      <c r="N228" s="32">
        <f t="shared" si="22"/>
        <v>6.3556597592154179E-2</v>
      </c>
      <c r="O228" s="43">
        <f t="shared" si="23"/>
        <v>6.4566457866526816E-2</v>
      </c>
      <c r="Q228" s="78"/>
      <c r="R228" s="75"/>
    </row>
    <row r="229" spans="1:18" ht="12.6" customHeight="1">
      <c r="A229" s="31">
        <v>38705</v>
      </c>
      <c r="B229" s="64" t="s">
        <v>40</v>
      </c>
      <c r="C229" s="90">
        <v>5.8149999999999993E-2</v>
      </c>
      <c r="D229" s="44" t="str">
        <f>IF(MONTH(A229)=MONTH(A230),"-",VLOOKUP(A229,'F03 inputs'!$AQ$8:$AV$3003,5))</f>
        <v>-</v>
      </c>
      <c r="E229" s="44" t="str">
        <f>IF(MONTH(A229)=MONTH(A230),"-",VLOOKUP(A229,'F03 inputs'!$AQ$8:$AV$3003,6))</f>
        <v>-</v>
      </c>
      <c r="F229" s="32">
        <f>VLOOKUP(B229,'F03 inputs'!$AW$9:$AZ$3003,3)</f>
        <v>-9.3730944938664837E-6</v>
      </c>
      <c r="G229" s="32">
        <f>VLOOKUP(B229,'F03 inputs'!$AW$9:$AZ$3003,4)</f>
        <v>-8.9774762605751912E-6</v>
      </c>
      <c r="I229" s="32">
        <f t="shared" si="18"/>
        <v>5.5719598284706025E-3</v>
      </c>
      <c r="J229" s="32">
        <f t="shared" si="19"/>
        <v>6.3721959828470592E-2</v>
      </c>
      <c r="K229" s="88">
        <f t="shared" si="20"/>
        <v>6.4737081869565838E-2</v>
      </c>
      <c r="M229" s="32">
        <f t="shared" si="21"/>
        <v>5.7476201158935996E-3</v>
      </c>
      <c r="N229" s="32">
        <f t="shared" si="22"/>
        <v>6.3897620115893589E-2</v>
      </c>
      <c r="O229" s="43">
        <f t="shared" si="23"/>
        <v>6.4918346580012276E-2</v>
      </c>
      <c r="Q229" s="78"/>
      <c r="R229" s="75"/>
    </row>
    <row r="230" spans="1:18" ht="12.6" customHeight="1">
      <c r="A230" s="31">
        <v>38706</v>
      </c>
      <c r="B230" s="64" t="s">
        <v>40</v>
      </c>
      <c r="C230" s="90">
        <v>5.7849999999999999E-2</v>
      </c>
      <c r="D230" s="44" t="str">
        <f>IF(MONTH(A230)=MONTH(A231),"-",VLOOKUP(A230,'F03 inputs'!$AQ$8:$AV$3003,5))</f>
        <v>-</v>
      </c>
      <c r="E230" s="44" t="str">
        <f>IF(MONTH(A230)=MONTH(A231),"-",VLOOKUP(A230,'F03 inputs'!$AQ$8:$AV$3003,6))</f>
        <v>-</v>
      </c>
      <c r="F230" s="32">
        <f>VLOOKUP(B230,'F03 inputs'!$AW$9:$AZ$3003,3)</f>
        <v>-9.3730944938664837E-6</v>
      </c>
      <c r="G230" s="32">
        <f>VLOOKUP(B230,'F03 inputs'!$AW$9:$AZ$3003,4)</f>
        <v>-8.9774762605751912E-6</v>
      </c>
      <c r="I230" s="32">
        <f t="shared" si="18"/>
        <v>5.5625867339767357E-3</v>
      </c>
      <c r="J230" s="32">
        <f t="shared" si="19"/>
        <v>6.3412586733976734E-2</v>
      </c>
      <c r="K230" s="88">
        <f t="shared" si="20"/>
        <v>6.4417875773050026E-2</v>
      </c>
      <c r="M230" s="32">
        <f t="shared" si="21"/>
        <v>5.738642639633024E-3</v>
      </c>
      <c r="N230" s="32">
        <f t="shared" si="22"/>
        <v>6.3588642639633028E-2</v>
      </c>
      <c r="O230" s="43">
        <f t="shared" si="23"/>
        <v>6.4599521507820556E-2</v>
      </c>
      <c r="Q230" s="78"/>
      <c r="R230" s="75"/>
    </row>
    <row r="231" spans="1:18" ht="12.6" customHeight="1">
      <c r="A231" s="31">
        <v>38707</v>
      </c>
      <c r="B231" s="64" t="s">
        <v>40</v>
      </c>
      <c r="C231" s="90">
        <v>5.7750000000000003E-2</v>
      </c>
      <c r="D231" s="44" t="str">
        <f>IF(MONTH(A231)=MONTH(A232),"-",VLOOKUP(A231,'F03 inputs'!$AQ$8:$AV$3003,5))</f>
        <v>-</v>
      </c>
      <c r="E231" s="44" t="str">
        <f>IF(MONTH(A231)=MONTH(A232),"-",VLOOKUP(A231,'F03 inputs'!$AQ$8:$AV$3003,6))</f>
        <v>-</v>
      </c>
      <c r="F231" s="32">
        <f>VLOOKUP(B231,'F03 inputs'!$AW$9:$AZ$3003,3)</f>
        <v>-9.3730944938664837E-6</v>
      </c>
      <c r="G231" s="32">
        <f>VLOOKUP(B231,'F03 inputs'!$AW$9:$AZ$3003,4)</f>
        <v>-8.9774762605751912E-6</v>
      </c>
      <c r="I231" s="32">
        <f t="shared" si="18"/>
        <v>5.553213639482869E-3</v>
      </c>
      <c r="J231" s="32">
        <f t="shared" si="19"/>
        <v>6.3303213639482867E-2</v>
      </c>
      <c r="K231" s="88">
        <f t="shared" si="20"/>
        <v>6.430503785375441E-2</v>
      </c>
      <c r="M231" s="32">
        <f t="shared" si="21"/>
        <v>5.7296651633724485E-3</v>
      </c>
      <c r="N231" s="32">
        <f t="shared" si="22"/>
        <v>6.3479665163372445E-2</v>
      </c>
      <c r="O231" s="43">
        <f t="shared" si="23"/>
        <v>6.4487082135685991E-2</v>
      </c>
      <c r="Q231" s="78"/>
      <c r="R231" s="75"/>
    </row>
    <row r="232" spans="1:18" ht="12.6" customHeight="1">
      <c r="A232" s="31">
        <v>38708</v>
      </c>
      <c r="B232" s="64" t="s">
        <v>40</v>
      </c>
      <c r="C232" s="90">
        <v>5.7849999999999999E-2</v>
      </c>
      <c r="D232" s="44" t="str">
        <f>IF(MONTH(A232)=MONTH(A233),"-",VLOOKUP(A232,'F03 inputs'!$AQ$8:$AV$3003,5))</f>
        <v>-</v>
      </c>
      <c r="E232" s="44" t="str">
        <f>IF(MONTH(A232)=MONTH(A233),"-",VLOOKUP(A232,'F03 inputs'!$AQ$8:$AV$3003,6))</f>
        <v>-</v>
      </c>
      <c r="F232" s="32">
        <f>VLOOKUP(B232,'F03 inputs'!$AW$9:$AZ$3003,3)</f>
        <v>-9.3730944938664837E-6</v>
      </c>
      <c r="G232" s="32">
        <f>VLOOKUP(B232,'F03 inputs'!$AW$9:$AZ$3003,4)</f>
        <v>-8.9774762605751912E-6</v>
      </c>
      <c r="I232" s="32">
        <f t="shared" si="18"/>
        <v>5.5438405449890022E-3</v>
      </c>
      <c r="J232" s="32">
        <f t="shared" si="19"/>
        <v>6.3393840544989005E-2</v>
      </c>
      <c r="K232" s="88">
        <f t="shared" si="20"/>
        <v>6.4398535299750037E-2</v>
      </c>
      <c r="M232" s="32">
        <f t="shared" si="21"/>
        <v>5.7206876871118729E-3</v>
      </c>
      <c r="N232" s="32">
        <f t="shared" si="22"/>
        <v>6.3570687687111868E-2</v>
      </c>
      <c r="O232" s="43">
        <f t="shared" si="23"/>
        <v>6.4580995770365135E-2</v>
      </c>
      <c r="Q232" s="78"/>
      <c r="R232" s="75"/>
    </row>
    <row r="233" spans="1:18" ht="12.6" customHeight="1">
      <c r="A233" s="31">
        <v>38709</v>
      </c>
      <c r="B233" s="64" t="s">
        <v>40</v>
      </c>
      <c r="C233" s="90">
        <v>5.7099999999999998E-2</v>
      </c>
      <c r="D233" s="44" t="str">
        <f>IF(MONTH(A233)=MONTH(A234),"-",VLOOKUP(A233,'F03 inputs'!$AQ$8:$AV$3003,5))</f>
        <v>-</v>
      </c>
      <c r="E233" s="44" t="str">
        <f>IF(MONTH(A233)=MONTH(A234),"-",VLOOKUP(A233,'F03 inputs'!$AQ$8:$AV$3003,6))</f>
        <v>-</v>
      </c>
      <c r="F233" s="32">
        <f>VLOOKUP(B233,'F03 inputs'!$AW$9:$AZ$3003,3)</f>
        <v>-9.3730944938664837E-6</v>
      </c>
      <c r="G233" s="32">
        <f>VLOOKUP(B233,'F03 inputs'!$AW$9:$AZ$3003,4)</f>
        <v>-8.9774762605751912E-6</v>
      </c>
      <c r="I233" s="32">
        <f t="shared" si="18"/>
        <v>5.5344674504951355E-3</v>
      </c>
      <c r="J233" s="32">
        <f t="shared" si="19"/>
        <v>6.263446745049514E-2</v>
      </c>
      <c r="K233" s="88">
        <f t="shared" si="20"/>
        <v>6.3615236578697054E-2</v>
      </c>
      <c r="M233" s="32">
        <f t="shared" si="21"/>
        <v>5.7117102108512974E-3</v>
      </c>
      <c r="N233" s="32">
        <f t="shared" si="22"/>
        <v>6.2811710210851301E-2</v>
      </c>
      <c r="O233" s="43">
        <f t="shared" si="23"/>
        <v>6.3798037945754338E-2</v>
      </c>
      <c r="Q233" s="78"/>
      <c r="R233" s="75"/>
    </row>
    <row r="234" spans="1:18" ht="12.6" customHeight="1">
      <c r="A234" s="31">
        <v>38714</v>
      </c>
      <c r="B234" s="64" t="s">
        <v>40</v>
      </c>
      <c r="C234" s="90">
        <v>5.6950000000000001E-2</v>
      </c>
      <c r="D234" s="44" t="str">
        <f>IF(MONTH(A234)=MONTH(A235),"-",VLOOKUP(A234,'F03 inputs'!$AQ$8:$AV$3003,5))</f>
        <v>-</v>
      </c>
      <c r="E234" s="44" t="str">
        <f>IF(MONTH(A234)=MONTH(A235),"-",VLOOKUP(A234,'F03 inputs'!$AQ$8:$AV$3003,6))</f>
        <v>-</v>
      </c>
      <c r="F234" s="32">
        <f>VLOOKUP(B234,'F03 inputs'!$AW$9:$AZ$3003,3)</f>
        <v>-9.3730944938664837E-6</v>
      </c>
      <c r="G234" s="32">
        <f>VLOOKUP(B234,'F03 inputs'!$AW$9:$AZ$3003,4)</f>
        <v>-8.9774762605751912E-6</v>
      </c>
      <c r="I234" s="32">
        <f t="shared" si="18"/>
        <v>5.5250943560012688E-3</v>
      </c>
      <c r="J234" s="32">
        <f t="shared" si="19"/>
        <v>6.2475094356001272E-2</v>
      </c>
      <c r="K234" s="88">
        <f t="shared" si="20"/>
        <v>6.345087870969901E-2</v>
      </c>
      <c r="M234" s="32">
        <f t="shared" si="21"/>
        <v>5.7027327345907219E-3</v>
      </c>
      <c r="N234" s="32">
        <f t="shared" si="22"/>
        <v>6.2652732734590724E-2</v>
      </c>
      <c r="O234" s="43">
        <f t="shared" si="23"/>
        <v>6.363407396436882E-2</v>
      </c>
      <c r="Q234" s="78"/>
      <c r="R234" s="75"/>
    </row>
    <row r="235" spans="1:18" ht="12.6" customHeight="1">
      <c r="A235" s="31">
        <v>38715</v>
      </c>
      <c r="B235" s="64" t="s">
        <v>40</v>
      </c>
      <c r="C235" s="90">
        <v>5.7000000000000002E-2</v>
      </c>
      <c r="D235" s="44" t="str">
        <f>IF(MONTH(A235)=MONTH(A236),"-",VLOOKUP(A235,'F03 inputs'!$AQ$8:$AV$3003,5))</f>
        <v>-</v>
      </c>
      <c r="E235" s="44" t="str">
        <f>IF(MONTH(A235)=MONTH(A236),"-",VLOOKUP(A235,'F03 inputs'!$AQ$8:$AV$3003,6))</f>
        <v>-</v>
      </c>
      <c r="F235" s="32">
        <f>VLOOKUP(B235,'F03 inputs'!$AW$9:$AZ$3003,3)</f>
        <v>-9.3730944938664837E-6</v>
      </c>
      <c r="G235" s="32">
        <f>VLOOKUP(B235,'F03 inputs'!$AW$9:$AZ$3003,4)</f>
        <v>-8.9774762605751912E-6</v>
      </c>
      <c r="I235" s="32">
        <f t="shared" si="18"/>
        <v>5.515721261507402E-3</v>
      </c>
      <c r="J235" s="32">
        <f t="shared" si="19"/>
        <v>6.2515721261507409E-2</v>
      </c>
      <c r="K235" s="88">
        <f t="shared" si="20"/>
        <v>6.3492775112719002E-2</v>
      </c>
      <c r="M235" s="32">
        <f t="shared" si="21"/>
        <v>5.6937552583301463E-3</v>
      </c>
      <c r="N235" s="32">
        <f t="shared" si="22"/>
        <v>6.2693755258330153E-2</v>
      </c>
      <c r="O235" s="43">
        <f t="shared" si="23"/>
        <v>6.36763819954278E-2</v>
      </c>
      <c r="Q235" s="78"/>
      <c r="R235" s="75"/>
    </row>
    <row r="236" spans="1:18" ht="12.6" customHeight="1">
      <c r="A236" s="31">
        <v>38716</v>
      </c>
      <c r="B236" s="64" t="s">
        <v>40</v>
      </c>
      <c r="C236" s="90">
        <v>5.6899999999999992E-2</v>
      </c>
      <c r="D236" s="44">
        <f>IF(MONTH(A236)=MONTH(A237),"-",VLOOKUP(A236,'F03 inputs'!$AQ$8:$AV$3003,5))</f>
        <v>5.5063481670135405E-3</v>
      </c>
      <c r="E236" s="44">
        <f>IF(MONTH(A236)=MONTH(A237),"-",VLOOKUP(A236,'F03 inputs'!$AQ$8:$AV$3003,6))</f>
        <v>5.6847777820695777E-3</v>
      </c>
      <c r="F236" s="32">
        <f>VLOOKUP(B236,'F03 inputs'!$AW$9:$AZ$3003,3)</f>
        <v>-9.3730944938664837E-6</v>
      </c>
      <c r="G236" s="32">
        <f>VLOOKUP(B236,'F03 inputs'!$AW$9:$AZ$3003,4)</f>
        <v>-8.9774762605751912E-6</v>
      </c>
      <c r="I236" s="32">
        <f t="shared" si="18"/>
        <v>5.5063481670135405E-3</v>
      </c>
      <c r="J236" s="32">
        <f t="shared" si="19"/>
        <v>6.2406348167013535E-2</v>
      </c>
      <c r="K236" s="88">
        <f t="shared" si="20"/>
        <v>6.3379986239899155E-2</v>
      </c>
      <c r="M236" s="32">
        <f t="shared" si="21"/>
        <v>5.6847777820695777E-3</v>
      </c>
      <c r="N236" s="32">
        <f t="shared" si="22"/>
        <v>6.258477778206957E-2</v>
      </c>
      <c r="O236" s="43">
        <f t="shared" si="23"/>
        <v>6.3563991384577356E-2</v>
      </c>
      <c r="Q236" s="78"/>
      <c r="R236" s="75"/>
    </row>
    <row r="237" spans="1:18" ht="12.6" customHeight="1">
      <c r="A237" s="31">
        <v>38720</v>
      </c>
      <c r="B237" s="64" t="s">
        <v>41</v>
      </c>
      <c r="C237" s="90">
        <v>5.7149999999999999E-2</v>
      </c>
      <c r="D237" s="44" t="str">
        <f>IF(MONTH(A237)=MONTH(A238),"-",VLOOKUP(A237,'F03 inputs'!$AQ$8:$AV$3003,5))</f>
        <v>-</v>
      </c>
      <c r="E237" s="44" t="str">
        <f>IF(MONTH(A237)=MONTH(A238),"-",VLOOKUP(A237,'F03 inputs'!$AQ$8:$AV$3003,6))</f>
        <v>-</v>
      </c>
      <c r="F237" s="32">
        <f>VLOOKUP(B237,'F03 inputs'!$AW$9:$AZ$3003,3)</f>
        <v>-6.0238606394645223E-6</v>
      </c>
      <c r="G237" s="32">
        <f>VLOOKUP(B237,'F03 inputs'!$AW$9:$AZ$3003,4)</f>
        <v>4.258459436685047E-6</v>
      </c>
      <c r="I237" s="32">
        <f t="shared" si="18"/>
        <v>5.5003243063740763E-3</v>
      </c>
      <c r="J237" s="32">
        <f t="shared" si="19"/>
        <v>6.2650324306374072E-2</v>
      </c>
      <c r="K237" s="88">
        <f t="shared" si="20"/>
        <v>6.3631590090297729E-2</v>
      </c>
      <c r="M237" s="32">
        <f t="shared" si="21"/>
        <v>5.6890362415062627E-3</v>
      </c>
      <c r="N237" s="32">
        <f t="shared" si="22"/>
        <v>6.283903624150626E-2</v>
      </c>
      <c r="O237" s="43">
        <f t="shared" si="23"/>
        <v>6.3826222360446438E-2</v>
      </c>
      <c r="Q237" s="78"/>
      <c r="R237" s="75"/>
    </row>
    <row r="238" spans="1:18" ht="12.6" customHeight="1">
      <c r="A238" s="31">
        <v>38721</v>
      </c>
      <c r="B238" s="64" t="s">
        <v>41</v>
      </c>
      <c r="C238" s="90">
        <v>5.6799999999999996E-2</v>
      </c>
      <c r="D238" s="44" t="str">
        <f>IF(MONTH(A238)=MONTH(A239),"-",VLOOKUP(A238,'F03 inputs'!$AQ$8:$AV$3003,5))</f>
        <v>-</v>
      </c>
      <c r="E238" s="44" t="str">
        <f>IF(MONTH(A238)=MONTH(A239),"-",VLOOKUP(A238,'F03 inputs'!$AQ$8:$AV$3003,6))</f>
        <v>-</v>
      </c>
      <c r="F238" s="32">
        <f>VLOOKUP(B238,'F03 inputs'!$AW$9:$AZ$3003,3)</f>
        <v>-6.0238606394645223E-6</v>
      </c>
      <c r="G238" s="32">
        <f>VLOOKUP(B238,'F03 inputs'!$AW$9:$AZ$3003,4)</f>
        <v>4.258459436685047E-6</v>
      </c>
      <c r="I238" s="32">
        <f t="shared" si="18"/>
        <v>5.4943004457346121E-3</v>
      </c>
      <c r="J238" s="32">
        <f t="shared" si="19"/>
        <v>6.2294300445734606E-2</v>
      </c>
      <c r="K238" s="88">
        <f t="shared" si="20"/>
        <v>6.3264445412740455E-2</v>
      </c>
      <c r="M238" s="32">
        <f t="shared" si="21"/>
        <v>5.6932947009429476E-3</v>
      </c>
      <c r="N238" s="32">
        <f t="shared" si="22"/>
        <v>6.2493294700942947E-2</v>
      </c>
      <c r="O238" s="43">
        <f t="shared" si="23"/>
        <v>6.3469647671587914E-2</v>
      </c>
      <c r="Q238" s="78"/>
      <c r="R238" s="75"/>
    </row>
    <row r="239" spans="1:18" ht="12.6" customHeight="1">
      <c r="A239" s="31">
        <v>38722</v>
      </c>
      <c r="B239" s="64" t="s">
        <v>41</v>
      </c>
      <c r="C239" s="90">
        <v>5.6749999999999995E-2</v>
      </c>
      <c r="D239" s="44" t="str">
        <f>IF(MONTH(A239)=MONTH(A240),"-",VLOOKUP(A239,'F03 inputs'!$AQ$8:$AV$3003,5))</f>
        <v>-</v>
      </c>
      <c r="E239" s="44" t="str">
        <f>IF(MONTH(A239)=MONTH(A240),"-",VLOOKUP(A239,'F03 inputs'!$AQ$8:$AV$3003,6))</f>
        <v>-</v>
      </c>
      <c r="F239" s="32">
        <f>VLOOKUP(B239,'F03 inputs'!$AW$9:$AZ$3003,3)</f>
        <v>-6.0238606394645223E-6</v>
      </c>
      <c r="G239" s="32">
        <f>VLOOKUP(B239,'F03 inputs'!$AW$9:$AZ$3003,4)</f>
        <v>4.258459436685047E-6</v>
      </c>
      <c r="I239" s="32">
        <f t="shared" si="18"/>
        <v>5.4882765850951479E-3</v>
      </c>
      <c r="J239" s="32">
        <f t="shared" si="19"/>
        <v>6.2238276585095141E-2</v>
      </c>
      <c r="K239" s="88">
        <f t="shared" si="20"/>
        <v>6.3206677353165652E-2</v>
      </c>
      <c r="M239" s="32">
        <f t="shared" si="21"/>
        <v>5.6975531603796325E-3</v>
      </c>
      <c r="N239" s="32">
        <f t="shared" si="22"/>
        <v>6.2447553160379629E-2</v>
      </c>
      <c r="O239" s="43">
        <f t="shared" si="23"/>
        <v>6.3422477384309062E-2</v>
      </c>
      <c r="Q239" s="78"/>
      <c r="R239" s="75"/>
    </row>
    <row r="240" spans="1:18" ht="12.6" customHeight="1">
      <c r="A240" s="31">
        <v>38723</v>
      </c>
      <c r="B240" s="64" t="s">
        <v>41</v>
      </c>
      <c r="C240" s="90">
        <v>5.6600000000000004E-2</v>
      </c>
      <c r="D240" s="44" t="str">
        <f>IF(MONTH(A240)=MONTH(A241),"-",VLOOKUP(A240,'F03 inputs'!$AQ$8:$AV$3003,5))</f>
        <v>-</v>
      </c>
      <c r="E240" s="44" t="str">
        <f>IF(MONTH(A240)=MONTH(A241),"-",VLOOKUP(A240,'F03 inputs'!$AQ$8:$AV$3003,6))</f>
        <v>-</v>
      </c>
      <c r="F240" s="32">
        <f>VLOOKUP(B240,'F03 inputs'!$AW$9:$AZ$3003,3)</f>
        <v>-6.0238606394645223E-6</v>
      </c>
      <c r="G240" s="32">
        <f>VLOOKUP(B240,'F03 inputs'!$AW$9:$AZ$3003,4)</f>
        <v>4.258459436685047E-6</v>
      </c>
      <c r="I240" s="32">
        <f t="shared" si="18"/>
        <v>5.4822527244556838E-3</v>
      </c>
      <c r="J240" s="32">
        <f t="shared" si="19"/>
        <v>6.2082252724455687E-2</v>
      </c>
      <c r="K240" s="88">
        <f t="shared" si="20"/>
        <v>6.3045804250291493E-2</v>
      </c>
      <c r="M240" s="32">
        <f t="shared" si="21"/>
        <v>5.7018116198163174E-3</v>
      </c>
      <c r="N240" s="32">
        <f t="shared" si="22"/>
        <v>6.2301811619816322E-2</v>
      </c>
      <c r="O240" s="43">
        <f t="shared" si="23"/>
        <v>6.3272190552594143E-2</v>
      </c>
      <c r="Q240" s="78"/>
      <c r="R240" s="75"/>
    </row>
    <row r="241" spans="1:18" ht="12.6" customHeight="1">
      <c r="A241" s="31">
        <v>38726</v>
      </c>
      <c r="B241" s="64" t="s">
        <v>41</v>
      </c>
      <c r="C241" s="90">
        <v>5.6600000000000004E-2</v>
      </c>
      <c r="D241" s="44" t="str">
        <f>IF(MONTH(A241)=MONTH(A242),"-",VLOOKUP(A241,'F03 inputs'!$AQ$8:$AV$3003,5))</f>
        <v>-</v>
      </c>
      <c r="E241" s="44" t="str">
        <f>IF(MONTH(A241)=MONTH(A242),"-",VLOOKUP(A241,'F03 inputs'!$AQ$8:$AV$3003,6))</f>
        <v>-</v>
      </c>
      <c r="F241" s="32">
        <f>VLOOKUP(B241,'F03 inputs'!$AW$9:$AZ$3003,3)</f>
        <v>-6.0238606394645223E-6</v>
      </c>
      <c r="G241" s="32">
        <f>VLOOKUP(B241,'F03 inputs'!$AW$9:$AZ$3003,4)</f>
        <v>4.258459436685047E-6</v>
      </c>
      <c r="I241" s="32">
        <f t="shared" si="18"/>
        <v>5.4762288638162196E-3</v>
      </c>
      <c r="J241" s="32">
        <f t="shared" si="19"/>
        <v>6.2076228863816224E-2</v>
      </c>
      <c r="K241" s="88">
        <f t="shared" si="20"/>
        <v>6.3039593411304384E-2</v>
      </c>
      <c r="M241" s="32">
        <f t="shared" si="21"/>
        <v>5.7060700792530023E-3</v>
      </c>
      <c r="N241" s="32">
        <f t="shared" si="22"/>
        <v>6.2306070079253005E-2</v>
      </c>
      <c r="O241" s="43">
        <f t="shared" si="23"/>
        <v>6.327658167143313E-2</v>
      </c>
      <c r="Q241" s="78"/>
      <c r="R241" s="75"/>
    </row>
    <row r="242" spans="1:18" ht="12.6" customHeight="1">
      <c r="A242" s="31">
        <v>38727</v>
      </c>
      <c r="B242" s="64" t="s">
        <v>41</v>
      </c>
      <c r="C242" s="90">
        <v>5.6749999999999995E-2</v>
      </c>
      <c r="D242" s="44" t="str">
        <f>IF(MONTH(A242)=MONTH(A243),"-",VLOOKUP(A242,'F03 inputs'!$AQ$8:$AV$3003,5))</f>
        <v>-</v>
      </c>
      <c r="E242" s="44" t="str">
        <f>IF(MONTH(A242)=MONTH(A243),"-",VLOOKUP(A242,'F03 inputs'!$AQ$8:$AV$3003,6))</f>
        <v>-</v>
      </c>
      <c r="F242" s="32">
        <f>VLOOKUP(B242,'F03 inputs'!$AW$9:$AZ$3003,3)</f>
        <v>-6.0238606394645223E-6</v>
      </c>
      <c r="G242" s="32">
        <f>VLOOKUP(B242,'F03 inputs'!$AW$9:$AZ$3003,4)</f>
        <v>4.258459436685047E-6</v>
      </c>
      <c r="I242" s="32">
        <f t="shared" si="18"/>
        <v>5.4702050031767554E-3</v>
      </c>
      <c r="J242" s="32">
        <f t="shared" si="19"/>
        <v>6.2220205003176751E-2</v>
      </c>
      <c r="K242" s="88">
        <f t="shared" si="20"/>
        <v>6.3188043480835843E-2</v>
      </c>
      <c r="M242" s="32">
        <f t="shared" si="21"/>
        <v>5.7103285386896872E-3</v>
      </c>
      <c r="N242" s="32">
        <f t="shared" si="22"/>
        <v>6.2460328538689686E-2</v>
      </c>
      <c r="O242" s="43">
        <f t="shared" si="23"/>
        <v>6.3435651698980022E-2</v>
      </c>
      <c r="Q242" s="78"/>
      <c r="R242" s="75"/>
    </row>
    <row r="243" spans="1:18" ht="12.6" customHeight="1">
      <c r="A243" s="31">
        <v>38728</v>
      </c>
      <c r="B243" s="64" t="s">
        <v>41</v>
      </c>
      <c r="C243" s="90">
        <v>5.6950000000000001E-2</v>
      </c>
      <c r="D243" s="44" t="str">
        <f>IF(MONTH(A243)=MONTH(A244),"-",VLOOKUP(A243,'F03 inputs'!$AQ$8:$AV$3003,5))</f>
        <v>-</v>
      </c>
      <c r="E243" s="44" t="str">
        <f>IF(MONTH(A243)=MONTH(A244),"-",VLOOKUP(A243,'F03 inputs'!$AQ$8:$AV$3003,6))</f>
        <v>-</v>
      </c>
      <c r="F243" s="32">
        <f>VLOOKUP(B243,'F03 inputs'!$AW$9:$AZ$3003,3)</f>
        <v>-6.0238606394645223E-6</v>
      </c>
      <c r="G243" s="32">
        <f>VLOOKUP(B243,'F03 inputs'!$AW$9:$AZ$3003,4)</f>
        <v>4.258459436685047E-6</v>
      </c>
      <c r="I243" s="32">
        <f t="shared" si="18"/>
        <v>5.4641811425372912E-3</v>
      </c>
      <c r="J243" s="32">
        <f t="shared" si="19"/>
        <v>6.2414181142537294E-2</v>
      </c>
      <c r="K243" s="88">
        <f t="shared" si="20"/>
        <v>6.3388063644460813E-2</v>
      </c>
      <c r="M243" s="32">
        <f t="shared" si="21"/>
        <v>5.7145869981263721E-3</v>
      </c>
      <c r="N243" s="32">
        <f t="shared" si="22"/>
        <v>6.2664586998126368E-2</v>
      </c>
      <c r="O243" s="43">
        <f t="shared" si="23"/>
        <v>6.3646299614037893E-2</v>
      </c>
      <c r="Q243" s="78"/>
      <c r="R243" s="75"/>
    </row>
    <row r="244" spans="1:18" ht="12.6" customHeight="1">
      <c r="A244" s="31">
        <v>38729</v>
      </c>
      <c r="B244" s="64" t="s">
        <v>41</v>
      </c>
      <c r="C244" s="90">
        <v>5.7000000000000002E-2</v>
      </c>
      <c r="D244" s="44" t="str">
        <f>IF(MONTH(A244)=MONTH(A245),"-",VLOOKUP(A244,'F03 inputs'!$AQ$8:$AV$3003,5))</f>
        <v>-</v>
      </c>
      <c r="E244" s="44" t="str">
        <f>IF(MONTH(A244)=MONTH(A245),"-",VLOOKUP(A244,'F03 inputs'!$AQ$8:$AV$3003,6))</f>
        <v>-</v>
      </c>
      <c r="F244" s="32">
        <f>VLOOKUP(B244,'F03 inputs'!$AW$9:$AZ$3003,3)</f>
        <v>-6.0238606394645223E-6</v>
      </c>
      <c r="G244" s="32">
        <f>VLOOKUP(B244,'F03 inputs'!$AW$9:$AZ$3003,4)</f>
        <v>4.258459436685047E-6</v>
      </c>
      <c r="I244" s="32">
        <f t="shared" si="18"/>
        <v>5.4581572818978271E-3</v>
      </c>
      <c r="J244" s="32">
        <f t="shared" si="19"/>
        <v>6.2458157281897832E-2</v>
      </c>
      <c r="K244" s="88">
        <f t="shared" si="20"/>
        <v>6.3433412634660291E-2</v>
      </c>
      <c r="M244" s="32">
        <f t="shared" si="21"/>
        <v>5.7188454575630571E-3</v>
      </c>
      <c r="N244" s="32">
        <f t="shared" si="22"/>
        <v>6.2718845457563066E-2</v>
      </c>
      <c r="O244" s="43">
        <f t="shared" si="23"/>
        <v>6.3702258851445315E-2</v>
      </c>
      <c r="Q244" s="78"/>
      <c r="R244" s="75"/>
    </row>
    <row r="245" spans="1:18" ht="12.6" customHeight="1">
      <c r="A245" s="31">
        <v>38730</v>
      </c>
      <c r="B245" s="64" t="s">
        <v>41</v>
      </c>
      <c r="C245" s="90">
        <v>5.6449999999999993E-2</v>
      </c>
      <c r="D245" s="44" t="str">
        <f>IF(MONTH(A245)=MONTH(A246),"-",VLOOKUP(A245,'F03 inputs'!$AQ$8:$AV$3003,5))</f>
        <v>-</v>
      </c>
      <c r="E245" s="44" t="str">
        <f>IF(MONTH(A245)=MONTH(A246),"-",VLOOKUP(A245,'F03 inputs'!$AQ$8:$AV$3003,6))</f>
        <v>-</v>
      </c>
      <c r="F245" s="32">
        <f>VLOOKUP(B245,'F03 inputs'!$AW$9:$AZ$3003,3)</f>
        <v>-6.0238606394645223E-6</v>
      </c>
      <c r="G245" s="32">
        <f>VLOOKUP(B245,'F03 inputs'!$AW$9:$AZ$3003,4)</f>
        <v>4.258459436685047E-6</v>
      </c>
      <c r="I245" s="32">
        <f t="shared" si="18"/>
        <v>5.4521334212583629E-3</v>
      </c>
      <c r="J245" s="32">
        <f t="shared" si="19"/>
        <v>6.190213342125836E-2</v>
      </c>
      <c r="K245" s="88">
        <f t="shared" si="20"/>
        <v>6.2860101951784264E-2</v>
      </c>
      <c r="M245" s="32">
        <f t="shared" si="21"/>
        <v>5.723103916999742E-3</v>
      </c>
      <c r="N245" s="32">
        <f t="shared" si="22"/>
        <v>6.2173103916999733E-2</v>
      </c>
      <c r="O245" s="43">
        <f t="shared" si="23"/>
        <v>6.3139477629668539E-2</v>
      </c>
      <c r="Q245" s="78"/>
      <c r="R245" s="75"/>
    </row>
    <row r="246" spans="1:18" ht="12.6" customHeight="1">
      <c r="A246" s="31">
        <v>38733</v>
      </c>
      <c r="B246" s="64" t="s">
        <v>41</v>
      </c>
      <c r="C246" s="90">
        <v>5.6299999999999996E-2</v>
      </c>
      <c r="D246" s="44" t="str">
        <f>IF(MONTH(A246)=MONTH(A247),"-",VLOOKUP(A246,'F03 inputs'!$AQ$8:$AV$3003,5))</f>
        <v>-</v>
      </c>
      <c r="E246" s="44" t="str">
        <f>IF(MONTH(A246)=MONTH(A247),"-",VLOOKUP(A246,'F03 inputs'!$AQ$8:$AV$3003,6))</f>
        <v>-</v>
      </c>
      <c r="F246" s="32">
        <f>VLOOKUP(B246,'F03 inputs'!$AW$9:$AZ$3003,3)</f>
        <v>-6.0238606394645223E-6</v>
      </c>
      <c r="G246" s="32">
        <f>VLOOKUP(B246,'F03 inputs'!$AW$9:$AZ$3003,4)</f>
        <v>4.258459436685047E-6</v>
      </c>
      <c r="I246" s="32">
        <f t="shared" si="18"/>
        <v>5.4461095606188987E-3</v>
      </c>
      <c r="J246" s="32">
        <f t="shared" si="19"/>
        <v>6.1746109560618892E-2</v>
      </c>
      <c r="K246" s="88">
        <f t="shared" si="20"/>
        <v>6.2699255072087068E-2</v>
      </c>
      <c r="M246" s="32">
        <f t="shared" si="21"/>
        <v>5.7273623764364269E-3</v>
      </c>
      <c r="N246" s="32">
        <f t="shared" si="22"/>
        <v>6.2027362376436426E-2</v>
      </c>
      <c r="O246" s="43">
        <f t="shared" si="23"/>
        <v>6.2989210797280926E-2</v>
      </c>
      <c r="Q246" s="78"/>
      <c r="R246" s="75"/>
    </row>
    <row r="247" spans="1:18" ht="12.6" customHeight="1">
      <c r="A247" s="31">
        <v>38734</v>
      </c>
      <c r="B247" s="64" t="s">
        <v>41</v>
      </c>
      <c r="C247" s="90">
        <v>5.6449999999999993E-2</v>
      </c>
      <c r="D247" s="44" t="str">
        <f>IF(MONTH(A247)=MONTH(A248),"-",VLOOKUP(A247,'F03 inputs'!$AQ$8:$AV$3003,5))</f>
        <v>-</v>
      </c>
      <c r="E247" s="44" t="str">
        <f>IF(MONTH(A247)=MONTH(A248),"-",VLOOKUP(A247,'F03 inputs'!$AQ$8:$AV$3003,6))</f>
        <v>-</v>
      </c>
      <c r="F247" s="32">
        <f>VLOOKUP(B247,'F03 inputs'!$AW$9:$AZ$3003,3)</f>
        <v>-6.0238606394645223E-6</v>
      </c>
      <c r="G247" s="32">
        <f>VLOOKUP(B247,'F03 inputs'!$AW$9:$AZ$3003,4)</f>
        <v>4.258459436685047E-6</v>
      </c>
      <c r="I247" s="32">
        <f t="shared" si="18"/>
        <v>5.4400856999794345E-3</v>
      </c>
      <c r="J247" s="32">
        <f t="shared" si="19"/>
        <v>6.1890085699979426E-2</v>
      </c>
      <c r="K247" s="88">
        <f t="shared" si="20"/>
        <v>6.2847681376967168E-2</v>
      </c>
      <c r="M247" s="32">
        <f t="shared" si="21"/>
        <v>5.7316208358731118E-3</v>
      </c>
      <c r="N247" s="32">
        <f t="shared" si="22"/>
        <v>6.2181620835873107E-2</v>
      </c>
      <c r="O247" s="43">
        <f t="shared" si="23"/>
        <v>6.3148259328317247E-2</v>
      </c>
      <c r="Q247" s="78"/>
      <c r="R247" s="75"/>
    </row>
    <row r="248" spans="1:18" ht="12.6" customHeight="1">
      <c r="A248" s="31">
        <v>38735</v>
      </c>
      <c r="B248" s="64" t="s">
        <v>41</v>
      </c>
      <c r="C248" s="90">
        <v>5.595E-2</v>
      </c>
      <c r="D248" s="44" t="str">
        <f>IF(MONTH(A248)=MONTH(A249),"-",VLOOKUP(A248,'F03 inputs'!$AQ$8:$AV$3003,5))</f>
        <v>-</v>
      </c>
      <c r="E248" s="44" t="str">
        <f>IF(MONTH(A248)=MONTH(A249),"-",VLOOKUP(A248,'F03 inputs'!$AQ$8:$AV$3003,6))</f>
        <v>-</v>
      </c>
      <c r="F248" s="32">
        <f>VLOOKUP(B248,'F03 inputs'!$AW$9:$AZ$3003,3)</f>
        <v>-6.0238606394645223E-6</v>
      </c>
      <c r="G248" s="32">
        <f>VLOOKUP(B248,'F03 inputs'!$AW$9:$AZ$3003,4)</f>
        <v>4.258459436685047E-6</v>
      </c>
      <c r="I248" s="32">
        <f t="shared" si="18"/>
        <v>5.4340618393399704E-3</v>
      </c>
      <c r="J248" s="32">
        <f t="shared" si="19"/>
        <v>6.1384061839339969E-2</v>
      </c>
      <c r="K248" s="88">
        <f t="shared" si="20"/>
        <v>6.2326062601313792E-2</v>
      </c>
      <c r="M248" s="32">
        <f t="shared" si="21"/>
        <v>5.7358792953097967E-3</v>
      </c>
      <c r="N248" s="32">
        <f t="shared" si="22"/>
        <v>6.1685879295309796E-2</v>
      </c>
      <c r="O248" s="43">
        <f t="shared" si="23"/>
        <v>6.2637166221418461E-2</v>
      </c>
      <c r="Q248" s="78"/>
      <c r="R248" s="75"/>
    </row>
    <row r="249" spans="1:18" ht="12.6" customHeight="1">
      <c r="A249" s="31">
        <v>38736</v>
      </c>
      <c r="B249" s="64" t="s">
        <v>41</v>
      </c>
      <c r="C249" s="90">
        <v>5.62E-2</v>
      </c>
      <c r="D249" s="44" t="str">
        <f>IF(MONTH(A249)=MONTH(A250),"-",VLOOKUP(A249,'F03 inputs'!$AQ$8:$AV$3003,5))</f>
        <v>-</v>
      </c>
      <c r="E249" s="44" t="str">
        <f>IF(MONTH(A249)=MONTH(A250),"-",VLOOKUP(A249,'F03 inputs'!$AQ$8:$AV$3003,6))</f>
        <v>-</v>
      </c>
      <c r="F249" s="32">
        <f>VLOOKUP(B249,'F03 inputs'!$AW$9:$AZ$3003,3)</f>
        <v>-6.0238606394645223E-6</v>
      </c>
      <c r="G249" s="32">
        <f>VLOOKUP(B249,'F03 inputs'!$AW$9:$AZ$3003,4)</f>
        <v>4.258459436685047E-6</v>
      </c>
      <c r="I249" s="32">
        <f t="shared" si="18"/>
        <v>5.4280379787005062E-3</v>
      </c>
      <c r="J249" s="32">
        <f t="shared" si="19"/>
        <v>6.1628037978700506E-2</v>
      </c>
      <c r="K249" s="88">
        <f t="shared" si="20"/>
        <v>6.2577541744976539E-2</v>
      </c>
      <c r="M249" s="32">
        <f t="shared" si="21"/>
        <v>5.7401377547464816E-3</v>
      </c>
      <c r="N249" s="32">
        <f t="shared" si="22"/>
        <v>6.194013775474648E-2</v>
      </c>
      <c r="O249" s="43">
        <f t="shared" si="23"/>
        <v>6.2899282921015764E-2</v>
      </c>
      <c r="Q249" s="78"/>
      <c r="R249" s="75"/>
    </row>
    <row r="250" spans="1:18" ht="12.6" customHeight="1">
      <c r="A250" s="31">
        <v>38737</v>
      </c>
      <c r="B250" s="64" t="s">
        <v>41</v>
      </c>
      <c r="C250" s="90">
        <v>5.6550000000000003E-2</v>
      </c>
      <c r="D250" s="44" t="str">
        <f>IF(MONTH(A250)=MONTH(A251),"-",VLOOKUP(A250,'F03 inputs'!$AQ$8:$AV$3003,5))</f>
        <v>-</v>
      </c>
      <c r="E250" s="44" t="str">
        <f>IF(MONTH(A250)=MONTH(A251),"-",VLOOKUP(A250,'F03 inputs'!$AQ$8:$AV$3003,6))</f>
        <v>-</v>
      </c>
      <c r="F250" s="32">
        <f>VLOOKUP(B250,'F03 inputs'!$AW$9:$AZ$3003,3)</f>
        <v>-6.0238606394645223E-6</v>
      </c>
      <c r="G250" s="32">
        <f>VLOOKUP(B250,'F03 inputs'!$AW$9:$AZ$3003,4)</f>
        <v>4.258459436685047E-6</v>
      </c>
      <c r="I250" s="32">
        <f t="shared" si="18"/>
        <v>5.422014118061042E-3</v>
      </c>
      <c r="J250" s="32">
        <f t="shared" si="19"/>
        <v>6.1972014118061046E-2</v>
      </c>
      <c r="K250" s="88">
        <f t="shared" si="20"/>
        <v>6.2932146751523144E-2</v>
      </c>
      <c r="M250" s="32">
        <f t="shared" si="21"/>
        <v>5.7443962141831666E-3</v>
      </c>
      <c r="N250" s="32">
        <f t="shared" si="22"/>
        <v>6.2294396214183173E-2</v>
      </c>
      <c r="O250" s="43">
        <f t="shared" si="23"/>
        <v>6.3264544164105763E-2</v>
      </c>
      <c r="Q250" s="78"/>
      <c r="R250" s="75"/>
    </row>
    <row r="251" spans="1:18" ht="12.6" customHeight="1">
      <c r="A251" s="31">
        <v>38740</v>
      </c>
      <c r="B251" s="64" t="s">
        <v>41</v>
      </c>
      <c r="C251" s="90">
        <v>5.6100000000000004E-2</v>
      </c>
      <c r="D251" s="44" t="str">
        <f>IF(MONTH(A251)=MONTH(A252),"-",VLOOKUP(A251,'F03 inputs'!$AQ$8:$AV$3003,5))</f>
        <v>-</v>
      </c>
      <c r="E251" s="44" t="str">
        <f>IF(MONTH(A251)=MONTH(A252),"-",VLOOKUP(A251,'F03 inputs'!$AQ$8:$AV$3003,6))</f>
        <v>-</v>
      </c>
      <c r="F251" s="32">
        <f>VLOOKUP(B251,'F03 inputs'!$AW$9:$AZ$3003,3)</f>
        <v>-6.0238606394645223E-6</v>
      </c>
      <c r="G251" s="32">
        <f>VLOOKUP(B251,'F03 inputs'!$AW$9:$AZ$3003,4)</f>
        <v>4.258459436685047E-6</v>
      </c>
      <c r="I251" s="32">
        <f t="shared" si="18"/>
        <v>5.4159902574215778E-3</v>
      </c>
      <c r="J251" s="32">
        <f t="shared" si="19"/>
        <v>6.1515990257421584E-2</v>
      </c>
      <c r="K251" s="88">
        <f t="shared" si="20"/>
        <v>6.2462044521759186E-2</v>
      </c>
      <c r="M251" s="32">
        <f t="shared" si="21"/>
        <v>5.7486546736198515E-3</v>
      </c>
      <c r="N251" s="32">
        <f t="shared" si="22"/>
        <v>6.1848654673619857E-2</v>
      </c>
      <c r="O251" s="43">
        <f t="shared" si="23"/>
        <v>6.2804968694853747E-2</v>
      </c>
      <c r="Q251" s="78"/>
      <c r="R251" s="75"/>
    </row>
    <row r="252" spans="1:18" ht="12.6" customHeight="1">
      <c r="A252" s="31">
        <v>38741</v>
      </c>
      <c r="B252" s="64" t="s">
        <v>41</v>
      </c>
      <c r="C252" s="90">
        <v>5.6399999999999999E-2</v>
      </c>
      <c r="D252" s="44" t="str">
        <f>IF(MONTH(A252)=MONTH(A253),"-",VLOOKUP(A252,'F03 inputs'!$AQ$8:$AV$3003,5))</f>
        <v>-</v>
      </c>
      <c r="E252" s="44" t="str">
        <f>IF(MONTH(A252)=MONTH(A253),"-",VLOOKUP(A252,'F03 inputs'!$AQ$8:$AV$3003,6))</f>
        <v>-</v>
      </c>
      <c r="F252" s="32">
        <f>VLOOKUP(B252,'F03 inputs'!$AW$9:$AZ$3003,3)</f>
        <v>-6.0238606394645223E-6</v>
      </c>
      <c r="G252" s="32">
        <f>VLOOKUP(B252,'F03 inputs'!$AW$9:$AZ$3003,4)</f>
        <v>4.258459436685047E-6</v>
      </c>
      <c r="I252" s="32">
        <f t="shared" si="18"/>
        <v>5.4099663967821137E-3</v>
      </c>
      <c r="J252" s="32">
        <f t="shared" si="19"/>
        <v>6.1809966396782115E-2</v>
      </c>
      <c r="K252" s="88">
        <f t="shared" si="20"/>
        <v>6.2765084383274772E-2</v>
      </c>
      <c r="M252" s="32">
        <f t="shared" si="21"/>
        <v>5.7529131330565364E-3</v>
      </c>
      <c r="N252" s="32">
        <f t="shared" si="22"/>
        <v>6.2152913133056535E-2</v>
      </c>
      <c r="O252" s="43">
        <f t="shared" si="23"/>
        <v>6.3118659285787748E-2</v>
      </c>
      <c r="Q252" s="78"/>
      <c r="R252" s="75"/>
    </row>
    <row r="253" spans="1:18" ht="12.6" customHeight="1">
      <c r="A253" s="31">
        <v>38742</v>
      </c>
      <c r="B253" s="64" t="s">
        <v>41</v>
      </c>
      <c r="C253" s="90">
        <v>5.7149999999999999E-2</v>
      </c>
      <c r="D253" s="44" t="str">
        <f>IF(MONTH(A253)=MONTH(A254),"-",VLOOKUP(A253,'F03 inputs'!$AQ$8:$AV$3003,5))</f>
        <v>-</v>
      </c>
      <c r="E253" s="44" t="str">
        <f>IF(MONTH(A253)=MONTH(A254),"-",VLOOKUP(A253,'F03 inputs'!$AQ$8:$AV$3003,6))</f>
        <v>-</v>
      </c>
      <c r="F253" s="32">
        <f>VLOOKUP(B253,'F03 inputs'!$AW$9:$AZ$3003,3)</f>
        <v>-6.0238606394645223E-6</v>
      </c>
      <c r="G253" s="32">
        <f>VLOOKUP(B253,'F03 inputs'!$AW$9:$AZ$3003,4)</f>
        <v>4.258459436685047E-6</v>
      </c>
      <c r="I253" s="32">
        <f t="shared" si="18"/>
        <v>5.4039425361426495E-3</v>
      </c>
      <c r="J253" s="32">
        <f t="shared" si="19"/>
        <v>6.2553942536142645E-2</v>
      </c>
      <c r="K253" s="88">
        <f t="shared" si="20"/>
        <v>6.353219146784661E-2</v>
      </c>
      <c r="M253" s="32">
        <f t="shared" si="21"/>
        <v>5.7571715924932213E-3</v>
      </c>
      <c r="N253" s="32">
        <f t="shared" si="22"/>
        <v>6.2907171592493219E-2</v>
      </c>
      <c r="O253" s="43">
        <f t="shared" si="23"/>
        <v>6.389649965193489E-2</v>
      </c>
      <c r="Q253" s="78"/>
      <c r="R253" s="75"/>
    </row>
    <row r="254" spans="1:18" ht="12.6" customHeight="1">
      <c r="A254" s="31">
        <v>38744</v>
      </c>
      <c r="B254" s="64" t="s">
        <v>41</v>
      </c>
      <c r="C254" s="90">
        <v>5.8200000000000002E-2</v>
      </c>
      <c r="D254" s="44" t="str">
        <f>IF(MONTH(A254)=MONTH(A255),"-",VLOOKUP(A254,'F03 inputs'!$AQ$8:$AV$3003,5))</f>
        <v>-</v>
      </c>
      <c r="E254" s="44" t="str">
        <f>IF(MONTH(A254)=MONTH(A255),"-",VLOOKUP(A254,'F03 inputs'!$AQ$8:$AV$3003,6))</f>
        <v>-</v>
      </c>
      <c r="F254" s="32">
        <f>VLOOKUP(B254,'F03 inputs'!$AW$9:$AZ$3003,3)</f>
        <v>-6.0238606394645223E-6</v>
      </c>
      <c r="G254" s="32">
        <f>VLOOKUP(B254,'F03 inputs'!$AW$9:$AZ$3003,4)</f>
        <v>4.258459436685047E-6</v>
      </c>
      <c r="I254" s="32">
        <f t="shared" si="18"/>
        <v>5.3979186755031853E-3</v>
      </c>
      <c r="J254" s="32">
        <f t="shared" si="19"/>
        <v>6.3597918675503184E-2</v>
      </c>
      <c r="K254" s="88">
        <f t="shared" si="20"/>
        <v>6.4609092490467424E-2</v>
      </c>
      <c r="M254" s="32">
        <f t="shared" si="21"/>
        <v>5.7614300519299062E-3</v>
      </c>
      <c r="N254" s="32">
        <f t="shared" si="22"/>
        <v>6.3961430051929904E-2</v>
      </c>
      <c r="O254" s="43">
        <f t="shared" si="23"/>
        <v>6.4984196185501997E-2</v>
      </c>
      <c r="Q254" s="78"/>
      <c r="R254" s="75"/>
    </row>
    <row r="255" spans="1:18" ht="12.6" customHeight="1">
      <c r="A255" s="31">
        <v>38747</v>
      </c>
      <c r="B255" s="64" t="s">
        <v>41</v>
      </c>
      <c r="C255" s="90">
        <v>5.8250000000000003E-2</v>
      </c>
      <c r="D255" s="44" t="str">
        <f>IF(MONTH(A255)=MONTH(A256),"-",VLOOKUP(A255,'F03 inputs'!$AQ$8:$AV$3003,5))</f>
        <v>-</v>
      </c>
      <c r="E255" s="44" t="str">
        <f>IF(MONTH(A255)=MONTH(A256),"-",VLOOKUP(A255,'F03 inputs'!$AQ$8:$AV$3003,6))</f>
        <v>-</v>
      </c>
      <c r="F255" s="32">
        <f>VLOOKUP(B255,'F03 inputs'!$AW$9:$AZ$3003,3)</f>
        <v>-6.0238606394645223E-6</v>
      </c>
      <c r="G255" s="32">
        <f>VLOOKUP(B255,'F03 inputs'!$AW$9:$AZ$3003,4)</f>
        <v>4.258459436685047E-6</v>
      </c>
      <c r="I255" s="32">
        <f t="shared" si="18"/>
        <v>5.3918948148637211E-3</v>
      </c>
      <c r="J255" s="32">
        <f t="shared" si="19"/>
        <v>6.3641894814863723E-2</v>
      </c>
      <c r="K255" s="88">
        <f t="shared" si="20"/>
        <v>6.465446750877013E-2</v>
      </c>
      <c r="M255" s="32">
        <f t="shared" si="21"/>
        <v>5.7656885113665911E-3</v>
      </c>
      <c r="N255" s="32">
        <f t="shared" si="22"/>
        <v>6.4015688511366589E-2</v>
      </c>
      <c r="O255" s="43">
        <f t="shared" si="23"/>
        <v>6.5040190605262671E-2</v>
      </c>
      <c r="Q255" s="78"/>
      <c r="R255" s="75"/>
    </row>
    <row r="256" spans="1:18" ht="12.6" customHeight="1">
      <c r="A256" s="31">
        <v>38748</v>
      </c>
      <c r="B256" s="64" t="s">
        <v>41</v>
      </c>
      <c r="C256" s="90">
        <v>5.8149999999999993E-2</v>
      </c>
      <c r="D256" s="44">
        <f>IF(MONTH(A256)=MONTH(A257),"-",VLOOKUP(A256,'F03 inputs'!$AQ$8:$AV$3003,5))</f>
        <v>5.38587095422425E-3</v>
      </c>
      <c r="E256" s="44">
        <f>IF(MONTH(A256)=MONTH(A257),"-",VLOOKUP(A256,'F03 inputs'!$AQ$8:$AV$3003,6))</f>
        <v>5.7699469708032787E-3</v>
      </c>
      <c r="F256" s="32">
        <f>VLOOKUP(B256,'F03 inputs'!$AW$9:$AZ$3003,3)</f>
        <v>-6.0238606394645223E-6</v>
      </c>
      <c r="G256" s="32">
        <f>VLOOKUP(B256,'F03 inputs'!$AW$9:$AZ$3003,4)</f>
        <v>4.258459436685047E-6</v>
      </c>
      <c r="I256" s="32">
        <f t="shared" si="18"/>
        <v>5.38587095422425E-3</v>
      </c>
      <c r="J256" s="32">
        <f t="shared" si="19"/>
        <v>6.3535870954224249E-2</v>
      </c>
      <c r="K256" s="88">
        <f t="shared" si="20"/>
        <v>6.4545072678702242E-2</v>
      </c>
      <c r="M256" s="32">
        <f t="shared" si="21"/>
        <v>5.7699469708032787E-3</v>
      </c>
      <c r="N256" s="32">
        <f t="shared" si="22"/>
        <v>6.3919946970803276E-2</v>
      </c>
      <c r="O256" s="43">
        <f t="shared" si="23"/>
        <v>6.4941386875990936E-2</v>
      </c>
      <c r="Q256" s="78"/>
      <c r="R256" s="75"/>
    </row>
    <row r="257" spans="1:18" ht="12.6" customHeight="1">
      <c r="A257" s="31">
        <v>38749</v>
      </c>
      <c r="B257" s="64" t="s">
        <v>42</v>
      </c>
      <c r="C257" s="90">
        <v>5.8149999999999993E-2</v>
      </c>
      <c r="D257" s="44" t="str">
        <f>IF(MONTH(A257)=MONTH(A258),"-",VLOOKUP(A257,'F03 inputs'!$AQ$8:$AV$3003,5))</f>
        <v>-</v>
      </c>
      <c r="E257" s="44" t="str">
        <f>IF(MONTH(A257)=MONTH(A258),"-",VLOOKUP(A257,'F03 inputs'!$AQ$8:$AV$3003,6))</f>
        <v>-</v>
      </c>
      <c r="F257" s="32">
        <f>VLOOKUP(B257,'F03 inputs'!$AW$9:$AZ$3003,3)</f>
        <v>1.2259504723258511E-5</v>
      </c>
      <c r="G257" s="32">
        <f>VLOOKUP(B257,'F03 inputs'!$AW$9:$AZ$3003,4)</f>
        <v>1.6296786930444569E-5</v>
      </c>
      <c r="I257" s="32">
        <f t="shared" si="18"/>
        <v>5.3981304589475086E-3</v>
      </c>
      <c r="J257" s="32">
        <f t="shared" si="19"/>
        <v>6.3548130458947499E-2</v>
      </c>
      <c r="K257" s="88">
        <f t="shared" si="20"/>
        <v>6.4557721680154501E-2</v>
      </c>
      <c r="M257" s="32">
        <f t="shared" si="21"/>
        <v>5.7862437577337229E-3</v>
      </c>
      <c r="N257" s="32">
        <f t="shared" si="22"/>
        <v>6.3936243757733713E-2</v>
      </c>
      <c r="O257" s="43">
        <f t="shared" si="23"/>
        <v>6.4958204574195655E-2</v>
      </c>
      <c r="Q257" s="78"/>
      <c r="R257" s="75"/>
    </row>
    <row r="258" spans="1:18" ht="12.6" customHeight="1">
      <c r="A258" s="31">
        <v>38750</v>
      </c>
      <c r="B258" s="64" t="s">
        <v>42</v>
      </c>
      <c r="C258" s="90">
        <v>5.8550000000000005E-2</v>
      </c>
      <c r="D258" s="44" t="str">
        <f>IF(MONTH(A258)=MONTH(A259),"-",VLOOKUP(A258,'F03 inputs'!$AQ$8:$AV$3003,5))</f>
        <v>-</v>
      </c>
      <c r="E258" s="44" t="str">
        <f>IF(MONTH(A258)=MONTH(A259),"-",VLOOKUP(A258,'F03 inputs'!$AQ$8:$AV$3003,6))</f>
        <v>-</v>
      </c>
      <c r="F258" s="32">
        <f>VLOOKUP(B258,'F03 inputs'!$AW$9:$AZ$3003,3)</f>
        <v>1.2259504723258511E-5</v>
      </c>
      <c r="G258" s="32">
        <f>VLOOKUP(B258,'F03 inputs'!$AW$9:$AZ$3003,4)</f>
        <v>1.6296786930444569E-5</v>
      </c>
      <c r="I258" s="32">
        <f t="shared" si="18"/>
        <v>5.4103899636707671E-3</v>
      </c>
      <c r="J258" s="32">
        <f t="shared" si="19"/>
        <v>6.3960389963670775E-2</v>
      </c>
      <c r="K258" s="88">
        <f t="shared" si="20"/>
        <v>6.4983122834747054E-2</v>
      </c>
      <c r="M258" s="32">
        <f t="shared" si="21"/>
        <v>5.8025405446641672E-3</v>
      </c>
      <c r="N258" s="32">
        <f t="shared" si="22"/>
        <v>6.4352540544664175E-2</v>
      </c>
      <c r="O258" s="43">
        <f t="shared" si="23"/>
        <v>6.5387852913302291E-2</v>
      </c>
      <c r="Q258" s="78"/>
      <c r="R258" s="75"/>
    </row>
    <row r="259" spans="1:18" ht="12.6" customHeight="1">
      <c r="A259" s="31">
        <v>38751</v>
      </c>
      <c r="B259" s="64" t="s">
        <v>42</v>
      </c>
      <c r="C259" s="90">
        <v>5.8200000000000002E-2</v>
      </c>
      <c r="D259" s="44" t="str">
        <f>IF(MONTH(A259)=MONTH(A260),"-",VLOOKUP(A259,'F03 inputs'!$AQ$8:$AV$3003,5))</f>
        <v>-</v>
      </c>
      <c r="E259" s="44" t="str">
        <f>IF(MONTH(A259)=MONTH(A260),"-",VLOOKUP(A259,'F03 inputs'!$AQ$8:$AV$3003,6))</f>
        <v>-</v>
      </c>
      <c r="F259" s="32">
        <f>VLOOKUP(B259,'F03 inputs'!$AW$9:$AZ$3003,3)</f>
        <v>1.2259504723258511E-5</v>
      </c>
      <c r="G259" s="32">
        <f>VLOOKUP(B259,'F03 inputs'!$AW$9:$AZ$3003,4)</f>
        <v>1.6296786930444569E-5</v>
      </c>
      <c r="I259" s="32">
        <f t="shared" si="18"/>
        <v>5.4226494683940257E-3</v>
      </c>
      <c r="J259" s="32">
        <f t="shared" si="19"/>
        <v>6.3622649468394021E-2</v>
      </c>
      <c r="K259" s="88">
        <f t="shared" si="20"/>
        <v>6.4634609849738789E-2</v>
      </c>
      <c r="M259" s="32">
        <f t="shared" si="21"/>
        <v>5.8188373315946115E-3</v>
      </c>
      <c r="N259" s="32">
        <f t="shared" si="22"/>
        <v>6.4018837331594608E-2</v>
      </c>
      <c r="O259" s="43">
        <f t="shared" si="23"/>
        <v>6.5043440214916926E-2</v>
      </c>
      <c r="Q259" s="78"/>
      <c r="R259" s="75"/>
    </row>
    <row r="260" spans="1:18" ht="12.6" customHeight="1">
      <c r="A260" s="31">
        <v>38754</v>
      </c>
      <c r="B260" s="64" t="s">
        <v>42</v>
      </c>
      <c r="C260" s="90">
        <v>5.7750000000000003E-2</v>
      </c>
      <c r="D260" s="44" t="str">
        <f>IF(MONTH(A260)=MONTH(A261),"-",VLOOKUP(A260,'F03 inputs'!$AQ$8:$AV$3003,5))</f>
        <v>-</v>
      </c>
      <c r="E260" s="44" t="str">
        <f>IF(MONTH(A260)=MONTH(A261),"-",VLOOKUP(A260,'F03 inputs'!$AQ$8:$AV$3003,6))</f>
        <v>-</v>
      </c>
      <c r="F260" s="32">
        <f>VLOOKUP(B260,'F03 inputs'!$AW$9:$AZ$3003,3)</f>
        <v>1.2259504723258511E-5</v>
      </c>
      <c r="G260" s="32">
        <f>VLOOKUP(B260,'F03 inputs'!$AW$9:$AZ$3003,4)</f>
        <v>1.6296786930444569E-5</v>
      </c>
      <c r="I260" s="32">
        <f t="shared" si="18"/>
        <v>5.4349089731172842E-3</v>
      </c>
      <c r="J260" s="32">
        <f t="shared" si="19"/>
        <v>6.3184908973117293E-2</v>
      </c>
      <c r="K260" s="88">
        <f t="shared" si="20"/>
        <v>6.4182992153602569E-2</v>
      </c>
      <c r="M260" s="32">
        <f t="shared" si="21"/>
        <v>5.8351341185250557E-3</v>
      </c>
      <c r="N260" s="32">
        <f t="shared" si="22"/>
        <v>6.3585134118525052E-2</v>
      </c>
      <c r="O260" s="43">
        <f t="shared" si="23"/>
        <v>6.459590143874272E-2</v>
      </c>
      <c r="Q260" s="78"/>
      <c r="R260" s="75"/>
    </row>
    <row r="261" spans="1:18" ht="12.6" customHeight="1">
      <c r="A261" s="31">
        <v>38755</v>
      </c>
      <c r="B261" s="64" t="s">
        <v>42</v>
      </c>
      <c r="C261" s="90">
        <v>5.7849999999999999E-2</v>
      </c>
      <c r="D261" s="44" t="str">
        <f>IF(MONTH(A261)=MONTH(A262),"-",VLOOKUP(A261,'F03 inputs'!$AQ$8:$AV$3003,5))</f>
        <v>-</v>
      </c>
      <c r="E261" s="44" t="str">
        <f>IF(MONTH(A261)=MONTH(A262),"-",VLOOKUP(A261,'F03 inputs'!$AQ$8:$AV$3003,6))</f>
        <v>-</v>
      </c>
      <c r="F261" s="32">
        <f>VLOOKUP(B261,'F03 inputs'!$AW$9:$AZ$3003,3)</f>
        <v>1.2259504723258511E-5</v>
      </c>
      <c r="G261" s="32">
        <f>VLOOKUP(B261,'F03 inputs'!$AW$9:$AZ$3003,4)</f>
        <v>1.6296786930444569E-5</v>
      </c>
      <c r="I261" s="32">
        <f t="shared" si="18"/>
        <v>5.4471684778405428E-3</v>
      </c>
      <c r="J261" s="32">
        <f t="shared" si="19"/>
        <v>6.3297168477840546E-2</v>
      </c>
      <c r="K261" s="88">
        <f t="shared" si="20"/>
        <v>6.4298801362168589E-2</v>
      </c>
      <c r="M261" s="32">
        <f t="shared" si="21"/>
        <v>5.8514309054555E-3</v>
      </c>
      <c r="N261" s="32">
        <f t="shared" si="22"/>
        <v>6.3701430905455492E-2</v>
      </c>
      <c r="O261" s="43">
        <f t="shared" si="23"/>
        <v>6.4715898980306052E-2</v>
      </c>
      <c r="Q261" s="78"/>
      <c r="R261" s="75"/>
    </row>
    <row r="262" spans="1:18" ht="12.6" customHeight="1">
      <c r="A262" s="31">
        <v>38756</v>
      </c>
      <c r="B262" s="64" t="s">
        <v>42</v>
      </c>
      <c r="C262" s="90">
        <v>5.7450000000000001E-2</v>
      </c>
      <c r="D262" s="44" t="str">
        <f>IF(MONTH(A262)=MONTH(A263),"-",VLOOKUP(A262,'F03 inputs'!$AQ$8:$AV$3003,5))</f>
        <v>-</v>
      </c>
      <c r="E262" s="44" t="str">
        <f>IF(MONTH(A262)=MONTH(A263),"-",VLOOKUP(A262,'F03 inputs'!$AQ$8:$AV$3003,6))</f>
        <v>-</v>
      </c>
      <c r="F262" s="32">
        <f>VLOOKUP(B262,'F03 inputs'!$AW$9:$AZ$3003,3)</f>
        <v>1.2259504723258511E-5</v>
      </c>
      <c r="G262" s="32">
        <f>VLOOKUP(B262,'F03 inputs'!$AW$9:$AZ$3003,4)</f>
        <v>1.6296786930444569E-5</v>
      </c>
      <c r="I262" s="32">
        <f t="shared" ref="I262:I325" si="24">IF(D262&lt;&gt;"-",D262,I261+F262)</f>
        <v>5.4594279825638014E-3</v>
      </c>
      <c r="J262" s="32">
        <f t="shared" ref="J262:J325" si="25">C262+I262</f>
        <v>6.2909427982563798E-2</v>
      </c>
      <c r="K262" s="88">
        <f t="shared" ref="K262:K325" si="26">EFFECT(J262,2)</f>
        <v>6.3898827014837289E-2</v>
      </c>
      <c r="M262" s="32">
        <f t="shared" ref="M262:M325" si="27">IF(E262&lt;&gt;"-",E262,M261+G262)</f>
        <v>5.8677276923859443E-3</v>
      </c>
      <c r="N262" s="32">
        <f t="shared" ref="N262:N325" si="28">C262+M262</f>
        <v>6.3317727692385944E-2</v>
      </c>
      <c r="O262" s="43">
        <f t="shared" ref="O262:O325" si="29">EFFECT(N262,2)</f>
        <v>6.4320011352417827E-2</v>
      </c>
      <c r="Q262" s="78"/>
      <c r="R262" s="75"/>
    </row>
    <row r="263" spans="1:18" ht="12.6" customHeight="1">
      <c r="A263" s="31">
        <v>38757</v>
      </c>
      <c r="B263" s="64" t="s">
        <v>42</v>
      </c>
      <c r="C263" s="90">
        <v>5.7200000000000001E-2</v>
      </c>
      <c r="D263" s="44" t="str">
        <f>IF(MONTH(A263)=MONTH(A264),"-",VLOOKUP(A263,'F03 inputs'!$AQ$8:$AV$3003,5))</f>
        <v>-</v>
      </c>
      <c r="E263" s="44" t="str">
        <f>IF(MONTH(A263)=MONTH(A264),"-",VLOOKUP(A263,'F03 inputs'!$AQ$8:$AV$3003,6))</f>
        <v>-</v>
      </c>
      <c r="F263" s="32">
        <f>VLOOKUP(B263,'F03 inputs'!$AW$9:$AZ$3003,3)</f>
        <v>1.2259504723258511E-5</v>
      </c>
      <c r="G263" s="32">
        <f>VLOOKUP(B263,'F03 inputs'!$AW$9:$AZ$3003,4)</f>
        <v>1.6296786930444569E-5</v>
      </c>
      <c r="I263" s="32">
        <f t="shared" si="24"/>
        <v>5.4716874872870599E-3</v>
      </c>
      <c r="J263" s="32">
        <f t="shared" si="25"/>
        <v>6.2671687487287062E-2</v>
      </c>
      <c r="K263" s="88">
        <f t="shared" si="26"/>
        <v>6.3653622590412962E-2</v>
      </c>
      <c r="M263" s="32">
        <f t="shared" si="27"/>
        <v>5.8840244793163885E-3</v>
      </c>
      <c r="N263" s="32">
        <f t="shared" si="28"/>
        <v>6.3084024479316395E-2</v>
      </c>
      <c r="O263" s="43">
        <f t="shared" si="29"/>
        <v>6.4078923015443046E-2</v>
      </c>
      <c r="Q263" s="78"/>
      <c r="R263" s="75"/>
    </row>
    <row r="264" spans="1:18" ht="12.6" customHeight="1">
      <c r="A264" s="31">
        <v>38758</v>
      </c>
      <c r="B264" s="64" t="s">
        <v>42</v>
      </c>
      <c r="C264" s="90">
        <v>5.7000000000000002E-2</v>
      </c>
      <c r="D264" s="44" t="str">
        <f>IF(MONTH(A264)=MONTH(A265),"-",VLOOKUP(A264,'F03 inputs'!$AQ$8:$AV$3003,5))</f>
        <v>-</v>
      </c>
      <c r="E264" s="44" t="str">
        <f>IF(MONTH(A264)=MONTH(A265),"-",VLOOKUP(A264,'F03 inputs'!$AQ$8:$AV$3003,6))</f>
        <v>-</v>
      </c>
      <c r="F264" s="32">
        <f>VLOOKUP(B264,'F03 inputs'!$AW$9:$AZ$3003,3)</f>
        <v>1.2259504723258511E-5</v>
      </c>
      <c r="G264" s="32">
        <f>VLOOKUP(B264,'F03 inputs'!$AW$9:$AZ$3003,4)</f>
        <v>1.6296786930444569E-5</v>
      </c>
      <c r="I264" s="32">
        <f t="shared" si="24"/>
        <v>5.4839469920103185E-3</v>
      </c>
      <c r="J264" s="32">
        <f t="shared" si="25"/>
        <v>6.248394699201032E-2</v>
      </c>
      <c r="K264" s="88">
        <f t="shared" si="26"/>
        <v>6.3460007899935444E-2</v>
      </c>
      <c r="M264" s="32">
        <f t="shared" si="27"/>
        <v>5.9003212662468328E-3</v>
      </c>
      <c r="N264" s="32">
        <f t="shared" si="28"/>
        <v>6.2900321266246839E-2</v>
      </c>
      <c r="O264" s="43">
        <f t="shared" si="29"/>
        <v>6.3889433870096157E-2</v>
      </c>
      <c r="Q264" s="78"/>
      <c r="R264" s="75"/>
    </row>
    <row r="265" spans="1:18" ht="12.6" customHeight="1">
      <c r="A265" s="31">
        <v>38761</v>
      </c>
      <c r="B265" s="64" t="s">
        <v>42</v>
      </c>
      <c r="C265" s="90">
        <v>5.7500000000000002E-2</v>
      </c>
      <c r="D265" s="44" t="str">
        <f>IF(MONTH(A265)=MONTH(A266),"-",VLOOKUP(A265,'F03 inputs'!$AQ$8:$AV$3003,5))</f>
        <v>-</v>
      </c>
      <c r="E265" s="44" t="str">
        <f>IF(MONTH(A265)=MONTH(A266),"-",VLOOKUP(A265,'F03 inputs'!$AQ$8:$AV$3003,6))</f>
        <v>-</v>
      </c>
      <c r="F265" s="32">
        <f>VLOOKUP(B265,'F03 inputs'!$AW$9:$AZ$3003,3)</f>
        <v>1.2259504723258511E-5</v>
      </c>
      <c r="G265" s="32">
        <f>VLOOKUP(B265,'F03 inputs'!$AW$9:$AZ$3003,4)</f>
        <v>1.6296786930444569E-5</v>
      </c>
      <c r="I265" s="32">
        <f t="shared" si="24"/>
        <v>5.496206496733577E-3</v>
      </c>
      <c r="J265" s="32">
        <f t="shared" si="25"/>
        <v>6.2996206496733584E-2</v>
      </c>
      <c r="K265" s="88">
        <f t="shared" si="26"/>
        <v>6.3988337004978302E-2</v>
      </c>
      <c r="M265" s="32">
        <f t="shared" si="27"/>
        <v>5.916618053177277E-3</v>
      </c>
      <c r="N265" s="32">
        <f t="shared" si="28"/>
        <v>6.3416618053177276E-2</v>
      </c>
      <c r="O265" s="43">
        <f t="shared" si="29"/>
        <v>6.4422034914502824E-2</v>
      </c>
      <c r="Q265" s="78"/>
      <c r="R265" s="75"/>
    </row>
    <row r="266" spans="1:18" ht="12.6" customHeight="1">
      <c r="A266" s="31">
        <v>38762</v>
      </c>
      <c r="B266" s="64" t="s">
        <v>42</v>
      </c>
      <c r="C266" s="90">
        <v>5.74E-2</v>
      </c>
      <c r="D266" s="44" t="str">
        <f>IF(MONTH(A266)=MONTH(A267),"-",VLOOKUP(A266,'F03 inputs'!$AQ$8:$AV$3003,5))</f>
        <v>-</v>
      </c>
      <c r="E266" s="44" t="str">
        <f>IF(MONTH(A266)=MONTH(A267),"-",VLOOKUP(A266,'F03 inputs'!$AQ$8:$AV$3003,6))</f>
        <v>-</v>
      </c>
      <c r="F266" s="32">
        <f>VLOOKUP(B266,'F03 inputs'!$AW$9:$AZ$3003,3)</f>
        <v>1.2259504723258511E-5</v>
      </c>
      <c r="G266" s="32">
        <f>VLOOKUP(B266,'F03 inputs'!$AW$9:$AZ$3003,4)</f>
        <v>1.6296786930444569E-5</v>
      </c>
      <c r="I266" s="32">
        <f t="shared" si="24"/>
        <v>5.5084660014568356E-3</v>
      </c>
      <c r="J266" s="32">
        <f t="shared" si="25"/>
        <v>6.2908466001456831E-2</v>
      </c>
      <c r="K266" s="88">
        <f t="shared" si="26"/>
        <v>6.3897834775120899E-2</v>
      </c>
      <c r="M266" s="32">
        <f t="shared" si="27"/>
        <v>5.9329148401077213E-3</v>
      </c>
      <c r="N266" s="32">
        <f t="shared" si="28"/>
        <v>6.3332914840107724E-2</v>
      </c>
      <c r="O266" s="43">
        <f t="shared" si="29"/>
        <v>6.4335679365643772E-2</v>
      </c>
      <c r="Q266" s="78"/>
      <c r="R266" s="75"/>
    </row>
    <row r="267" spans="1:18" ht="12.6" customHeight="1">
      <c r="A267" s="31">
        <v>38763</v>
      </c>
      <c r="B267" s="64" t="s">
        <v>42</v>
      </c>
      <c r="C267" s="90">
        <v>5.7249999999999995E-2</v>
      </c>
      <c r="D267" s="44" t="str">
        <f>IF(MONTH(A267)=MONTH(A268),"-",VLOOKUP(A267,'F03 inputs'!$AQ$8:$AV$3003,5))</f>
        <v>-</v>
      </c>
      <c r="E267" s="44" t="str">
        <f>IF(MONTH(A267)=MONTH(A268),"-",VLOOKUP(A267,'F03 inputs'!$AQ$8:$AV$3003,6))</f>
        <v>-</v>
      </c>
      <c r="F267" s="32">
        <f>VLOOKUP(B267,'F03 inputs'!$AW$9:$AZ$3003,3)</f>
        <v>1.2259504723258511E-5</v>
      </c>
      <c r="G267" s="32">
        <f>VLOOKUP(B267,'F03 inputs'!$AW$9:$AZ$3003,4)</f>
        <v>1.6296786930444569E-5</v>
      </c>
      <c r="I267" s="32">
        <f t="shared" si="24"/>
        <v>5.5207255061800941E-3</v>
      </c>
      <c r="J267" s="32">
        <f t="shared" si="25"/>
        <v>6.2770725506180083E-2</v>
      </c>
      <c r="K267" s="88">
        <f t="shared" si="26"/>
        <v>6.3755766501323086E-2</v>
      </c>
      <c r="M267" s="32">
        <f t="shared" si="27"/>
        <v>5.9492116270381656E-3</v>
      </c>
      <c r="N267" s="32">
        <f t="shared" si="28"/>
        <v>6.3199211627038163E-2</v>
      </c>
      <c r="O267" s="43">
        <f t="shared" si="29"/>
        <v>6.4197746714607984E-2</v>
      </c>
      <c r="Q267" s="78"/>
      <c r="R267" s="75"/>
    </row>
    <row r="268" spans="1:18" ht="12.6" customHeight="1">
      <c r="A268" s="31">
        <v>38764</v>
      </c>
      <c r="B268" s="64" t="s">
        <v>42</v>
      </c>
      <c r="C268" s="90">
        <v>5.7300000000000004E-2</v>
      </c>
      <c r="D268" s="44" t="str">
        <f>IF(MONTH(A268)=MONTH(A269),"-",VLOOKUP(A268,'F03 inputs'!$AQ$8:$AV$3003,5))</f>
        <v>-</v>
      </c>
      <c r="E268" s="44" t="str">
        <f>IF(MONTH(A268)=MONTH(A269),"-",VLOOKUP(A268,'F03 inputs'!$AQ$8:$AV$3003,6))</f>
        <v>-</v>
      </c>
      <c r="F268" s="32">
        <f>VLOOKUP(B268,'F03 inputs'!$AW$9:$AZ$3003,3)</f>
        <v>1.2259504723258511E-5</v>
      </c>
      <c r="G268" s="32">
        <f>VLOOKUP(B268,'F03 inputs'!$AW$9:$AZ$3003,4)</f>
        <v>1.6296786930444569E-5</v>
      </c>
      <c r="I268" s="32">
        <f t="shared" si="24"/>
        <v>5.5329850109033527E-3</v>
      </c>
      <c r="J268" s="32">
        <f t="shared" si="25"/>
        <v>6.2832985010903356E-2</v>
      </c>
      <c r="K268" s="88">
        <f t="shared" si="26"/>
        <v>6.3819981012248395E-2</v>
      </c>
      <c r="M268" s="32">
        <f t="shared" si="27"/>
        <v>5.9655084139686098E-3</v>
      </c>
      <c r="N268" s="32">
        <f t="shared" si="28"/>
        <v>6.3265508413968607E-2</v>
      </c>
      <c r="O268" s="43">
        <f t="shared" si="29"/>
        <v>6.4266139552688006E-2</v>
      </c>
      <c r="Q268" s="78"/>
      <c r="R268" s="75"/>
    </row>
    <row r="269" spans="1:18" ht="12.6" customHeight="1">
      <c r="A269" s="31">
        <v>38765</v>
      </c>
      <c r="B269" s="64" t="s">
        <v>42</v>
      </c>
      <c r="C269" s="90">
        <v>5.6950000000000001E-2</v>
      </c>
      <c r="D269" s="44" t="str">
        <f>IF(MONTH(A269)=MONTH(A270),"-",VLOOKUP(A269,'F03 inputs'!$AQ$8:$AV$3003,5))</f>
        <v>-</v>
      </c>
      <c r="E269" s="44" t="str">
        <f>IF(MONTH(A269)=MONTH(A270),"-",VLOOKUP(A269,'F03 inputs'!$AQ$8:$AV$3003,6))</f>
        <v>-</v>
      </c>
      <c r="F269" s="32">
        <f>VLOOKUP(B269,'F03 inputs'!$AW$9:$AZ$3003,3)</f>
        <v>1.2259504723258511E-5</v>
      </c>
      <c r="G269" s="32">
        <f>VLOOKUP(B269,'F03 inputs'!$AW$9:$AZ$3003,4)</f>
        <v>1.6296786930444569E-5</v>
      </c>
      <c r="I269" s="32">
        <f t="shared" si="24"/>
        <v>5.5452445156266112E-3</v>
      </c>
      <c r="J269" s="32">
        <f t="shared" si="25"/>
        <v>6.2495244515626609E-2</v>
      </c>
      <c r="K269" s="88">
        <f t="shared" si="26"/>
        <v>6.347165841239355E-2</v>
      </c>
      <c r="M269" s="32">
        <f t="shared" si="27"/>
        <v>5.9818052008990541E-3</v>
      </c>
      <c r="N269" s="32">
        <f t="shared" si="28"/>
        <v>6.2931805200899055E-2</v>
      </c>
      <c r="O269" s="43">
        <f t="shared" si="29"/>
        <v>6.3921908227360102E-2</v>
      </c>
      <c r="Q269" s="78"/>
      <c r="R269" s="75"/>
    </row>
    <row r="270" spans="1:18" ht="12.6" customHeight="1">
      <c r="A270" s="31">
        <v>38768</v>
      </c>
      <c r="B270" s="64" t="s">
        <v>42</v>
      </c>
      <c r="C270" s="90">
        <v>5.6550000000000003E-2</v>
      </c>
      <c r="D270" s="44" t="str">
        <f>IF(MONTH(A270)=MONTH(A271),"-",VLOOKUP(A270,'F03 inputs'!$AQ$8:$AV$3003,5))</f>
        <v>-</v>
      </c>
      <c r="E270" s="44" t="str">
        <f>IF(MONTH(A270)=MONTH(A271),"-",VLOOKUP(A270,'F03 inputs'!$AQ$8:$AV$3003,6))</f>
        <v>-</v>
      </c>
      <c r="F270" s="32">
        <f>VLOOKUP(B270,'F03 inputs'!$AW$9:$AZ$3003,3)</f>
        <v>1.2259504723258511E-5</v>
      </c>
      <c r="G270" s="32">
        <f>VLOOKUP(B270,'F03 inputs'!$AW$9:$AZ$3003,4)</f>
        <v>1.6296786930444569E-5</v>
      </c>
      <c r="I270" s="32">
        <f t="shared" si="24"/>
        <v>5.5575040203498698E-3</v>
      </c>
      <c r="J270" s="32">
        <f t="shared" si="25"/>
        <v>6.2107504020349875E-2</v>
      </c>
      <c r="K270" s="88">
        <f t="shared" si="26"/>
        <v>6.3071839534259544E-2</v>
      </c>
      <c r="M270" s="32">
        <f t="shared" si="27"/>
        <v>5.9981019878294984E-3</v>
      </c>
      <c r="N270" s="32">
        <f t="shared" si="28"/>
        <v>6.2548101987829507E-2</v>
      </c>
      <c r="O270" s="43">
        <f t="shared" si="29"/>
        <v>6.3526168253399407E-2</v>
      </c>
      <c r="Q270" s="78"/>
      <c r="R270" s="75"/>
    </row>
    <row r="271" spans="1:18" ht="12.6" customHeight="1">
      <c r="A271" s="31">
        <v>38769</v>
      </c>
      <c r="B271" s="64" t="s">
        <v>42</v>
      </c>
      <c r="C271" s="90">
        <v>5.6649999999999999E-2</v>
      </c>
      <c r="D271" s="44" t="str">
        <f>IF(MONTH(A271)=MONTH(A272),"-",VLOOKUP(A271,'F03 inputs'!$AQ$8:$AV$3003,5))</f>
        <v>-</v>
      </c>
      <c r="E271" s="44" t="str">
        <f>IF(MONTH(A271)=MONTH(A272),"-",VLOOKUP(A271,'F03 inputs'!$AQ$8:$AV$3003,6))</f>
        <v>-</v>
      </c>
      <c r="F271" s="32">
        <f>VLOOKUP(B271,'F03 inputs'!$AW$9:$AZ$3003,3)</f>
        <v>1.2259504723258511E-5</v>
      </c>
      <c r="G271" s="32">
        <f>VLOOKUP(B271,'F03 inputs'!$AW$9:$AZ$3003,4)</f>
        <v>1.6296786930444569E-5</v>
      </c>
      <c r="I271" s="32">
        <f t="shared" si="24"/>
        <v>5.5697635250731284E-3</v>
      </c>
      <c r="J271" s="32">
        <f t="shared" si="25"/>
        <v>6.2219763525073128E-2</v>
      </c>
      <c r="K271" s="88">
        <f t="shared" si="26"/>
        <v>6.3187588268352135E-2</v>
      </c>
      <c r="M271" s="32">
        <f t="shared" si="27"/>
        <v>6.0143987747599426E-3</v>
      </c>
      <c r="N271" s="32">
        <f t="shared" si="28"/>
        <v>6.2664398774759947E-2</v>
      </c>
      <c r="O271" s="43">
        <f t="shared" si="29"/>
        <v>6.3646105493210703E-2</v>
      </c>
      <c r="Q271" s="78"/>
      <c r="R271" s="75"/>
    </row>
    <row r="272" spans="1:18" ht="12.6" customHeight="1">
      <c r="A272" s="31">
        <v>38770</v>
      </c>
      <c r="B272" s="64" t="s">
        <v>42</v>
      </c>
      <c r="C272" s="90">
        <v>5.6899999999999992E-2</v>
      </c>
      <c r="D272" s="44" t="str">
        <f>IF(MONTH(A272)=MONTH(A273),"-",VLOOKUP(A272,'F03 inputs'!$AQ$8:$AV$3003,5))</f>
        <v>-</v>
      </c>
      <c r="E272" s="44" t="str">
        <f>IF(MONTH(A272)=MONTH(A273),"-",VLOOKUP(A272,'F03 inputs'!$AQ$8:$AV$3003,6))</f>
        <v>-</v>
      </c>
      <c r="F272" s="32">
        <f>VLOOKUP(B272,'F03 inputs'!$AW$9:$AZ$3003,3)</f>
        <v>1.2259504723258511E-5</v>
      </c>
      <c r="G272" s="32">
        <f>VLOOKUP(B272,'F03 inputs'!$AW$9:$AZ$3003,4)</f>
        <v>1.6296786930444569E-5</v>
      </c>
      <c r="I272" s="32">
        <f t="shared" si="24"/>
        <v>5.5820230297963869E-3</v>
      </c>
      <c r="J272" s="32">
        <f t="shared" si="25"/>
        <v>6.2482023029796378E-2</v>
      </c>
      <c r="K272" s="88">
        <f t="shared" si="26"/>
        <v>6.3458023830270438E-2</v>
      </c>
      <c r="M272" s="32">
        <f t="shared" si="27"/>
        <v>6.0306955616903869E-3</v>
      </c>
      <c r="N272" s="32">
        <f t="shared" si="28"/>
        <v>6.2930695561690383E-2</v>
      </c>
      <c r="O272" s="43">
        <f t="shared" si="29"/>
        <v>6.3920763672659753E-2</v>
      </c>
      <c r="Q272" s="78"/>
      <c r="R272" s="75"/>
    </row>
    <row r="273" spans="1:18" ht="12.6" customHeight="1">
      <c r="A273" s="31">
        <v>38771</v>
      </c>
      <c r="B273" s="64" t="s">
        <v>42</v>
      </c>
      <c r="C273" s="90">
        <v>5.6449999999999993E-2</v>
      </c>
      <c r="D273" s="44" t="str">
        <f>IF(MONTH(A273)=MONTH(A274),"-",VLOOKUP(A273,'F03 inputs'!$AQ$8:$AV$3003,5))</f>
        <v>-</v>
      </c>
      <c r="E273" s="44" t="str">
        <f>IF(MONTH(A273)=MONTH(A274),"-",VLOOKUP(A273,'F03 inputs'!$AQ$8:$AV$3003,6))</f>
        <v>-</v>
      </c>
      <c r="F273" s="32">
        <f>VLOOKUP(B273,'F03 inputs'!$AW$9:$AZ$3003,3)</f>
        <v>1.2259504723258511E-5</v>
      </c>
      <c r="G273" s="32">
        <f>VLOOKUP(B273,'F03 inputs'!$AW$9:$AZ$3003,4)</f>
        <v>1.6296786930444569E-5</v>
      </c>
      <c r="I273" s="32">
        <f t="shared" si="24"/>
        <v>5.5942825345196455E-3</v>
      </c>
      <c r="J273" s="32">
        <f t="shared" si="25"/>
        <v>6.2044282534519636E-2</v>
      </c>
      <c r="K273" s="88">
        <f t="shared" si="26"/>
        <v>6.3006655783325316E-2</v>
      </c>
      <c r="M273" s="32">
        <f t="shared" si="27"/>
        <v>6.0469923486208312E-3</v>
      </c>
      <c r="N273" s="32">
        <f t="shared" si="28"/>
        <v>6.2496992348620828E-2</v>
      </c>
      <c r="O273" s="43">
        <f t="shared" si="29"/>
        <v>6.3473460861776854E-2</v>
      </c>
      <c r="Q273" s="78"/>
      <c r="R273" s="75"/>
    </row>
    <row r="274" spans="1:18" ht="12.6" customHeight="1">
      <c r="A274" s="31">
        <v>38772</v>
      </c>
      <c r="B274" s="64" t="s">
        <v>42</v>
      </c>
      <c r="C274" s="90">
        <v>5.6799999999999996E-2</v>
      </c>
      <c r="D274" s="44" t="str">
        <f>IF(MONTH(A274)=MONTH(A275),"-",VLOOKUP(A274,'F03 inputs'!$AQ$8:$AV$3003,5))</f>
        <v>-</v>
      </c>
      <c r="E274" s="44" t="str">
        <f>IF(MONTH(A274)=MONTH(A275),"-",VLOOKUP(A274,'F03 inputs'!$AQ$8:$AV$3003,6))</f>
        <v>-</v>
      </c>
      <c r="F274" s="32">
        <f>VLOOKUP(B274,'F03 inputs'!$AW$9:$AZ$3003,3)</f>
        <v>1.2259504723258511E-5</v>
      </c>
      <c r="G274" s="32">
        <f>VLOOKUP(B274,'F03 inputs'!$AW$9:$AZ$3003,4)</f>
        <v>1.6296786930444569E-5</v>
      </c>
      <c r="I274" s="32">
        <f t="shared" si="24"/>
        <v>5.606542039242904E-3</v>
      </c>
      <c r="J274" s="32">
        <f t="shared" si="25"/>
        <v>6.2406542039242903E-2</v>
      </c>
      <c r="K274" s="88">
        <f t="shared" si="26"/>
        <v>6.3380186161567043E-2</v>
      </c>
      <c r="M274" s="32">
        <f t="shared" si="27"/>
        <v>6.0632891355512754E-3</v>
      </c>
      <c r="N274" s="32">
        <f t="shared" si="28"/>
        <v>6.2863289135551267E-2</v>
      </c>
      <c r="O274" s="43">
        <f t="shared" si="29"/>
        <v>6.3851237415786244E-2</v>
      </c>
      <c r="Q274" s="78"/>
      <c r="R274" s="75"/>
    </row>
    <row r="275" spans="1:18" ht="12.6" customHeight="1">
      <c r="A275" s="31">
        <v>38775</v>
      </c>
      <c r="B275" s="64" t="s">
        <v>42</v>
      </c>
      <c r="C275" s="90">
        <v>5.7500000000000002E-2</v>
      </c>
      <c r="D275" s="44" t="str">
        <f>IF(MONTH(A275)=MONTH(A276),"-",VLOOKUP(A275,'F03 inputs'!$AQ$8:$AV$3003,5))</f>
        <v>-</v>
      </c>
      <c r="E275" s="44" t="str">
        <f>IF(MONTH(A275)=MONTH(A276),"-",VLOOKUP(A275,'F03 inputs'!$AQ$8:$AV$3003,6))</f>
        <v>-</v>
      </c>
      <c r="F275" s="32">
        <f>VLOOKUP(B275,'F03 inputs'!$AW$9:$AZ$3003,3)</f>
        <v>1.2259504723258511E-5</v>
      </c>
      <c r="G275" s="32">
        <f>VLOOKUP(B275,'F03 inputs'!$AW$9:$AZ$3003,4)</f>
        <v>1.6296786930444569E-5</v>
      </c>
      <c r="I275" s="32">
        <f t="shared" si="24"/>
        <v>5.6188015439661626E-3</v>
      </c>
      <c r="J275" s="32">
        <f t="shared" si="25"/>
        <v>6.3118801543966166E-2</v>
      </c>
      <c r="K275" s="88">
        <f t="shared" si="26"/>
        <v>6.4114797321052741E-2</v>
      </c>
      <c r="M275" s="32">
        <f t="shared" si="27"/>
        <v>6.0795859224817197E-3</v>
      </c>
      <c r="N275" s="32">
        <f t="shared" si="28"/>
        <v>6.3579585922481724E-2</v>
      </c>
      <c r="O275" s="43">
        <f t="shared" si="29"/>
        <v>6.4590176859000481E-2</v>
      </c>
      <c r="Q275" s="78"/>
      <c r="R275" s="75"/>
    </row>
    <row r="276" spans="1:18" ht="12.6" customHeight="1">
      <c r="A276" s="31">
        <v>38776</v>
      </c>
      <c r="B276" s="64" t="s">
        <v>42</v>
      </c>
      <c r="C276" s="90">
        <v>5.7500000000000002E-2</v>
      </c>
      <c r="D276" s="44">
        <f>IF(MONTH(A276)=MONTH(A277),"-",VLOOKUP(A276,'F03 inputs'!$AQ$8:$AV$3003,5))</f>
        <v>5.6310610486894203E-3</v>
      </c>
      <c r="E276" s="44">
        <f>IF(MONTH(A276)=MONTH(A277),"-",VLOOKUP(A276,'F03 inputs'!$AQ$8:$AV$3003,6))</f>
        <v>6.09588270941217E-3</v>
      </c>
      <c r="F276" s="32">
        <f>VLOOKUP(B276,'F03 inputs'!$AW$9:$AZ$3003,3)</f>
        <v>1.2259504723258511E-5</v>
      </c>
      <c r="G276" s="32">
        <f>VLOOKUP(B276,'F03 inputs'!$AW$9:$AZ$3003,4)</f>
        <v>1.6296786930444569E-5</v>
      </c>
      <c r="I276" s="32">
        <f t="shared" si="24"/>
        <v>5.6310610486894203E-3</v>
      </c>
      <c r="J276" s="32">
        <f t="shared" si="25"/>
        <v>6.313106104868943E-2</v>
      </c>
      <c r="K276" s="88">
        <f t="shared" si="26"/>
        <v>6.4127443765972902E-2</v>
      </c>
      <c r="M276" s="32">
        <f t="shared" si="27"/>
        <v>6.09588270941217E-3</v>
      </c>
      <c r="N276" s="32">
        <f t="shared" si="28"/>
        <v>6.3595882709412174E-2</v>
      </c>
      <c r="O276" s="43">
        <f t="shared" si="29"/>
        <v>6.4606991783809464E-2</v>
      </c>
      <c r="Q276" s="78"/>
      <c r="R276" s="75"/>
    </row>
    <row r="277" spans="1:18" ht="12.6" customHeight="1">
      <c r="A277" s="31">
        <v>38777</v>
      </c>
      <c r="B277" s="64" t="s">
        <v>43</v>
      </c>
      <c r="C277" s="90">
        <v>5.7099999999999998E-2</v>
      </c>
      <c r="D277" s="44" t="str">
        <f>IF(MONTH(A277)=MONTH(A278),"-",VLOOKUP(A277,'F03 inputs'!$AQ$8:$AV$3003,5))</f>
        <v>-</v>
      </c>
      <c r="E277" s="44" t="str">
        <f>IF(MONTH(A277)=MONTH(A278),"-",VLOOKUP(A277,'F03 inputs'!$AQ$8:$AV$3003,6))</f>
        <v>-</v>
      </c>
      <c r="F277" s="32">
        <f>VLOOKUP(B277,'F03 inputs'!$AW$9:$AZ$3003,3)</f>
        <v>-2.9054162898904488E-6</v>
      </c>
      <c r="G277" s="32">
        <f>VLOOKUP(B277,'F03 inputs'!$AW$9:$AZ$3003,4)</f>
        <v>-2.6831237895645394E-6</v>
      </c>
      <c r="I277" s="32">
        <f t="shared" si="24"/>
        <v>5.6281556323995296E-3</v>
      </c>
      <c r="J277" s="32">
        <f t="shared" si="25"/>
        <v>6.2728155632399529E-2</v>
      </c>
      <c r="K277" s="88">
        <f t="shared" si="26"/>
        <v>6.3711861009659865E-2</v>
      </c>
      <c r="M277" s="32">
        <f t="shared" si="27"/>
        <v>6.0931995856226056E-3</v>
      </c>
      <c r="N277" s="32">
        <f t="shared" si="28"/>
        <v>6.3193199585622598E-2</v>
      </c>
      <c r="O277" s="43">
        <f t="shared" si="29"/>
        <v>6.4191544704089942E-2</v>
      </c>
      <c r="Q277" s="78"/>
      <c r="R277" s="75"/>
    </row>
    <row r="278" spans="1:18" ht="12.6" customHeight="1">
      <c r="A278" s="31">
        <v>38778</v>
      </c>
      <c r="B278" s="64" t="s">
        <v>43</v>
      </c>
      <c r="C278" s="90">
        <v>5.7350000000000005E-2</v>
      </c>
      <c r="D278" s="44" t="str">
        <f>IF(MONTH(A278)=MONTH(A279),"-",VLOOKUP(A278,'F03 inputs'!$AQ$8:$AV$3003,5))</f>
        <v>-</v>
      </c>
      <c r="E278" s="44" t="str">
        <f>IF(MONTH(A278)=MONTH(A279),"-",VLOOKUP(A278,'F03 inputs'!$AQ$8:$AV$3003,6))</f>
        <v>-</v>
      </c>
      <c r="F278" s="32">
        <f>VLOOKUP(B278,'F03 inputs'!$AW$9:$AZ$3003,3)</f>
        <v>-2.9054162898904488E-6</v>
      </c>
      <c r="G278" s="32">
        <f>VLOOKUP(B278,'F03 inputs'!$AW$9:$AZ$3003,4)</f>
        <v>-2.6831237895645394E-6</v>
      </c>
      <c r="I278" s="32">
        <f t="shared" si="24"/>
        <v>5.6252502161096389E-3</v>
      </c>
      <c r="J278" s="32">
        <f t="shared" si="25"/>
        <v>6.2975250216109641E-2</v>
      </c>
      <c r="K278" s="88">
        <f t="shared" si="26"/>
        <v>6.396672075105525E-2</v>
      </c>
      <c r="M278" s="32">
        <f t="shared" si="27"/>
        <v>6.0905164618330412E-3</v>
      </c>
      <c r="N278" s="32">
        <f t="shared" si="28"/>
        <v>6.3440516461833046E-2</v>
      </c>
      <c r="O278" s="43">
        <f t="shared" si="29"/>
        <v>6.4446691244069321E-2</v>
      </c>
      <c r="Q278" s="78"/>
      <c r="R278" s="75"/>
    </row>
    <row r="279" spans="1:18" ht="12.6" customHeight="1">
      <c r="A279" s="31">
        <v>38779</v>
      </c>
      <c r="B279" s="64" t="s">
        <v>43</v>
      </c>
      <c r="C279" s="90">
        <v>5.7750000000000003E-2</v>
      </c>
      <c r="D279" s="44" t="str">
        <f>IF(MONTH(A279)=MONTH(A280),"-",VLOOKUP(A279,'F03 inputs'!$AQ$8:$AV$3003,5))</f>
        <v>-</v>
      </c>
      <c r="E279" s="44" t="str">
        <f>IF(MONTH(A279)=MONTH(A280),"-",VLOOKUP(A279,'F03 inputs'!$AQ$8:$AV$3003,6))</f>
        <v>-</v>
      </c>
      <c r="F279" s="32">
        <f>VLOOKUP(B279,'F03 inputs'!$AW$9:$AZ$3003,3)</f>
        <v>-2.9054162898904488E-6</v>
      </c>
      <c r="G279" s="32">
        <f>VLOOKUP(B279,'F03 inputs'!$AW$9:$AZ$3003,4)</f>
        <v>-2.6831237895645394E-6</v>
      </c>
      <c r="I279" s="32">
        <f t="shared" si="24"/>
        <v>5.6223447998197482E-3</v>
      </c>
      <c r="J279" s="32">
        <f t="shared" si="25"/>
        <v>6.3372344799819749E-2</v>
      </c>
      <c r="K279" s="88">
        <f t="shared" si="26"/>
        <v>6.4376358321176275E-2</v>
      </c>
      <c r="M279" s="32">
        <f t="shared" si="27"/>
        <v>6.0878333380434769E-3</v>
      </c>
      <c r="N279" s="32">
        <f t="shared" si="28"/>
        <v>6.3837833338043479E-2</v>
      </c>
      <c r="O279" s="43">
        <f t="shared" si="29"/>
        <v>6.4856650579367292E-2</v>
      </c>
      <c r="Q279" s="78"/>
      <c r="R279" s="75"/>
    </row>
    <row r="280" spans="1:18" ht="12.6" customHeight="1">
      <c r="A280" s="31">
        <v>38782</v>
      </c>
      <c r="B280" s="64" t="s">
        <v>43</v>
      </c>
      <c r="C280" s="90">
        <v>5.8250000000000003E-2</v>
      </c>
      <c r="D280" s="44" t="str">
        <f>IF(MONTH(A280)=MONTH(A281),"-",VLOOKUP(A280,'F03 inputs'!$AQ$8:$AV$3003,5))</f>
        <v>-</v>
      </c>
      <c r="E280" s="44" t="str">
        <f>IF(MONTH(A280)=MONTH(A281),"-",VLOOKUP(A280,'F03 inputs'!$AQ$8:$AV$3003,6))</f>
        <v>-</v>
      </c>
      <c r="F280" s="32">
        <f>VLOOKUP(B280,'F03 inputs'!$AW$9:$AZ$3003,3)</f>
        <v>-2.9054162898904488E-6</v>
      </c>
      <c r="G280" s="32">
        <f>VLOOKUP(B280,'F03 inputs'!$AW$9:$AZ$3003,4)</f>
        <v>-2.6831237895645394E-6</v>
      </c>
      <c r="I280" s="32">
        <f t="shared" si="24"/>
        <v>5.6194393835298576E-3</v>
      </c>
      <c r="J280" s="32">
        <f t="shared" si="25"/>
        <v>6.3869439383529861E-2</v>
      </c>
      <c r="K280" s="88">
        <f t="shared" si="26"/>
        <v>6.4889265705321497E-2</v>
      </c>
      <c r="M280" s="32">
        <f t="shared" si="27"/>
        <v>6.0851502142539125E-3</v>
      </c>
      <c r="N280" s="32">
        <f t="shared" si="28"/>
        <v>6.4335150214253914E-2</v>
      </c>
      <c r="O280" s="43">
        <f t="shared" si="29"/>
        <v>6.5369903102526328E-2</v>
      </c>
      <c r="Q280" s="78"/>
      <c r="R280" s="75"/>
    </row>
    <row r="281" spans="1:18" ht="12.6" customHeight="1">
      <c r="A281" s="31">
        <v>38783</v>
      </c>
      <c r="B281" s="64" t="s">
        <v>43</v>
      </c>
      <c r="C281" s="90">
        <v>5.8299999999999998E-2</v>
      </c>
      <c r="D281" s="44" t="str">
        <f>IF(MONTH(A281)=MONTH(A282),"-",VLOOKUP(A281,'F03 inputs'!$AQ$8:$AV$3003,5))</f>
        <v>-</v>
      </c>
      <c r="E281" s="44" t="str">
        <f>IF(MONTH(A281)=MONTH(A282),"-",VLOOKUP(A281,'F03 inputs'!$AQ$8:$AV$3003,6))</f>
        <v>-</v>
      </c>
      <c r="F281" s="32">
        <f>VLOOKUP(B281,'F03 inputs'!$AW$9:$AZ$3003,3)</f>
        <v>-2.9054162898904488E-6</v>
      </c>
      <c r="G281" s="32">
        <f>VLOOKUP(B281,'F03 inputs'!$AW$9:$AZ$3003,4)</f>
        <v>-2.6831237895645394E-6</v>
      </c>
      <c r="I281" s="32">
        <f t="shared" si="24"/>
        <v>5.6165339672399669E-3</v>
      </c>
      <c r="J281" s="32">
        <f t="shared" si="25"/>
        <v>6.3916533967239966E-2</v>
      </c>
      <c r="K281" s="88">
        <f t="shared" si="26"/>
        <v>6.4937864795836298E-2</v>
      </c>
      <c r="M281" s="32">
        <f t="shared" si="27"/>
        <v>6.0824670904643481E-3</v>
      </c>
      <c r="N281" s="32">
        <f t="shared" si="28"/>
        <v>6.4382467090464343E-2</v>
      </c>
      <c r="O281" s="43">
        <f t="shared" si="29"/>
        <v>6.5418742607628033E-2</v>
      </c>
      <c r="Q281" s="78"/>
      <c r="R281" s="75"/>
    </row>
    <row r="282" spans="1:18" ht="12.6" customHeight="1">
      <c r="A282" s="31">
        <v>38784</v>
      </c>
      <c r="B282" s="64" t="s">
        <v>43</v>
      </c>
      <c r="C282" s="90">
        <v>5.8149999999999993E-2</v>
      </c>
      <c r="D282" s="44" t="str">
        <f>IF(MONTH(A282)=MONTH(A283),"-",VLOOKUP(A282,'F03 inputs'!$AQ$8:$AV$3003,5))</f>
        <v>-</v>
      </c>
      <c r="E282" s="44" t="str">
        <f>IF(MONTH(A282)=MONTH(A283),"-",VLOOKUP(A282,'F03 inputs'!$AQ$8:$AV$3003,6))</f>
        <v>-</v>
      </c>
      <c r="F282" s="32">
        <f>VLOOKUP(B282,'F03 inputs'!$AW$9:$AZ$3003,3)</f>
        <v>-2.9054162898904488E-6</v>
      </c>
      <c r="G282" s="32">
        <f>VLOOKUP(B282,'F03 inputs'!$AW$9:$AZ$3003,4)</f>
        <v>-2.6831237895645394E-6</v>
      </c>
      <c r="I282" s="32">
        <f t="shared" si="24"/>
        <v>5.6136285509500762E-3</v>
      </c>
      <c r="J282" s="32">
        <f t="shared" si="25"/>
        <v>6.3763628550950066E-2</v>
      </c>
      <c r="K282" s="88">
        <f t="shared" si="26"/>
        <v>6.478007863244617E-2</v>
      </c>
      <c r="M282" s="32">
        <f t="shared" si="27"/>
        <v>6.0797839666747837E-3</v>
      </c>
      <c r="N282" s="32">
        <f t="shared" si="28"/>
        <v>6.4229783966674781E-2</v>
      </c>
      <c r="O282" s="43">
        <f t="shared" si="29"/>
        <v>6.5261150253776101E-2</v>
      </c>
      <c r="Q282" s="78"/>
      <c r="R282" s="75"/>
    </row>
    <row r="283" spans="1:18" ht="12.6" customHeight="1">
      <c r="A283" s="31">
        <v>38785</v>
      </c>
      <c r="B283" s="64" t="s">
        <v>43</v>
      </c>
      <c r="C283" s="90">
        <v>5.8449999999999995E-2</v>
      </c>
      <c r="D283" s="44" t="str">
        <f>IF(MONTH(A283)=MONTH(A284),"-",VLOOKUP(A283,'F03 inputs'!$AQ$8:$AV$3003,5))</f>
        <v>-</v>
      </c>
      <c r="E283" s="44" t="str">
        <f>IF(MONTH(A283)=MONTH(A284),"-",VLOOKUP(A283,'F03 inputs'!$AQ$8:$AV$3003,6))</f>
        <v>-</v>
      </c>
      <c r="F283" s="32">
        <f>VLOOKUP(B283,'F03 inputs'!$AW$9:$AZ$3003,3)</f>
        <v>-2.9054162898904488E-6</v>
      </c>
      <c r="G283" s="32">
        <f>VLOOKUP(B283,'F03 inputs'!$AW$9:$AZ$3003,4)</f>
        <v>-2.6831237895645394E-6</v>
      </c>
      <c r="I283" s="32">
        <f t="shared" si="24"/>
        <v>5.6107231346601855E-3</v>
      </c>
      <c r="J283" s="32">
        <f t="shared" si="25"/>
        <v>6.4060723134660186E-2</v>
      </c>
      <c r="K283" s="88">
        <f t="shared" si="26"/>
        <v>6.5086667196794012E-2</v>
      </c>
      <c r="M283" s="32">
        <f t="shared" si="27"/>
        <v>6.0771008428852193E-3</v>
      </c>
      <c r="N283" s="32">
        <f t="shared" si="28"/>
        <v>6.452710084288521E-2</v>
      </c>
      <c r="O283" s="43">
        <f t="shared" si="29"/>
        <v>6.5568037528682233E-2</v>
      </c>
      <c r="Q283" s="78"/>
      <c r="R283" s="75"/>
    </row>
    <row r="284" spans="1:18" ht="12.6" customHeight="1">
      <c r="A284" s="31">
        <v>38786</v>
      </c>
      <c r="B284" s="64" t="s">
        <v>43</v>
      </c>
      <c r="C284" s="90">
        <v>5.8299999999999998E-2</v>
      </c>
      <c r="D284" s="44" t="str">
        <f>IF(MONTH(A284)=MONTH(A285),"-",VLOOKUP(A284,'F03 inputs'!$AQ$8:$AV$3003,5))</f>
        <v>-</v>
      </c>
      <c r="E284" s="44" t="str">
        <f>IF(MONTH(A284)=MONTH(A285),"-",VLOOKUP(A284,'F03 inputs'!$AQ$8:$AV$3003,6))</f>
        <v>-</v>
      </c>
      <c r="F284" s="32">
        <f>VLOOKUP(B284,'F03 inputs'!$AW$9:$AZ$3003,3)</f>
        <v>-2.9054162898904488E-6</v>
      </c>
      <c r="G284" s="32">
        <f>VLOOKUP(B284,'F03 inputs'!$AW$9:$AZ$3003,4)</f>
        <v>-2.6831237895645394E-6</v>
      </c>
      <c r="I284" s="32">
        <f t="shared" si="24"/>
        <v>5.6078177183702949E-3</v>
      </c>
      <c r="J284" s="32">
        <f t="shared" si="25"/>
        <v>6.3907817718370286E-2</v>
      </c>
      <c r="K284" s="88">
        <f t="shared" si="26"/>
        <v>6.4928870009751449E-2</v>
      </c>
      <c r="M284" s="32">
        <f t="shared" si="27"/>
        <v>6.0744177190956549E-3</v>
      </c>
      <c r="N284" s="32">
        <f t="shared" si="28"/>
        <v>6.4374417719095647E-2</v>
      </c>
      <c r="O284" s="43">
        <f t="shared" si="29"/>
        <v>6.5410434133263751E-2</v>
      </c>
      <c r="Q284" s="78"/>
      <c r="R284" s="75"/>
    </row>
    <row r="285" spans="1:18" ht="12.6" customHeight="1">
      <c r="A285" s="31">
        <v>38789</v>
      </c>
      <c r="B285" s="64" t="s">
        <v>43</v>
      </c>
      <c r="C285" s="90">
        <v>5.9000000000000004E-2</v>
      </c>
      <c r="D285" s="44" t="str">
        <f>IF(MONTH(A285)=MONTH(A286),"-",VLOOKUP(A285,'F03 inputs'!$AQ$8:$AV$3003,5))</f>
        <v>-</v>
      </c>
      <c r="E285" s="44" t="str">
        <f>IF(MONTH(A285)=MONTH(A286),"-",VLOOKUP(A285,'F03 inputs'!$AQ$8:$AV$3003,6))</f>
        <v>-</v>
      </c>
      <c r="F285" s="32">
        <f>VLOOKUP(B285,'F03 inputs'!$AW$9:$AZ$3003,3)</f>
        <v>-2.9054162898904488E-6</v>
      </c>
      <c r="G285" s="32">
        <f>VLOOKUP(B285,'F03 inputs'!$AW$9:$AZ$3003,4)</f>
        <v>-2.6831237895645394E-6</v>
      </c>
      <c r="I285" s="32">
        <f t="shared" si="24"/>
        <v>5.6049123020804042E-3</v>
      </c>
      <c r="J285" s="32">
        <f t="shared" si="25"/>
        <v>6.4604912302080403E-2</v>
      </c>
      <c r="K285" s="88">
        <f t="shared" si="26"/>
        <v>6.564836097547011E-2</v>
      </c>
      <c r="M285" s="32">
        <f t="shared" si="27"/>
        <v>6.0717345953060905E-3</v>
      </c>
      <c r="N285" s="32">
        <f t="shared" si="28"/>
        <v>6.5071734595306088E-2</v>
      </c>
      <c r="O285" s="43">
        <f t="shared" si="29"/>
        <v>6.6130317256116511E-2</v>
      </c>
      <c r="Q285" s="78"/>
      <c r="R285" s="75"/>
    </row>
    <row r="286" spans="1:18" ht="12.6" customHeight="1">
      <c r="A286" s="31">
        <v>38790</v>
      </c>
      <c r="B286" s="64" t="s">
        <v>43</v>
      </c>
      <c r="C286" s="90">
        <v>5.885E-2</v>
      </c>
      <c r="D286" s="44" t="str">
        <f>IF(MONTH(A286)=MONTH(A287),"-",VLOOKUP(A286,'F03 inputs'!$AQ$8:$AV$3003,5))</f>
        <v>-</v>
      </c>
      <c r="E286" s="44" t="str">
        <f>IF(MONTH(A286)=MONTH(A287),"-",VLOOKUP(A286,'F03 inputs'!$AQ$8:$AV$3003,6))</f>
        <v>-</v>
      </c>
      <c r="F286" s="32">
        <f>VLOOKUP(B286,'F03 inputs'!$AW$9:$AZ$3003,3)</f>
        <v>-2.9054162898904488E-6</v>
      </c>
      <c r="G286" s="32">
        <f>VLOOKUP(B286,'F03 inputs'!$AW$9:$AZ$3003,4)</f>
        <v>-2.6831237895645394E-6</v>
      </c>
      <c r="I286" s="32">
        <f t="shared" si="24"/>
        <v>5.6020068857905135E-3</v>
      </c>
      <c r="J286" s="32">
        <f t="shared" si="25"/>
        <v>6.4452006885790517E-2</v>
      </c>
      <c r="K286" s="88">
        <f t="shared" si="26"/>
        <v>6.549052218369189E-2</v>
      </c>
      <c r="M286" s="32">
        <f t="shared" si="27"/>
        <v>6.0690514715165261E-3</v>
      </c>
      <c r="N286" s="32">
        <f t="shared" si="28"/>
        <v>6.4919051471516526E-2</v>
      </c>
      <c r="O286" s="43">
        <f t="shared" si="29"/>
        <v>6.5972672282506917E-2</v>
      </c>
      <c r="Q286" s="78"/>
      <c r="R286" s="75"/>
    </row>
    <row r="287" spans="1:18" ht="12.6" customHeight="1">
      <c r="A287" s="31">
        <v>38791</v>
      </c>
      <c r="B287" s="64" t="s">
        <v>43</v>
      </c>
      <c r="C287" s="90">
        <v>5.7999999999999996E-2</v>
      </c>
      <c r="D287" s="44" t="str">
        <f>IF(MONTH(A287)=MONTH(A288),"-",VLOOKUP(A287,'F03 inputs'!$AQ$8:$AV$3003,5))</f>
        <v>-</v>
      </c>
      <c r="E287" s="44" t="str">
        <f>IF(MONTH(A287)=MONTH(A288),"-",VLOOKUP(A287,'F03 inputs'!$AQ$8:$AV$3003,6))</f>
        <v>-</v>
      </c>
      <c r="F287" s="32">
        <f>VLOOKUP(B287,'F03 inputs'!$AW$9:$AZ$3003,3)</f>
        <v>-2.9054162898904488E-6</v>
      </c>
      <c r="G287" s="32">
        <f>VLOOKUP(B287,'F03 inputs'!$AW$9:$AZ$3003,4)</f>
        <v>-2.6831237895645394E-6</v>
      </c>
      <c r="I287" s="32">
        <f t="shared" si="24"/>
        <v>5.5991014695006228E-3</v>
      </c>
      <c r="J287" s="32">
        <f t="shared" si="25"/>
        <v>6.3599101469500624E-2</v>
      </c>
      <c r="K287" s="88">
        <f t="shared" si="26"/>
        <v>6.461031289643282E-2</v>
      </c>
      <c r="M287" s="32">
        <f t="shared" si="27"/>
        <v>6.0663683477269617E-3</v>
      </c>
      <c r="N287" s="32">
        <f t="shared" si="28"/>
        <v>6.4066368347726957E-2</v>
      </c>
      <c r="O287" s="43">
        <f t="shared" si="29"/>
        <v>6.5092493236043492E-2</v>
      </c>
      <c r="Q287" s="78"/>
      <c r="R287" s="75"/>
    </row>
    <row r="288" spans="1:18" ht="12.6" customHeight="1">
      <c r="A288" s="31">
        <v>38792</v>
      </c>
      <c r="B288" s="64" t="s">
        <v>43</v>
      </c>
      <c r="C288" s="90">
        <v>5.8250000000000003E-2</v>
      </c>
      <c r="D288" s="44" t="str">
        <f>IF(MONTH(A288)=MONTH(A289),"-",VLOOKUP(A288,'F03 inputs'!$AQ$8:$AV$3003,5))</f>
        <v>-</v>
      </c>
      <c r="E288" s="44" t="str">
        <f>IF(MONTH(A288)=MONTH(A289),"-",VLOOKUP(A288,'F03 inputs'!$AQ$8:$AV$3003,6))</f>
        <v>-</v>
      </c>
      <c r="F288" s="32">
        <f>VLOOKUP(B288,'F03 inputs'!$AW$9:$AZ$3003,3)</f>
        <v>-2.9054162898904488E-6</v>
      </c>
      <c r="G288" s="32">
        <f>VLOOKUP(B288,'F03 inputs'!$AW$9:$AZ$3003,4)</f>
        <v>-2.6831237895645394E-6</v>
      </c>
      <c r="I288" s="32">
        <f t="shared" si="24"/>
        <v>5.5961960532107322E-3</v>
      </c>
      <c r="J288" s="32">
        <f t="shared" si="25"/>
        <v>6.3846196053210735E-2</v>
      </c>
      <c r="K288" s="88">
        <f t="shared" si="26"/>
        <v>6.4865280240827161E-2</v>
      </c>
      <c r="M288" s="32">
        <f t="shared" si="27"/>
        <v>6.0636852239373974E-3</v>
      </c>
      <c r="N288" s="32">
        <f t="shared" si="28"/>
        <v>6.4313685223937406E-2</v>
      </c>
      <c r="O288" s="43">
        <f t="shared" si="29"/>
        <v>6.5347747750708285E-2</v>
      </c>
      <c r="Q288" s="78"/>
      <c r="R288" s="75"/>
    </row>
    <row r="289" spans="1:18" ht="12.6" customHeight="1">
      <c r="A289" s="31">
        <v>38793</v>
      </c>
      <c r="B289" s="64" t="s">
        <v>43</v>
      </c>
      <c r="C289" s="90">
        <v>5.7249999999999995E-2</v>
      </c>
      <c r="D289" s="44" t="str">
        <f>IF(MONTH(A289)=MONTH(A290),"-",VLOOKUP(A289,'F03 inputs'!$AQ$8:$AV$3003,5))</f>
        <v>-</v>
      </c>
      <c r="E289" s="44" t="str">
        <f>IF(MONTH(A289)=MONTH(A290),"-",VLOOKUP(A289,'F03 inputs'!$AQ$8:$AV$3003,6))</f>
        <v>-</v>
      </c>
      <c r="F289" s="32">
        <f>VLOOKUP(B289,'F03 inputs'!$AW$9:$AZ$3003,3)</f>
        <v>-2.9054162898904488E-6</v>
      </c>
      <c r="G289" s="32">
        <f>VLOOKUP(B289,'F03 inputs'!$AW$9:$AZ$3003,4)</f>
        <v>-2.6831237895645394E-6</v>
      </c>
      <c r="I289" s="32">
        <f t="shared" si="24"/>
        <v>5.5932906369208415E-3</v>
      </c>
      <c r="J289" s="32">
        <f t="shared" si="25"/>
        <v>6.2843290636920832E-2</v>
      </c>
      <c r="K289" s="88">
        <f t="shared" si="26"/>
        <v>6.3830610431439894E-2</v>
      </c>
      <c r="M289" s="32">
        <f t="shared" si="27"/>
        <v>6.061002100147833E-3</v>
      </c>
      <c r="N289" s="32">
        <f t="shared" si="28"/>
        <v>6.3311002100147826E-2</v>
      </c>
      <c r="O289" s="43">
        <f t="shared" si="29"/>
        <v>6.4313072846879038E-2</v>
      </c>
      <c r="Q289" s="78"/>
      <c r="R289" s="75"/>
    </row>
    <row r="290" spans="1:18" ht="12.6" customHeight="1">
      <c r="A290" s="31">
        <v>38796</v>
      </c>
      <c r="B290" s="64" t="s">
        <v>43</v>
      </c>
      <c r="C290" s="90">
        <v>5.7300000000000004E-2</v>
      </c>
      <c r="D290" s="44" t="str">
        <f>IF(MONTH(A290)=MONTH(A291),"-",VLOOKUP(A290,'F03 inputs'!$AQ$8:$AV$3003,5))</f>
        <v>-</v>
      </c>
      <c r="E290" s="44" t="str">
        <f>IF(MONTH(A290)=MONTH(A291),"-",VLOOKUP(A290,'F03 inputs'!$AQ$8:$AV$3003,6))</f>
        <v>-</v>
      </c>
      <c r="F290" s="32">
        <f>VLOOKUP(B290,'F03 inputs'!$AW$9:$AZ$3003,3)</f>
        <v>-2.9054162898904488E-6</v>
      </c>
      <c r="G290" s="32">
        <f>VLOOKUP(B290,'F03 inputs'!$AW$9:$AZ$3003,4)</f>
        <v>-2.6831237895645394E-6</v>
      </c>
      <c r="I290" s="32">
        <f t="shared" si="24"/>
        <v>5.5903852206309508E-3</v>
      </c>
      <c r="J290" s="32">
        <f t="shared" si="25"/>
        <v>6.2890385220630951E-2</v>
      </c>
      <c r="K290" s="88">
        <f t="shared" si="26"/>
        <v>6.3879185358930668E-2</v>
      </c>
      <c r="M290" s="32">
        <f t="shared" si="27"/>
        <v>6.0583189763582686E-3</v>
      </c>
      <c r="N290" s="32">
        <f t="shared" si="28"/>
        <v>6.3358318976358269E-2</v>
      </c>
      <c r="O290" s="43">
        <f t="shared" si="29"/>
        <v>6.4361888122235644E-2</v>
      </c>
      <c r="Q290" s="78"/>
      <c r="R290" s="75"/>
    </row>
    <row r="291" spans="1:18" ht="12.6" customHeight="1">
      <c r="A291" s="31">
        <v>38797</v>
      </c>
      <c r="B291" s="64" t="s">
        <v>43</v>
      </c>
      <c r="C291" s="90">
        <v>5.7300000000000004E-2</v>
      </c>
      <c r="D291" s="44" t="str">
        <f>IF(MONTH(A291)=MONTH(A292),"-",VLOOKUP(A291,'F03 inputs'!$AQ$8:$AV$3003,5))</f>
        <v>-</v>
      </c>
      <c r="E291" s="44" t="str">
        <f>IF(MONTH(A291)=MONTH(A292),"-",VLOOKUP(A291,'F03 inputs'!$AQ$8:$AV$3003,6))</f>
        <v>-</v>
      </c>
      <c r="F291" s="32">
        <f>VLOOKUP(B291,'F03 inputs'!$AW$9:$AZ$3003,3)</f>
        <v>-2.9054162898904488E-6</v>
      </c>
      <c r="G291" s="32">
        <f>VLOOKUP(B291,'F03 inputs'!$AW$9:$AZ$3003,4)</f>
        <v>-2.6831237895645394E-6</v>
      </c>
      <c r="I291" s="32">
        <f t="shared" si="24"/>
        <v>5.5874798043410601E-3</v>
      </c>
      <c r="J291" s="32">
        <f t="shared" si="25"/>
        <v>6.2887479804341062E-2</v>
      </c>
      <c r="K291" s="88">
        <f t="shared" si="26"/>
        <v>6.3876188583376514E-2</v>
      </c>
      <c r="M291" s="32">
        <f t="shared" si="27"/>
        <v>6.0556358525687042E-3</v>
      </c>
      <c r="N291" s="32">
        <f t="shared" si="28"/>
        <v>6.3355635852568704E-2</v>
      </c>
      <c r="O291" s="43">
        <f t="shared" si="29"/>
        <v>6.4359120001139747E-2</v>
      </c>
      <c r="Q291" s="78"/>
      <c r="R291" s="75"/>
    </row>
    <row r="292" spans="1:18" ht="12.6" customHeight="1">
      <c r="A292" s="31">
        <v>38798</v>
      </c>
      <c r="B292" s="64" t="s">
        <v>43</v>
      </c>
      <c r="C292" s="90">
        <v>5.79E-2</v>
      </c>
      <c r="D292" s="44" t="str">
        <f>IF(MONTH(A292)=MONTH(A293),"-",VLOOKUP(A292,'F03 inputs'!$AQ$8:$AV$3003,5))</f>
        <v>-</v>
      </c>
      <c r="E292" s="44" t="str">
        <f>IF(MONTH(A292)=MONTH(A293),"-",VLOOKUP(A292,'F03 inputs'!$AQ$8:$AV$3003,6))</f>
        <v>-</v>
      </c>
      <c r="F292" s="32">
        <f>VLOOKUP(B292,'F03 inputs'!$AW$9:$AZ$3003,3)</f>
        <v>-2.9054162898904488E-6</v>
      </c>
      <c r="G292" s="32">
        <f>VLOOKUP(B292,'F03 inputs'!$AW$9:$AZ$3003,4)</f>
        <v>-2.6831237895645394E-6</v>
      </c>
      <c r="I292" s="32">
        <f t="shared" si="24"/>
        <v>5.5845743880511695E-3</v>
      </c>
      <c r="J292" s="32">
        <f t="shared" si="25"/>
        <v>6.3484574388051163E-2</v>
      </c>
      <c r="K292" s="88">
        <f t="shared" si="26"/>
        <v>6.4492147184359139E-2</v>
      </c>
      <c r="M292" s="32">
        <f t="shared" si="27"/>
        <v>6.0529527287791398E-3</v>
      </c>
      <c r="N292" s="32">
        <f t="shared" si="28"/>
        <v>6.3952952728779142E-2</v>
      </c>
      <c r="O292" s="43">
        <f t="shared" si="29"/>
        <v>6.4975447769461292E-2</v>
      </c>
      <c r="Q292" s="78"/>
      <c r="R292" s="75"/>
    </row>
    <row r="293" spans="1:18" ht="12.6" customHeight="1">
      <c r="A293" s="31">
        <v>38799</v>
      </c>
      <c r="B293" s="64" t="s">
        <v>43</v>
      </c>
      <c r="C293" s="90">
        <v>5.7699999999999994E-2</v>
      </c>
      <c r="D293" s="44" t="str">
        <f>IF(MONTH(A293)=MONTH(A294),"-",VLOOKUP(A293,'F03 inputs'!$AQ$8:$AV$3003,5))</f>
        <v>-</v>
      </c>
      <c r="E293" s="44" t="str">
        <f>IF(MONTH(A293)=MONTH(A294),"-",VLOOKUP(A293,'F03 inputs'!$AQ$8:$AV$3003,6))</f>
        <v>-</v>
      </c>
      <c r="F293" s="32">
        <f>VLOOKUP(B293,'F03 inputs'!$AW$9:$AZ$3003,3)</f>
        <v>-2.9054162898904488E-6</v>
      </c>
      <c r="G293" s="32">
        <f>VLOOKUP(B293,'F03 inputs'!$AW$9:$AZ$3003,4)</f>
        <v>-2.6831237895645394E-6</v>
      </c>
      <c r="I293" s="32">
        <f t="shared" si="24"/>
        <v>5.5816689717612788E-3</v>
      </c>
      <c r="J293" s="32">
        <f t="shared" si="25"/>
        <v>6.3281668971761268E-2</v>
      </c>
      <c r="K293" s="88">
        <f t="shared" si="26"/>
        <v>6.428281137872438E-2</v>
      </c>
      <c r="M293" s="32">
        <f t="shared" si="27"/>
        <v>6.0502696049895754E-3</v>
      </c>
      <c r="N293" s="32">
        <f t="shared" si="28"/>
        <v>6.3750269604989571E-2</v>
      </c>
      <c r="O293" s="43">
        <f t="shared" si="29"/>
        <v>6.4766293823666832E-2</v>
      </c>
      <c r="Q293" s="78"/>
      <c r="R293" s="75"/>
    </row>
    <row r="294" spans="1:18" ht="12.6" customHeight="1">
      <c r="A294" s="31">
        <v>38800</v>
      </c>
      <c r="B294" s="64" t="s">
        <v>43</v>
      </c>
      <c r="C294" s="90">
        <v>5.79E-2</v>
      </c>
      <c r="D294" s="44" t="str">
        <f>IF(MONTH(A294)=MONTH(A295),"-",VLOOKUP(A294,'F03 inputs'!$AQ$8:$AV$3003,5))</f>
        <v>-</v>
      </c>
      <c r="E294" s="44" t="str">
        <f>IF(MONTH(A294)=MONTH(A295),"-",VLOOKUP(A294,'F03 inputs'!$AQ$8:$AV$3003,6))</f>
        <v>-</v>
      </c>
      <c r="F294" s="32">
        <f>VLOOKUP(B294,'F03 inputs'!$AW$9:$AZ$3003,3)</f>
        <v>-2.9054162898904488E-6</v>
      </c>
      <c r="G294" s="32">
        <f>VLOOKUP(B294,'F03 inputs'!$AW$9:$AZ$3003,4)</f>
        <v>-2.6831237895645394E-6</v>
      </c>
      <c r="I294" s="32">
        <f t="shared" si="24"/>
        <v>5.5787635554713881E-3</v>
      </c>
      <c r="J294" s="32">
        <f t="shared" si="25"/>
        <v>6.3478763555471385E-2</v>
      </c>
      <c r="K294" s="88">
        <f t="shared" si="26"/>
        <v>6.4486151911104184E-2</v>
      </c>
      <c r="M294" s="32">
        <f t="shared" si="27"/>
        <v>6.047586481200011E-3</v>
      </c>
      <c r="N294" s="32">
        <f t="shared" si="28"/>
        <v>6.3947586481200011E-2</v>
      </c>
      <c r="O294" s="43">
        <f t="shared" si="29"/>
        <v>6.4969909935392423E-2</v>
      </c>
      <c r="Q294" s="78"/>
      <c r="R294" s="75"/>
    </row>
    <row r="295" spans="1:18" ht="12.6" customHeight="1">
      <c r="A295" s="31">
        <v>38803</v>
      </c>
      <c r="B295" s="64" t="s">
        <v>43</v>
      </c>
      <c r="C295" s="90">
        <v>5.7149999999999999E-2</v>
      </c>
      <c r="D295" s="44" t="str">
        <f>IF(MONTH(A295)=MONTH(A296),"-",VLOOKUP(A295,'F03 inputs'!$AQ$8:$AV$3003,5))</f>
        <v>-</v>
      </c>
      <c r="E295" s="44" t="str">
        <f>IF(MONTH(A295)=MONTH(A296),"-",VLOOKUP(A295,'F03 inputs'!$AQ$8:$AV$3003,6))</f>
        <v>-</v>
      </c>
      <c r="F295" s="32">
        <f>VLOOKUP(B295,'F03 inputs'!$AW$9:$AZ$3003,3)</f>
        <v>-2.9054162898904488E-6</v>
      </c>
      <c r="G295" s="32">
        <f>VLOOKUP(B295,'F03 inputs'!$AW$9:$AZ$3003,4)</f>
        <v>-2.6831237895645394E-6</v>
      </c>
      <c r="I295" s="32">
        <f t="shared" si="24"/>
        <v>5.5758581391814974E-3</v>
      </c>
      <c r="J295" s="32">
        <f t="shared" si="25"/>
        <v>6.2725858139181495E-2</v>
      </c>
      <c r="K295" s="88">
        <f t="shared" si="26"/>
        <v>6.3709491459005507E-2</v>
      </c>
      <c r="M295" s="32">
        <f t="shared" si="27"/>
        <v>6.0449033574104466E-3</v>
      </c>
      <c r="N295" s="32">
        <f t="shared" si="28"/>
        <v>6.3194903357410445E-2</v>
      </c>
      <c r="O295" s="43">
        <f t="shared" si="29"/>
        <v>6.4193302309998534E-2</v>
      </c>
      <c r="Q295" s="78"/>
      <c r="R295" s="75"/>
    </row>
    <row r="296" spans="1:18" ht="12.6" customHeight="1">
      <c r="A296" s="31">
        <v>38804</v>
      </c>
      <c r="B296" s="64" t="s">
        <v>43</v>
      </c>
      <c r="C296" s="90">
        <v>5.7300000000000004E-2</v>
      </c>
      <c r="D296" s="44" t="str">
        <f>IF(MONTH(A296)=MONTH(A297),"-",VLOOKUP(A296,'F03 inputs'!$AQ$8:$AV$3003,5))</f>
        <v>-</v>
      </c>
      <c r="E296" s="44" t="str">
        <f>IF(MONTH(A296)=MONTH(A297),"-",VLOOKUP(A296,'F03 inputs'!$AQ$8:$AV$3003,6))</f>
        <v>-</v>
      </c>
      <c r="F296" s="32">
        <f>VLOOKUP(B296,'F03 inputs'!$AW$9:$AZ$3003,3)</f>
        <v>-2.9054162898904488E-6</v>
      </c>
      <c r="G296" s="32">
        <f>VLOOKUP(B296,'F03 inputs'!$AW$9:$AZ$3003,4)</f>
        <v>-2.6831237895645394E-6</v>
      </c>
      <c r="I296" s="32">
        <f t="shared" si="24"/>
        <v>5.5729527228916068E-3</v>
      </c>
      <c r="J296" s="32">
        <f t="shared" si="25"/>
        <v>6.2872952722891617E-2</v>
      </c>
      <c r="K296" s="88">
        <f t="shared" si="26"/>
        <v>6.3861204768915547E-2</v>
      </c>
      <c r="M296" s="32">
        <f t="shared" si="27"/>
        <v>6.0422202336208822E-3</v>
      </c>
      <c r="N296" s="32">
        <f t="shared" si="28"/>
        <v>6.3342220233620891E-2</v>
      </c>
      <c r="O296" s="43">
        <f t="shared" si="29"/>
        <v>6.4345279449651738E-2</v>
      </c>
      <c r="Q296" s="78"/>
      <c r="R296" s="75"/>
    </row>
    <row r="297" spans="1:18" ht="12.6" customHeight="1">
      <c r="A297" s="31">
        <v>38805</v>
      </c>
      <c r="B297" s="64" t="s">
        <v>43</v>
      </c>
      <c r="C297" s="90">
        <v>5.8200000000000002E-2</v>
      </c>
      <c r="D297" s="44" t="str">
        <f>IF(MONTH(A297)=MONTH(A298),"-",VLOOKUP(A297,'F03 inputs'!$AQ$8:$AV$3003,5))</f>
        <v>-</v>
      </c>
      <c r="E297" s="44" t="str">
        <f>IF(MONTH(A297)=MONTH(A298),"-",VLOOKUP(A297,'F03 inputs'!$AQ$8:$AV$3003,6))</f>
        <v>-</v>
      </c>
      <c r="F297" s="32">
        <f>VLOOKUP(B297,'F03 inputs'!$AW$9:$AZ$3003,3)</f>
        <v>-2.9054162898904488E-6</v>
      </c>
      <c r="G297" s="32">
        <f>VLOOKUP(B297,'F03 inputs'!$AW$9:$AZ$3003,4)</f>
        <v>-2.6831237895645394E-6</v>
      </c>
      <c r="I297" s="32">
        <f t="shared" si="24"/>
        <v>5.5700473066017161E-3</v>
      </c>
      <c r="J297" s="32">
        <f t="shared" si="25"/>
        <v>6.3770047306601713E-2</v>
      </c>
      <c r="K297" s="88">
        <f t="shared" si="26"/>
        <v>6.4786702039973276E-2</v>
      </c>
      <c r="M297" s="32">
        <f t="shared" si="27"/>
        <v>6.0395371098313179E-3</v>
      </c>
      <c r="N297" s="32">
        <f t="shared" si="28"/>
        <v>6.4239537109831324E-2</v>
      </c>
      <c r="O297" s="43">
        <f t="shared" si="29"/>
        <v>6.5271216641852758E-2</v>
      </c>
      <c r="Q297" s="78"/>
      <c r="R297" s="75"/>
    </row>
    <row r="298" spans="1:18" ht="12.6" customHeight="1">
      <c r="A298" s="31">
        <v>38806</v>
      </c>
      <c r="B298" s="64" t="s">
        <v>43</v>
      </c>
      <c r="C298" s="90">
        <v>5.8250000000000003E-2</v>
      </c>
      <c r="D298" s="44" t="str">
        <f>IF(MONTH(A298)=MONTH(A299),"-",VLOOKUP(A298,'F03 inputs'!$AQ$8:$AV$3003,5))</f>
        <v>-</v>
      </c>
      <c r="E298" s="44" t="str">
        <f>IF(MONTH(A298)=MONTH(A299),"-",VLOOKUP(A298,'F03 inputs'!$AQ$8:$AV$3003,6))</f>
        <v>-</v>
      </c>
      <c r="F298" s="32">
        <f>VLOOKUP(B298,'F03 inputs'!$AW$9:$AZ$3003,3)</f>
        <v>-2.9054162898904488E-6</v>
      </c>
      <c r="G298" s="32">
        <f>VLOOKUP(B298,'F03 inputs'!$AW$9:$AZ$3003,4)</f>
        <v>-2.6831237895645394E-6</v>
      </c>
      <c r="I298" s="32">
        <f t="shared" si="24"/>
        <v>5.5671418903118254E-3</v>
      </c>
      <c r="J298" s="32">
        <f t="shared" si="25"/>
        <v>6.3817141890311832E-2</v>
      </c>
      <c r="K298" s="88">
        <f t="shared" si="26"/>
        <v>6.483529879007377E-2</v>
      </c>
      <c r="M298" s="32">
        <f t="shared" si="27"/>
        <v>6.0368539860417535E-3</v>
      </c>
      <c r="N298" s="32">
        <f t="shared" si="28"/>
        <v>6.4286853986041753E-2</v>
      </c>
      <c r="O298" s="43">
        <f t="shared" si="29"/>
        <v>6.53200538848977E-2</v>
      </c>
      <c r="Q298" s="78"/>
      <c r="R298" s="75"/>
    </row>
    <row r="299" spans="1:18" ht="12.6" customHeight="1">
      <c r="A299" s="31">
        <v>38807</v>
      </c>
      <c r="B299" s="64" t="s">
        <v>43</v>
      </c>
      <c r="C299" s="90">
        <v>5.8550000000000005E-2</v>
      </c>
      <c r="D299" s="44">
        <f>IF(MONTH(A299)=MONTH(A300),"-",VLOOKUP(A299,'F03 inputs'!$AQ$8:$AV$3003,5))</f>
        <v>5.5642364740219399E-3</v>
      </c>
      <c r="E299" s="44">
        <f>IF(MONTH(A299)=MONTH(A300),"-",VLOOKUP(A299,'F03 inputs'!$AQ$8:$AV$3003,6))</f>
        <v>6.0341708622521856E-3</v>
      </c>
      <c r="F299" s="32">
        <f>VLOOKUP(B299,'F03 inputs'!$AW$9:$AZ$3003,3)</f>
        <v>-2.9054162898904488E-6</v>
      </c>
      <c r="G299" s="32">
        <f>VLOOKUP(B299,'F03 inputs'!$AW$9:$AZ$3003,4)</f>
        <v>-2.6831237895645394E-6</v>
      </c>
      <c r="I299" s="32">
        <f t="shared" si="24"/>
        <v>5.5642364740219399E-3</v>
      </c>
      <c r="J299" s="32">
        <f t="shared" si="25"/>
        <v>6.4114236474021952E-2</v>
      </c>
      <c r="K299" s="88">
        <f t="shared" si="26"/>
        <v>6.514189530368375E-2</v>
      </c>
      <c r="M299" s="32">
        <f t="shared" si="27"/>
        <v>6.0341708622521856E-3</v>
      </c>
      <c r="N299" s="32">
        <f t="shared" si="28"/>
        <v>6.4584170862252196E-2</v>
      </c>
      <c r="O299" s="43">
        <f t="shared" si="29"/>
        <v>6.5626949643743382E-2</v>
      </c>
      <c r="Q299" s="78"/>
      <c r="R299" s="75"/>
    </row>
    <row r="300" spans="1:18" ht="12.6" customHeight="1">
      <c r="A300" s="31">
        <v>38810</v>
      </c>
      <c r="B300" s="64" t="s">
        <v>44</v>
      </c>
      <c r="C300" s="90">
        <v>5.8499999999999996E-2</v>
      </c>
      <c r="D300" s="44" t="str">
        <f>IF(MONTH(A300)=MONTH(A301),"-",VLOOKUP(A300,'F03 inputs'!$AQ$8:$AV$3003,5))</f>
        <v>-</v>
      </c>
      <c r="E300" s="44" t="str">
        <f>IF(MONTH(A300)=MONTH(A301),"-",VLOOKUP(A300,'F03 inputs'!$AQ$8:$AV$3003,6))</f>
        <v>-</v>
      </c>
      <c r="F300" s="32">
        <f>VLOOKUP(B300,'F03 inputs'!$AW$9:$AZ$3003,3)</f>
        <v>1.4651240500975407E-4</v>
      </c>
      <c r="G300" s="32">
        <f>VLOOKUP(B300,'F03 inputs'!$AW$9:$AZ$3003,4)</f>
        <v>1.3167168134534362E-4</v>
      </c>
      <c r="I300" s="32">
        <f t="shared" si="24"/>
        <v>5.7107488790316937E-3</v>
      </c>
      <c r="J300" s="32">
        <f t="shared" si="25"/>
        <v>6.4210748879031693E-2</v>
      </c>
      <c r="K300" s="88">
        <f t="shared" si="26"/>
        <v>6.5241503946933399E-2</v>
      </c>
      <c r="M300" s="32">
        <f t="shared" si="27"/>
        <v>6.1658425435975293E-3</v>
      </c>
      <c r="N300" s="32">
        <f t="shared" si="28"/>
        <v>6.4665842543597529E-2</v>
      </c>
      <c r="O300" s="43">
        <f t="shared" si="29"/>
        <v>6.5711260341565714E-2</v>
      </c>
      <c r="Q300" s="78"/>
      <c r="R300" s="75"/>
    </row>
    <row r="301" spans="1:18" ht="12.6" customHeight="1">
      <c r="A301" s="31">
        <v>38811</v>
      </c>
      <c r="B301" s="64" t="s">
        <v>44</v>
      </c>
      <c r="C301" s="90">
        <v>5.9000000000000004E-2</v>
      </c>
      <c r="D301" s="44" t="str">
        <f>IF(MONTH(A301)=MONTH(A302),"-",VLOOKUP(A301,'F03 inputs'!$AQ$8:$AV$3003,5))</f>
        <v>-</v>
      </c>
      <c r="E301" s="44" t="str">
        <f>IF(MONTH(A301)=MONTH(A302),"-",VLOOKUP(A301,'F03 inputs'!$AQ$8:$AV$3003,6))</f>
        <v>-</v>
      </c>
      <c r="F301" s="32">
        <f>VLOOKUP(B301,'F03 inputs'!$AW$9:$AZ$3003,3)</f>
        <v>1.4651240500975407E-4</v>
      </c>
      <c r="G301" s="32">
        <f>VLOOKUP(B301,'F03 inputs'!$AW$9:$AZ$3003,4)</f>
        <v>1.3167168134534362E-4</v>
      </c>
      <c r="I301" s="32">
        <f t="shared" si="24"/>
        <v>5.8572612840414474E-3</v>
      </c>
      <c r="J301" s="32">
        <f t="shared" si="25"/>
        <v>6.4857261284041456E-2</v>
      </c>
      <c r="K301" s="88">
        <f t="shared" si="26"/>
        <v>6.5908877369358132E-2</v>
      </c>
      <c r="M301" s="32">
        <f t="shared" si="27"/>
        <v>6.2975142249428731E-3</v>
      </c>
      <c r="N301" s="32">
        <f t="shared" si="28"/>
        <v>6.5297514224942871E-2</v>
      </c>
      <c r="O301" s="43">
        <f t="shared" si="29"/>
        <v>6.6363455565932039E-2</v>
      </c>
      <c r="Q301" s="78"/>
      <c r="R301" s="75"/>
    </row>
    <row r="302" spans="1:18" ht="12.6" customHeight="1">
      <c r="A302" s="31">
        <v>38812</v>
      </c>
      <c r="B302" s="64" t="s">
        <v>44</v>
      </c>
      <c r="C302" s="90">
        <v>5.8899999999999994E-2</v>
      </c>
      <c r="D302" s="44" t="str">
        <f>IF(MONTH(A302)=MONTH(A303),"-",VLOOKUP(A302,'F03 inputs'!$AQ$8:$AV$3003,5))</f>
        <v>-</v>
      </c>
      <c r="E302" s="44" t="str">
        <f>IF(MONTH(A302)=MONTH(A303),"-",VLOOKUP(A302,'F03 inputs'!$AQ$8:$AV$3003,6))</f>
        <v>-</v>
      </c>
      <c r="F302" s="32">
        <f>VLOOKUP(B302,'F03 inputs'!$AW$9:$AZ$3003,3)</f>
        <v>1.4651240500975407E-4</v>
      </c>
      <c r="G302" s="32">
        <f>VLOOKUP(B302,'F03 inputs'!$AW$9:$AZ$3003,4)</f>
        <v>1.3167168134534362E-4</v>
      </c>
      <c r="I302" s="32">
        <f t="shared" si="24"/>
        <v>6.0037736890512011E-3</v>
      </c>
      <c r="J302" s="32">
        <f t="shared" si="25"/>
        <v>6.4903773689051189E-2</v>
      </c>
      <c r="K302" s="88">
        <f t="shared" si="26"/>
        <v>6.5956898648821038E-2</v>
      </c>
      <c r="M302" s="32">
        <f t="shared" si="27"/>
        <v>6.4291859062882168E-3</v>
      </c>
      <c r="N302" s="32">
        <f t="shared" si="28"/>
        <v>6.5329185906288209E-2</v>
      </c>
      <c r="O302" s="43">
        <f t="shared" si="29"/>
        <v>6.6396161539082899E-2</v>
      </c>
      <c r="Q302" s="78"/>
      <c r="R302" s="75"/>
    </row>
    <row r="303" spans="1:18" ht="12.6" customHeight="1">
      <c r="A303" s="31">
        <v>38813</v>
      </c>
      <c r="B303" s="64" t="s">
        <v>44</v>
      </c>
      <c r="C303" s="90">
        <v>5.9549999999999999E-2</v>
      </c>
      <c r="D303" s="44" t="str">
        <f>IF(MONTH(A303)=MONTH(A304),"-",VLOOKUP(A303,'F03 inputs'!$AQ$8:$AV$3003,5))</f>
        <v>-</v>
      </c>
      <c r="E303" s="44" t="str">
        <f>IF(MONTH(A303)=MONTH(A304),"-",VLOOKUP(A303,'F03 inputs'!$AQ$8:$AV$3003,6))</f>
        <v>-</v>
      </c>
      <c r="F303" s="32">
        <f>VLOOKUP(B303,'F03 inputs'!$AW$9:$AZ$3003,3)</f>
        <v>1.4651240500975407E-4</v>
      </c>
      <c r="G303" s="32">
        <f>VLOOKUP(B303,'F03 inputs'!$AW$9:$AZ$3003,4)</f>
        <v>1.3167168134534362E-4</v>
      </c>
      <c r="I303" s="32">
        <f t="shared" si="24"/>
        <v>6.1502860940609548E-3</v>
      </c>
      <c r="J303" s="32">
        <f t="shared" si="25"/>
        <v>6.570028609406095E-2</v>
      </c>
      <c r="K303" s="88">
        <f t="shared" si="26"/>
        <v>6.6779417992271384E-2</v>
      </c>
      <c r="M303" s="32">
        <f t="shared" si="27"/>
        <v>6.5608575876335605E-3</v>
      </c>
      <c r="N303" s="32">
        <f t="shared" si="28"/>
        <v>6.6110857587633562E-2</v>
      </c>
      <c r="O303" s="43">
        <f t="shared" si="29"/>
        <v>6.7203518960376574E-2</v>
      </c>
      <c r="Q303" s="78"/>
      <c r="R303" s="75"/>
    </row>
    <row r="304" spans="1:18" ht="12.6" customHeight="1">
      <c r="A304" s="31">
        <v>38814</v>
      </c>
      <c r="B304" s="64" t="s">
        <v>44</v>
      </c>
      <c r="C304" s="90">
        <v>5.9900000000000002E-2</v>
      </c>
      <c r="D304" s="44" t="str">
        <f>IF(MONTH(A304)=MONTH(A305),"-",VLOOKUP(A304,'F03 inputs'!$AQ$8:$AV$3003,5))</f>
        <v>-</v>
      </c>
      <c r="E304" s="44" t="str">
        <f>IF(MONTH(A304)=MONTH(A305),"-",VLOOKUP(A304,'F03 inputs'!$AQ$8:$AV$3003,6))</f>
        <v>-</v>
      </c>
      <c r="F304" s="32">
        <f>VLOOKUP(B304,'F03 inputs'!$AW$9:$AZ$3003,3)</f>
        <v>1.4651240500975407E-4</v>
      </c>
      <c r="G304" s="32">
        <f>VLOOKUP(B304,'F03 inputs'!$AW$9:$AZ$3003,4)</f>
        <v>1.3167168134534362E-4</v>
      </c>
      <c r="I304" s="32">
        <f t="shared" si="24"/>
        <v>6.2967984990707085E-3</v>
      </c>
      <c r="J304" s="32">
        <f t="shared" si="25"/>
        <v>6.6196798499070716E-2</v>
      </c>
      <c r="K304" s="88">
        <f t="shared" si="26"/>
        <v>6.7292302531952286E-2</v>
      </c>
      <c r="M304" s="32">
        <f t="shared" si="27"/>
        <v>6.6925292689789043E-3</v>
      </c>
      <c r="N304" s="32">
        <f t="shared" si="28"/>
        <v>6.6592529268978906E-2</v>
      </c>
      <c r="O304" s="43">
        <f t="shared" si="29"/>
        <v>6.7701170507588726E-2</v>
      </c>
      <c r="Q304" s="78"/>
      <c r="R304" s="75"/>
    </row>
    <row r="305" spans="1:18" ht="12.6" customHeight="1">
      <c r="A305" s="31">
        <v>38817</v>
      </c>
      <c r="B305" s="64" t="s">
        <v>44</v>
      </c>
      <c r="C305" s="90">
        <v>6.0199999999999997E-2</v>
      </c>
      <c r="D305" s="44" t="str">
        <f>IF(MONTH(A305)=MONTH(A306),"-",VLOOKUP(A305,'F03 inputs'!$AQ$8:$AV$3003,5))</f>
        <v>-</v>
      </c>
      <c r="E305" s="44" t="str">
        <f>IF(MONTH(A305)=MONTH(A306),"-",VLOOKUP(A305,'F03 inputs'!$AQ$8:$AV$3003,6))</f>
        <v>-</v>
      </c>
      <c r="F305" s="32">
        <f>VLOOKUP(B305,'F03 inputs'!$AW$9:$AZ$3003,3)</f>
        <v>1.4651240500975407E-4</v>
      </c>
      <c r="G305" s="32">
        <f>VLOOKUP(B305,'F03 inputs'!$AW$9:$AZ$3003,4)</f>
        <v>1.3167168134534362E-4</v>
      </c>
      <c r="I305" s="32">
        <f t="shared" si="24"/>
        <v>6.4433109040804622E-3</v>
      </c>
      <c r="J305" s="32">
        <f t="shared" si="25"/>
        <v>6.6643310904080461E-2</v>
      </c>
      <c r="K305" s="88">
        <f t="shared" si="26"/>
        <v>6.7753643626144777E-2</v>
      </c>
      <c r="M305" s="32">
        <f t="shared" si="27"/>
        <v>6.824200950324248E-3</v>
      </c>
      <c r="N305" s="32">
        <f t="shared" si="28"/>
        <v>6.7024200950324242E-2</v>
      </c>
      <c r="O305" s="43">
        <f t="shared" si="29"/>
        <v>6.8147261828581662E-2</v>
      </c>
      <c r="Q305" s="78"/>
      <c r="R305" s="75"/>
    </row>
    <row r="306" spans="1:18" ht="12.6" customHeight="1">
      <c r="A306" s="31">
        <v>38818</v>
      </c>
      <c r="B306" s="64" t="s">
        <v>44</v>
      </c>
      <c r="C306" s="90">
        <v>6.0299999999999999E-2</v>
      </c>
      <c r="D306" s="44" t="str">
        <f>IF(MONTH(A306)=MONTH(A307),"-",VLOOKUP(A306,'F03 inputs'!$AQ$8:$AV$3003,5))</f>
        <v>-</v>
      </c>
      <c r="E306" s="44" t="str">
        <f>IF(MONTH(A306)=MONTH(A307),"-",VLOOKUP(A306,'F03 inputs'!$AQ$8:$AV$3003,6))</f>
        <v>-</v>
      </c>
      <c r="F306" s="32">
        <f>VLOOKUP(B306,'F03 inputs'!$AW$9:$AZ$3003,3)</f>
        <v>1.4651240500975407E-4</v>
      </c>
      <c r="G306" s="32">
        <f>VLOOKUP(B306,'F03 inputs'!$AW$9:$AZ$3003,4)</f>
        <v>1.3167168134534362E-4</v>
      </c>
      <c r="I306" s="32">
        <f t="shared" si="24"/>
        <v>6.589823309090216E-3</v>
      </c>
      <c r="J306" s="32">
        <f t="shared" si="25"/>
        <v>6.6889823309090213E-2</v>
      </c>
      <c r="K306" s="88">
        <f t="shared" si="26"/>
        <v>6.8008385424670248E-2</v>
      </c>
      <c r="M306" s="32">
        <f t="shared" si="27"/>
        <v>6.9558726316695917E-3</v>
      </c>
      <c r="N306" s="32">
        <f t="shared" si="28"/>
        <v>6.7255872631669586E-2</v>
      </c>
      <c r="O306" s="43">
        <f t="shared" si="29"/>
        <v>6.8386710732531331E-2</v>
      </c>
      <c r="Q306" s="78"/>
      <c r="R306" s="75"/>
    </row>
    <row r="307" spans="1:18" ht="12.6" customHeight="1">
      <c r="A307" s="31">
        <v>38819</v>
      </c>
      <c r="B307" s="64" t="s">
        <v>44</v>
      </c>
      <c r="C307" s="90">
        <v>6.0049999999999999E-2</v>
      </c>
      <c r="D307" s="44" t="str">
        <f>IF(MONTH(A307)=MONTH(A308),"-",VLOOKUP(A307,'F03 inputs'!$AQ$8:$AV$3003,5))</f>
        <v>-</v>
      </c>
      <c r="E307" s="44" t="str">
        <f>IF(MONTH(A307)=MONTH(A308),"-",VLOOKUP(A307,'F03 inputs'!$AQ$8:$AV$3003,6))</f>
        <v>-</v>
      </c>
      <c r="F307" s="32">
        <f>VLOOKUP(B307,'F03 inputs'!$AW$9:$AZ$3003,3)</f>
        <v>1.4651240500975407E-4</v>
      </c>
      <c r="G307" s="32">
        <f>VLOOKUP(B307,'F03 inputs'!$AW$9:$AZ$3003,4)</f>
        <v>1.3167168134534362E-4</v>
      </c>
      <c r="I307" s="32">
        <f t="shared" si="24"/>
        <v>6.7363357140999697E-3</v>
      </c>
      <c r="J307" s="32">
        <f t="shared" si="25"/>
        <v>6.6786335714099976E-2</v>
      </c>
      <c r="K307" s="88">
        <f t="shared" si="26"/>
        <v>6.7901439373629247E-2</v>
      </c>
      <c r="M307" s="32">
        <f t="shared" si="27"/>
        <v>7.0875443130149355E-3</v>
      </c>
      <c r="N307" s="32">
        <f t="shared" si="28"/>
        <v>6.7137544313014941E-2</v>
      </c>
      <c r="O307" s="43">
        <f t="shared" si="29"/>
        <v>6.826440677711032E-2</v>
      </c>
      <c r="Q307" s="78"/>
      <c r="R307" s="75"/>
    </row>
    <row r="308" spans="1:18" ht="12.6" customHeight="1">
      <c r="A308" s="31">
        <v>38820</v>
      </c>
      <c r="B308" s="64" t="s">
        <v>44</v>
      </c>
      <c r="C308" s="90">
        <v>6.0499999999999998E-2</v>
      </c>
      <c r="D308" s="44" t="str">
        <f>IF(MONTH(A308)=MONTH(A309),"-",VLOOKUP(A308,'F03 inputs'!$AQ$8:$AV$3003,5))</f>
        <v>-</v>
      </c>
      <c r="E308" s="44" t="str">
        <f>IF(MONTH(A308)=MONTH(A309),"-",VLOOKUP(A308,'F03 inputs'!$AQ$8:$AV$3003,6))</f>
        <v>-</v>
      </c>
      <c r="F308" s="32">
        <f>VLOOKUP(B308,'F03 inputs'!$AW$9:$AZ$3003,3)</f>
        <v>1.4651240500975407E-4</v>
      </c>
      <c r="G308" s="32">
        <f>VLOOKUP(B308,'F03 inputs'!$AW$9:$AZ$3003,4)</f>
        <v>1.3167168134534362E-4</v>
      </c>
      <c r="I308" s="32">
        <f t="shared" si="24"/>
        <v>6.8828481191097234E-3</v>
      </c>
      <c r="J308" s="32">
        <f t="shared" si="25"/>
        <v>6.7382848119109717E-2</v>
      </c>
      <c r="K308" s="88">
        <f t="shared" si="26"/>
        <v>6.8517960174270698E-2</v>
      </c>
      <c r="M308" s="32">
        <f t="shared" si="27"/>
        <v>7.2192159943602792E-3</v>
      </c>
      <c r="N308" s="32">
        <f t="shared" si="28"/>
        <v>6.7719215994360274E-2</v>
      </c>
      <c r="O308" s="43">
        <f t="shared" si="29"/>
        <v>6.8865689048083212E-2</v>
      </c>
      <c r="Q308" s="78"/>
      <c r="R308" s="75"/>
    </row>
    <row r="309" spans="1:18" ht="12.6" customHeight="1">
      <c r="A309" s="31">
        <v>38825</v>
      </c>
      <c r="B309" s="64" t="s">
        <v>44</v>
      </c>
      <c r="C309" s="90">
        <v>6.0599999999999994E-2</v>
      </c>
      <c r="D309" s="44" t="str">
        <f>IF(MONTH(A309)=MONTH(A310),"-",VLOOKUP(A309,'F03 inputs'!$AQ$8:$AV$3003,5))</f>
        <v>-</v>
      </c>
      <c r="E309" s="44" t="str">
        <f>IF(MONTH(A309)=MONTH(A310),"-",VLOOKUP(A309,'F03 inputs'!$AQ$8:$AV$3003,6))</f>
        <v>-</v>
      </c>
      <c r="F309" s="32">
        <f>VLOOKUP(B309,'F03 inputs'!$AW$9:$AZ$3003,3)</f>
        <v>1.4651240500975407E-4</v>
      </c>
      <c r="G309" s="32">
        <f>VLOOKUP(B309,'F03 inputs'!$AW$9:$AZ$3003,4)</f>
        <v>1.3167168134534362E-4</v>
      </c>
      <c r="I309" s="32">
        <f t="shared" si="24"/>
        <v>7.0293605241194771E-3</v>
      </c>
      <c r="J309" s="32">
        <f t="shared" si="25"/>
        <v>6.762936052411947E-2</v>
      </c>
      <c r="K309" s="88">
        <f t="shared" si="26"/>
        <v>6.8772793125345011E-2</v>
      </c>
      <c r="M309" s="32">
        <f t="shared" si="27"/>
        <v>7.3508876757056229E-3</v>
      </c>
      <c r="N309" s="32">
        <f t="shared" si="28"/>
        <v>6.7950887675705618E-2</v>
      </c>
      <c r="O309" s="43">
        <f t="shared" si="29"/>
        <v>6.9105218459684759E-2</v>
      </c>
      <c r="Q309" s="78"/>
      <c r="R309" s="75"/>
    </row>
    <row r="310" spans="1:18" ht="12.6" customHeight="1">
      <c r="A310" s="31">
        <v>38826</v>
      </c>
      <c r="B310" s="64" t="s">
        <v>44</v>
      </c>
      <c r="C310" s="90">
        <v>6.0449999999999997E-2</v>
      </c>
      <c r="D310" s="44" t="str">
        <f>IF(MONTH(A310)=MONTH(A311),"-",VLOOKUP(A310,'F03 inputs'!$AQ$8:$AV$3003,5))</f>
        <v>-</v>
      </c>
      <c r="E310" s="44" t="str">
        <f>IF(MONTH(A310)=MONTH(A311),"-",VLOOKUP(A310,'F03 inputs'!$AQ$8:$AV$3003,6))</f>
        <v>-</v>
      </c>
      <c r="F310" s="32">
        <f>VLOOKUP(B310,'F03 inputs'!$AW$9:$AZ$3003,3)</f>
        <v>1.4651240500975407E-4</v>
      </c>
      <c r="G310" s="32">
        <f>VLOOKUP(B310,'F03 inputs'!$AW$9:$AZ$3003,4)</f>
        <v>1.3167168134534362E-4</v>
      </c>
      <c r="I310" s="32">
        <f t="shared" si="24"/>
        <v>7.1758729291292308E-3</v>
      </c>
      <c r="J310" s="32">
        <f t="shared" si="25"/>
        <v>6.7625872929129222E-2</v>
      </c>
      <c r="K310" s="88">
        <f t="shared" si="26"/>
        <v>6.8769187601485759E-2</v>
      </c>
      <c r="M310" s="32">
        <f t="shared" si="27"/>
        <v>7.4825593570509667E-3</v>
      </c>
      <c r="N310" s="32">
        <f t="shared" si="28"/>
        <v>6.7932559357050962E-2</v>
      </c>
      <c r="O310" s="43">
        <f t="shared" si="29"/>
        <v>6.9086267512250554E-2</v>
      </c>
      <c r="Q310" s="78"/>
      <c r="R310" s="75"/>
    </row>
    <row r="311" spans="1:18" ht="12.6" customHeight="1">
      <c r="A311" s="31">
        <v>38827</v>
      </c>
      <c r="B311" s="64" t="s">
        <v>44</v>
      </c>
      <c r="C311" s="90">
        <v>6.0850000000000001E-2</v>
      </c>
      <c r="D311" s="44" t="str">
        <f>IF(MONTH(A311)=MONTH(A312),"-",VLOOKUP(A311,'F03 inputs'!$AQ$8:$AV$3003,5))</f>
        <v>-</v>
      </c>
      <c r="E311" s="44" t="str">
        <f>IF(MONTH(A311)=MONTH(A312),"-",VLOOKUP(A311,'F03 inputs'!$AQ$8:$AV$3003,6))</f>
        <v>-</v>
      </c>
      <c r="F311" s="32">
        <f>VLOOKUP(B311,'F03 inputs'!$AW$9:$AZ$3003,3)</f>
        <v>1.4651240500975407E-4</v>
      </c>
      <c r="G311" s="32">
        <f>VLOOKUP(B311,'F03 inputs'!$AW$9:$AZ$3003,4)</f>
        <v>1.3167168134534362E-4</v>
      </c>
      <c r="I311" s="32">
        <f t="shared" si="24"/>
        <v>7.3223853341389845E-3</v>
      </c>
      <c r="J311" s="32">
        <f t="shared" si="25"/>
        <v>6.8172385334138982E-2</v>
      </c>
      <c r="K311" s="88">
        <f t="shared" si="26"/>
        <v>6.933425386467551E-2</v>
      </c>
      <c r="M311" s="32">
        <f t="shared" si="27"/>
        <v>7.6142310383963104E-3</v>
      </c>
      <c r="N311" s="32">
        <f t="shared" si="28"/>
        <v>6.8464231038396314E-2</v>
      </c>
      <c r="O311" s="43">
        <f t="shared" si="29"/>
        <v>6.9636068771316229E-2</v>
      </c>
      <c r="Q311" s="78"/>
      <c r="R311" s="75"/>
    </row>
    <row r="312" spans="1:18" ht="12.6" customHeight="1">
      <c r="A312" s="31">
        <v>38828</v>
      </c>
      <c r="B312" s="64" t="s">
        <v>44</v>
      </c>
      <c r="C312" s="90">
        <v>6.0999999999999999E-2</v>
      </c>
      <c r="D312" s="44" t="str">
        <f>IF(MONTH(A312)=MONTH(A313),"-",VLOOKUP(A312,'F03 inputs'!$AQ$8:$AV$3003,5))</f>
        <v>-</v>
      </c>
      <c r="E312" s="44" t="str">
        <f>IF(MONTH(A312)=MONTH(A313),"-",VLOOKUP(A312,'F03 inputs'!$AQ$8:$AV$3003,6))</f>
        <v>-</v>
      </c>
      <c r="F312" s="32">
        <f>VLOOKUP(B312,'F03 inputs'!$AW$9:$AZ$3003,3)</f>
        <v>1.4651240500975407E-4</v>
      </c>
      <c r="G312" s="32">
        <f>VLOOKUP(B312,'F03 inputs'!$AW$9:$AZ$3003,4)</f>
        <v>1.3167168134534362E-4</v>
      </c>
      <c r="I312" s="32">
        <f t="shared" si="24"/>
        <v>7.4688977391487383E-3</v>
      </c>
      <c r="J312" s="32">
        <f t="shared" si="25"/>
        <v>6.8468897739148743E-2</v>
      </c>
      <c r="K312" s="88">
        <f t="shared" si="26"/>
        <v>6.9640895228552102E-2</v>
      </c>
      <c r="M312" s="32">
        <f t="shared" si="27"/>
        <v>7.7459027197416541E-3</v>
      </c>
      <c r="N312" s="32">
        <f t="shared" si="28"/>
        <v>6.8745902719741653E-2</v>
      </c>
      <c r="O312" s="43">
        <f t="shared" si="29"/>
        <v>6.9927402504929459E-2</v>
      </c>
      <c r="Q312" s="78"/>
      <c r="R312" s="75"/>
    </row>
    <row r="313" spans="1:18" ht="12.6" customHeight="1">
      <c r="A313" s="31">
        <v>38831</v>
      </c>
      <c r="B313" s="64" t="s">
        <v>44</v>
      </c>
      <c r="C313" s="90">
        <v>6.0749999999999998E-2</v>
      </c>
      <c r="D313" s="44" t="str">
        <f>IF(MONTH(A313)=MONTH(A314),"-",VLOOKUP(A313,'F03 inputs'!$AQ$8:$AV$3003,5))</f>
        <v>-</v>
      </c>
      <c r="E313" s="44" t="str">
        <f>IF(MONTH(A313)=MONTH(A314),"-",VLOOKUP(A313,'F03 inputs'!$AQ$8:$AV$3003,6))</f>
        <v>-</v>
      </c>
      <c r="F313" s="32">
        <f>VLOOKUP(B313,'F03 inputs'!$AW$9:$AZ$3003,3)</f>
        <v>1.4651240500975407E-4</v>
      </c>
      <c r="G313" s="32">
        <f>VLOOKUP(B313,'F03 inputs'!$AW$9:$AZ$3003,4)</f>
        <v>1.3167168134534362E-4</v>
      </c>
      <c r="I313" s="32">
        <f t="shared" si="24"/>
        <v>7.615410144158492E-3</v>
      </c>
      <c r="J313" s="32">
        <f t="shared" si="25"/>
        <v>6.8365410144158492E-2</v>
      </c>
      <c r="K313" s="88">
        <f t="shared" si="26"/>
        <v>6.9533867470203292E-2</v>
      </c>
      <c r="M313" s="32">
        <f t="shared" si="27"/>
        <v>7.877574401086997E-3</v>
      </c>
      <c r="N313" s="32">
        <f t="shared" si="28"/>
        <v>6.8627574401086994E-2</v>
      </c>
      <c r="O313" s="43">
        <f t="shared" si="29"/>
        <v>6.9805010393131139E-2</v>
      </c>
      <c r="Q313" s="78"/>
      <c r="R313" s="75"/>
    </row>
    <row r="314" spans="1:18" ht="12.6" customHeight="1">
      <c r="A314" s="31">
        <v>38833</v>
      </c>
      <c r="B314" s="64" t="s">
        <v>44</v>
      </c>
      <c r="C314" s="90">
        <v>6.1449999999999998E-2</v>
      </c>
      <c r="D314" s="44" t="str">
        <f>IF(MONTH(A314)=MONTH(A315),"-",VLOOKUP(A314,'F03 inputs'!$AQ$8:$AV$3003,5))</f>
        <v>-</v>
      </c>
      <c r="E314" s="44" t="str">
        <f>IF(MONTH(A314)=MONTH(A315),"-",VLOOKUP(A314,'F03 inputs'!$AQ$8:$AV$3003,6))</f>
        <v>-</v>
      </c>
      <c r="F314" s="32">
        <f>VLOOKUP(B314,'F03 inputs'!$AW$9:$AZ$3003,3)</f>
        <v>1.4651240500975407E-4</v>
      </c>
      <c r="G314" s="32">
        <f>VLOOKUP(B314,'F03 inputs'!$AW$9:$AZ$3003,4)</f>
        <v>1.3167168134534362E-4</v>
      </c>
      <c r="I314" s="32">
        <f t="shared" si="24"/>
        <v>7.7619225491682457E-3</v>
      </c>
      <c r="J314" s="32">
        <f t="shared" si="25"/>
        <v>6.9211922549168248E-2</v>
      </c>
      <c r="K314" s="88">
        <f t="shared" si="26"/>
        <v>7.040949510490635E-2</v>
      </c>
      <c r="M314" s="32">
        <f t="shared" si="27"/>
        <v>8.0092460824323398E-3</v>
      </c>
      <c r="N314" s="32">
        <f t="shared" si="28"/>
        <v>6.9459246082432341E-2</v>
      </c>
      <c r="O314" s="43">
        <f t="shared" si="29"/>
        <v>7.066539279901729E-2</v>
      </c>
      <c r="Q314" s="78"/>
      <c r="R314" s="75"/>
    </row>
    <row r="315" spans="1:18" ht="12.6" customHeight="1">
      <c r="A315" s="31">
        <v>38834</v>
      </c>
      <c r="B315" s="64" t="s">
        <v>44</v>
      </c>
      <c r="C315" s="90">
        <v>6.1699999999999998E-2</v>
      </c>
      <c r="D315" s="44" t="str">
        <f>IF(MONTH(A315)=MONTH(A316),"-",VLOOKUP(A315,'F03 inputs'!$AQ$8:$AV$3003,5))</f>
        <v>-</v>
      </c>
      <c r="E315" s="44" t="str">
        <f>IF(MONTH(A315)=MONTH(A316),"-",VLOOKUP(A315,'F03 inputs'!$AQ$8:$AV$3003,6))</f>
        <v>-</v>
      </c>
      <c r="F315" s="32">
        <f>VLOOKUP(B315,'F03 inputs'!$AW$9:$AZ$3003,3)</f>
        <v>1.4651240500975407E-4</v>
      </c>
      <c r="G315" s="32">
        <f>VLOOKUP(B315,'F03 inputs'!$AW$9:$AZ$3003,4)</f>
        <v>1.3167168134534362E-4</v>
      </c>
      <c r="I315" s="32">
        <f t="shared" si="24"/>
        <v>7.9084349541779994E-3</v>
      </c>
      <c r="J315" s="32">
        <f t="shared" si="25"/>
        <v>6.9608434954177997E-2</v>
      </c>
      <c r="K315" s="88">
        <f t="shared" si="26"/>
        <v>7.0819768508370684E-2</v>
      </c>
      <c r="M315" s="32">
        <f t="shared" si="27"/>
        <v>8.1409177637776827E-3</v>
      </c>
      <c r="N315" s="32">
        <f t="shared" si="28"/>
        <v>6.9840917763777682E-2</v>
      </c>
      <c r="O315" s="43">
        <f t="shared" si="29"/>
        <v>7.1060356212299336E-2</v>
      </c>
      <c r="Q315" s="78"/>
      <c r="R315" s="75"/>
    </row>
    <row r="316" spans="1:18" ht="12.6" customHeight="1">
      <c r="A316" s="31">
        <v>38835</v>
      </c>
      <c r="B316" s="64" t="s">
        <v>44</v>
      </c>
      <c r="C316" s="90">
        <v>6.1500000000000006E-2</v>
      </c>
      <c r="D316" s="44">
        <f>IF(MONTH(A316)=MONTH(A317),"-",VLOOKUP(A316,'F03 inputs'!$AQ$8:$AV$3003,5))</f>
        <v>8.0549473591877592E-3</v>
      </c>
      <c r="E316" s="44">
        <f>IF(MONTH(A316)=MONTH(A317),"-",VLOOKUP(A316,'F03 inputs'!$AQ$8:$AV$3003,6))</f>
        <v>8.2725894451230273E-3</v>
      </c>
      <c r="F316" s="32">
        <f>VLOOKUP(B316,'F03 inputs'!$AW$9:$AZ$3003,3)</f>
        <v>1.4651240500975407E-4</v>
      </c>
      <c r="G316" s="32">
        <f>VLOOKUP(B316,'F03 inputs'!$AW$9:$AZ$3003,4)</f>
        <v>1.3167168134534362E-4</v>
      </c>
      <c r="I316" s="32">
        <f t="shared" si="24"/>
        <v>8.0549473591877592E-3</v>
      </c>
      <c r="J316" s="32">
        <f t="shared" si="25"/>
        <v>6.9554947359187769E-2</v>
      </c>
      <c r="K316" s="88">
        <f t="shared" si="26"/>
        <v>7.0764420034722608E-2</v>
      </c>
      <c r="M316" s="32">
        <f t="shared" si="27"/>
        <v>8.2725894451230273E-3</v>
      </c>
      <c r="N316" s="32">
        <f t="shared" si="28"/>
        <v>6.9772589445123032E-2</v>
      </c>
      <c r="O316" s="43">
        <f t="shared" si="29"/>
        <v>7.0989643004592207E-2</v>
      </c>
      <c r="Q316" s="78"/>
      <c r="R316" s="75"/>
    </row>
    <row r="317" spans="1:18" ht="12.6" customHeight="1">
      <c r="A317" s="31">
        <v>38838</v>
      </c>
      <c r="B317" s="64" t="s">
        <v>45</v>
      </c>
      <c r="C317" s="90">
        <v>6.1449999999999998E-2</v>
      </c>
      <c r="D317" s="44" t="str">
        <f>IF(MONTH(A317)=MONTH(A318),"-",VLOOKUP(A317,'F03 inputs'!$AQ$8:$AV$3003,5))</f>
        <v>-</v>
      </c>
      <c r="E317" s="44" t="str">
        <f>IF(MONTH(A317)=MONTH(A318),"-",VLOOKUP(A317,'F03 inputs'!$AQ$8:$AV$3003,6))</f>
        <v>-</v>
      </c>
      <c r="F317" s="32">
        <f>VLOOKUP(B317,'F03 inputs'!$AW$9:$AZ$3003,3)</f>
        <v>-8.4815092725890985E-6</v>
      </c>
      <c r="G317" s="32">
        <f>VLOOKUP(B317,'F03 inputs'!$AW$9:$AZ$3003,4)</f>
        <v>-6.4780294658261198E-6</v>
      </c>
      <c r="I317" s="32">
        <f t="shared" si="24"/>
        <v>8.0464658499151704E-3</v>
      </c>
      <c r="J317" s="32">
        <f t="shared" si="25"/>
        <v>6.9496465849915173E-2</v>
      </c>
      <c r="K317" s="88">
        <f t="shared" si="26"/>
        <v>7.070390554132211E-2</v>
      </c>
      <c r="M317" s="32">
        <f t="shared" si="27"/>
        <v>8.266111415657201E-3</v>
      </c>
      <c r="N317" s="32">
        <f t="shared" si="28"/>
        <v>6.97161114156572E-2</v>
      </c>
      <c r="O317" s="43">
        <f t="shared" si="29"/>
        <v>7.0931195463387331E-2</v>
      </c>
      <c r="Q317" s="78"/>
      <c r="R317" s="75"/>
    </row>
    <row r="318" spans="1:18" ht="12.6" customHeight="1">
      <c r="A318" s="31">
        <v>38839</v>
      </c>
      <c r="B318" s="64" t="s">
        <v>45</v>
      </c>
      <c r="C318" s="90">
        <v>6.1950000000000005E-2</v>
      </c>
      <c r="D318" s="44" t="str">
        <f>IF(MONTH(A318)=MONTH(A319),"-",VLOOKUP(A318,'F03 inputs'!$AQ$8:$AV$3003,5))</f>
        <v>-</v>
      </c>
      <c r="E318" s="44" t="str">
        <f>IF(MONTH(A318)=MONTH(A319),"-",VLOOKUP(A318,'F03 inputs'!$AQ$8:$AV$3003,6))</f>
        <v>-</v>
      </c>
      <c r="F318" s="32">
        <f>VLOOKUP(B318,'F03 inputs'!$AW$9:$AZ$3003,3)</f>
        <v>-8.4815092725890985E-6</v>
      </c>
      <c r="G318" s="32">
        <f>VLOOKUP(B318,'F03 inputs'!$AW$9:$AZ$3003,4)</f>
        <v>-6.4780294658261198E-6</v>
      </c>
      <c r="I318" s="32">
        <f t="shared" si="24"/>
        <v>8.0379843406425816E-3</v>
      </c>
      <c r="J318" s="32">
        <f t="shared" si="25"/>
        <v>6.9987984340642587E-2</v>
      </c>
      <c r="K318" s="88">
        <f t="shared" si="26"/>
        <v>7.1212563828659148E-2</v>
      </c>
      <c r="M318" s="32">
        <f t="shared" si="27"/>
        <v>8.2596333861913746E-3</v>
      </c>
      <c r="N318" s="32">
        <f t="shared" si="28"/>
        <v>7.0209633386191378E-2</v>
      </c>
      <c r="O318" s="43">
        <f t="shared" si="29"/>
        <v>7.1441981541247035E-2</v>
      </c>
      <c r="Q318" s="78"/>
      <c r="R318" s="75"/>
    </row>
    <row r="319" spans="1:18" ht="12.6" customHeight="1">
      <c r="A319" s="31">
        <v>38840</v>
      </c>
      <c r="B319" s="64" t="s">
        <v>45</v>
      </c>
      <c r="C319" s="90">
        <v>6.225E-2</v>
      </c>
      <c r="D319" s="44" t="str">
        <f>IF(MONTH(A319)=MONTH(A320),"-",VLOOKUP(A319,'F03 inputs'!$AQ$8:$AV$3003,5))</f>
        <v>-</v>
      </c>
      <c r="E319" s="44" t="str">
        <f>IF(MONTH(A319)=MONTH(A320),"-",VLOOKUP(A319,'F03 inputs'!$AQ$8:$AV$3003,6))</f>
        <v>-</v>
      </c>
      <c r="F319" s="32">
        <f>VLOOKUP(B319,'F03 inputs'!$AW$9:$AZ$3003,3)</f>
        <v>-8.4815092725890985E-6</v>
      </c>
      <c r="G319" s="32">
        <f>VLOOKUP(B319,'F03 inputs'!$AW$9:$AZ$3003,4)</f>
        <v>-6.4780294658261198E-6</v>
      </c>
      <c r="I319" s="32">
        <f t="shared" si="24"/>
        <v>8.0295028313699928E-3</v>
      </c>
      <c r="J319" s="32">
        <f t="shared" si="25"/>
        <v>7.0279502831369994E-2</v>
      </c>
      <c r="K319" s="88">
        <f t="shared" si="26"/>
        <v>7.1514304960926145E-2</v>
      </c>
      <c r="M319" s="32">
        <f t="shared" si="27"/>
        <v>8.2531553567255483E-3</v>
      </c>
      <c r="N319" s="32">
        <f t="shared" si="28"/>
        <v>7.050315535672555E-2</v>
      </c>
      <c r="O319" s="43">
        <f t="shared" si="29"/>
        <v>7.1745829085539281E-2</v>
      </c>
      <c r="Q319" s="78"/>
      <c r="R319" s="75"/>
    </row>
    <row r="320" spans="1:18" ht="12.6" customHeight="1">
      <c r="A320" s="31">
        <v>38841</v>
      </c>
      <c r="B320" s="64" t="s">
        <v>45</v>
      </c>
      <c r="C320" s="90">
        <v>6.25E-2</v>
      </c>
      <c r="D320" s="44" t="str">
        <f>IF(MONTH(A320)=MONTH(A321),"-",VLOOKUP(A320,'F03 inputs'!$AQ$8:$AV$3003,5))</f>
        <v>-</v>
      </c>
      <c r="E320" s="44" t="str">
        <f>IF(MONTH(A320)=MONTH(A321),"-",VLOOKUP(A320,'F03 inputs'!$AQ$8:$AV$3003,6))</f>
        <v>-</v>
      </c>
      <c r="F320" s="32">
        <f>VLOOKUP(B320,'F03 inputs'!$AW$9:$AZ$3003,3)</f>
        <v>-8.4815092725890985E-6</v>
      </c>
      <c r="G320" s="32">
        <f>VLOOKUP(B320,'F03 inputs'!$AW$9:$AZ$3003,4)</f>
        <v>-6.4780294658261198E-6</v>
      </c>
      <c r="I320" s="32">
        <f t="shared" si="24"/>
        <v>8.021021322097404E-3</v>
      </c>
      <c r="J320" s="32">
        <f t="shared" si="25"/>
        <v>7.0521021322097407E-2</v>
      </c>
      <c r="K320" s="88">
        <f t="shared" si="26"/>
        <v>7.1764324934175283E-2</v>
      </c>
      <c r="M320" s="32">
        <f t="shared" si="27"/>
        <v>8.2466773272597219E-3</v>
      </c>
      <c r="N320" s="32">
        <f t="shared" si="28"/>
        <v>7.0746677327259727E-2</v>
      </c>
      <c r="O320" s="43">
        <f t="shared" si="29"/>
        <v>7.1997950415471745E-2</v>
      </c>
      <c r="Q320" s="78"/>
      <c r="R320" s="75"/>
    </row>
    <row r="321" spans="1:18" ht="12.6" customHeight="1">
      <c r="A321" s="31">
        <v>38842</v>
      </c>
      <c r="B321" s="64" t="s">
        <v>45</v>
      </c>
      <c r="C321" s="90">
        <v>6.2350000000000003E-2</v>
      </c>
      <c r="D321" s="44" t="str">
        <f>IF(MONTH(A321)=MONTH(A322),"-",VLOOKUP(A321,'F03 inputs'!$AQ$8:$AV$3003,5))</f>
        <v>-</v>
      </c>
      <c r="E321" s="44" t="str">
        <f>IF(MONTH(A321)=MONTH(A322),"-",VLOOKUP(A321,'F03 inputs'!$AQ$8:$AV$3003,6))</f>
        <v>-</v>
      </c>
      <c r="F321" s="32">
        <f>VLOOKUP(B321,'F03 inputs'!$AW$9:$AZ$3003,3)</f>
        <v>-8.4815092725890985E-6</v>
      </c>
      <c r="G321" s="32">
        <f>VLOOKUP(B321,'F03 inputs'!$AW$9:$AZ$3003,4)</f>
        <v>-6.4780294658261198E-6</v>
      </c>
      <c r="I321" s="32">
        <f t="shared" si="24"/>
        <v>8.0125398128248152E-3</v>
      </c>
      <c r="J321" s="32">
        <f t="shared" si="25"/>
        <v>7.0362539812824823E-2</v>
      </c>
      <c r="K321" s="88">
        <f t="shared" si="26"/>
        <v>7.1600261565052836E-2</v>
      </c>
      <c r="M321" s="32">
        <f t="shared" si="27"/>
        <v>8.2401992977938956E-3</v>
      </c>
      <c r="N321" s="32">
        <f t="shared" si="28"/>
        <v>7.0590199297793893E-2</v>
      </c>
      <c r="O321" s="43">
        <f t="shared" si="29"/>
        <v>7.1835943357019483E-2</v>
      </c>
      <c r="Q321" s="78"/>
      <c r="R321" s="75"/>
    </row>
    <row r="322" spans="1:18" ht="12.6" customHeight="1">
      <c r="A322" s="31">
        <v>38845</v>
      </c>
      <c r="B322" s="64" t="s">
        <v>45</v>
      </c>
      <c r="C322" s="90">
        <v>6.2100000000000002E-2</v>
      </c>
      <c r="D322" s="44" t="str">
        <f>IF(MONTH(A322)=MONTH(A323),"-",VLOOKUP(A322,'F03 inputs'!$AQ$8:$AV$3003,5))</f>
        <v>-</v>
      </c>
      <c r="E322" s="44" t="str">
        <f>IF(MONTH(A322)=MONTH(A323),"-",VLOOKUP(A322,'F03 inputs'!$AQ$8:$AV$3003,6))</f>
        <v>-</v>
      </c>
      <c r="F322" s="32">
        <f>VLOOKUP(B322,'F03 inputs'!$AW$9:$AZ$3003,3)</f>
        <v>-8.4815092725890985E-6</v>
      </c>
      <c r="G322" s="32">
        <f>VLOOKUP(B322,'F03 inputs'!$AW$9:$AZ$3003,4)</f>
        <v>-6.4780294658261198E-6</v>
      </c>
      <c r="I322" s="32">
        <f t="shared" si="24"/>
        <v>8.0040583035522264E-3</v>
      </c>
      <c r="J322" s="32">
        <f t="shared" si="25"/>
        <v>7.0104058303552236E-2</v>
      </c>
      <c r="K322" s="88">
        <f t="shared" si="26"/>
        <v>7.1332703051209423E-2</v>
      </c>
      <c r="M322" s="32">
        <f t="shared" si="27"/>
        <v>8.2337212683280692E-3</v>
      </c>
      <c r="N322" s="32">
        <f t="shared" si="28"/>
        <v>7.033372126832807E-2</v>
      </c>
      <c r="O322" s="43">
        <f t="shared" si="29"/>
        <v>7.1570429355190646E-2</v>
      </c>
      <c r="Q322" s="78"/>
      <c r="R322" s="75"/>
    </row>
    <row r="323" spans="1:18" ht="12.6" customHeight="1">
      <c r="A323" s="31">
        <v>38846</v>
      </c>
      <c r="B323" s="64" t="s">
        <v>45</v>
      </c>
      <c r="C323" s="90">
        <v>6.2300000000000001E-2</v>
      </c>
      <c r="D323" s="44" t="str">
        <f>IF(MONTH(A323)=MONTH(A324),"-",VLOOKUP(A323,'F03 inputs'!$AQ$8:$AV$3003,5))</f>
        <v>-</v>
      </c>
      <c r="E323" s="44" t="str">
        <f>IF(MONTH(A323)=MONTH(A324),"-",VLOOKUP(A323,'F03 inputs'!$AQ$8:$AV$3003,6))</f>
        <v>-</v>
      </c>
      <c r="F323" s="32">
        <f>VLOOKUP(B323,'F03 inputs'!$AW$9:$AZ$3003,3)</f>
        <v>-8.4815092725890985E-6</v>
      </c>
      <c r="G323" s="32">
        <f>VLOOKUP(B323,'F03 inputs'!$AW$9:$AZ$3003,4)</f>
        <v>-6.4780294658261198E-6</v>
      </c>
      <c r="I323" s="32">
        <f t="shared" si="24"/>
        <v>7.9955767942796376E-3</v>
      </c>
      <c r="J323" s="32">
        <f t="shared" si="25"/>
        <v>7.0295576794279641E-2</v>
      </c>
      <c r="K323" s="88">
        <f t="shared" si="26"/>
        <v>7.1530943823489679E-2</v>
      </c>
      <c r="M323" s="32">
        <f t="shared" si="27"/>
        <v>8.2272432388622429E-3</v>
      </c>
      <c r="N323" s="32">
        <f t="shared" si="28"/>
        <v>7.0527243238862239E-2</v>
      </c>
      <c r="O323" s="43">
        <f t="shared" si="29"/>
        <v>7.1770766248580475E-2</v>
      </c>
      <c r="Q323" s="78"/>
      <c r="R323" s="75"/>
    </row>
    <row r="324" spans="1:18" ht="12.6" customHeight="1">
      <c r="A324" s="31">
        <v>38847</v>
      </c>
      <c r="B324" s="64" t="s">
        <v>45</v>
      </c>
      <c r="C324" s="90">
        <v>6.2649999999999997E-2</v>
      </c>
      <c r="D324" s="44" t="str">
        <f>IF(MONTH(A324)=MONTH(A325),"-",VLOOKUP(A324,'F03 inputs'!$AQ$8:$AV$3003,5))</f>
        <v>-</v>
      </c>
      <c r="E324" s="44" t="str">
        <f>IF(MONTH(A324)=MONTH(A325),"-",VLOOKUP(A324,'F03 inputs'!$AQ$8:$AV$3003,6))</f>
        <v>-</v>
      </c>
      <c r="F324" s="32">
        <f>VLOOKUP(B324,'F03 inputs'!$AW$9:$AZ$3003,3)</f>
        <v>-8.4815092725890985E-6</v>
      </c>
      <c r="G324" s="32">
        <f>VLOOKUP(B324,'F03 inputs'!$AW$9:$AZ$3003,4)</f>
        <v>-6.4780294658261198E-6</v>
      </c>
      <c r="I324" s="32">
        <f t="shared" si="24"/>
        <v>7.9870952850070488E-3</v>
      </c>
      <c r="J324" s="32">
        <f t="shared" si="25"/>
        <v>7.0637095285007043E-2</v>
      </c>
      <c r="K324" s="88">
        <f t="shared" si="26"/>
        <v>7.1884495092582767E-2</v>
      </c>
      <c r="M324" s="32">
        <f t="shared" si="27"/>
        <v>8.2207652093964165E-3</v>
      </c>
      <c r="N324" s="32">
        <f t="shared" si="28"/>
        <v>7.0870765209396419E-2</v>
      </c>
      <c r="O324" s="43">
        <f t="shared" si="29"/>
        <v>7.2126431549737857E-2</v>
      </c>
      <c r="Q324" s="78"/>
      <c r="R324" s="75"/>
    </row>
    <row r="325" spans="1:18" ht="12.6" customHeight="1">
      <c r="A325" s="31">
        <v>38848</v>
      </c>
      <c r="B325" s="64" t="s">
        <v>45</v>
      </c>
      <c r="C325" s="90">
        <v>6.2600000000000003E-2</v>
      </c>
      <c r="D325" s="44" t="str">
        <f>IF(MONTH(A325)=MONTH(A326),"-",VLOOKUP(A325,'F03 inputs'!$AQ$8:$AV$3003,5))</f>
        <v>-</v>
      </c>
      <c r="E325" s="44" t="str">
        <f>IF(MONTH(A325)=MONTH(A326),"-",VLOOKUP(A325,'F03 inputs'!$AQ$8:$AV$3003,6))</f>
        <v>-</v>
      </c>
      <c r="F325" s="32">
        <f>VLOOKUP(B325,'F03 inputs'!$AW$9:$AZ$3003,3)</f>
        <v>-8.4815092725890985E-6</v>
      </c>
      <c r="G325" s="32">
        <f>VLOOKUP(B325,'F03 inputs'!$AW$9:$AZ$3003,4)</f>
        <v>-6.4780294658261198E-6</v>
      </c>
      <c r="I325" s="32">
        <f t="shared" si="24"/>
        <v>7.97861377573446E-3</v>
      </c>
      <c r="J325" s="32">
        <f t="shared" si="25"/>
        <v>7.0578613775734461E-2</v>
      </c>
      <c r="K325" s="88">
        <f t="shared" si="26"/>
        <v>7.1823948956360573E-2</v>
      </c>
      <c r="M325" s="32">
        <f t="shared" si="27"/>
        <v>8.2142871799305902E-3</v>
      </c>
      <c r="N325" s="32">
        <f t="shared" si="28"/>
        <v>7.0814287179930588E-2</v>
      </c>
      <c r="O325" s="43">
        <f t="shared" si="29"/>
        <v>7.2067952997130869E-2</v>
      </c>
      <c r="Q325" s="78"/>
      <c r="R325" s="75"/>
    </row>
    <row r="326" spans="1:18" ht="12.6" customHeight="1">
      <c r="A326" s="31">
        <v>38849</v>
      </c>
      <c r="B326" s="64" t="s">
        <v>45</v>
      </c>
      <c r="C326" s="90">
        <v>6.2649999999999997E-2</v>
      </c>
      <c r="D326" s="44" t="str">
        <f>IF(MONTH(A326)=MONTH(A327),"-",VLOOKUP(A326,'F03 inputs'!$AQ$8:$AV$3003,5))</f>
        <v>-</v>
      </c>
      <c r="E326" s="44" t="str">
        <f>IF(MONTH(A326)=MONTH(A327),"-",VLOOKUP(A326,'F03 inputs'!$AQ$8:$AV$3003,6))</f>
        <v>-</v>
      </c>
      <c r="F326" s="32">
        <f>VLOOKUP(B326,'F03 inputs'!$AW$9:$AZ$3003,3)</f>
        <v>-8.4815092725890985E-6</v>
      </c>
      <c r="G326" s="32">
        <f>VLOOKUP(B326,'F03 inputs'!$AW$9:$AZ$3003,4)</f>
        <v>-6.4780294658261198E-6</v>
      </c>
      <c r="I326" s="32">
        <f t="shared" ref="I326:I389" si="30">IF(D326&lt;&gt;"-",D326,I325+F326)</f>
        <v>7.9701322664618712E-3</v>
      </c>
      <c r="J326" s="32">
        <f t="shared" ref="J326:J389" si="31">C326+I326</f>
        <v>7.0620132266461869E-2</v>
      </c>
      <c r="K326" s="88">
        <f t="shared" ref="K326:K389" si="32">EFFECT(J326,2)</f>
        <v>7.1866933036794922E-2</v>
      </c>
      <c r="M326" s="32">
        <f t="shared" ref="M326:M389" si="33">IF(E326&lt;&gt;"-",E326,M325+G326)</f>
        <v>8.2078091504647639E-3</v>
      </c>
      <c r="N326" s="32">
        <f t="shared" ref="N326:N389" si="34">C326+M326</f>
        <v>7.0857809150464759E-2</v>
      </c>
      <c r="O326" s="43">
        <f t="shared" ref="O326:O389" si="35">EFFECT(N326,2)</f>
        <v>7.2113016429865562E-2</v>
      </c>
      <c r="Q326" s="78"/>
      <c r="R326" s="75"/>
    </row>
    <row r="327" spans="1:18" ht="12.6" customHeight="1">
      <c r="A327" s="31">
        <v>38852</v>
      </c>
      <c r="B327" s="64" t="s">
        <v>45</v>
      </c>
      <c r="C327" s="90">
        <v>6.2800000000000009E-2</v>
      </c>
      <c r="D327" s="44" t="str">
        <f>IF(MONTH(A327)=MONTH(A328),"-",VLOOKUP(A327,'F03 inputs'!$AQ$8:$AV$3003,5))</f>
        <v>-</v>
      </c>
      <c r="E327" s="44" t="str">
        <f>IF(MONTH(A327)=MONTH(A328),"-",VLOOKUP(A327,'F03 inputs'!$AQ$8:$AV$3003,6))</f>
        <v>-</v>
      </c>
      <c r="F327" s="32">
        <f>VLOOKUP(B327,'F03 inputs'!$AW$9:$AZ$3003,3)</f>
        <v>-8.4815092725890985E-6</v>
      </c>
      <c r="G327" s="32">
        <f>VLOOKUP(B327,'F03 inputs'!$AW$9:$AZ$3003,4)</f>
        <v>-6.4780294658261198E-6</v>
      </c>
      <c r="I327" s="32">
        <f t="shared" si="30"/>
        <v>7.9616507571892824E-3</v>
      </c>
      <c r="J327" s="32">
        <f t="shared" si="31"/>
        <v>7.0761650757189293E-2</v>
      </c>
      <c r="K327" s="88">
        <f t="shared" si="32"/>
        <v>7.2013453561659668E-2</v>
      </c>
      <c r="M327" s="32">
        <f t="shared" si="33"/>
        <v>8.2013311209989375E-3</v>
      </c>
      <c r="N327" s="32">
        <f t="shared" si="34"/>
        <v>7.1001331120998948E-2</v>
      </c>
      <c r="O327" s="43">
        <f t="shared" si="35"/>
        <v>7.2261628376237397E-2</v>
      </c>
      <c r="Q327" s="78"/>
      <c r="R327" s="75"/>
    </row>
    <row r="328" spans="1:18" ht="12.6" customHeight="1">
      <c r="A328" s="31">
        <v>38853</v>
      </c>
      <c r="B328" s="64" t="s">
        <v>45</v>
      </c>
      <c r="C328" s="90">
        <v>6.225E-2</v>
      </c>
      <c r="D328" s="44" t="str">
        <f>IF(MONTH(A328)=MONTH(A329),"-",VLOOKUP(A328,'F03 inputs'!$AQ$8:$AV$3003,5))</f>
        <v>-</v>
      </c>
      <c r="E328" s="44" t="str">
        <f>IF(MONTH(A328)=MONTH(A329),"-",VLOOKUP(A328,'F03 inputs'!$AQ$8:$AV$3003,6))</f>
        <v>-</v>
      </c>
      <c r="F328" s="32">
        <f>VLOOKUP(B328,'F03 inputs'!$AW$9:$AZ$3003,3)</f>
        <v>-8.4815092725890985E-6</v>
      </c>
      <c r="G328" s="32">
        <f>VLOOKUP(B328,'F03 inputs'!$AW$9:$AZ$3003,4)</f>
        <v>-6.4780294658261198E-6</v>
      </c>
      <c r="I328" s="32">
        <f t="shared" si="30"/>
        <v>7.9531692479166936E-3</v>
      </c>
      <c r="J328" s="32">
        <f t="shared" si="31"/>
        <v>7.0203169247916697E-2</v>
      </c>
      <c r="K328" s="88">
        <f t="shared" si="32"/>
        <v>7.1435290491029813E-2</v>
      </c>
      <c r="M328" s="32">
        <f t="shared" si="33"/>
        <v>8.1948530915331112E-3</v>
      </c>
      <c r="N328" s="32">
        <f t="shared" si="34"/>
        <v>7.0444853091533116E-2</v>
      </c>
      <c r="O328" s="43">
        <f t="shared" si="35"/>
        <v>7.1685472423305141E-2</v>
      </c>
      <c r="Q328" s="78"/>
      <c r="R328" s="75"/>
    </row>
    <row r="329" spans="1:18" ht="12.6" customHeight="1">
      <c r="A329" s="31">
        <v>38854</v>
      </c>
      <c r="B329" s="64" t="s">
        <v>45</v>
      </c>
      <c r="C329" s="90">
        <v>6.2199999999999998E-2</v>
      </c>
      <c r="D329" s="44" t="str">
        <f>IF(MONTH(A329)=MONTH(A330),"-",VLOOKUP(A329,'F03 inputs'!$AQ$8:$AV$3003,5))</f>
        <v>-</v>
      </c>
      <c r="E329" s="44" t="str">
        <f>IF(MONTH(A329)=MONTH(A330),"-",VLOOKUP(A329,'F03 inputs'!$AQ$8:$AV$3003,6))</f>
        <v>-</v>
      </c>
      <c r="F329" s="32">
        <f>VLOOKUP(B329,'F03 inputs'!$AW$9:$AZ$3003,3)</f>
        <v>-8.4815092725890985E-6</v>
      </c>
      <c r="G329" s="32">
        <f>VLOOKUP(B329,'F03 inputs'!$AW$9:$AZ$3003,4)</f>
        <v>-6.4780294658261198E-6</v>
      </c>
      <c r="I329" s="32">
        <f t="shared" si="30"/>
        <v>7.9446877386441048E-3</v>
      </c>
      <c r="J329" s="32">
        <f t="shared" si="31"/>
        <v>7.0144687738644101E-2</v>
      </c>
      <c r="K329" s="88">
        <f t="shared" si="32"/>
        <v>7.1374757043132231E-2</v>
      </c>
      <c r="M329" s="32">
        <f t="shared" si="33"/>
        <v>8.1883750620672848E-3</v>
      </c>
      <c r="N329" s="32">
        <f t="shared" si="34"/>
        <v>7.0388375062067285E-2</v>
      </c>
      <c r="O329" s="43">
        <f t="shared" si="35"/>
        <v>7.1627005898036611E-2</v>
      </c>
      <c r="Q329" s="78"/>
      <c r="R329" s="75"/>
    </row>
    <row r="330" spans="1:18" ht="12.6" customHeight="1">
      <c r="A330" s="31">
        <v>38855</v>
      </c>
      <c r="B330" s="64" t="s">
        <v>45</v>
      </c>
      <c r="C330" s="90">
        <v>6.2649999999999997E-2</v>
      </c>
      <c r="D330" s="44" t="str">
        <f>IF(MONTH(A330)=MONTH(A331),"-",VLOOKUP(A330,'F03 inputs'!$AQ$8:$AV$3003,5))</f>
        <v>-</v>
      </c>
      <c r="E330" s="44" t="str">
        <f>IF(MONTH(A330)=MONTH(A331),"-",VLOOKUP(A330,'F03 inputs'!$AQ$8:$AV$3003,6))</f>
        <v>-</v>
      </c>
      <c r="F330" s="32">
        <f>VLOOKUP(B330,'F03 inputs'!$AW$9:$AZ$3003,3)</f>
        <v>-8.4815092725890985E-6</v>
      </c>
      <c r="G330" s="32">
        <f>VLOOKUP(B330,'F03 inputs'!$AW$9:$AZ$3003,4)</f>
        <v>-6.4780294658261198E-6</v>
      </c>
      <c r="I330" s="32">
        <f t="shared" si="30"/>
        <v>7.936206229371516E-3</v>
      </c>
      <c r="J330" s="32">
        <f t="shared" si="31"/>
        <v>7.0586206229371506E-2</v>
      </c>
      <c r="K330" s="88">
        <f t="shared" si="32"/>
        <v>7.1831809356835308E-2</v>
      </c>
      <c r="M330" s="32">
        <f t="shared" si="33"/>
        <v>8.1818970326014585E-3</v>
      </c>
      <c r="N330" s="32">
        <f t="shared" si="34"/>
        <v>7.0831897032601454E-2</v>
      </c>
      <c r="O330" s="43">
        <f t="shared" si="35"/>
        <v>7.2086186441910893E-2</v>
      </c>
      <c r="Q330" s="78"/>
      <c r="R330" s="75"/>
    </row>
    <row r="331" spans="1:18" ht="12.6" customHeight="1">
      <c r="A331" s="31">
        <v>38856</v>
      </c>
      <c r="B331" s="64" t="s">
        <v>45</v>
      </c>
      <c r="C331" s="90">
        <v>6.1799999999999994E-2</v>
      </c>
      <c r="D331" s="44" t="str">
        <f>IF(MONTH(A331)=MONTH(A332),"-",VLOOKUP(A331,'F03 inputs'!$AQ$8:$AV$3003,5))</f>
        <v>-</v>
      </c>
      <c r="E331" s="44" t="str">
        <f>IF(MONTH(A331)=MONTH(A332),"-",VLOOKUP(A331,'F03 inputs'!$AQ$8:$AV$3003,6))</f>
        <v>-</v>
      </c>
      <c r="F331" s="32">
        <f>VLOOKUP(B331,'F03 inputs'!$AW$9:$AZ$3003,3)</f>
        <v>-8.4815092725890985E-6</v>
      </c>
      <c r="G331" s="32">
        <f>VLOOKUP(B331,'F03 inputs'!$AW$9:$AZ$3003,4)</f>
        <v>-6.4780294658261198E-6</v>
      </c>
      <c r="I331" s="32">
        <f t="shared" si="30"/>
        <v>7.9277247200989272E-3</v>
      </c>
      <c r="J331" s="32">
        <f t="shared" si="31"/>
        <v>6.9727724720098916E-2</v>
      </c>
      <c r="K331" s="88">
        <f t="shared" si="32"/>
        <v>7.0943213618759327E-2</v>
      </c>
      <c r="M331" s="32">
        <f t="shared" si="33"/>
        <v>8.1754190031356321E-3</v>
      </c>
      <c r="N331" s="32">
        <f t="shared" si="34"/>
        <v>6.9975419003135628E-2</v>
      </c>
      <c r="O331" s="43">
        <f t="shared" si="35"/>
        <v>7.1199558819301734E-2</v>
      </c>
      <c r="Q331" s="78"/>
      <c r="R331" s="75"/>
    </row>
    <row r="332" spans="1:18" ht="12.6" customHeight="1">
      <c r="A332" s="31">
        <v>38859</v>
      </c>
      <c r="B332" s="64" t="s">
        <v>45</v>
      </c>
      <c r="C332" s="90">
        <v>6.1500000000000006E-2</v>
      </c>
      <c r="D332" s="44" t="str">
        <f>IF(MONTH(A332)=MONTH(A333),"-",VLOOKUP(A332,'F03 inputs'!$AQ$8:$AV$3003,5))</f>
        <v>-</v>
      </c>
      <c r="E332" s="44" t="str">
        <f>IF(MONTH(A332)=MONTH(A333),"-",VLOOKUP(A332,'F03 inputs'!$AQ$8:$AV$3003,6))</f>
        <v>-</v>
      </c>
      <c r="F332" s="32">
        <f>VLOOKUP(B332,'F03 inputs'!$AW$9:$AZ$3003,3)</f>
        <v>-8.4815092725890985E-6</v>
      </c>
      <c r="G332" s="32">
        <f>VLOOKUP(B332,'F03 inputs'!$AW$9:$AZ$3003,4)</f>
        <v>-6.4780294658261198E-6</v>
      </c>
      <c r="I332" s="32">
        <f t="shared" si="30"/>
        <v>7.9192432108263384E-3</v>
      </c>
      <c r="J332" s="32">
        <f t="shared" si="31"/>
        <v>6.9419243210826348E-2</v>
      </c>
      <c r="K332" s="88">
        <f t="shared" si="32"/>
        <v>7.0624001042817408E-2</v>
      </c>
      <c r="M332" s="32">
        <f t="shared" si="33"/>
        <v>8.1689409736698058E-3</v>
      </c>
      <c r="N332" s="32">
        <f t="shared" si="34"/>
        <v>6.966894097366981E-2</v>
      </c>
      <c r="O332" s="43">
        <f t="shared" si="35"/>
        <v>7.0882381307767917E-2</v>
      </c>
      <c r="Q332" s="78"/>
      <c r="R332" s="75"/>
    </row>
    <row r="333" spans="1:18" ht="12.6" customHeight="1">
      <c r="A333" s="31">
        <v>38860</v>
      </c>
      <c r="B333" s="64" t="s">
        <v>45</v>
      </c>
      <c r="C333" s="90">
        <v>6.1249999999999999E-2</v>
      </c>
      <c r="D333" s="44" t="str">
        <f>IF(MONTH(A333)=MONTH(A334),"-",VLOOKUP(A333,'F03 inputs'!$AQ$8:$AV$3003,5))</f>
        <v>-</v>
      </c>
      <c r="E333" s="44" t="str">
        <f>IF(MONTH(A333)=MONTH(A334),"-",VLOOKUP(A333,'F03 inputs'!$AQ$8:$AV$3003,6))</f>
        <v>-</v>
      </c>
      <c r="F333" s="32">
        <f>VLOOKUP(B333,'F03 inputs'!$AW$9:$AZ$3003,3)</f>
        <v>-8.4815092725890985E-6</v>
      </c>
      <c r="G333" s="32">
        <f>VLOOKUP(B333,'F03 inputs'!$AW$9:$AZ$3003,4)</f>
        <v>-6.4780294658261198E-6</v>
      </c>
      <c r="I333" s="32">
        <f t="shared" si="30"/>
        <v>7.9107617015537497E-3</v>
      </c>
      <c r="J333" s="32">
        <f t="shared" si="31"/>
        <v>6.9160761701553747E-2</v>
      </c>
      <c r="K333" s="88">
        <f t="shared" si="32"/>
        <v>7.0356564441338643E-2</v>
      </c>
      <c r="M333" s="32">
        <f t="shared" si="33"/>
        <v>8.1624629442039794E-3</v>
      </c>
      <c r="N333" s="32">
        <f t="shared" si="34"/>
        <v>6.9412462944203973E-2</v>
      </c>
      <c r="O333" s="43">
        <f t="shared" si="35"/>
        <v>7.0616985447199188E-2</v>
      </c>
      <c r="Q333" s="78"/>
      <c r="R333" s="75"/>
    </row>
    <row r="334" spans="1:18" ht="12.6" customHeight="1">
      <c r="A334" s="31">
        <v>38861</v>
      </c>
      <c r="B334" s="64" t="s">
        <v>45</v>
      </c>
      <c r="C334" s="90">
        <v>6.1399999999999996E-2</v>
      </c>
      <c r="D334" s="44" t="str">
        <f>IF(MONTH(A334)=MONTH(A335),"-",VLOOKUP(A334,'F03 inputs'!$AQ$8:$AV$3003,5))</f>
        <v>-</v>
      </c>
      <c r="E334" s="44" t="str">
        <f>IF(MONTH(A334)=MONTH(A335),"-",VLOOKUP(A334,'F03 inputs'!$AQ$8:$AV$3003,6))</f>
        <v>-</v>
      </c>
      <c r="F334" s="32">
        <f>VLOOKUP(B334,'F03 inputs'!$AW$9:$AZ$3003,3)</f>
        <v>-8.4815092725890985E-6</v>
      </c>
      <c r="G334" s="32">
        <f>VLOOKUP(B334,'F03 inputs'!$AW$9:$AZ$3003,4)</f>
        <v>-6.4780294658261198E-6</v>
      </c>
      <c r="I334" s="32">
        <f t="shared" si="30"/>
        <v>7.9022801922811609E-3</v>
      </c>
      <c r="J334" s="32">
        <f t="shared" si="31"/>
        <v>6.9302280192281157E-2</v>
      </c>
      <c r="K334" s="88">
        <f t="shared" si="32"/>
        <v>7.0502981702243783E-2</v>
      </c>
      <c r="M334" s="32">
        <f t="shared" si="33"/>
        <v>8.1559849147381531E-3</v>
      </c>
      <c r="N334" s="32">
        <f t="shared" si="34"/>
        <v>6.9555984914738148E-2</v>
      </c>
      <c r="O334" s="43">
        <f t="shared" si="35"/>
        <v>7.0765493674102897E-2</v>
      </c>
      <c r="Q334" s="78"/>
      <c r="R334" s="75"/>
    </row>
    <row r="335" spans="1:18" ht="12.6" customHeight="1">
      <c r="A335" s="31">
        <v>38862</v>
      </c>
      <c r="B335" s="64" t="s">
        <v>45</v>
      </c>
      <c r="C335" s="90">
        <v>6.1550000000000001E-2</v>
      </c>
      <c r="D335" s="44" t="str">
        <f>IF(MONTH(A335)=MONTH(A336),"-",VLOOKUP(A335,'F03 inputs'!$AQ$8:$AV$3003,5))</f>
        <v>-</v>
      </c>
      <c r="E335" s="44" t="str">
        <f>IF(MONTH(A335)=MONTH(A336),"-",VLOOKUP(A335,'F03 inputs'!$AQ$8:$AV$3003,6))</f>
        <v>-</v>
      </c>
      <c r="F335" s="32">
        <f>VLOOKUP(B335,'F03 inputs'!$AW$9:$AZ$3003,3)</f>
        <v>-8.4815092725890985E-6</v>
      </c>
      <c r="G335" s="32">
        <f>VLOOKUP(B335,'F03 inputs'!$AW$9:$AZ$3003,4)</f>
        <v>-6.4780294658261198E-6</v>
      </c>
      <c r="I335" s="32">
        <f t="shared" si="30"/>
        <v>7.8937986830085721E-3</v>
      </c>
      <c r="J335" s="32">
        <f t="shared" si="31"/>
        <v>6.9443798683008567E-2</v>
      </c>
      <c r="K335" s="88">
        <f t="shared" si="32"/>
        <v>7.0649408976890316E-2</v>
      </c>
      <c r="M335" s="32">
        <f t="shared" si="33"/>
        <v>8.1495068852723267E-3</v>
      </c>
      <c r="N335" s="32">
        <f t="shared" si="34"/>
        <v>6.9699506885272322E-2</v>
      </c>
      <c r="O335" s="43">
        <f t="shared" si="35"/>
        <v>7.0914012200284926E-2</v>
      </c>
      <c r="Q335" s="78"/>
      <c r="R335" s="75"/>
    </row>
    <row r="336" spans="1:18" ht="12.6" customHeight="1">
      <c r="A336" s="31">
        <v>38863</v>
      </c>
      <c r="B336" s="64" t="s">
        <v>45</v>
      </c>
      <c r="C336" s="90">
        <v>6.1799999999999994E-2</v>
      </c>
      <c r="D336" s="44" t="str">
        <f>IF(MONTH(A336)=MONTH(A337),"-",VLOOKUP(A336,'F03 inputs'!$AQ$8:$AV$3003,5))</f>
        <v>-</v>
      </c>
      <c r="E336" s="44" t="str">
        <f>IF(MONTH(A336)=MONTH(A337),"-",VLOOKUP(A336,'F03 inputs'!$AQ$8:$AV$3003,6))</f>
        <v>-</v>
      </c>
      <c r="F336" s="32">
        <f>VLOOKUP(B336,'F03 inputs'!$AW$9:$AZ$3003,3)</f>
        <v>-8.4815092725890985E-6</v>
      </c>
      <c r="G336" s="32">
        <f>VLOOKUP(B336,'F03 inputs'!$AW$9:$AZ$3003,4)</f>
        <v>-6.4780294658261198E-6</v>
      </c>
      <c r="I336" s="32">
        <f t="shared" si="30"/>
        <v>7.8853171737359833E-3</v>
      </c>
      <c r="J336" s="32">
        <f t="shared" si="31"/>
        <v>6.9685317173735981E-2</v>
      </c>
      <c r="K336" s="88">
        <f t="shared" si="32"/>
        <v>7.0899328031136966E-2</v>
      </c>
      <c r="M336" s="32">
        <f t="shared" si="33"/>
        <v>8.1430288558065004E-3</v>
      </c>
      <c r="N336" s="32">
        <f t="shared" si="34"/>
        <v>6.9943028855806499E-2</v>
      </c>
      <c r="O336" s="43">
        <f t="shared" si="35"/>
        <v>7.1166035677187489E-2</v>
      </c>
      <c r="Q336" s="78"/>
      <c r="R336" s="75"/>
    </row>
    <row r="337" spans="1:18" ht="12.6" customHeight="1">
      <c r="A337" s="31">
        <v>38866</v>
      </c>
      <c r="B337" s="64" t="s">
        <v>45</v>
      </c>
      <c r="C337" s="90">
        <v>6.1749999999999999E-2</v>
      </c>
      <c r="D337" s="44" t="str">
        <f>IF(MONTH(A337)=MONTH(A338),"-",VLOOKUP(A337,'F03 inputs'!$AQ$8:$AV$3003,5))</f>
        <v>-</v>
      </c>
      <c r="E337" s="44" t="str">
        <f>IF(MONTH(A337)=MONTH(A338),"-",VLOOKUP(A337,'F03 inputs'!$AQ$8:$AV$3003,6))</f>
        <v>-</v>
      </c>
      <c r="F337" s="32">
        <f>VLOOKUP(B337,'F03 inputs'!$AW$9:$AZ$3003,3)</f>
        <v>-8.4815092725890985E-6</v>
      </c>
      <c r="G337" s="32">
        <f>VLOOKUP(B337,'F03 inputs'!$AW$9:$AZ$3003,4)</f>
        <v>-6.4780294658261198E-6</v>
      </c>
      <c r="I337" s="32">
        <f t="shared" si="30"/>
        <v>7.8768356644633945E-3</v>
      </c>
      <c r="J337" s="32">
        <f t="shared" si="31"/>
        <v>6.9626835664463399E-2</v>
      </c>
      <c r="K337" s="88">
        <f t="shared" si="32"/>
        <v>7.0838809725624952E-2</v>
      </c>
      <c r="M337" s="32">
        <f t="shared" si="33"/>
        <v>8.136550826340674E-3</v>
      </c>
      <c r="N337" s="32">
        <f t="shared" si="34"/>
        <v>6.9886550826340668E-2</v>
      </c>
      <c r="O337" s="43">
        <f t="shared" si="35"/>
        <v>7.1107583322941537E-2</v>
      </c>
      <c r="Q337" s="78"/>
      <c r="R337" s="75"/>
    </row>
    <row r="338" spans="1:18" ht="12.6" customHeight="1">
      <c r="A338" s="31">
        <v>38867</v>
      </c>
      <c r="B338" s="64" t="s">
        <v>45</v>
      </c>
      <c r="C338" s="90">
        <v>6.2050000000000001E-2</v>
      </c>
      <c r="D338" s="44" t="str">
        <f>IF(MONTH(A338)=MONTH(A339),"-",VLOOKUP(A338,'F03 inputs'!$AQ$8:$AV$3003,5))</f>
        <v>-</v>
      </c>
      <c r="E338" s="44" t="str">
        <f>IF(MONTH(A338)=MONTH(A339),"-",VLOOKUP(A338,'F03 inputs'!$AQ$8:$AV$3003,6))</f>
        <v>-</v>
      </c>
      <c r="F338" s="32">
        <f>VLOOKUP(B338,'F03 inputs'!$AW$9:$AZ$3003,3)</f>
        <v>-8.4815092725890985E-6</v>
      </c>
      <c r="G338" s="32">
        <f>VLOOKUP(B338,'F03 inputs'!$AW$9:$AZ$3003,4)</f>
        <v>-6.4780294658261198E-6</v>
      </c>
      <c r="I338" s="32">
        <f t="shared" si="30"/>
        <v>7.8683541551908057E-3</v>
      </c>
      <c r="J338" s="32">
        <f t="shared" si="31"/>
        <v>6.9918354155190807E-2</v>
      </c>
      <c r="K338" s="88">
        <f t="shared" si="32"/>
        <v>7.114049821713353E-2</v>
      </c>
      <c r="M338" s="32">
        <f t="shared" si="33"/>
        <v>8.1300727968748477E-3</v>
      </c>
      <c r="N338" s="32">
        <f t="shared" si="34"/>
        <v>7.0180072796874854E-2</v>
      </c>
      <c r="O338" s="43">
        <f t="shared" si="35"/>
        <v>7.1411383451318589E-2</v>
      </c>
      <c r="Q338" s="78"/>
      <c r="R338" s="75"/>
    </row>
    <row r="339" spans="1:18" ht="12.6" customHeight="1">
      <c r="A339" s="31">
        <v>38868</v>
      </c>
      <c r="B339" s="64" t="s">
        <v>45</v>
      </c>
      <c r="C339" s="90">
        <v>6.1699999999999998E-2</v>
      </c>
      <c r="D339" s="44">
        <f>IF(MONTH(A339)=MONTH(A340),"-",VLOOKUP(A339,'F03 inputs'!$AQ$8:$AV$3003,5))</f>
        <v>7.8598726459182099E-3</v>
      </c>
      <c r="E339" s="44">
        <f>IF(MONTH(A339)=MONTH(A340),"-",VLOOKUP(A339,'F03 inputs'!$AQ$8:$AV$3003,6))</f>
        <v>8.1235947674090266E-3</v>
      </c>
      <c r="F339" s="32">
        <f>VLOOKUP(B339,'F03 inputs'!$AW$9:$AZ$3003,3)</f>
        <v>-8.4815092725890985E-6</v>
      </c>
      <c r="G339" s="32">
        <f>VLOOKUP(B339,'F03 inputs'!$AW$9:$AZ$3003,4)</f>
        <v>-6.4780294658261198E-6</v>
      </c>
      <c r="I339" s="32">
        <f t="shared" si="30"/>
        <v>7.8598726459182099E-3</v>
      </c>
      <c r="J339" s="32">
        <f t="shared" si="31"/>
        <v>6.9559872645918203E-2</v>
      </c>
      <c r="K339" s="88">
        <f t="shared" si="32"/>
        <v>7.0769516616547179E-2</v>
      </c>
      <c r="M339" s="32">
        <f t="shared" si="33"/>
        <v>8.1235947674090266E-3</v>
      </c>
      <c r="N339" s="32">
        <f t="shared" si="34"/>
        <v>6.9823594767409028E-2</v>
      </c>
      <c r="O339" s="43">
        <f t="shared" si="35"/>
        <v>7.1042428363969901E-2</v>
      </c>
      <c r="Q339" s="78"/>
      <c r="R339" s="75"/>
    </row>
    <row r="340" spans="1:18" ht="12.6" customHeight="1">
      <c r="A340" s="31">
        <v>38869</v>
      </c>
      <c r="B340" s="64" t="s">
        <v>46</v>
      </c>
      <c r="C340" s="90">
        <v>6.2E-2</v>
      </c>
      <c r="D340" s="44" t="str">
        <f>IF(MONTH(A340)=MONTH(A341),"-",VLOOKUP(A340,'F03 inputs'!$AQ$8:$AV$3003,5))</f>
        <v>-</v>
      </c>
      <c r="E340" s="44" t="str">
        <f>IF(MONTH(A340)=MONTH(A341),"-",VLOOKUP(A340,'F03 inputs'!$AQ$8:$AV$3003,6))</f>
        <v>-</v>
      </c>
      <c r="F340" s="32">
        <f>VLOOKUP(B340,'F03 inputs'!$AW$9:$AZ$3003,3)</f>
        <v>-2.0875798900718786E-6</v>
      </c>
      <c r="G340" s="32">
        <f>VLOOKUP(B340,'F03 inputs'!$AW$9:$AZ$3003,4)</f>
        <v>-3.9919044578871216E-6</v>
      </c>
      <c r="I340" s="32">
        <f t="shared" si="30"/>
        <v>7.8577850660281386E-3</v>
      </c>
      <c r="J340" s="32">
        <f t="shared" si="31"/>
        <v>6.9857785066028133E-2</v>
      </c>
      <c r="K340" s="88">
        <f t="shared" si="32"/>
        <v>7.1077812599610768E-2</v>
      </c>
      <c r="M340" s="32">
        <f t="shared" si="33"/>
        <v>8.1196028629511394E-3</v>
      </c>
      <c r="N340" s="32">
        <f t="shared" si="34"/>
        <v>7.0119602862951144E-2</v>
      </c>
      <c r="O340" s="43">
        <f t="shared" si="35"/>
        <v>7.1348792539365657E-2</v>
      </c>
      <c r="Q340" s="78"/>
      <c r="R340" s="75"/>
    </row>
    <row r="341" spans="1:18" ht="12.6" customHeight="1">
      <c r="A341" s="31">
        <v>38870</v>
      </c>
      <c r="B341" s="64" t="s">
        <v>46</v>
      </c>
      <c r="C341" s="90">
        <v>6.1799999999999994E-2</v>
      </c>
      <c r="D341" s="44" t="str">
        <f>IF(MONTH(A341)=MONTH(A342),"-",VLOOKUP(A341,'F03 inputs'!$AQ$8:$AV$3003,5))</f>
        <v>-</v>
      </c>
      <c r="E341" s="44" t="str">
        <f>IF(MONTH(A341)=MONTH(A342),"-",VLOOKUP(A341,'F03 inputs'!$AQ$8:$AV$3003,6))</f>
        <v>-</v>
      </c>
      <c r="F341" s="32">
        <f>VLOOKUP(B341,'F03 inputs'!$AW$9:$AZ$3003,3)</f>
        <v>-2.0875798900718786E-6</v>
      </c>
      <c r="G341" s="32">
        <f>VLOOKUP(B341,'F03 inputs'!$AW$9:$AZ$3003,4)</f>
        <v>-3.9919044578871216E-6</v>
      </c>
      <c r="I341" s="32">
        <f t="shared" si="30"/>
        <v>7.8556974861380673E-3</v>
      </c>
      <c r="J341" s="32">
        <f t="shared" si="31"/>
        <v>6.9655697486138063E-2</v>
      </c>
      <c r="K341" s="88">
        <f t="shared" si="32"/>
        <v>7.0868676534208364E-2</v>
      </c>
      <c r="M341" s="32">
        <f t="shared" si="33"/>
        <v>8.1156109584932523E-3</v>
      </c>
      <c r="N341" s="32">
        <f t="shared" si="34"/>
        <v>6.9915610958493246E-2</v>
      </c>
      <c r="O341" s="43">
        <f t="shared" si="35"/>
        <v>7.1137659122417984E-2</v>
      </c>
      <c r="Q341" s="78"/>
      <c r="R341" s="75"/>
    </row>
    <row r="342" spans="1:18" ht="12.6" customHeight="1">
      <c r="A342" s="31">
        <v>38873</v>
      </c>
      <c r="B342" s="64" t="s">
        <v>46</v>
      </c>
      <c r="C342" s="90">
        <v>6.0599999999999994E-2</v>
      </c>
      <c r="D342" s="44" t="str">
        <f>IF(MONTH(A342)=MONTH(A343),"-",VLOOKUP(A342,'F03 inputs'!$AQ$8:$AV$3003,5))</f>
        <v>-</v>
      </c>
      <c r="E342" s="44" t="str">
        <f>IF(MONTH(A342)=MONTH(A343),"-",VLOOKUP(A342,'F03 inputs'!$AQ$8:$AV$3003,6))</f>
        <v>-</v>
      </c>
      <c r="F342" s="32">
        <f>VLOOKUP(B342,'F03 inputs'!$AW$9:$AZ$3003,3)</f>
        <v>-2.0875798900718786E-6</v>
      </c>
      <c r="G342" s="32">
        <f>VLOOKUP(B342,'F03 inputs'!$AW$9:$AZ$3003,4)</f>
        <v>-3.9919044578871216E-6</v>
      </c>
      <c r="I342" s="32">
        <f t="shared" si="30"/>
        <v>7.853609906247996E-3</v>
      </c>
      <c r="J342" s="32">
        <f t="shared" si="31"/>
        <v>6.8453609906247992E-2</v>
      </c>
      <c r="K342" s="88">
        <f t="shared" si="32"/>
        <v>6.9625084083547284E-2</v>
      </c>
      <c r="M342" s="32">
        <f t="shared" si="33"/>
        <v>8.1116190540353652E-3</v>
      </c>
      <c r="N342" s="32">
        <f t="shared" si="34"/>
        <v>6.8711619054035361E-2</v>
      </c>
      <c r="O342" s="43">
        <f t="shared" si="35"/>
        <v>6.989194070229221E-2</v>
      </c>
      <c r="Q342" s="78"/>
      <c r="R342" s="75"/>
    </row>
    <row r="343" spans="1:18" ht="12.6" customHeight="1">
      <c r="A343" s="31">
        <v>38874</v>
      </c>
      <c r="B343" s="64" t="s">
        <v>46</v>
      </c>
      <c r="C343" s="90">
        <v>6.0949999999999997E-2</v>
      </c>
      <c r="D343" s="44" t="str">
        <f>IF(MONTH(A343)=MONTH(A344),"-",VLOOKUP(A343,'F03 inputs'!$AQ$8:$AV$3003,5))</f>
        <v>-</v>
      </c>
      <c r="E343" s="44" t="str">
        <f>IF(MONTH(A343)=MONTH(A344),"-",VLOOKUP(A343,'F03 inputs'!$AQ$8:$AV$3003,6))</f>
        <v>-</v>
      </c>
      <c r="F343" s="32">
        <f>VLOOKUP(B343,'F03 inputs'!$AW$9:$AZ$3003,3)</f>
        <v>-2.0875798900718786E-6</v>
      </c>
      <c r="G343" s="32">
        <f>VLOOKUP(B343,'F03 inputs'!$AW$9:$AZ$3003,4)</f>
        <v>-3.9919044578871216E-6</v>
      </c>
      <c r="I343" s="32">
        <f t="shared" si="30"/>
        <v>7.8515223263579247E-3</v>
      </c>
      <c r="J343" s="32">
        <f t="shared" si="31"/>
        <v>6.8801522326357917E-2</v>
      </c>
      <c r="K343" s="88">
        <f t="shared" si="32"/>
        <v>6.9984934694963918E-2</v>
      </c>
      <c r="M343" s="32">
        <f t="shared" si="33"/>
        <v>8.1076271495774781E-3</v>
      </c>
      <c r="N343" s="32">
        <f t="shared" si="34"/>
        <v>6.9057627149577472E-2</v>
      </c>
      <c r="O343" s="43">
        <f t="shared" si="35"/>
        <v>7.0249866116460113E-2</v>
      </c>
      <c r="Q343" s="78"/>
      <c r="R343" s="75"/>
    </row>
    <row r="344" spans="1:18" ht="12.6" customHeight="1">
      <c r="A344" s="31">
        <v>38875</v>
      </c>
      <c r="B344" s="64" t="s">
        <v>46</v>
      </c>
      <c r="C344" s="90">
        <v>6.0949999999999997E-2</v>
      </c>
      <c r="D344" s="44" t="str">
        <f>IF(MONTH(A344)=MONTH(A345),"-",VLOOKUP(A344,'F03 inputs'!$AQ$8:$AV$3003,5))</f>
        <v>-</v>
      </c>
      <c r="E344" s="44" t="str">
        <f>IF(MONTH(A344)=MONTH(A345),"-",VLOOKUP(A344,'F03 inputs'!$AQ$8:$AV$3003,6))</f>
        <v>-</v>
      </c>
      <c r="F344" s="32">
        <f>VLOOKUP(B344,'F03 inputs'!$AW$9:$AZ$3003,3)</f>
        <v>-2.0875798900718786E-6</v>
      </c>
      <c r="G344" s="32">
        <f>VLOOKUP(B344,'F03 inputs'!$AW$9:$AZ$3003,4)</f>
        <v>-3.9919044578871216E-6</v>
      </c>
      <c r="I344" s="32">
        <f t="shared" si="30"/>
        <v>7.8494347464678534E-3</v>
      </c>
      <c r="J344" s="32">
        <f t="shared" si="31"/>
        <v>6.8799434746467852E-2</v>
      </c>
      <c r="K344" s="88">
        <f t="shared" si="32"/>
        <v>6.9982775301826283E-2</v>
      </c>
      <c r="M344" s="32">
        <f t="shared" si="33"/>
        <v>8.1036352451195909E-3</v>
      </c>
      <c r="N344" s="32">
        <f t="shared" si="34"/>
        <v>6.9053635245119593E-2</v>
      </c>
      <c r="O344" s="43">
        <f t="shared" si="35"/>
        <v>7.0245736380260881E-2</v>
      </c>
      <c r="Q344" s="78"/>
      <c r="R344" s="75"/>
    </row>
    <row r="345" spans="1:18" ht="12.6" customHeight="1">
      <c r="A345" s="31">
        <v>38876</v>
      </c>
      <c r="B345" s="64" t="s">
        <v>46</v>
      </c>
      <c r="C345" s="90">
        <v>6.1600000000000002E-2</v>
      </c>
      <c r="D345" s="44" t="str">
        <f>IF(MONTH(A345)=MONTH(A346),"-",VLOOKUP(A345,'F03 inputs'!$AQ$8:$AV$3003,5))</f>
        <v>-</v>
      </c>
      <c r="E345" s="44" t="str">
        <f>IF(MONTH(A345)=MONTH(A346),"-",VLOOKUP(A345,'F03 inputs'!$AQ$8:$AV$3003,6))</f>
        <v>-</v>
      </c>
      <c r="F345" s="32">
        <f>VLOOKUP(B345,'F03 inputs'!$AW$9:$AZ$3003,3)</f>
        <v>-2.0875798900718786E-6</v>
      </c>
      <c r="G345" s="32">
        <f>VLOOKUP(B345,'F03 inputs'!$AW$9:$AZ$3003,4)</f>
        <v>-3.9919044578871216E-6</v>
      </c>
      <c r="I345" s="32">
        <f t="shared" si="30"/>
        <v>7.8473471665777821E-3</v>
      </c>
      <c r="J345" s="32">
        <f t="shared" si="31"/>
        <v>6.9447347166577786E-2</v>
      </c>
      <c r="K345" s="88">
        <f t="shared" si="32"/>
        <v>7.0653080673696689E-2</v>
      </c>
      <c r="M345" s="32">
        <f t="shared" si="33"/>
        <v>8.0996433406617038E-3</v>
      </c>
      <c r="N345" s="32">
        <f t="shared" si="34"/>
        <v>6.9699643340661699E-2</v>
      </c>
      <c r="O345" s="43">
        <f t="shared" si="35"/>
        <v>7.091415341111551E-2</v>
      </c>
      <c r="Q345" s="78"/>
      <c r="R345" s="75"/>
    </row>
    <row r="346" spans="1:18" ht="12.6" customHeight="1">
      <c r="A346" s="31">
        <v>38877</v>
      </c>
      <c r="B346" s="64" t="s">
        <v>46</v>
      </c>
      <c r="C346" s="90">
        <v>6.1200000000000004E-2</v>
      </c>
      <c r="D346" s="44" t="str">
        <f>IF(MONTH(A346)=MONTH(A347),"-",VLOOKUP(A346,'F03 inputs'!$AQ$8:$AV$3003,5))</f>
        <v>-</v>
      </c>
      <c r="E346" s="44" t="str">
        <f>IF(MONTH(A346)=MONTH(A347),"-",VLOOKUP(A346,'F03 inputs'!$AQ$8:$AV$3003,6))</f>
        <v>-</v>
      </c>
      <c r="F346" s="32">
        <f>VLOOKUP(B346,'F03 inputs'!$AW$9:$AZ$3003,3)</f>
        <v>-2.0875798900718786E-6</v>
      </c>
      <c r="G346" s="32">
        <f>VLOOKUP(B346,'F03 inputs'!$AW$9:$AZ$3003,4)</f>
        <v>-3.9919044578871216E-6</v>
      </c>
      <c r="I346" s="32">
        <f t="shared" si="30"/>
        <v>7.8452595866877108E-3</v>
      </c>
      <c r="J346" s="32">
        <f t="shared" si="31"/>
        <v>6.904525958668771E-2</v>
      </c>
      <c r="K346" s="88">
        <f t="shared" si="32"/>
        <v>7.0237071554535957E-2</v>
      </c>
      <c r="M346" s="32">
        <f t="shared" si="33"/>
        <v>8.0956514362038167E-3</v>
      </c>
      <c r="N346" s="32">
        <f t="shared" si="34"/>
        <v>6.9295651436203823E-2</v>
      </c>
      <c r="O346" s="43">
        <f t="shared" si="35"/>
        <v>7.0496123263195987E-2</v>
      </c>
      <c r="Q346" s="78"/>
      <c r="R346" s="75"/>
    </row>
    <row r="347" spans="1:18" ht="12.6" customHeight="1">
      <c r="A347" s="31">
        <v>38881</v>
      </c>
      <c r="B347" s="64" t="s">
        <v>46</v>
      </c>
      <c r="C347" s="90">
        <v>6.1249999999999999E-2</v>
      </c>
      <c r="D347" s="44" t="str">
        <f>IF(MONTH(A347)=MONTH(A348),"-",VLOOKUP(A347,'F03 inputs'!$AQ$8:$AV$3003,5))</f>
        <v>-</v>
      </c>
      <c r="E347" s="44" t="str">
        <f>IF(MONTH(A347)=MONTH(A348),"-",VLOOKUP(A347,'F03 inputs'!$AQ$8:$AV$3003,6))</f>
        <v>-</v>
      </c>
      <c r="F347" s="32">
        <f>VLOOKUP(B347,'F03 inputs'!$AW$9:$AZ$3003,3)</f>
        <v>-2.0875798900718786E-6</v>
      </c>
      <c r="G347" s="32">
        <f>VLOOKUP(B347,'F03 inputs'!$AW$9:$AZ$3003,4)</f>
        <v>-3.9919044578871216E-6</v>
      </c>
      <c r="I347" s="32">
        <f t="shared" si="30"/>
        <v>7.8431720067976395E-3</v>
      </c>
      <c r="J347" s="32">
        <f t="shared" si="31"/>
        <v>6.909317200679764E-2</v>
      </c>
      <c r="K347" s="88">
        <f t="shared" si="32"/>
        <v>7.0286638611287922E-2</v>
      </c>
      <c r="M347" s="32">
        <f t="shared" si="33"/>
        <v>8.0916595317459296E-3</v>
      </c>
      <c r="N347" s="32">
        <f t="shared" si="34"/>
        <v>6.9341659531745925E-2</v>
      </c>
      <c r="O347" s="43">
        <f t="shared" si="35"/>
        <v>7.0543725968399862E-2</v>
      </c>
      <c r="Q347" s="78"/>
      <c r="R347" s="75"/>
    </row>
    <row r="348" spans="1:18" ht="12.6" customHeight="1">
      <c r="A348" s="31">
        <v>38882</v>
      </c>
      <c r="B348" s="64" t="s">
        <v>46</v>
      </c>
      <c r="C348" s="90">
        <v>6.0899999999999996E-2</v>
      </c>
      <c r="D348" s="44" t="str">
        <f>IF(MONTH(A348)=MONTH(A349),"-",VLOOKUP(A348,'F03 inputs'!$AQ$8:$AV$3003,5))</f>
        <v>-</v>
      </c>
      <c r="E348" s="44" t="str">
        <f>IF(MONTH(A348)=MONTH(A349),"-",VLOOKUP(A348,'F03 inputs'!$AQ$8:$AV$3003,6))</f>
        <v>-</v>
      </c>
      <c r="F348" s="32">
        <f>VLOOKUP(B348,'F03 inputs'!$AW$9:$AZ$3003,3)</f>
        <v>-2.0875798900718786E-6</v>
      </c>
      <c r="G348" s="32">
        <f>VLOOKUP(B348,'F03 inputs'!$AW$9:$AZ$3003,4)</f>
        <v>-3.9919044578871216E-6</v>
      </c>
      <c r="I348" s="32">
        <f t="shared" si="30"/>
        <v>7.8410844269075682E-3</v>
      </c>
      <c r="J348" s="32">
        <f t="shared" si="31"/>
        <v>6.8741084426907559E-2</v>
      </c>
      <c r="K348" s="88">
        <f t="shared" si="32"/>
        <v>6.9922418598954206E-2</v>
      </c>
      <c r="M348" s="32">
        <f t="shared" si="33"/>
        <v>8.0876676272880425E-3</v>
      </c>
      <c r="N348" s="32">
        <f t="shared" si="34"/>
        <v>6.8987667627288043E-2</v>
      </c>
      <c r="O348" s="43">
        <f t="shared" si="35"/>
        <v>7.0177492198451263E-2</v>
      </c>
      <c r="Q348" s="78"/>
      <c r="R348" s="75"/>
    </row>
    <row r="349" spans="1:18" ht="12.6" customHeight="1">
      <c r="A349" s="31">
        <v>38883</v>
      </c>
      <c r="B349" s="64" t="s">
        <v>46</v>
      </c>
      <c r="C349" s="90">
        <v>6.1600000000000002E-2</v>
      </c>
      <c r="D349" s="44" t="str">
        <f>IF(MONTH(A349)=MONTH(A350),"-",VLOOKUP(A349,'F03 inputs'!$AQ$8:$AV$3003,5))</f>
        <v>-</v>
      </c>
      <c r="E349" s="44" t="str">
        <f>IF(MONTH(A349)=MONTH(A350),"-",VLOOKUP(A349,'F03 inputs'!$AQ$8:$AV$3003,6))</f>
        <v>-</v>
      </c>
      <c r="F349" s="32">
        <f>VLOOKUP(B349,'F03 inputs'!$AW$9:$AZ$3003,3)</f>
        <v>-2.0875798900718786E-6</v>
      </c>
      <c r="G349" s="32">
        <f>VLOOKUP(B349,'F03 inputs'!$AW$9:$AZ$3003,4)</f>
        <v>-3.9919044578871216E-6</v>
      </c>
      <c r="I349" s="32">
        <f t="shared" si="30"/>
        <v>7.8389968470174969E-3</v>
      </c>
      <c r="J349" s="32">
        <f t="shared" si="31"/>
        <v>6.9438996847017501E-2</v>
      </c>
      <c r="K349" s="88">
        <f t="shared" si="32"/>
        <v>7.0644440417797716E-2</v>
      </c>
      <c r="M349" s="32">
        <f t="shared" si="33"/>
        <v>8.0836757228301553E-3</v>
      </c>
      <c r="N349" s="32">
        <f t="shared" si="34"/>
        <v>6.9683675722830157E-2</v>
      </c>
      <c r="O349" s="43">
        <f t="shared" si="35"/>
        <v>7.089762938839117E-2</v>
      </c>
      <c r="Q349" s="78"/>
      <c r="R349" s="75"/>
    </row>
    <row r="350" spans="1:18" ht="12.6" customHeight="1">
      <c r="A350" s="31">
        <v>38884</v>
      </c>
      <c r="B350" s="64" t="s">
        <v>46</v>
      </c>
      <c r="C350" s="90">
        <v>6.2100000000000002E-2</v>
      </c>
      <c r="D350" s="44" t="str">
        <f>IF(MONTH(A350)=MONTH(A351),"-",VLOOKUP(A350,'F03 inputs'!$AQ$8:$AV$3003,5))</f>
        <v>-</v>
      </c>
      <c r="E350" s="44" t="str">
        <f>IF(MONTH(A350)=MONTH(A351),"-",VLOOKUP(A350,'F03 inputs'!$AQ$8:$AV$3003,6))</f>
        <v>-</v>
      </c>
      <c r="F350" s="32">
        <f>VLOOKUP(B350,'F03 inputs'!$AW$9:$AZ$3003,3)</f>
        <v>-2.0875798900718786E-6</v>
      </c>
      <c r="G350" s="32">
        <f>VLOOKUP(B350,'F03 inputs'!$AW$9:$AZ$3003,4)</f>
        <v>-3.9919044578871216E-6</v>
      </c>
      <c r="I350" s="32">
        <f t="shared" si="30"/>
        <v>7.8369092671274256E-3</v>
      </c>
      <c r="J350" s="32">
        <f t="shared" si="31"/>
        <v>6.9936909267127423E-2</v>
      </c>
      <c r="K350" s="88">
        <f t="shared" si="32"/>
        <v>7.1159702086587284E-2</v>
      </c>
      <c r="M350" s="32">
        <f t="shared" si="33"/>
        <v>8.0796838183722682E-3</v>
      </c>
      <c r="N350" s="32">
        <f t="shared" si="34"/>
        <v>7.0179683818372265E-2</v>
      </c>
      <c r="O350" s="43">
        <f t="shared" si="35"/>
        <v>7.1410980823583881E-2</v>
      </c>
      <c r="Q350" s="78"/>
      <c r="R350" s="75"/>
    </row>
    <row r="351" spans="1:18" ht="12.6" customHeight="1">
      <c r="A351" s="31">
        <v>38887</v>
      </c>
      <c r="B351" s="64" t="s">
        <v>46</v>
      </c>
      <c r="C351" s="90">
        <v>6.2600000000000003E-2</v>
      </c>
      <c r="D351" s="44" t="str">
        <f>IF(MONTH(A351)=MONTH(A352),"-",VLOOKUP(A351,'F03 inputs'!$AQ$8:$AV$3003,5))</f>
        <v>-</v>
      </c>
      <c r="E351" s="44" t="str">
        <f>IF(MONTH(A351)=MONTH(A352),"-",VLOOKUP(A351,'F03 inputs'!$AQ$8:$AV$3003,6))</f>
        <v>-</v>
      </c>
      <c r="F351" s="32">
        <f>VLOOKUP(B351,'F03 inputs'!$AW$9:$AZ$3003,3)</f>
        <v>-2.0875798900718786E-6</v>
      </c>
      <c r="G351" s="32">
        <f>VLOOKUP(B351,'F03 inputs'!$AW$9:$AZ$3003,4)</f>
        <v>-3.9919044578871216E-6</v>
      </c>
      <c r="I351" s="32">
        <f t="shared" si="30"/>
        <v>7.8348216872373543E-3</v>
      </c>
      <c r="J351" s="32">
        <f t="shared" si="31"/>
        <v>7.0434821687237359E-2</v>
      </c>
      <c r="K351" s="88">
        <f t="shared" si="32"/>
        <v>7.1675087713765739E-2</v>
      </c>
      <c r="M351" s="32">
        <f t="shared" si="33"/>
        <v>8.0756919139143811E-3</v>
      </c>
      <c r="N351" s="32">
        <f t="shared" si="34"/>
        <v>7.0675691913914387E-2</v>
      </c>
      <c r="O351" s="43">
        <f t="shared" si="35"/>
        <v>7.1924455270791832E-2</v>
      </c>
      <c r="Q351" s="78"/>
      <c r="R351" s="75"/>
    </row>
    <row r="352" spans="1:18" ht="12.6" customHeight="1">
      <c r="A352" s="31">
        <v>38888</v>
      </c>
      <c r="B352" s="64" t="s">
        <v>46</v>
      </c>
      <c r="C352" s="90">
        <v>6.25E-2</v>
      </c>
      <c r="D352" s="44" t="str">
        <f>IF(MONTH(A352)=MONTH(A353),"-",VLOOKUP(A352,'F03 inputs'!$AQ$8:$AV$3003,5))</f>
        <v>-</v>
      </c>
      <c r="E352" s="44" t="str">
        <f>IF(MONTH(A352)=MONTH(A353),"-",VLOOKUP(A352,'F03 inputs'!$AQ$8:$AV$3003,6))</f>
        <v>-</v>
      </c>
      <c r="F352" s="32">
        <f>VLOOKUP(B352,'F03 inputs'!$AW$9:$AZ$3003,3)</f>
        <v>-2.0875798900718786E-6</v>
      </c>
      <c r="G352" s="32">
        <f>VLOOKUP(B352,'F03 inputs'!$AW$9:$AZ$3003,4)</f>
        <v>-3.9919044578871216E-6</v>
      </c>
      <c r="I352" s="32">
        <f t="shared" si="30"/>
        <v>7.832734107347283E-3</v>
      </c>
      <c r="J352" s="32">
        <f t="shared" si="31"/>
        <v>7.0332734107347278E-2</v>
      </c>
      <c r="K352" s="88">
        <f t="shared" si="32"/>
        <v>7.1569407479101121E-2</v>
      </c>
      <c r="M352" s="32">
        <f t="shared" si="33"/>
        <v>8.071700009456494E-3</v>
      </c>
      <c r="N352" s="32">
        <f t="shared" si="34"/>
        <v>7.0571700009456492E-2</v>
      </c>
      <c r="O352" s="43">
        <f t="shared" si="35"/>
        <v>7.1816791220012499E-2</v>
      </c>
      <c r="Q352" s="78"/>
      <c r="R352" s="75"/>
    </row>
    <row r="353" spans="1:18" ht="12.6" customHeight="1">
      <c r="A353" s="31">
        <v>38889</v>
      </c>
      <c r="B353" s="64" t="s">
        <v>46</v>
      </c>
      <c r="C353" s="90">
        <v>6.2449999999999999E-2</v>
      </c>
      <c r="D353" s="44" t="str">
        <f>IF(MONTH(A353)=MONTH(A354),"-",VLOOKUP(A353,'F03 inputs'!$AQ$8:$AV$3003,5))</f>
        <v>-</v>
      </c>
      <c r="E353" s="44" t="str">
        <f>IF(MONTH(A353)=MONTH(A354),"-",VLOOKUP(A353,'F03 inputs'!$AQ$8:$AV$3003,6))</f>
        <v>-</v>
      </c>
      <c r="F353" s="32">
        <f>VLOOKUP(B353,'F03 inputs'!$AW$9:$AZ$3003,3)</f>
        <v>-2.0875798900718786E-6</v>
      </c>
      <c r="G353" s="32">
        <f>VLOOKUP(B353,'F03 inputs'!$AW$9:$AZ$3003,4)</f>
        <v>-3.9919044578871216E-6</v>
      </c>
      <c r="I353" s="32">
        <f t="shared" si="30"/>
        <v>7.8306465274572117E-3</v>
      </c>
      <c r="J353" s="32">
        <f t="shared" si="31"/>
        <v>7.0280646527457205E-2</v>
      </c>
      <c r="K353" s="88">
        <f t="shared" si="32"/>
        <v>7.1515488846536579E-2</v>
      </c>
      <c r="M353" s="32">
        <f t="shared" si="33"/>
        <v>8.0677081049986069E-3</v>
      </c>
      <c r="N353" s="32">
        <f t="shared" si="34"/>
        <v>7.0517708104998605E-2</v>
      </c>
      <c r="O353" s="43">
        <f t="shared" si="35"/>
        <v>7.1760894894094207E-2</v>
      </c>
      <c r="Q353" s="78"/>
      <c r="R353" s="75"/>
    </row>
    <row r="354" spans="1:18" ht="12.6" customHeight="1">
      <c r="A354" s="31">
        <v>38890</v>
      </c>
      <c r="B354" s="64" t="s">
        <v>46</v>
      </c>
      <c r="C354" s="90">
        <v>6.275E-2</v>
      </c>
      <c r="D354" s="44" t="str">
        <f>IF(MONTH(A354)=MONTH(A355),"-",VLOOKUP(A354,'F03 inputs'!$AQ$8:$AV$3003,5))</f>
        <v>-</v>
      </c>
      <c r="E354" s="44" t="str">
        <f>IF(MONTH(A354)=MONTH(A355),"-",VLOOKUP(A354,'F03 inputs'!$AQ$8:$AV$3003,6))</f>
        <v>-</v>
      </c>
      <c r="F354" s="32">
        <f>VLOOKUP(B354,'F03 inputs'!$AW$9:$AZ$3003,3)</f>
        <v>-2.0875798900718786E-6</v>
      </c>
      <c r="G354" s="32">
        <f>VLOOKUP(B354,'F03 inputs'!$AW$9:$AZ$3003,4)</f>
        <v>-3.9919044578871216E-6</v>
      </c>
      <c r="I354" s="32">
        <f t="shared" si="30"/>
        <v>7.8285589475671404E-3</v>
      </c>
      <c r="J354" s="32">
        <f t="shared" si="31"/>
        <v>7.0578558947567135E-2</v>
      </c>
      <c r="K354" s="88">
        <f t="shared" si="32"/>
        <v>7.1823892193346062E-2</v>
      </c>
      <c r="M354" s="32">
        <f t="shared" si="33"/>
        <v>8.0637162005407197E-3</v>
      </c>
      <c r="N354" s="32">
        <f t="shared" si="34"/>
        <v>7.0813716200540722E-2</v>
      </c>
      <c r="O354" s="43">
        <f t="shared" si="35"/>
        <v>7.2067361801073648E-2</v>
      </c>
      <c r="Q354" s="78"/>
      <c r="R354" s="75"/>
    </row>
    <row r="355" spans="1:18" ht="12.6" customHeight="1">
      <c r="A355" s="31">
        <v>38891</v>
      </c>
      <c r="B355" s="64" t="s">
        <v>46</v>
      </c>
      <c r="C355" s="90">
        <v>6.3099999999999989E-2</v>
      </c>
      <c r="D355" s="44" t="str">
        <f>IF(MONTH(A355)=MONTH(A356),"-",VLOOKUP(A355,'F03 inputs'!$AQ$8:$AV$3003,5))</f>
        <v>-</v>
      </c>
      <c r="E355" s="44" t="str">
        <f>IF(MONTH(A355)=MONTH(A356),"-",VLOOKUP(A355,'F03 inputs'!$AQ$8:$AV$3003,6))</f>
        <v>-</v>
      </c>
      <c r="F355" s="32">
        <f>VLOOKUP(B355,'F03 inputs'!$AW$9:$AZ$3003,3)</f>
        <v>-2.0875798900718786E-6</v>
      </c>
      <c r="G355" s="32">
        <f>VLOOKUP(B355,'F03 inputs'!$AW$9:$AZ$3003,4)</f>
        <v>-3.9919044578871216E-6</v>
      </c>
      <c r="I355" s="32">
        <f t="shared" si="30"/>
        <v>7.8264713676770691E-3</v>
      </c>
      <c r="J355" s="32">
        <f t="shared" si="31"/>
        <v>7.092647136767706E-2</v>
      </c>
      <c r="K355" s="88">
        <f t="shared" si="32"/>
        <v>7.2184112452844396E-2</v>
      </c>
      <c r="M355" s="32">
        <f t="shared" si="33"/>
        <v>8.0597242960828326E-3</v>
      </c>
      <c r="N355" s="32">
        <f t="shared" si="34"/>
        <v>7.1159724296082819E-2</v>
      </c>
      <c r="O355" s="43">
        <f t="shared" si="35"/>
        <v>7.2425650886556392E-2</v>
      </c>
      <c r="Q355" s="78"/>
      <c r="R355" s="75"/>
    </row>
    <row r="356" spans="1:18" ht="12.6" customHeight="1">
      <c r="A356" s="31">
        <v>38894</v>
      </c>
      <c r="B356" s="64" t="s">
        <v>46</v>
      </c>
      <c r="C356" s="90">
        <v>6.3049999999999995E-2</v>
      </c>
      <c r="D356" s="44" t="str">
        <f>IF(MONTH(A356)=MONTH(A357),"-",VLOOKUP(A356,'F03 inputs'!$AQ$8:$AV$3003,5))</f>
        <v>-</v>
      </c>
      <c r="E356" s="44" t="str">
        <f>IF(MONTH(A356)=MONTH(A357),"-",VLOOKUP(A356,'F03 inputs'!$AQ$8:$AV$3003,6))</f>
        <v>-</v>
      </c>
      <c r="F356" s="32">
        <f>VLOOKUP(B356,'F03 inputs'!$AW$9:$AZ$3003,3)</f>
        <v>-2.0875798900718786E-6</v>
      </c>
      <c r="G356" s="32">
        <f>VLOOKUP(B356,'F03 inputs'!$AW$9:$AZ$3003,4)</f>
        <v>-3.9919044578871216E-6</v>
      </c>
      <c r="I356" s="32">
        <f t="shared" si="30"/>
        <v>7.8243837877869978E-3</v>
      </c>
      <c r="J356" s="32">
        <f t="shared" si="31"/>
        <v>7.0874383787786988E-2</v>
      </c>
      <c r="K356" s="88">
        <f t="shared" si="32"/>
        <v>7.2130178357111774E-2</v>
      </c>
      <c r="M356" s="32">
        <f t="shared" si="33"/>
        <v>8.0557323916249455E-3</v>
      </c>
      <c r="N356" s="32">
        <f t="shared" si="34"/>
        <v>7.1105732391624946E-2</v>
      </c>
      <c r="O356" s="43">
        <f t="shared" si="35"/>
        <v>7.2369738686362206E-2</v>
      </c>
      <c r="Q356" s="78"/>
      <c r="R356" s="75"/>
    </row>
    <row r="357" spans="1:18" ht="12.6" customHeight="1">
      <c r="A357" s="31">
        <v>38895</v>
      </c>
      <c r="B357" s="64" t="s">
        <v>46</v>
      </c>
      <c r="C357" s="90">
        <v>6.3299999999999995E-2</v>
      </c>
      <c r="D357" s="44" t="str">
        <f>IF(MONTH(A357)=MONTH(A358),"-",VLOOKUP(A357,'F03 inputs'!$AQ$8:$AV$3003,5))</f>
        <v>-</v>
      </c>
      <c r="E357" s="44" t="str">
        <f>IF(MONTH(A357)=MONTH(A358),"-",VLOOKUP(A357,'F03 inputs'!$AQ$8:$AV$3003,6))</f>
        <v>-</v>
      </c>
      <c r="F357" s="32">
        <f>VLOOKUP(B357,'F03 inputs'!$AW$9:$AZ$3003,3)</f>
        <v>-2.0875798900718786E-6</v>
      </c>
      <c r="G357" s="32">
        <f>VLOOKUP(B357,'F03 inputs'!$AW$9:$AZ$3003,4)</f>
        <v>-3.9919044578871216E-6</v>
      </c>
      <c r="I357" s="32">
        <f t="shared" si="30"/>
        <v>7.8222962078969265E-3</v>
      </c>
      <c r="J357" s="32">
        <f t="shared" si="31"/>
        <v>7.1122296207896923E-2</v>
      </c>
      <c r="K357" s="88">
        <f t="shared" si="32"/>
        <v>7.2386891462367764E-2</v>
      </c>
      <c r="M357" s="32">
        <f t="shared" si="33"/>
        <v>8.0517404871670584E-3</v>
      </c>
      <c r="N357" s="32">
        <f t="shared" si="34"/>
        <v>7.1351740487167054E-2</v>
      </c>
      <c r="O357" s="43">
        <f t="shared" si="35"/>
        <v>7.2624508204804039E-2</v>
      </c>
      <c r="Q357" s="78"/>
      <c r="R357" s="75"/>
    </row>
    <row r="358" spans="1:18" ht="12.6" customHeight="1">
      <c r="A358" s="31">
        <v>38896</v>
      </c>
      <c r="B358" s="64" t="s">
        <v>46</v>
      </c>
      <c r="C358" s="90">
        <v>6.3049999999999995E-2</v>
      </c>
      <c r="D358" s="44" t="str">
        <f>IF(MONTH(A358)=MONTH(A359),"-",VLOOKUP(A358,'F03 inputs'!$AQ$8:$AV$3003,5))</f>
        <v>-</v>
      </c>
      <c r="E358" s="44" t="str">
        <f>IF(MONTH(A358)=MONTH(A359),"-",VLOOKUP(A358,'F03 inputs'!$AQ$8:$AV$3003,6))</f>
        <v>-</v>
      </c>
      <c r="F358" s="32">
        <f>VLOOKUP(B358,'F03 inputs'!$AW$9:$AZ$3003,3)</f>
        <v>-2.0875798900718786E-6</v>
      </c>
      <c r="G358" s="32">
        <f>VLOOKUP(B358,'F03 inputs'!$AW$9:$AZ$3003,4)</f>
        <v>-3.9919044578871216E-6</v>
      </c>
      <c r="I358" s="32">
        <f t="shared" si="30"/>
        <v>7.8202086280068552E-3</v>
      </c>
      <c r="J358" s="32">
        <f t="shared" si="31"/>
        <v>7.0870208628006845E-2</v>
      </c>
      <c r="K358" s="88">
        <f t="shared" si="32"/>
        <v>7.2125855245750881E-2</v>
      </c>
      <c r="M358" s="32">
        <f t="shared" si="33"/>
        <v>8.0477485827091712E-3</v>
      </c>
      <c r="N358" s="32">
        <f t="shared" si="34"/>
        <v>7.1097748582709161E-2</v>
      </c>
      <c r="O358" s="43">
        <f t="shared" si="35"/>
        <v>7.2361471046091586E-2</v>
      </c>
      <c r="Q358" s="78"/>
      <c r="R358" s="75"/>
    </row>
    <row r="359" spans="1:18" ht="12.6" customHeight="1">
      <c r="A359" s="31">
        <v>38897</v>
      </c>
      <c r="B359" s="64" t="s">
        <v>46</v>
      </c>
      <c r="C359" s="90">
        <v>6.3449999999999993E-2</v>
      </c>
      <c r="D359" s="44" t="str">
        <f>IF(MONTH(A359)=MONTH(A360),"-",VLOOKUP(A359,'F03 inputs'!$AQ$8:$AV$3003,5))</f>
        <v>-</v>
      </c>
      <c r="E359" s="44" t="str">
        <f>IF(MONTH(A359)=MONTH(A360),"-",VLOOKUP(A359,'F03 inputs'!$AQ$8:$AV$3003,6))</f>
        <v>-</v>
      </c>
      <c r="F359" s="32">
        <f>VLOOKUP(B359,'F03 inputs'!$AW$9:$AZ$3003,3)</f>
        <v>-2.0875798900718786E-6</v>
      </c>
      <c r="G359" s="32">
        <f>VLOOKUP(B359,'F03 inputs'!$AW$9:$AZ$3003,4)</f>
        <v>-3.9919044578871216E-6</v>
      </c>
      <c r="I359" s="32">
        <f t="shared" si="30"/>
        <v>7.8181210481167839E-3</v>
      </c>
      <c r="J359" s="32">
        <f t="shared" si="31"/>
        <v>7.1268121048116778E-2</v>
      </c>
      <c r="K359" s="88">
        <f t="shared" si="32"/>
        <v>7.2537907317548944E-2</v>
      </c>
      <c r="M359" s="32">
        <f t="shared" si="33"/>
        <v>8.0437566782512841E-3</v>
      </c>
      <c r="N359" s="32">
        <f t="shared" si="34"/>
        <v>7.149375667825128E-2</v>
      </c>
      <c r="O359" s="43">
        <f t="shared" si="35"/>
        <v>7.2771595989243654E-2</v>
      </c>
      <c r="Q359" s="78"/>
      <c r="R359" s="75"/>
    </row>
    <row r="360" spans="1:18" ht="12.6" customHeight="1">
      <c r="A360" s="31">
        <v>38898</v>
      </c>
      <c r="B360" s="64" t="s">
        <v>46</v>
      </c>
      <c r="C360" s="90">
        <v>6.25E-2</v>
      </c>
      <c r="D360" s="44">
        <f>IF(MONTH(A360)=MONTH(A361),"-",VLOOKUP(A360,'F03 inputs'!$AQ$8:$AV$3003,5))</f>
        <v>7.8160334682267005E-3</v>
      </c>
      <c r="E360" s="44">
        <f>IF(MONTH(A360)=MONTH(A361),"-",VLOOKUP(A360,'F03 inputs'!$AQ$8:$AV$3003,6))</f>
        <v>8.039764773793397E-3</v>
      </c>
      <c r="F360" s="32">
        <f>VLOOKUP(B360,'F03 inputs'!$AW$9:$AZ$3003,3)</f>
        <v>-2.0875798900718786E-6</v>
      </c>
      <c r="G360" s="32">
        <f>VLOOKUP(B360,'F03 inputs'!$AW$9:$AZ$3003,4)</f>
        <v>-3.9919044578871216E-6</v>
      </c>
      <c r="I360" s="32">
        <f t="shared" si="30"/>
        <v>7.8160334682267005E-3</v>
      </c>
      <c r="J360" s="32">
        <f t="shared" si="31"/>
        <v>7.0316033468226707E-2</v>
      </c>
      <c r="K360" s="88">
        <f t="shared" si="32"/>
        <v>7.1552119608903064E-2</v>
      </c>
      <c r="M360" s="32">
        <f t="shared" si="33"/>
        <v>8.039764773793397E-3</v>
      </c>
      <c r="N360" s="32">
        <f t="shared" si="34"/>
        <v>7.0539764773793395E-2</v>
      </c>
      <c r="O360" s="43">
        <f t="shared" si="35"/>
        <v>7.1783729377378869E-2</v>
      </c>
      <c r="Q360" s="78"/>
      <c r="R360" s="75"/>
    </row>
    <row r="361" spans="1:18" ht="12.6" customHeight="1">
      <c r="A361" s="31">
        <v>38901</v>
      </c>
      <c r="B361" s="64" t="s">
        <v>47</v>
      </c>
      <c r="C361" s="90">
        <v>6.2149999999999997E-2</v>
      </c>
      <c r="D361" s="44" t="str">
        <f>IF(MONTH(A361)=MONTH(A362),"-",VLOOKUP(A361,'F03 inputs'!$AQ$8:$AV$3003,5))</f>
        <v>-</v>
      </c>
      <c r="E361" s="44" t="str">
        <f>IF(MONTH(A361)=MONTH(A362),"-",VLOOKUP(A361,'F03 inputs'!$AQ$8:$AV$3003,6))</f>
        <v>-</v>
      </c>
      <c r="F361" s="32">
        <f>VLOOKUP(B361,'F03 inputs'!$AW$9:$AZ$3003,3)</f>
        <v>6.0009141545346962E-6</v>
      </c>
      <c r="G361" s="32">
        <f>VLOOKUP(B361,'F03 inputs'!$AW$9:$AZ$3003,4)</f>
        <v>7.9715386981297242E-6</v>
      </c>
      <c r="I361" s="32">
        <f t="shared" si="30"/>
        <v>7.8220343823812346E-3</v>
      </c>
      <c r="J361" s="32">
        <f t="shared" si="31"/>
        <v>6.9972034382381226E-2</v>
      </c>
      <c r="K361" s="88">
        <f t="shared" si="32"/>
        <v>7.1196055781283629E-2</v>
      </c>
      <c r="M361" s="32">
        <f t="shared" si="33"/>
        <v>8.0477363124915272E-3</v>
      </c>
      <c r="N361" s="32">
        <f t="shared" si="34"/>
        <v>7.0197736312491529E-2</v>
      </c>
      <c r="O361" s="43">
        <f t="shared" si="35"/>
        <v>7.1429666858341179E-2</v>
      </c>
      <c r="Q361" s="78"/>
      <c r="R361" s="75"/>
    </row>
    <row r="362" spans="1:18" ht="12.6" customHeight="1">
      <c r="A362" s="31">
        <v>38902</v>
      </c>
      <c r="B362" s="64" t="s">
        <v>47</v>
      </c>
      <c r="C362" s="90">
        <v>6.2600000000000003E-2</v>
      </c>
      <c r="D362" s="44" t="str">
        <f>IF(MONTH(A362)=MONTH(A363),"-",VLOOKUP(A362,'F03 inputs'!$AQ$8:$AV$3003,5))</f>
        <v>-</v>
      </c>
      <c r="E362" s="44" t="str">
        <f>IF(MONTH(A362)=MONTH(A363),"-",VLOOKUP(A362,'F03 inputs'!$AQ$8:$AV$3003,6))</f>
        <v>-</v>
      </c>
      <c r="F362" s="32">
        <f>VLOOKUP(B362,'F03 inputs'!$AW$9:$AZ$3003,3)</f>
        <v>6.0009141545346962E-6</v>
      </c>
      <c r="G362" s="32">
        <f>VLOOKUP(B362,'F03 inputs'!$AW$9:$AZ$3003,4)</f>
        <v>7.9715386981297242E-6</v>
      </c>
      <c r="I362" s="32">
        <f t="shared" si="30"/>
        <v>7.8280352965357687E-3</v>
      </c>
      <c r="J362" s="32">
        <f t="shared" si="31"/>
        <v>7.0428035296535768E-2</v>
      </c>
      <c r="K362" s="88">
        <f t="shared" si="32"/>
        <v>7.1668062335468186E-2</v>
      </c>
      <c r="M362" s="32">
        <f t="shared" si="33"/>
        <v>8.0557078511896574E-3</v>
      </c>
      <c r="N362" s="32">
        <f t="shared" si="34"/>
        <v>7.0655707851189659E-2</v>
      </c>
      <c r="O362" s="43">
        <f t="shared" si="35"/>
        <v>7.1903765114177842E-2</v>
      </c>
      <c r="Q362" s="78"/>
      <c r="R362" s="75"/>
    </row>
    <row r="363" spans="1:18" ht="12.6" customHeight="1">
      <c r="A363" s="31">
        <v>38903</v>
      </c>
      <c r="B363" s="64" t="s">
        <v>47</v>
      </c>
      <c r="C363" s="90">
        <v>6.2549999999999994E-2</v>
      </c>
      <c r="D363" s="44" t="str">
        <f>IF(MONTH(A363)=MONTH(A364),"-",VLOOKUP(A363,'F03 inputs'!$AQ$8:$AV$3003,5))</f>
        <v>-</v>
      </c>
      <c r="E363" s="44" t="str">
        <f>IF(MONTH(A363)=MONTH(A364),"-",VLOOKUP(A363,'F03 inputs'!$AQ$8:$AV$3003,6))</f>
        <v>-</v>
      </c>
      <c r="F363" s="32">
        <f>VLOOKUP(B363,'F03 inputs'!$AW$9:$AZ$3003,3)</f>
        <v>6.0009141545346962E-6</v>
      </c>
      <c r="G363" s="32">
        <f>VLOOKUP(B363,'F03 inputs'!$AW$9:$AZ$3003,4)</f>
        <v>7.9715386981297242E-6</v>
      </c>
      <c r="I363" s="32">
        <f t="shared" si="30"/>
        <v>7.8340362106903028E-3</v>
      </c>
      <c r="J363" s="32">
        <f t="shared" si="31"/>
        <v>7.0384036210690296E-2</v>
      </c>
      <c r="K363" s="88">
        <f t="shared" si="32"/>
        <v>7.162251434901723E-2</v>
      </c>
      <c r="M363" s="32">
        <f t="shared" si="33"/>
        <v>8.0636793898877877E-3</v>
      </c>
      <c r="N363" s="32">
        <f t="shared" si="34"/>
        <v>7.0613679389887787E-2</v>
      </c>
      <c r="O363" s="43">
        <f t="shared" si="35"/>
        <v>7.186025231913229E-2</v>
      </c>
      <c r="Q363" s="78"/>
      <c r="R363" s="75"/>
    </row>
    <row r="364" spans="1:18" ht="12.6" customHeight="1">
      <c r="A364" s="31">
        <v>38904</v>
      </c>
      <c r="B364" s="64" t="s">
        <v>47</v>
      </c>
      <c r="C364" s="90">
        <v>6.3200000000000006E-2</v>
      </c>
      <c r="D364" s="44" t="str">
        <f>IF(MONTH(A364)=MONTH(A365),"-",VLOOKUP(A364,'F03 inputs'!$AQ$8:$AV$3003,5))</f>
        <v>-</v>
      </c>
      <c r="E364" s="44" t="str">
        <f>IF(MONTH(A364)=MONTH(A365),"-",VLOOKUP(A364,'F03 inputs'!$AQ$8:$AV$3003,6))</f>
        <v>-</v>
      </c>
      <c r="F364" s="32">
        <f>VLOOKUP(B364,'F03 inputs'!$AW$9:$AZ$3003,3)</f>
        <v>6.0009141545346962E-6</v>
      </c>
      <c r="G364" s="32">
        <f>VLOOKUP(B364,'F03 inputs'!$AW$9:$AZ$3003,4)</f>
        <v>7.9715386981297242E-6</v>
      </c>
      <c r="I364" s="32">
        <f t="shared" si="30"/>
        <v>7.8400371248448369E-3</v>
      </c>
      <c r="J364" s="32">
        <f t="shared" si="31"/>
        <v>7.1040037124844843E-2</v>
      </c>
      <c r="K364" s="88">
        <f t="shared" si="32"/>
        <v>7.230170884351983E-2</v>
      </c>
      <c r="M364" s="32">
        <f t="shared" si="33"/>
        <v>8.0716509285859179E-3</v>
      </c>
      <c r="N364" s="32">
        <f t="shared" si="34"/>
        <v>7.1271650928585922E-2</v>
      </c>
      <c r="O364" s="43">
        <f t="shared" si="35"/>
        <v>7.254156298510761E-2</v>
      </c>
      <c r="Q364" s="78"/>
      <c r="R364" s="75"/>
    </row>
    <row r="365" spans="1:18" ht="12.6" customHeight="1">
      <c r="A365" s="31">
        <v>38905</v>
      </c>
      <c r="B365" s="64" t="s">
        <v>47</v>
      </c>
      <c r="C365" s="90">
        <v>6.3149999999999998E-2</v>
      </c>
      <c r="D365" s="44" t="str">
        <f>IF(MONTH(A365)=MONTH(A366),"-",VLOOKUP(A365,'F03 inputs'!$AQ$8:$AV$3003,5))</f>
        <v>-</v>
      </c>
      <c r="E365" s="44" t="str">
        <f>IF(MONTH(A365)=MONTH(A366),"-",VLOOKUP(A365,'F03 inputs'!$AQ$8:$AV$3003,6))</f>
        <v>-</v>
      </c>
      <c r="F365" s="32">
        <f>VLOOKUP(B365,'F03 inputs'!$AW$9:$AZ$3003,3)</f>
        <v>6.0009141545346962E-6</v>
      </c>
      <c r="G365" s="32">
        <f>VLOOKUP(B365,'F03 inputs'!$AW$9:$AZ$3003,4)</f>
        <v>7.9715386981297242E-6</v>
      </c>
      <c r="I365" s="32">
        <f t="shared" si="30"/>
        <v>7.8460380389993711E-3</v>
      </c>
      <c r="J365" s="32">
        <f t="shared" si="31"/>
        <v>7.0996038038999371E-2</v>
      </c>
      <c r="K365" s="88">
        <f t="shared" si="32"/>
        <v>7.2256147393308323E-2</v>
      </c>
      <c r="M365" s="32">
        <f t="shared" si="33"/>
        <v>8.0796224672840481E-3</v>
      </c>
      <c r="N365" s="32">
        <f t="shared" si="34"/>
        <v>7.1229622467284051E-2</v>
      </c>
      <c r="O365" s="43">
        <f t="shared" si="35"/>
        <v>7.2498037246492064E-2</v>
      </c>
      <c r="Q365" s="78"/>
      <c r="R365" s="75"/>
    </row>
    <row r="366" spans="1:18" ht="12.6" customHeight="1">
      <c r="A366" s="31">
        <v>38908</v>
      </c>
      <c r="B366" s="64" t="s">
        <v>47</v>
      </c>
      <c r="C366" s="90">
        <v>6.25E-2</v>
      </c>
      <c r="D366" s="44" t="str">
        <f>IF(MONTH(A366)=MONTH(A367),"-",VLOOKUP(A366,'F03 inputs'!$AQ$8:$AV$3003,5))</f>
        <v>-</v>
      </c>
      <c r="E366" s="44" t="str">
        <f>IF(MONTH(A366)=MONTH(A367),"-",VLOOKUP(A366,'F03 inputs'!$AQ$8:$AV$3003,6))</f>
        <v>-</v>
      </c>
      <c r="F366" s="32">
        <f>VLOOKUP(B366,'F03 inputs'!$AW$9:$AZ$3003,3)</f>
        <v>6.0009141545346962E-6</v>
      </c>
      <c r="G366" s="32">
        <f>VLOOKUP(B366,'F03 inputs'!$AW$9:$AZ$3003,4)</f>
        <v>7.9715386981297242E-6</v>
      </c>
      <c r="I366" s="32">
        <f t="shared" si="30"/>
        <v>7.8520389531539052E-3</v>
      </c>
      <c r="J366" s="32">
        <f t="shared" si="31"/>
        <v>7.0352038953153909E-2</v>
      </c>
      <c r="K366" s="88">
        <f t="shared" si="32"/>
        <v>7.1589391299370364E-2</v>
      </c>
      <c r="M366" s="32">
        <f t="shared" si="33"/>
        <v>8.0875940059821783E-3</v>
      </c>
      <c r="N366" s="32">
        <f t="shared" si="34"/>
        <v>7.0587594005982177E-2</v>
      </c>
      <c r="O366" s="43">
        <f t="shared" si="35"/>
        <v>7.1833246112870786E-2</v>
      </c>
      <c r="Q366" s="78"/>
      <c r="R366" s="75"/>
    </row>
    <row r="367" spans="1:18" ht="12.6" customHeight="1">
      <c r="A367" s="31">
        <v>38909</v>
      </c>
      <c r="B367" s="64" t="s">
        <v>47</v>
      </c>
      <c r="C367" s="90">
        <v>6.2800000000000009E-2</v>
      </c>
      <c r="D367" s="44" t="str">
        <f>IF(MONTH(A367)=MONTH(A368),"-",VLOOKUP(A367,'F03 inputs'!$AQ$8:$AV$3003,5))</f>
        <v>-</v>
      </c>
      <c r="E367" s="44" t="str">
        <f>IF(MONTH(A367)=MONTH(A368),"-",VLOOKUP(A367,'F03 inputs'!$AQ$8:$AV$3003,6))</f>
        <v>-</v>
      </c>
      <c r="F367" s="32">
        <f>VLOOKUP(B367,'F03 inputs'!$AW$9:$AZ$3003,3)</f>
        <v>6.0009141545346962E-6</v>
      </c>
      <c r="G367" s="32">
        <f>VLOOKUP(B367,'F03 inputs'!$AW$9:$AZ$3003,4)</f>
        <v>7.9715386981297242E-6</v>
      </c>
      <c r="I367" s="32">
        <f t="shared" si="30"/>
        <v>7.8580398673084393E-3</v>
      </c>
      <c r="J367" s="32">
        <f t="shared" si="31"/>
        <v>7.0658039867308453E-2</v>
      </c>
      <c r="K367" s="88">
        <f t="shared" si="32"/>
        <v>7.1906179516781021E-2</v>
      </c>
      <c r="M367" s="32">
        <f t="shared" si="33"/>
        <v>8.0955655446803085E-3</v>
      </c>
      <c r="N367" s="32">
        <f t="shared" si="34"/>
        <v>7.0895565544680322E-2</v>
      </c>
      <c r="O367" s="43">
        <f t="shared" si="35"/>
        <v>7.2152110848155093E-2</v>
      </c>
      <c r="Q367" s="78"/>
      <c r="R367" s="75"/>
    </row>
    <row r="368" spans="1:18" ht="12.6" customHeight="1">
      <c r="A368" s="31">
        <v>38910</v>
      </c>
      <c r="B368" s="64" t="s">
        <v>47</v>
      </c>
      <c r="C368" s="90">
        <v>6.2950000000000006E-2</v>
      </c>
      <c r="D368" s="44" t="str">
        <f>IF(MONTH(A368)=MONTH(A369),"-",VLOOKUP(A368,'F03 inputs'!$AQ$8:$AV$3003,5))</f>
        <v>-</v>
      </c>
      <c r="E368" s="44" t="str">
        <f>IF(MONTH(A368)=MONTH(A369),"-",VLOOKUP(A368,'F03 inputs'!$AQ$8:$AV$3003,6))</f>
        <v>-</v>
      </c>
      <c r="F368" s="32">
        <f>VLOOKUP(B368,'F03 inputs'!$AW$9:$AZ$3003,3)</f>
        <v>6.0009141545346962E-6</v>
      </c>
      <c r="G368" s="32">
        <f>VLOOKUP(B368,'F03 inputs'!$AW$9:$AZ$3003,4)</f>
        <v>7.9715386981297242E-6</v>
      </c>
      <c r="I368" s="32">
        <f t="shared" si="30"/>
        <v>7.8640407814629734E-3</v>
      </c>
      <c r="J368" s="32">
        <f t="shared" si="31"/>
        <v>7.0814040781462972E-2</v>
      </c>
      <c r="K368" s="88">
        <f t="shared" si="32"/>
        <v>7.2067697874412806E-2</v>
      </c>
      <c r="M368" s="32">
        <f t="shared" si="33"/>
        <v>8.1035370833784388E-3</v>
      </c>
      <c r="N368" s="32">
        <f t="shared" si="34"/>
        <v>7.1053537083378443E-2</v>
      </c>
      <c r="O368" s="43">
        <f t="shared" si="35"/>
        <v>7.2315688366392905E-2</v>
      </c>
      <c r="Q368" s="78"/>
      <c r="R368" s="75"/>
    </row>
    <row r="369" spans="1:18" ht="12.6" customHeight="1">
      <c r="A369" s="31">
        <v>38911</v>
      </c>
      <c r="B369" s="64" t="s">
        <v>47</v>
      </c>
      <c r="C369" s="90">
        <v>6.3600000000000004E-2</v>
      </c>
      <c r="D369" s="44" t="str">
        <f>IF(MONTH(A369)=MONTH(A370),"-",VLOOKUP(A369,'F03 inputs'!$AQ$8:$AV$3003,5))</f>
        <v>-</v>
      </c>
      <c r="E369" s="44" t="str">
        <f>IF(MONTH(A369)=MONTH(A370),"-",VLOOKUP(A369,'F03 inputs'!$AQ$8:$AV$3003,6))</f>
        <v>-</v>
      </c>
      <c r="F369" s="32">
        <f>VLOOKUP(B369,'F03 inputs'!$AW$9:$AZ$3003,3)</f>
        <v>6.0009141545346962E-6</v>
      </c>
      <c r="G369" s="32">
        <f>VLOOKUP(B369,'F03 inputs'!$AW$9:$AZ$3003,4)</f>
        <v>7.9715386981297242E-6</v>
      </c>
      <c r="I369" s="32">
        <f t="shared" si="30"/>
        <v>7.8700416956175075E-3</v>
      </c>
      <c r="J369" s="32">
        <f t="shared" si="31"/>
        <v>7.1470041695617506E-2</v>
      </c>
      <c r="K369" s="88">
        <f t="shared" si="32"/>
        <v>7.2747033410610618E-2</v>
      </c>
      <c r="M369" s="32">
        <f t="shared" si="33"/>
        <v>8.111508622076569E-3</v>
      </c>
      <c r="N369" s="32">
        <f t="shared" si="34"/>
        <v>7.1711508622076578E-2</v>
      </c>
      <c r="O369" s="43">
        <f t="shared" si="35"/>
        <v>7.2997143739290005E-2</v>
      </c>
      <c r="Q369" s="78"/>
      <c r="R369" s="75"/>
    </row>
    <row r="370" spans="1:18" ht="12.6" customHeight="1">
      <c r="A370" s="31">
        <v>38912</v>
      </c>
      <c r="B370" s="64" t="s">
        <v>47</v>
      </c>
      <c r="C370" s="90">
        <v>6.3200000000000006E-2</v>
      </c>
      <c r="D370" s="44" t="str">
        <f>IF(MONTH(A370)=MONTH(A371),"-",VLOOKUP(A370,'F03 inputs'!$AQ$8:$AV$3003,5))</f>
        <v>-</v>
      </c>
      <c r="E370" s="44" t="str">
        <f>IF(MONTH(A370)=MONTH(A371),"-",VLOOKUP(A370,'F03 inputs'!$AQ$8:$AV$3003,6))</f>
        <v>-</v>
      </c>
      <c r="F370" s="32">
        <f>VLOOKUP(B370,'F03 inputs'!$AW$9:$AZ$3003,3)</f>
        <v>6.0009141545346962E-6</v>
      </c>
      <c r="G370" s="32">
        <f>VLOOKUP(B370,'F03 inputs'!$AW$9:$AZ$3003,4)</f>
        <v>7.9715386981297242E-6</v>
      </c>
      <c r="I370" s="32">
        <f t="shared" si="30"/>
        <v>7.8760426097720417E-3</v>
      </c>
      <c r="J370" s="32">
        <f t="shared" si="31"/>
        <v>7.1076042609772044E-2</v>
      </c>
      <c r="K370" s="88">
        <f t="shared" si="32"/>
        <v>7.2338993568038301E-2</v>
      </c>
      <c r="M370" s="32">
        <f t="shared" si="33"/>
        <v>8.1194801607746992E-3</v>
      </c>
      <c r="N370" s="32">
        <f t="shared" si="34"/>
        <v>7.1319480160774704E-2</v>
      </c>
      <c r="O370" s="43">
        <f t="shared" si="35"/>
        <v>7.2591097223375423E-2</v>
      </c>
      <c r="Q370" s="78"/>
      <c r="R370" s="75"/>
    </row>
    <row r="371" spans="1:18" ht="12.6" customHeight="1">
      <c r="A371" s="31">
        <v>38915</v>
      </c>
      <c r="B371" s="64" t="s">
        <v>47</v>
      </c>
      <c r="C371" s="90">
        <v>6.3250000000000001E-2</v>
      </c>
      <c r="D371" s="44" t="str">
        <f>IF(MONTH(A371)=MONTH(A372),"-",VLOOKUP(A371,'F03 inputs'!$AQ$8:$AV$3003,5))</f>
        <v>-</v>
      </c>
      <c r="E371" s="44" t="str">
        <f>IF(MONTH(A371)=MONTH(A372),"-",VLOOKUP(A371,'F03 inputs'!$AQ$8:$AV$3003,6))</f>
        <v>-</v>
      </c>
      <c r="F371" s="32">
        <f>VLOOKUP(B371,'F03 inputs'!$AW$9:$AZ$3003,3)</f>
        <v>6.0009141545346962E-6</v>
      </c>
      <c r="G371" s="32">
        <f>VLOOKUP(B371,'F03 inputs'!$AW$9:$AZ$3003,4)</f>
        <v>7.9715386981297242E-6</v>
      </c>
      <c r="I371" s="32">
        <f t="shared" si="30"/>
        <v>7.8820435239265758E-3</v>
      </c>
      <c r="J371" s="32">
        <f t="shared" si="31"/>
        <v>7.1132043523926575E-2</v>
      </c>
      <c r="K371" s="88">
        <f t="shared" si="32"/>
        <v>7.2396985427899185E-2</v>
      </c>
      <c r="M371" s="32">
        <f t="shared" si="33"/>
        <v>8.1274516994728294E-3</v>
      </c>
      <c r="N371" s="32">
        <f t="shared" si="34"/>
        <v>7.1377451699472835E-2</v>
      </c>
      <c r="O371" s="43">
        <f t="shared" si="35"/>
        <v>7.2651136852250664E-2</v>
      </c>
      <c r="Q371" s="78"/>
      <c r="R371" s="75"/>
    </row>
    <row r="372" spans="1:18" ht="12.6" customHeight="1">
      <c r="A372" s="31">
        <v>38916</v>
      </c>
      <c r="B372" s="64" t="s">
        <v>47</v>
      </c>
      <c r="C372" s="90">
        <v>6.3649999999999998E-2</v>
      </c>
      <c r="D372" s="44" t="str">
        <f>IF(MONTH(A372)=MONTH(A373),"-",VLOOKUP(A372,'F03 inputs'!$AQ$8:$AV$3003,5))</f>
        <v>-</v>
      </c>
      <c r="E372" s="44" t="str">
        <f>IF(MONTH(A372)=MONTH(A373),"-",VLOOKUP(A372,'F03 inputs'!$AQ$8:$AV$3003,6))</f>
        <v>-</v>
      </c>
      <c r="F372" s="32">
        <f>VLOOKUP(B372,'F03 inputs'!$AW$9:$AZ$3003,3)</f>
        <v>6.0009141545346962E-6</v>
      </c>
      <c r="G372" s="32">
        <f>VLOOKUP(B372,'F03 inputs'!$AW$9:$AZ$3003,4)</f>
        <v>7.9715386981297242E-6</v>
      </c>
      <c r="I372" s="32">
        <f t="shared" si="30"/>
        <v>7.8880444380811099E-3</v>
      </c>
      <c r="J372" s="32">
        <f t="shared" si="31"/>
        <v>7.1538044438081108E-2</v>
      </c>
      <c r="K372" s="88">
        <f t="shared" si="32"/>
        <v>7.2817467388587298E-2</v>
      </c>
      <c r="M372" s="32">
        <f t="shared" si="33"/>
        <v>8.1354232381709597E-3</v>
      </c>
      <c r="N372" s="32">
        <f t="shared" si="34"/>
        <v>7.1785423238170956E-2</v>
      </c>
      <c r="O372" s="43">
        <f t="shared" si="35"/>
        <v>7.3073709985541857E-2</v>
      </c>
      <c r="Q372" s="78"/>
      <c r="R372" s="75"/>
    </row>
    <row r="373" spans="1:18" ht="12.6" customHeight="1">
      <c r="A373" s="31">
        <v>38917</v>
      </c>
      <c r="B373" s="64" t="s">
        <v>47</v>
      </c>
      <c r="C373" s="90">
        <v>6.3700000000000007E-2</v>
      </c>
      <c r="D373" s="44" t="str">
        <f>IF(MONTH(A373)=MONTH(A374),"-",VLOOKUP(A373,'F03 inputs'!$AQ$8:$AV$3003,5))</f>
        <v>-</v>
      </c>
      <c r="E373" s="44" t="str">
        <f>IF(MONTH(A373)=MONTH(A374),"-",VLOOKUP(A373,'F03 inputs'!$AQ$8:$AV$3003,6))</f>
        <v>-</v>
      </c>
      <c r="F373" s="32">
        <f>VLOOKUP(B373,'F03 inputs'!$AW$9:$AZ$3003,3)</f>
        <v>6.0009141545346962E-6</v>
      </c>
      <c r="G373" s="32">
        <f>VLOOKUP(B373,'F03 inputs'!$AW$9:$AZ$3003,4)</f>
        <v>7.9715386981297242E-6</v>
      </c>
      <c r="I373" s="32">
        <f t="shared" si="30"/>
        <v>7.894045352235644E-3</v>
      </c>
      <c r="J373" s="32">
        <f t="shared" si="31"/>
        <v>7.1594045352235652E-2</v>
      </c>
      <c r="K373" s="88">
        <f t="shared" si="32"/>
        <v>7.2875472184710022E-2</v>
      </c>
      <c r="M373" s="32">
        <f t="shared" si="33"/>
        <v>8.1433947768690899E-3</v>
      </c>
      <c r="N373" s="32">
        <f t="shared" si="34"/>
        <v>7.1843394776869102E-2</v>
      </c>
      <c r="O373" s="43">
        <f t="shared" si="35"/>
        <v>7.3133763120135642E-2</v>
      </c>
      <c r="Q373" s="78"/>
      <c r="R373" s="75"/>
    </row>
    <row r="374" spans="1:18" ht="12.6" customHeight="1">
      <c r="A374" s="31">
        <v>38918</v>
      </c>
      <c r="B374" s="64" t="s">
        <v>47</v>
      </c>
      <c r="C374" s="90">
        <v>6.3149999999999998E-2</v>
      </c>
      <c r="D374" s="44" t="str">
        <f>IF(MONTH(A374)=MONTH(A375),"-",VLOOKUP(A374,'F03 inputs'!$AQ$8:$AV$3003,5))</f>
        <v>-</v>
      </c>
      <c r="E374" s="44" t="str">
        <f>IF(MONTH(A374)=MONTH(A375),"-",VLOOKUP(A374,'F03 inputs'!$AQ$8:$AV$3003,6))</f>
        <v>-</v>
      </c>
      <c r="F374" s="32">
        <f>VLOOKUP(B374,'F03 inputs'!$AW$9:$AZ$3003,3)</f>
        <v>6.0009141545346962E-6</v>
      </c>
      <c r="G374" s="32">
        <f>VLOOKUP(B374,'F03 inputs'!$AW$9:$AZ$3003,4)</f>
        <v>7.9715386981297242E-6</v>
      </c>
      <c r="I374" s="32">
        <f t="shared" si="30"/>
        <v>7.9000462663901781E-3</v>
      </c>
      <c r="J374" s="32">
        <f t="shared" si="31"/>
        <v>7.1050046266390179E-2</v>
      </c>
      <c r="K374" s="88">
        <f t="shared" si="32"/>
        <v>7.2312073535004462E-2</v>
      </c>
      <c r="M374" s="32">
        <f t="shared" si="33"/>
        <v>8.1513663155672201E-3</v>
      </c>
      <c r="N374" s="32">
        <f t="shared" si="34"/>
        <v>7.1301366315567216E-2</v>
      </c>
      <c r="O374" s="43">
        <f t="shared" si="35"/>
        <v>7.2572337525183883E-2</v>
      </c>
      <c r="Q374" s="78"/>
      <c r="R374" s="75"/>
    </row>
    <row r="375" spans="1:18" ht="12.6" customHeight="1">
      <c r="A375" s="31">
        <v>38919</v>
      </c>
      <c r="B375" s="64" t="s">
        <v>47</v>
      </c>
      <c r="C375" s="90">
        <v>6.275E-2</v>
      </c>
      <c r="D375" s="44" t="str">
        <f>IF(MONTH(A375)=MONTH(A376),"-",VLOOKUP(A375,'F03 inputs'!$AQ$8:$AV$3003,5))</f>
        <v>-</v>
      </c>
      <c r="E375" s="44" t="str">
        <f>IF(MONTH(A375)=MONTH(A376),"-",VLOOKUP(A375,'F03 inputs'!$AQ$8:$AV$3003,6))</f>
        <v>-</v>
      </c>
      <c r="F375" s="32">
        <f>VLOOKUP(B375,'F03 inputs'!$AW$9:$AZ$3003,3)</f>
        <v>6.0009141545346962E-6</v>
      </c>
      <c r="G375" s="32">
        <f>VLOOKUP(B375,'F03 inputs'!$AW$9:$AZ$3003,4)</f>
        <v>7.9715386981297242E-6</v>
      </c>
      <c r="I375" s="32">
        <f t="shared" si="30"/>
        <v>7.9060471805447122E-3</v>
      </c>
      <c r="J375" s="32">
        <f t="shared" si="31"/>
        <v>7.0656047180544718E-2</v>
      </c>
      <c r="K375" s="88">
        <f t="shared" si="32"/>
        <v>7.1904116431339649E-2</v>
      </c>
      <c r="M375" s="32">
        <f t="shared" si="33"/>
        <v>8.1593378542653503E-3</v>
      </c>
      <c r="N375" s="32">
        <f t="shared" si="34"/>
        <v>7.0909337854265356E-2</v>
      </c>
      <c r="O375" s="43">
        <f t="shared" si="35"/>
        <v>7.2166371402997864E-2</v>
      </c>
      <c r="Q375" s="78"/>
      <c r="R375" s="75"/>
    </row>
    <row r="376" spans="1:18" ht="12.6" customHeight="1">
      <c r="A376" s="31">
        <v>38922</v>
      </c>
      <c r="B376" s="64" t="s">
        <v>47</v>
      </c>
      <c r="C376" s="90">
        <v>6.3350000000000004E-2</v>
      </c>
      <c r="D376" s="44" t="str">
        <f>IF(MONTH(A376)=MONTH(A377),"-",VLOOKUP(A376,'F03 inputs'!$AQ$8:$AV$3003,5))</f>
        <v>-</v>
      </c>
      <c r="E376" s="44" t="str">
        <f>IF(MONTH(A376)=MONTH(A377),"-",VLOOKUP(A376,'F03 inputs'!$AQ$8:$AV$3003,6))</f>
        <v>-</v>
      </c>
      <c r="F376" s="32">
        <f>VLOOKUP(B376,'F03 inputs'!$AW$9:$AZ$3003,3)</f>
        <v>6.0009141545346962E-6</v>
      </c>
      <c r="G376" s="32">
        <f>VLOOKUP(B376,'F03 inputs'!$AW$9:$AZ$3003,4)</f>
        <v>7.9715386981297242E-6</v>
      </c>
      <c r="I376" s="32">
        <f t="shared" si="30"/>
        <v>7.9120480946992464E-3</v>
      </c>
      <c r="J376" s="32">
        <f t="shared" si="31"/>
        <v>7.1262048094699243E-2</v>
      </c>
      <c r="K376" s="88">
        <f t="shared" si="32"/>
        <v>7.2531617969362028E-2</v>
      </c>
      <c r="M376" s="32">
        <f t="shared" si="33"/>
        <v>8.1673093929634805E-3</v>
      </c>
      <c r="N376" s="32">
        <f t="shared" si="34"/>
        <v>7.1517309392963482E-2</v>
      </c>
      <c r="O376" s="43">
        <f t="shared" si="35"/>
        <v>7.2795990778665498E-2</v>
      </c>
      <c r="Q376" s="78"/>
      <c r="R376" s="75"/>
    </row>
    <row r="377" spans="1:18" ht="12.6" customHeight="1">
      <c r="A377" s="31">
        <v>38923</v>
      </c>
      <c r="B377" s="64" t="s">
        <v>47</v>
      </c>
      <c r="C377" s="90">
        <v>6.3500000000000001E-2</v>
      </c>
      <c r="D377" s="44" t="str">
        <f>IF(MONTH(A377)=MONTH(A378),"-",VLOOKUP(A377,'F03 inputs'!$AQ$8:$AV$3003,5))</f>
        <v>-</v>
      </c>
      <c r="E377" s="44" t="str">
        <f>IF(MONTH(A377)=MONTH(A378),"-",VLOOKUP(A377,'F03 inputs'!$AQ$8:$AV$3003,6))</f>
        <v>-</v>
      </c>
      <c r="F377" s="32">
        <f>VLOOKUP(B377,'F03 inputs'!$AW$9:$AZ$3003,3)</f>
        <v>6.0009141545346962E-6</v>
      </c>
      <c r="G377" s="32">
        <f>VLOOKUP(B377,'F03 inputs'!$AW$9:$AZ$3003,4)</f>
        <v>7.9715386981297242E-6</v>
      </c>
      <c r="I377" s="32">
        <f t="shared" si="30"/>
        <v>7.9180490088537805E-3</v>
      </c>
      <c r="J377" s="32">
        <f t="shared" si="31"/>
        <v>7.1418049008853776E-2</v>
      </c>
      <c r="K377" s="88">
        <f t="shared" si="32"/>
        <v>7.2693183439911602E-2</v>
      </c>
      <c r="M377" s="32">
        <f t="shared" si="33"/>
        <v>8.1752809316616108E-3</v>
      </c>
      <c r="N377" s="32">
        <f t="shared" si="34"/>
        <v>7.1675280931661617E-2</v>
      </c>
      <c r="O377" s="43">
        <f t="shared" si="35"/>
        <v>7.2959617405819577E-2</v>
      </c>
      <c r="Q377" s="78"/>
      <c r="R377" s="75"/>
    </row>
    <row r="378" spans="1:18" ht="12.6" customHeight="1">
      <c r="A378" s="31">
        <v>38924</v>
      </c>
      <c r="B378" s="64" t="s">
        <v>47</v>
      </c>
      <c r="C378" s="90">
        <v>6.4100000000000004E-2</v>
      </c>
      <c r="D378" s="44" t="str">
        <f>IF(MONTH(A378)=MONTH(A379),"-",VLOOKUP(A378,'F03 inputs'!$AQ$8:$AV$3003,5))</f>
        <v>-</v>
      </c>
      <c r="E378" s="44" t="str">
        <f>IF(MONTH(A378)=MONTH(A379),"-",VLOOKUP(A378,'F03 inputs'!$AQ$8:$AV$3003,6))</f>
        <v>-</v>
      </c>
      <c r="F378" s="32">
        <f>VLOOKUP(B378,'F03 inputs'!$AW$9:$AZ$3003,3)</f>
        <v>6.0009141545346962E-6</v>
      </c>
      <c r="G378" s="32">
        <f>VLOOKUP(B378,'F03 inputs'!$AW$9:$AZ$3003,4)</f>
        <v>7.9715386981297242E-6</v>
      </c>
      <c r="I378" s="32">
        <f t="shared" si="30"/>
        <v>7.9240499230083146E-3</v>
      </c>
      <c r="J378" s="32">
        <f t="shared" si="31"/>
        <v>7.2024049923008315E-2</v>
      </c>
      <c r="K378" s="88">
        <f t="shared" si="32"/>
        <v>7.3320915864836245E-2</v>
      </c>
      <c r="M378" s="32">
        <f t="shared" si="33"/>
        <v>8.183252470359741E-3</v>
      </c>
      <c r="N378" s="32">
        <f t="shared" si="34"/>
        <v>7.2283252470359743E-2</v>
      </c>
      <c r="O378" s="43">
        <f t="shared" si="35"/>
        <v>7.3589469617283187E-2</v>
      </c>
      <c r="Q378" s="78"/>
      <c r="R378" s="75"/>
    </row>
    <row r="379" spans="1:18" ht="12.6" customHeight="1">
      <c r="A379" s="31">
        <v>38925</v>
      </c>
      <c r="B379" s="64" t="s">
        <v>47</v>
      </c>
      <c r="C379" s="90">
        <v>6.3700000000000007E-2</v>
      </c>
      <c r="D379" s="44" t="str">
        <f>IF(MONTH(A379)=MONTH(A380),"-",VLOOKUP(A379,'F03 inputs'!$AQ$8:$AV$3003,5))</f>
        <v>-</v>
      </c>
      <c r="E379" s="44" t="str">
        <f>IF(MONTH(A379)=MONTH(A380),"-",VLOOKUP(A379,'F03 inputs'!$AQ$8:$AV$3003,6))</f>
        <v>-</v>
      </c>
      <c r="F379" s="32">
        <f>VLOOKUP(B379,'F03 inputs'!$AW$9:$AZ$3003,3)</f>
        <v>6.0009141545346962E-6</v>
      </c>
      <c r="G379" s="32">
        <f>VLOOKUP(B379,'F03 inputs'!$AW$9:$AZ$3003,4)</f>
        <v>7.9715386981297242E-6</v>
      </c>
      <c r="I379" s="32">
        <f t="shared" si="30"/>
        <v>7.9300508371628487E-3</v>
      </c>
      <c r="J379" s="32">
        <f t="shared" si="31"/>
        <v>7.1630050837162854E-2</v>
      </c>
      <c r="K379" s="88">
        <f t="shared" si="32"/>
        <v>7.2912766882896385E-2</v>
      </c>
      <c r="M379" s="32">
        <f t="shared" si="33"/>
        <v>8.1912240090578712E-3</v>
      </c>
      <c r="N379" s="32">
        <f t="shared" si="34"/>
        <v>7.1891224009057883E-2</v>
      </c>
      <c r="O379" s="43">
        <f t="shared" si="35"/>
        <v>7.3183311031437936E-2</v>
      </c>
      <c r="Q379" s="78"/>
      <c r="R379" s="75"/>
    </row>
    <row r="380" spans="1:18" ht="12.6" customHeight="1">
      <c r="A380" s="31">
        <v>38926</v>
      </c>
      <c r="B380" s="64" t="s">
        <v>47</v>
      </c>
      <c r="C380" s="90">
        <v>6.3850000000000004E-2</v>
      </c>
      <c r="D380" s="44" t="str">
        <f>IF(MONTH(A380)=MONTH(A381),"-",VLOOKUP(A380,'F03 inputs'!$AQ$8:$AV$3003,5))</f>
        <v>-</v>
      </c>
      <c r="E380" s="44" t="str">
        <f>IF(MONTH(A380)=MONTH(A381),"-",VLOOKUP(A380,'F03 inputs'!$AQ$8:$AV$3003,6))</f>
        <v>-</v>
      </c>
      <c r="F380" s="32">
        <f>VLOOKUP(B380,'F03 inputs'!$AW$9:$AZ$3003,3)</f>
        <v>6.0009141545346962E-6</v>
      </c>
      <c r="G380" s="32">
        <f>VLOOKUP(B380,'F03 inputs'!$AW$9:$AZ$3003,4)</f>
        <v>7.9715386981297242E-6</v>
      </c>
      <c r="I380" s="32">
        <f t="shared" si="30"/>
        <v>7.9360517513173828E-3</v>
      </c>
      <c r="J380" s="32">
        <f t="shared" si="31"/>
        <v>7.1786051751317387E-2</v>
      </c>
      <c r="K380" s="88">
        <f t="shared" si="32"/>
        <v>7.3074361057828163E-2</v>
      </c>
      <c r="M380" s="32">
        <f t="shared" si="33"/>
        <v>8.1991955477560014E-3</v>
      </c>
      <c r="N380" s="32">
        <f t="shared" si="34"/>
        <v>7.2049195547756004E-2</v>
      </c>
      <c r="O380" s="43">
        <f t="shared" si="35"/>
        <v>7.3346967192525758E-2</v>
      </c>
      <c r="Q380" s="78"/>
      <c r="R380" s="75"/>
    </row>
    <row r="381" spans="1:18" ht="12.6" customHeight="1">
      <c r="A381" s="31">
        <v>38929</v>
      </c>
      <c r="B381" s="64" t="s">
        <v>47</v>
      </c>
      <c r="C381" s="90">
        <v>6.3250000000000001E-2</v>
      </c>
      <c r="D381" s="44">
        <f>IF(MONTH(A381)=MONTH(A382),"-",VLOOKUP(A381,'F03 inputs'!$AQ$8:$AV$3003,5))</f>
        <v>7.9420526654719291E-3</v>
      </c>
      <c r="E381" s="44">
        <f>IF(MONTH(A381)=MONTH(A382),"-",VLOOKUP(A381,'F03 inputs'!$AQ$8:$AV$3003,6))</f>
        <v>8.2071670864541212E-3</v>
      </c>
      <c r="F381" s="32">
        <f>VLOOKUP(B381,'F03 inputs'!$AW$9:$AZ$3003,3)</f>
        <v>6.0009141545346962E-6</v>
      </c>
      <c r="G381" s="32">
        <f>VLOOKUP(B381,'F03 inputs'!$AW$9:$AZ$3003,4)</f>
        <v>7.9715386981297242E-6</v>
      </c>
      <c r="I381" s="32">
        <f t="shared" si="30"/>
        <v>7.9420526654719291E-3</v>
      </c>
      <c r="J381" s="32">
        <f t="shared" si="31"/>
        <v>7.1192052665471933E-2</v>
      </c>
      <c r="K381" s="88">
        <f t="shared" si="32"/>
        <v>7.2459129756152763E-2</v>
      </c>
      <c r="M381" s="32">
        <f t="shared" si="33"/>
        <v>8.2071670864541212E-3</v>
      </c>
      <c r="N381" s="32">
        <f t="shared" si="34"/>
        <v>7.1457167086454124E-2</v>
      </c>
      <c r="O381" s="43">
        <f t="shared" si="35"/>
        <v>7.2733698768459476E-2</v>
      </c>
      <c r="Q381" s="78"/>
      <c r="R381" s="75"/>
    </row>
    <row r="382" spans="1:18" ht="12.6" customHeight="1">
      <c r="A382" s="31">
        <v>38930</v>
      </c>
      <c r="B382" s="64" t="s">
        <v>48</v>
      </c>
      <c r="C382" s="90">
        <v>6.3350000000000004E-2</v>
      </c>
      <c r="D382" s="44" t="str">
        <f>IF(MONTH(A382)=MONTH(A383),"-",VLOOKUP(A382,'F03 inputs'!$AQ$8:$AV$3003,5))</f>
        <v>-</v>
      </c>
      <c r="E382" s="44" t="str">
        <f>IF(MONTH(A382)=MONTH(A383),"-",VLOOKUP(A382,'F03 inputs'!$AQ$8:$AV$3003,6))</f>
        <v>-</v>
      </c>
      <c r="F382" s="32">
        <f>VLOOKUP(B382,'F03 inputs'!$AW$9:$AZ$3003,3)</f>
        <v>-3.340455094713054E-7</v>
      </c>
      <c r="G382" s="32">
        <f>VLOOKUP(B382,'F03 inputs'!$AW$9:$AZ$3003,4)</f>
        <v>8.4685785412057429E-7</v>
      </c>
      <c r="I382" s="32">
        <f t="shared" si="30"/>
        <v>7.9417186199624585E-3</v>
      </c>
      <c r="J382" s="32">
        <f t="shared" si="31"/>
        <v>7.129171861996246E-2</v>
      </c>
      <c r="K382" s="88">
        <f t="shared" si="32"/>
        <v>7.2562345905909709E-2</v>
      </c>
      <c r="M382" s="32">
        <f t="shared" si="33"/>
        <v>8.2080139443082411E-3</v>
      </c>
      <c r="N382" s="32">
        <f t="shared" si="34"/>
        <v>7.1558013944308246E-2</v>
      </c>
      <c r="O382" s="43">
        <f t="shared" si="35"/>
        <v>7.2838151284221775E-2</v>
      </c>
      <c r="Q382" s="78"/>
      <c r="R382" s="75"/>
    </row>
    <row r="383" spans="1:18" ht="12.6" customHeight="1">
      <c r="A383" s="31">
        <v>38931</v>
      </c>
      <c r="B383" s="64" t="s">
        <v>48</v>
      </c>
      <c r="C383" s="90">
        <v>6.3399999999999998E-2</v>
      </c>
      <c r="D383" s="44" t="str">
        <f>IF(MONTH(A383)=MONTH(A384),"-",VLOOKUP(A383,'F03 inputs'!$AQ$8:$AV$3003,5))</f>
        <v>-</v>
      </c>
      <c r="E383" s="44" t="str">
        <f>IF(MONTH(A383)=MONTH(A384),"-",VLOOKUP(A383,'F03 inputs'!$AQ$8:$AV$3003,6))</f>
        <v>-</v>
      </c>
      <c r="F383" s="32">
        <f>VLOOKUP(B383,'F03 inputs'!$AW$9:$AZ$3003,3)</f>
        <v>-3.340455094713054E-7</v>
      </c>
      <c r="G383" s="32">
        <f>VLOOKUP(B383,'F03 inputs'!$AW$9:$AZ$3003,4)</f>
        <v>8.4685785412057429E-7</v>
      </c>
      <c r="I383" s="32">
        <f t="shared" si="30"/>
        <v>7.9413845744529879E-3</v>
      </c>
      <c r="J383" s="32">
        <f t="shared" si="31"/>
        <v>7.1341384574452993E-2</v>
      </c>
      <c r="K383" s="88">
        <f t="shared" si="32"/>
        <v>7.2613782862703147E-2</v>
      </c>
      <c r="M383" s="32">
        <f t="shared" si="33"/>
        <v>8.208860802162361E-3</v>
      </c>
      <c r="N383" s="32">
        <f t="shared" si="34"/>
        <v>7.1608860802162361E-2</v>
      </c>
      <c r="O383" s="43">
        <f t="shared" si="35"/>
        <v>7.2890818038508165E-2</v>
      </c>
      <c r="Q383" s="78"/>
      <c r="R383" s="75"/>
    </row>
    <row r="384" spans="1:18" ht="12.6" customHeight="1">
      <c r="A384" s="31">
        <v>38932</v>
      </c>
      <c r="B384" s="64" t="s">
        <v>48</v>
      </c>
      <c r="C384" s="90">
        <v>6.2899999999999998E-2</v>
      </c>
      <c r="D384" s="44" t="str">
        <f>IF(MONTH(A384)=MONTH(A385),"-",VLOOKUP(A384,'F03 inputs'!$AQ$8:$AV$3003,5))</f>
        <v>-</v>
      </c>
      <c r="E384" s="44" t="str">
        <f>IF(MONTH(A384)=MONTH(A385),"-",VLOOKUP(A384,'F03 inputs'!$AQ$8:$AV$3003,6))</f>
        <v>-</v>
      </c>
      <c r="F384" s="32">
        <f>VLOOKUP(B384,'F03 inputs'!$AW$9:$AZ$3003,3)</f>
        <v>-3.340455094713054E-7</v>
      </c>
      <c r="G384" s="32">
        <f>VLOOKUP(B384,'F03 inputs'!$AW$9:$AZ$3003,4)</f>
        <v>8.4685785412057429E-7</v>
      </c>
      <c r="I384" s="32">
        <f t="shared" si="30"/>
        <v>7.9410505289435173E-3</v>
      </c>
      <c r="J384" s="32">
        <f t="shared" si="31"/>
        <v>7.0841050528943517E-2</v>
      </c>
      <c r="K384" s="88">
        <f t="shared" si="32"/>
        <v>7.2095664138954518E-2</v>
      </c>
      <c r="M384" s="32">
        <f t="shared" si="33"/>
        <v>8.2097076600164808E-3</v>
      </c>
      <c r="N384" s="32">
        <f t="shared" si="34"/>
        <v>7.110970766001648E-2</v>
      </c>
      <c r="O384" s="43">
        <f t="shared" si="35"/>
        <v>7.237385529088991E-2</v>
      </c>
      <c r="Q384" s="78"/>
      <c r="R384" s="75"/>
    </row>
    <row r="385" spans="1:18" ht="12.6" customHeight="1">
      <c r="A385" s="31">
        <v>38933</v>
      </c>
      <c r="B385" s="64" t="s">
        <v>48</v>
      </c>
      <c r="C385" s="90">
        <v>6.3200000000000006E-2</v>
      </c>
      <c r="D385" s="44" t="str">
        <f>IF(MONTH(A385)=MONTH(A386),"-",VLOOKUP(A385,'F03 inputs'!$AQ$8:$AV$3003,5))</f>
        <v>-</v>
      </c>
      <c r="E385" s="44" t="str">
        <f>IF(MONTH(A385)=MONTH(A386),"-",VLOOKUP(A385,'F03 inputs'!$AQ$8:$AV$3003,6))</f>
        <v>-</v>
      </c>
      <c r="F385" s="32">
        <f>VLOOKUP(B385,'F03 inputs'!$AW$9:$AZ$3003,3)</f>
        <v>-3.340455094713054E-7</v>
      </c>
      <c r="G385" s="32">
        <f>VLOOKUP(B385,'F03 inputs'!$AW$9:$AZ$3003,4)</f>
        <v>8.4685785412057429E-7</v>
      </c>
      <c r="I385" s="32">
        <f t="shared" si="30"/>
        <v>7.9407164834340467E-3</v>
      </c>
      <c r="J385" s="32">
        <f t="shared" si="31"/>
        <v>7.1140716483434049E-2</v>
      </c>
      <c r="K385" s="88">
        <f t="shared" si="32"/>
        <v>7.2405966868878124E-2</v>
      </c>
      <c r="M385" s="32">
        <f t="shared" si="33"/>
        <v>8.2105545178706007E-3</v>
      </c>
      <c r="N385" s="32">
        <f t="shared" si="34"/>
        <v>7.1410554517870609E-2</v>
      </c>
      <c r="O385" s="43">
        <f t="shared" si="35"/>
        <v>7.2685421342007839E-2</v>
      </c>
      <c r="Q385" s="78"/>
      <c r="R385" s="75"/>
    </row>
    <row r="386" spans="1:18" ht="12.6" customHeight="1">
      <c r="A386" s="31">
        <v>38937</v>
      </c>
      <c r="B386" s="64" t="s">
        <v>48</v>
      </c>
      <c r="C386" s="90">
        <v>6.2449999999999999E-2</v>
      </c>
      <c r="D386" s="44" t="str">
        <f>IF(MONTH(A386)=MONTH(A387),"-",VLOOKUP(A386,'F03 inputs'!$AQ$8:$AV$3003,5))</f>
        <v>-</v>
      </c>
      <c r="E386" s="44" t="str">
        <f>IF(MONTH(A386)=MONTH(A387),"-",VLOOKUP(A386,'F03 inputs'!$AQ$8:$AV$3003,6))</f>
        <v>-</v>
      </c>
      <c r="F386" s="32">
        <f>VLOOKUP(B386,'F03 inputs'!$AW$9:$AZ$3003,3)</f>
        <v>-3.340455094713054E-7</v>
      </c>
      <c r="G386" s="32">
        <f>VLOOKUP(B386,'F03 inputs'!$AW$9:$AZ$3003,4)</f>
        <v>8.4685785412057429E-7</v>
      </c>
      <c r="I386" s="32">
        <f t="shared" si="30"/>
        <v>7.9403824379245761E-3</v>
      </c>
      <c r="J386" s="32">
        <f t="shared" si="31"/>
        <v>7.0390382437924573E-2</v>
      </c>
      <c r="K386" s="88">
        <f t="shared" si="32"/>
        <v>7.1629083922863934E-2</v>
      </c>
      <c r="M386" s="32">
        <f t="shared" si="33"/>
        <v>8.2114013757247205E-3</v>
      </c>
      <c r="N386" s="32">
        <f t="shared" si="34"/>
        <v>7.0661401375724714E-2</v>
      </c>
      <c r="O386" s="43">
        <f t="shared" si="35"/>
        <v>7.1909659786819846E-2</v>
      </c>
      <c r="Q386" s="78"/>
      <c r="R386" s="75"/>
    </row>
    <row r="387" spans="1:18" ht="12.6" customHeight="1">
      <c r="A387" s="31">
        <v>38938</v>
      </c>
      <c r="B387" s="64" t="s">
        <v>48</v>
      </c>
      <c r="C387" s="90">
        <v>6.2699999999999992E-2</v>
      </c>
      <c r="D387" s="44" t="str">
        <f>IF(MONTH(A387)=MONTH(A388),"-",VLOOKUP(A387,'F03 inputs'!$AQ$8:$AV$3003,5))</f>
        <v>-</v>
      </c>
      <c r="E387" s="44" t="str">
        <f>IF(MONTH(A387)=MONTH(A388),"-",VLOOKUP(A387,'F03 inputs'!$AQ$8:$AV$3003,6))</f>
        <v>-</v>
      </c>
      <c r="F387" s="32">
        <f>VLOOKUP(B387,'F03 inputs'!$AW$9:$AZ$3003,3)</f>
        <v>-3.340455094713054E-7</v>
      </c>
      <c r="G387" s="32">
        <f>VLOOKUP(B387,'F03 inputs'!$AW$9:$AZ$3003,4)</f>
        <v>8.4685785412057429E-7</v>
      </c>
      <c r="I387" s="32">
        <f t="shared" si="30"/>
        <v>7.9400483924151055E-3</v>
      </c>
      <c r="J387" s="32">
        <f t="shared" si="31"/>
        <v>7.0640048392415097E-2</v>
      </c>
      <c r="K387" s="88">
        <f t="shared" si="32"/>
        <v>7.1887552501635588E-2</v>
      </c>
      <c r="M387" s="32">
        <f t="shared" si="33"/>
        <v>8.2122482335788404E-3</v>
      </c>
      <c r="N387" s="32">
        <f t="shared" si="34"/>
        <v>7.0912248233578834E-2</v>
      </c>
      <c r="O387" s="43">
        <f t="shared" si="35"/>
        <v>7.2169384970964146E-2</v>
      </c>
      <c r="Q387" s="78"/>
      <c r="R387" s="75"/>
    </row>
    <row r="388" spans="1:18" ht="12.6" customHeight="1">
      <c r="A388" s="31">
        <v>38939</v>
      </c>
      <c r="B388" s="64" t="s">
        <v>48</v>
      </c>
      <c r="C388" s="90">
        <v>6.3399999999999998E-2</v>
      </c>
      <c r="D388" s="44" t="str">
        <f>IF(MONTH(A388)=MONTH(A389),"-",VLOOKUP(A388,'F03 inputs'!$AQ$8:$AV$3003,5))</f>
        <v>-</v>
      </c>
      <c r="E388" s="44" t="str">
        <f>IF(MONTH(A388)=MONTH(A389),"-",VLOOKUP(A388,'F03 inputs'!$AQ$8:$AV$3003,6))</f>
        <v>-</v>
      </c>
      <c r="F388" s="32">
        <f>VLOOKUP(B388,'F03 inputs'!$AW$9:$AZ$3003,3)</f>
        <v>-3.340455094713054E-7</v>
      </c>
      <c r="G388" s="32">
        <f>VLOOKUP(B388,'F03 inputs'!$AW$9:$AZ$3003,4)</f>
        <v>8.4685785412057429E-7</v>
      </c>
      <c r="I388" s="32">
        <f t="shared" si="30"/>
        <v>7.9397143469056349E-3</v>
      </c>
      <c r="J388" s="32">
        <f t="shared" si="31"/>
        <v>7.1339714346905628E-2</v>
      </c>
      <c r="K388" s="88">
        <f t="shared" si="32"/>
        <v>7.2612053057680148E-2</v>
      </c>
      <c r="M388" s="32">
        <f t="shared" si="33"/>
        <v>8.2130950914329603E-3</v>
      </c>
      <c r="N388" s="32">
        <f t="shared" si="34"/>
        <v>7.161309509143296E-2</v>
      </c>
      <c r="O388" s="43">
        <f t="shared" si="35"/>
        <v>7.2895203938576847E-2</v>
      </c>
      <c r="Q388" s="78"/>
      <c r="R388" s="75"/>
    </row>
    <row r="389" spans="1:18" ht="12.6" customHeight="1">
      <c r="A389" s="31">
        <v>38940</v>
      </c>
      <c r="B389" s="64" t="s">
        <v>48</v>
      </c>
      <c r="C389" s="90">
        <v>6.3550000000000009E-2</v>
      </c>
      <c r="D389" s="44" t="str">
        <f>IF(MONTH(A389)=MONTH(A390),"-",VLOOKUP(A389,'F03 inputs'!$AQ$8:$AV$3003,5))</f>
        <v>-</v>
      </c>
      <c r="E389" s="44" t="str">
        <f>IF(MONTH(A389)=MONTH(A390),"-",VLOOKUP(A389,'F03 inputs'!$AQ$8:$AV$3003,6))</f>
        <v>-</v>
      </c>
      <c r="F389" s="32">
        <f>VLOOKUP(B389,'F03 inputs'!$AW$9:$AZ$3003,3)</f>
        <v>-3.340455094713054E-7</v>
      </c>
      <c r="G389" s="32">
        <f>VLOOKUP(B389,'F03 inputs'!$AW$9:$AZ$3003,4)</f>
        <v>8.4685785412057429E-7</v>
      </c>
      <c r="I389" s="32">
        <f t="shared" si="30"/>
        <v>7.9393803013961643E-3</v>
      </c>
      <c r="J389" s="32">
        <f t="shared" si="31"/>
        <v>7.1489380301396177E-2</v>
      </c>
      <c r="K389" s="88">
        <f t="shared" si="32"/>
        <v>7.2767063175365632E-2</v>
      </c>
      <c r="M389" s="32">
        <f t="shared" si="33"/>
        <v>8.2139419492870801E-3</v>
      </c>
      <c r="N389" s="32">
        <f t="shared" si="34"/>
        <v>7.1763941949287091E-2</v>
      </c>
      <c r="O389" s="43">
        <f t="shared" si="35"/>
        <v>7.3051457790312524E-2</v>
      </c>
      <c r="Q389" s="78"/>
      <c r="R389" s="75"/>
    </row>
    <row r="390" spans="1:18" ht="12.6" customHeight="1">
      <c r="A390" s="31">
        <v>38943</v>
      </c>
      <c r="B390" s="64" t="s">
        <v>48</v>
      </c>
      <c r="C390" s="90">
        <v>6.4199999999999993E-2</v>
      </c>
      <c r="D390" s="44" t="str">
        <f>IF(MONTH(A390)=MONTH(A391),"-",VLOOKUP(A390,'F03 inputs'!$AQ$8:$AV$3003,5))</f>
        <v>-</v>
      </c>
      <c r="E390" s="44" t="str">
        <f>IF(MONTH(A390)=MONTH(A391),"-",VLOOKUP(A390,'F03 inputs'!$AQ$8:$AV$3003,6))</f>
        <v>-</v>
      </c>
      <c r="F390" s="32">
        <f>VLOOKUP(B390,'F03 inputs'!$AW$9:$AZ$3003,3)</f>
        <v>-3.340455094713054E-7</v>
      </c>
      <c r="G390" s="32">
        <f>VLOOKUP(B390,'F03 inputs'!$AW$9:$AZ$3003,4)</f>
        <v>8.4685785412057429E-7</v>
      </c>
      <c r="I390" s="32">
        <f t="shared" ref="I390:I453" si="36">IF(D390&lt;&gt;"-",D390,I389+F390)</f>
        <v>7.9390462558866937E-3</v>
      </c>
      <c r="J390" s="32">
        <f t="shared" ref="J390:J453" si="37">C390+I390</f>
        <v>7.2139046255886685E-2</v>
      </c>
      <c r="K390" s="88">
        <f t="shared" ref="K390:K453" si="38">EFFECT(J390,2)</f>
        <v>7.3440056754563887E-2</v>
      </c>
      <c r="M390" s="32">
        <f t="shared" ref="M390:M453" si="39">IF(E390&lt;&gt;"-",E390,M389+G390)</f>
        <v>8.2147888071412E-3</v>
      </c>
      <c r="N390" s="32">
        <f t="shared" ref="N390:N453" si="40">C390+M390</f>
        <v>7.2414788807141195E-2</v>
      </c>
      <c r="O390" s="43">
        <f t="shared" ref="O390:O453" si="41">EFFECT(N390,2)</f>
        <v>7.3725764216636902E-2</v>
      </c>
      <c r="Q390" s="78"/>
      <c r="R390" s="75"/>
    </row>
    <row r="391" spans="1:18" ht="12.6" customHeight="1">
      <c r="A391" s="31">
        <v>38944</v>
      </c>
      <c r="B391" s="64" t="s">
        <v>48</v>
      </c>
      <c r="C391" s="90">
        <v>6.4199999999999993E-2</v>
      </c>
      <c r="D391" s="44" t="str">
        <f>IF(MONTH(A391)=MONTH(A392),"-",VLOOKUP(A391,'F03 inputs'!$AQ$8:$AV$3003,5))</f>
        <v>-</v>
      </c>
      <c r="E391" s="44" t="str">
        <f>IF(MONTH(A391)=MONTH(A392),"-",VLOOKUP(A391,'F03 inputs'!$AQ$8:$AV$3003,6))</f>
        <v>-</v>
      </c>
      <c r="F391" s="32">
        <f>VLOOKUP(B391,'F03 inputs'!$AW$9:$AZ$3003,3)</f>
        <v>-3.340455094713054E-7</v>
      </c>
      <c r="G391" s="32">
        <f>VLOOKUP(B391,'F03 inputs'!$AW$9:$AZ$3003,4)</f>
        <v>8.4685785412057429E-7</v>
      </c>
      <c r="I391" s="32">
        <f t="shared" si="36"/>
        <v>7.9387122103772231E-3</v>
      </c>
      <c r="J391" s="32">
        <f t="shared" si="37"/>
        <v>7.2138712210377209E-2</v>
      </c>
      <c r="K391" s="88">
        <f t="shared" si="38"/>
        <v>7.3439710660220037E-2</v>
      </c>
      <c r="M391" s="32">
        <f t="shared" si="39"/>
        <v>8.2156356649953199E-3</v>
      </c>
      <c r="N391" s="32">
        <f t="shared" si="40"/>
        <v>7.2415635664995315E-2</v>
      </c>
      <c r="O391" s="43">
        <f t="shared" si="41"/>
        <v>7.372664173718646E-2</v>
      </c>
      <c r="Q391" s="78"/>
      <c r="R391" s="75"/>
    </row>
    <row r="392" spans="1:18" ht="12.6" customHeight="1">
      <c r="A392" s="31">
        <v>38945</v>
      </c>
      <c r="B392" s="64" t="s">
        <v>48</v>
      </c>
      <c r="C392" s="90">
        <v>6.3850000000000004E-2</v>
      </c>
      <c r="D392" s="44" t="str">
        <f>IF(MONTH(A392)=MONTH(A393),"-",VLOOKUP(A392,'F03 inputs'!$AQ$8:$AV$3003,5))</f>
        <v>-</v>
      </c>
      <c r="E392" s="44" t="str">
        <f>IF(MONTH(A392)=MONTH(A393),"-",VLOOKUP(A392,'F03 inputs'!$AQ$8:$AV$3003,6))</f>
        <v>-</v>
      </c>
      <c r="F392" s="32">
        <f>VLOOKUP(B392,'F03 inputs'!$AW$9:$AZ$3003,3)</f>
        <v>-3.340455094713054E-7</v>
      </c>
      <c r="G392" s="32">
        <f>VLOOKUP(B392,'F03 inputs'!$AW$9:$AZ$3003,4)</f>
        <v>8.4685785412057429E-7</v>
      </c>
      <c r="I392" s="32">
        <f t="shared" si="36"/>
        <v>7.9383781648677525E-3</v>
      </c>
      <c r="J392" s="32">
        <f t="shared" si="37"/>
        <v>7.1788378164867758E-2</v>
      </c>
      <c r="K392" s="88">
        <f t="shared" si="38"/>
        <v>7.3076770974753069E-2</v>
      </c>
      <c r="M392" s="32">
        <f t="shared" si="39"/>
        <v>8.2164825228494397E-3</v>
      </c>
      <c r="N392" s="32">
        <f t="shared" si="40"/>
        <v>7.2066482522849445E-2</v>
      </c>
      <c r="O392" s="43">
        <f t="shared" si="41"/>
        <v>7.3364876998653683E-2</v>
      </c>
      <c r="Q392" s="78"/>
      <c r="R392" s="75"/>
    </row>
    <row r="393" spans="1:18" ht="12.6" customHeight="1">
      <c r="A393" s="31">
        <v>38946</v>
      </c>
      <c r="B393" s="64" t="s">
        <v>48</v>
      </c>
      <c r="C393" s="90">
        <v>6.2950000000000006E-2</v>
      </c>
      <c r="D393" s="44" t="str">
        <f>IF(MONTH(A393)=MONTH(A394),"-",VLOOKUP(A393,'F03 inputs'!$AQ$8:$AV$3003,5))</f>
        <v>-</v>
      </c>
      <c r="E393" s="44" t="str">
        <f>IF(MONTH(A393)=MONTH(A394),"-",VLOOKUP(A393,'F03 inputs'!$AQ$8:$AV$3003,6))</f>
        <v>-</v>
      </c>
      <c r="F393" s="32">
        <f>VLOOKUP(B393,'F03 inputs'!$AW$9:$AZ$3003,3)</f>
        <v>-3.340455094713054E-7</v>
      </c>
      <c r="G393" s="32">
        <f>VLOOKUP(B393,'F03 inputs'!$AW$9:$AZ$3003,4)</f>
        <v>8.4685785412057429E-7</v>
      </c>
      <c r="I393" s="32">
        <f t="shared" si="36"/>
        <v>7.9380441193582819E-3</v>
      </c>
      <c r="J393" s="32">
        <f t="shared" si="37"/>
        <v>7.0888044119358284E-2</v>
      </c>
      <c r="K393" s="88">
        <f t="shared" si="38"/>
        <v>7.2144322819125417E-2</v>
      </c>
      <c r="M393" s="32">
        <f t="shared" si="39"/>
        <v>8.2173293807035596E-3</v>
      </c>
      <c r="N393" s="32">
        <f t="shared" si="40"/>
        <v>7.1167329380703567E-2</v>
      </c>
      <c r="O393" s="43">
        <f t="shared" si="41"/>
        <v>7.2433526573498996E-2</v>
      </c>
      <c r="Q393" s="78"/>
      <c r="R393" s="75"/>
    </row>
    <row r="394" spans="1:18" ht="12.6" customHeight="1">
      <c r="A394" s="31">
        <v>38947</v>
      </c>
      <c r="B394" s="64" t="s">
        <v>48</v>
      </c>
      <c r="C394" s="90">
        <v>6.2600000000000003E-2</v>
      </c>
      <c r="D394" s="44" t="str">
        <f>IF(MONTH(A394)=MONTH(A395),"-",VLOOKUP(A394,'F03 inputs'!$AQ$8:$AV$3003,5))</f>
        <v>-</v>
      </c>
      <c r="E394" s="44" t="str">
        <f>IF(MONTH(A394)=MONTH(A395),"-",VLOOKUP(A394,'F03 inputs'!$AQ$8:$AV$3003,6))</f>
        <v>-</v>
      </c>
      <c r="F394" s="32">
        <f>VLOOKUP(B394,'F03 inputs'!$AW$9:$AZ$3003,3)</f>
        <v>-3.340455094713054E-7</v>
      </c>
      <c r="G394" s="32">
        <f>VLOOKUP(B394,'F03 inputs'!$AW$9:$AZ$3003,4)</f>
        <v>8.4685785412057429E-7</v>
      </c>
      <c r="I394" s="32">
        <f t="shared" si="36"/>
        <v>7.9377100738488113E-3</v>
      </c>
      <c r="J394" s="32">
        <f t="shared" si="37"/>
        <v>7.0537710073848819E-2</v>
      </c>
      <c r="K394" s="88">
        <f t="shared" si="38"/>
        <v>7.178160220946439E-2</v>
      </c>
      <c r="M394" s="32">
        <f t="shared" si="39"/>
        <v>8.2181762385576795E-3</v>
      </c>
      <c r="N394" s="32">
        <f t="shared" si="40"/>
        <v>7.0818176238557684E-2</v>
      </c>
      <c r="O394" s="43">
        <f t="shared" si="41"/>
        <v>7.2071979759996463E-2</v>
      </c>
      <c r="Q394" s="78"/>
      <c r="R394" s="75"/>
    </row>
    <row r="395" spans="1:18" ht="12.6" customHeight="1">
      <c r="A395" s="31">
        <v>38950</v>
      </c>
      <c r="B395" s="64" t="s">
        <v>48</v>
      </c>
      <c r="C395" s="90">
        <v>6.2199999999999998E-2</v>
      </c>
      <c r="D395" s="44" t="str">
        <f>IF(MONTH(A395)=MONTH(A396),"-",VLOOKUP(A395,'F03 inputs'!$AQ$8:$AV$3003,5))</f>
        <v>-</v>
      </c>
      <c r="E395" s="44" t="str">
        <f>IF(MONTH(A395)=MONTH(A396),"-",VLOOKUP(A395,'F03 inputs'!$AQ$8:$AV$3003,6))</f>
        <v>-</v>
      </c>
      <c r="F395" s="32">
        <f>VLOOKUP(B395,'F03 inputs'!$AW$9:$AZ$3003,3)</f>
        <v>-3.340455094713054E-7</v>
      </c>
      <c r="G395" s="32">
        <f>VLOOKUP(B395,'F03 inputs'!$AW$9:$AZ$3003,4)</f>
        <v>8.4685785412057429E-7</v>
      </c>
      <c r="I395" s="32">
        <f t="shared" si="36"/>
        <v>7.9373760283393407E-3</v>
      </c>
      <c r="J395" s="32">
        <f t="shared" si="37"/>
        <v>7.0137376028339332E-2</v>
      </c>
      <c r="K395" s="88">
        <f t="shared" si="38"/>
        <v>7.136718890737459E-2</v>
      </c>
      <c r="M395" s="32">
        <f t="shared" si="39"/>
        <v>8.2190230964117993E-3</v>
      </c>
      <c r="N395" s="32">
        <f t="shared" si="40"/>
        <v>7.0419023096411792E-2</v>
      </c>
      <c r="O395" s="43">
        <f t="shared" si="41"/>
        <v>7.1658732799875002E-2</v>
      </c>
      <c r="Q395" s="78"/>
      <c r="R395" s="75"/>
    </row>
    <row r="396" spans="1:18" ht="12.6" customHeight="1">
      <c r="A396" s="31">
        <v>38951</v>
      </c>
      <c r="B396" s="64" t="s">
        <v>48</v>
      </c>
      <c r="C396" s="90">
        <v>6.2350000000000003E-2</v>
      </c>
      <c r="D396" s="44" t="str">
        <f>IF(MONTH(A396)=MONTH(A397),"-",VLOOKUP(A396,'F03 inputs'!$AQ$8:$AV$3003,5))</f>
        <v>-</v>
      </c>
      <c r="E396" s="44" t="str">
        <f>IF(MONTH(A396)=MONTH(A397),"-",VLOOKUP(A396,'F03 inputs'!$AQ$8:$AV$3003,6))</f>
        <v>-</v>
      </c>
      <c r="F396" s="32">
        <f>VLOOKUP(B396,'F03 inputs'!$AW$9:$AZ$3003,3)</f>
        <v>-3.340455094713054E-7</v>
      </c>
      <c r="G396" s="32">
        <f>VLOOKUP(B396,'F03 inputs'!$AW$9:$AZ$3003,4)</f>
        <v>8.4685785412057429E-7</v>
      </c>
      <c r="I396" s="32">
        <f t="shared" si="36"/>
        <v>7.9370419828298702E-3</v>
      </c>
      <c r="J396" s="32">
        <f t="shared" si="37"/>
        <v>7.0287041982829868E-2</v>
      </c>
      <c r="K396" s="88">
        <f t="shared" si="38"/>
        <v>7.1522109050504046E-2</v>
      </c>
      <c r="M396" s="32">
        <f t="shared" si="39"/>
        <v>8.2198699542659192E-3</v>
      </c>
      <c r="N396" s="32">
        <f t="shared" si="40"/>
        <v>7.0569869954265924E-2</v>
      </c>
      <c r="O396" s="43">
        <f t="shared" si="41"/>
        <v>7.1814896590606248E-2</v>
      </c>
      <c r="Q396" s="78"/>
      <c r="R396" s="75"/>
    </row>
    <row r="397" spans="1:18" ht="12.6" customHeight="1">
      <c r="A397" s="31">
        <v>38952</v>
      </c>
      <c r="B397" s="64" t="s">
        <v>48</v>
      </c>
      <c r="C397" s="90">
        <v>6.2100000000000002E-2</v>
      </c>
      <c r="D397" s="44" t="str">
        <f>IF(MONTH(A397)=MONTH(A398),"-",VLOOKUP(A397,'F03 inputs'!$AQ$8:$AV$3003,5))</f>
        <v>-</v>
      </c>
      <c r="E397" s="44" t="str">
        <f>IF(MONTH(A397)=MONTH(A398),"-",VLOOKUP(A397,'F03 inputs'!$AQ$8:$AV$3003,6))</f>
        <v>-</v>
      </c>
      <c r="F397" s="32">
        <f>VLOOKUP(B397,'F03 inputs'!$AW$9:$AZ$3003,3)</f>
        <v>-3.340455094713054E-7</v>
      </c>
      <c r="G397" s="32">
        <f>VLOOKUP(B397,'F03 inputs'!$AW$9:$AZ$3003,4)</f>
        <v>8.4685785412057429E-7</v>
      </c>
      <c r="I397" s="32">
        <f t="shared" si="36"/>
        <v>7.9367079373203996E-3</v>
      </c>
      <c r="J397" s="32">
        <f t="shared" si="37"/>
        <v>7.0036707937320405E-2</v>
      </c>
      <c r="K397" s="88">
        <f t="shared" si="38"/>
        <v>7.1262993051994794E-2</v>
      </c>
      <c r="M397" s="32">
        <f t="shared" si="39"/>
        <v>8.2207168121200391E-3</v>
      </c>
      <c r="N397" s="32">
        <f t="shared" si="40"/>
        <v>7.0320716812120043E-2</v>
      </c>
      <c r="O397" s="43">
        <f t="shared" si="41"/>
        <v>7.1556967615362677E-2</v>
      </c>
      <c r="Q397" s="78"/>
      <c r="R397" s="75"/>
    </row>
    <row r="398" spans="1:18" ht="12.6" customHeight="1">
      <c r="A398" s="31">
        <v>38953</v>
      </c>
      <c r="B398" s="64" t="s">
        <v>48</v>
      </c>
      <c r="C398" s="90">
        <v>6.2100000000000002E-2</v>
      </c>
      <c r="D398" s="44" t="str">
        <f>IF(MONTH(A398)=MONTH(A399),"-",VLOOKUP(A398,'F03 inputs'!$AQ$8:$AV$3003,5))</f>
        <v>-</v>
      </c>
      <c r="E398" s="44" t="str">
        <f>IF(MONTH(A398)=MONTH(A399),"-",VLOOKUP(A398,'F03 inputs'!$AQ$8:$AV$3003,6))</f>
        <v>-</v>
      </c>
      <c r="F398" s="32">
        <f>VLOOKUP(B398,'F03 inputs'!$AW$9:$AZ$3003,3)</f>
        <v>-3.340455094713054E-7</v>
      </c>
      <c r="G398" s="32">
        <f>VLOOKUP(B398,'F03 inputs'!$AW$9:$AZ$3003,4)</f>
        <v>8.4685785412057429E-7</v>
      </c>
      <c r="I398" s="32">
        <f t="shared" si="36"/>
        <v>7.936373891810929E-3</v>
      </c>
      <c r="J398" s="32">
        <f t="shared" si="37"/>
        <v>7.003637389181093E-2</v>
      </c>
      <c r="K398" s="88">
        <f t="shared" si="38"/>
        <v>7.1262647308789173E-2</v>
      </c>
      <c r="M398" s="32">
        <f t="shared" si="39"/>
        <v>8.2215636699741589E-3</v>
      </c>
      <c r="N398" s="32">
        <f t="shared" si="40"/>
        <v>7.0321563669974163E-2</v>
      </c>
      <c r="O398" s="43">
        <f t="shared" si="41"/>
        <v>7.1557844249221736E-2</v>
      </c>
      <c r="Q398" s="78"/>
      <c r="R398" s="75"/>
    </row>
    <row r="399" spans="1:18" ht="12.6" customHeight="1">
      <c r="A399" s="31">
        <v>38954</v>
      </c>
      <c r="B399" s="64" t="s">
        <v>48</v>
      </c>
      <c r="C399" s="90">
        <v>6.1550000000000001E-2</v>
      </c>
      <c r="D399" s="44" t="str">
        <f>IF(MONTH(A399)=MONTH(A400),"-",VLOOKUP(A399,'F03 inputs'!$AQ$8:$AV$3003,5))</f>
        <v>-</v>
      </c>
      <c r="E399" s="44" t="str">
        <f>IF(MONTH(A399)=MONTH(A400),"-",VLOOKUP(A399,'F03 inputs'!$AQ$8:$AV$3003,6))</f>
        <v>-</v>
      </c>
      <c r="F399" s="32">
        <f>VLOOKUP(B399,'F03 inputs'!$AW$9:$AZ$3003,3)</f>
        <v>-3.340455094713054E-7</v>
      </c>
      <c r="G399" s="32">
        <f>VLOOKUP(B399,'F03 inputs'!$AW$9:$AZ$3003,4)</f>
        <v>8.4685785412057429E-7</v>
      </c>
      <c r="I399" s="32">
        <f t="shared" si="36"/>
        <v>7.9360398463014584E-3</v>
      </c>
      <c r="J399" s="32">
        <f t="shared" si="37"/>
        <v>6.9486039846301459E-2</v>
      </c>
      <c r="K399" s="88">
        <f t="shared" si="38"/>
        <v>7.0693117279681639E-2</v>
      </c>
      <c r="M399" s="32">
        <f t="shared" si="39"/>
        <v>8.2224105278282788E-3</v>
      </c>
      <c r="N399" s="32">
        <f t="shared" si="40"/>
        <v>6.9772410527828274E-2</v>
      </c>
      <c r="O399" s="43">
        <f t="shared" si="41"/>
        <v>7.0989457845544113E-2</v>
      </c>
      <c r="Q399" s="78"/>
      <c r="R399" s="75"/>
    </row>
    <row r="400" spans="1:18" ht="12.6" customHeight="1">
      <c r="A400" s="31">
        <v>38957</v>
      </c>
      <c r="B400" s="64" t="s">
        <v>48</v>
      </c>
      <c r="C400" s="90">
        <v>6.1650000000000003E-2</v>
      </c>
      <c r="D400" s="44" t="str">
        <f>IF(MONTH(A400)=MONTH(A401),"-",VLOOKUP(A400,'F03 inputs'!$AQ$8:$AV$3003,5))</f>
        <v>-</v>
      </c>
      <c r="E400" s="44" t="str">
        <f>IF(MONTH(A400)=MONTH(A401),"-",VLOOKUP(A400,'F03 inputs'!$AQ$8:$AV$3003,6))</f>
        <v>-</v>
      </c>
      <c r="F400" s="32">
        <f>VLOOKUP(B400,'F03 inputs'!$AW$9:$AZ$3003,3)</f>
        <v>-3.340455094713054E-7</v>
      </c>
      <c r="G400" s="32">
        <f>VLOOKUP(B400,'F03 inputs'!$AW$9:$AZ$3003,4)</f>
        <v>8.4685785412057429E-7</v>
      </c>
      <c r="I400" s="32">
        <f t="shared" si="36"/>
        <v>7.9357058007919878E-3</v>
      </c>
      <c r="J400" s="32">
        <f t="shared" si="37"/>
        <v>6.9585705800791986E-2</v>
      </c>
      <c r="K400" s="88">
        <f t="shared" si="38"/>
        <v>7.0796248413740548E-2</v>
      </c>
      <c r="M400" s="32">
        <f t="shared" si="39"/>
        <v>8.2232573856823987E-3</v>
      </c>
      <c r="N400" s="32">
        <f t="shared" si="40"/>
        <v>6.9873257385682397E-2</v>
      </c>
      <c r="O400" s="43">
        <f t="shared" si="41"/>
        <v>7.1093825410103895E-2</v>
      </c>
      <c r="Q400" s="78"/>
      <c r="R400" s="75"/>
    </row>
    <row r="401" spans="1:18" ht="12.6" customHeight="1">
      <c r="A401" s="31">
        <v>38958</v>
      </c>
      <c r="B401" s="64" t="s">
        <v>48</v>
      </c>
      <c r="C401" s="90">
        <v>6.1849999999999995E-2</v>
      </c>
      <c r="D401" s="44" t="str">
        <f>IF(MONTH(A401)=MONTH(A402),"-",VLOOKUP(A401,'F03 inputs'!$AQ$8:$AV$3003,5))</f>
        <v>-</v>
      </c>
      <c r="E401" s="44" t="str">
        <f>IF(MONTH(A401)=MONTH(A402),"-",VLOOKUP(A401,'F03 inputs'!$AQ$8:$AV$3003,6))</f>
        <v>-</v>
      </c>
      <c r="F401" s="32">
        <f>VLOOKUP(B401,'F03 inputs'!$AW$9:$AZ$3003,3)</f>
        <v>-3.340455094713054E-7</v>
      </c>
      <c r="G401" s="32">
        <f>VLOOKUP(B401,'F03 inputs'!$AW$9:$AZ$3003,4)</f>
        <v>8.4685785412057429E-7</v>
      </c>
      <c r="I401" s="32">
        <f t="shared" si="36"/>
        <v>7.9353717552825172E-3</v>
      </c>
      <c r="J401" s="32">
        <f t="shared" si="37"/>
        <v>6.9785371755282516E-2</v>
      </c>
      <c r="K401" s="88">
        <f t="shared" si="38"/>
        <v>7.1002871283038393E-2</v>
      </c>
      <c r="M401" s="32">
        <f t="shared" si="39"/>
        <v>8.2241042435365185E-3</v>
      </c>
      <c r="N401" s="32">
        <f t="shared" si="40"/>
        <v>7.0074104243536509E-2</v>
      </c>
      <c r="O401" s="43">
        <f t="shared" si="41"/>
        <v>7.1301699264920027E-2</v>
      </c>
      <c r="Q401" s="78"/>
      <c r="R401" s="75"/>
    </row>
    <row r="402" spans="1:18" ht="12.6" customHeight="1">
      <c r="A402" s="31">
        <v>38959</v>
      </c>
      <c r="B402" s="64" t="s">
        <v>48</v>
      </c>
      <c r="C402" s="90">
        <v>6.1650000000000003E-2</v>
      </c>
      <c r="D402" s="44" t="str">
        <f>IF(MONTH(A402)=MONTH(A403),"-",VLOOKUP(A402,'F03 inputs'!$AQ$8:$AV$3003,5))</f>
        <v>-</v>
      </c>
      <c r="E402" s="44" t="str">
        <f>IF(MONTH(A402)=MONTH(A403),"-",VLOOKUP(A402,'F03 inputs'!$AQ$8:$AV$3003,6))</f>
        <v>-</v>
      </c>
      <c r="F402" s="32">
        <f>VLOOKUP(B402,'F03 inputs'!$AW$9:$AZ$3003,3)</f>
        <v>-3.340455094713054E-7</v>
      </c>
      <c r="G402" s="32">
        <f>VLOOKUP(B402,'F03 inputs'!$AW$9:$AZ$3003,4)</f>
        <v>8.4685785412057429E-7</v>
      </c>
      <c r="I402" s="32">
        <f t="shared" si="36"/>
        <v>7.9350377097730466E-3</v>
      </c>
      <c r="J402" s="32">
        <f t="shared" si="37"/>
        <v>6.9585037709773048E-2</v>
      </c>
      <c r="K402" s="88">
        <f t="shared" si="38"/>
        <v>7.0795557078040749E-2</v>
      </c>
      <c r="M402" s="32">
        <f t="shared" si="39"/>
        <v>8.2249511013906384E-3</v>
      </c>
      <c r="N402" s="32">
        <f t="shared" si="40"/>
        <v>6.9874951101390637E-2</v>
      </c>
      <c r="O402" s="43">
        <f t="shared" si="41"/>
        <v>7.1095578299245954E-2</v>
      </c>
      <c r="Q402" s="78"/>
      <c r="R402" s="75"/>
    </row>
    <row r="403" spans="1:18" ht="12.6" customHeight="1">
      <c r="A403" s="31">
        <v>38960</v>
      </c>
      <c r="B403" s="64" t="s">
        <v>48</v>
      </c>
      <c r="C403" s="90">
        <v>6.1650000000000003E-2</v>
      </c>
      <c r="D403" s="44">
        <f>IF(MONTH(A403)=MONTH(A404),"-",VLOOKUP(A403,'F03 inputs'!$AQ$8:$AV$3003,5))</f>
        <v>7.9347036642635604E-3</v>
      </c>
      <c r="E403" s="44">
        <f>IF(MONTH(A403)=MONTH(A404),"-",VLOOKUP(A403,'F03 inputs'!$AQ$8:$AV$3003,6))</f>
        <v>8.2257979592447739E-3</v>
      </c>
      <c r="F403" s="32">
        <f>VLOOKUP(B403,'F03 inputs'!$AW$9:$AZ$3003,3)</f>
        <v>-3.340455094713054E-7</v>
      </c>
      <c r="G403" s="32">
        <f>VLOOKUP(B403,'F03 inputs'!$AW$9:$AZ$3003,4)</f>
        <v>8.4685785412057429E-7</v>
      </c>
      <c r="I403" s="32">
        <f t="shared" si="36"/>
        <v>7.9347036642635604E-3</v>
      </c>
      <c r="J403" s="32">
        <f t="shared" si="37"/>
        <v>6.9584703664263559E-2</v>
      </c>
      <c r="K403" s="88">
        <f t="shared" si="38"/>
        <v>7.0795211410274561E-2</v>
      </c>
      <c r="M403" s="32">
        <f t="shared" si="39"/>
        <v>8.2257979592447739E-3</v>
      </c>
      <c r="N403" s="32">
        <f t="shared" si="40"/>
        <v>6.9875797959244784E-2</v>
      </c>
      <c r="O403" s="43">
        <f t="shared" si="41"/>
        <v>7.1096454744354887E-2</v>
      </c>
      <c r="Q403" s="78"/>
      <c r="R403" s="75"/>
    </row>
    <row r="404" spans="1:18" ht="12.6" customHeight="1">
      <c r="A404" s="31">
        <v>38961</v>
      </c>
      <c r="B404" s="64" t="s">
        <v>49</v>
      </c>
      <c r="C404" s="90">
        <v>6.1200000000000004E-2</v>
      </c>
      <c r="D404" s="44" t="str">
        <f>IF(MONTH(A404)=MONTH(A405),"-",VLOOKUP(A404,'F03 inputs'!$AQ$8:$AV$3003,5))</f>
        <v>-</v>
      </c>
      <c r="E404" s="44" t="str">
        <f>IF(MONTH(A404)=MONTH(A405),"-",VLOOKUP(A404,'F03 inputs'!$AQ$8:$AV$3003,6))</f>
        <v>-</v>
      </c>
      <c r="F404" s="32">
        <f>VLOOKUP(B404,'F03 inputs'!$AW$9:$AZ$3003,3)</f>
        <v>-9.5926358509225266E-5</v>
      </c>
      <c r="G404" s="32">
        <f>VLOOKUP(B404,'F03 inputs'!$AW$9:$AZ$3003,4)</f>
        <v>-9.0472383240271044E-5</v>
      </c>
      <c r="I404" s="32">
        <f t="shared" si="36"/>
        <v>7.8387773057543349E-3</v>
      </c>
      <c r="J404" s="32">
        <f t="shared" si="37"/>
        <v>6.9038777305754334E-2</v>
      </c>
      <c r="K404" s="88">
        <f t="shared" si="38"/>
        <v>7.0230365498722858E-2</v>
      </c>
      <c r="M404" s="32">
        <f t="shared" si="39"/>
        <v>8.1353255760045033E-3</v>
      </c>
      <c r="N404" s="32">
        <f t="shared" si="40"/>
        <v>6.9335325576004511E-2</v>
      </c>
      <c r="O404" s="43">
        <f t="shared" si="41"/>
        <v>7.0537172419187222E-2</v>
      </c>
      <c r="Q404" s="78"/>
      <c r="R404" s="75"/>
    </row>
    <row r="405" spans="1:18" ht="12.6" customHeight="1">
      <c r="A405" s="31">
        <v>38964</v>
      </c>
      <c r="B405" s="64" t="s">
        <v>49</v>
      </c>
      <c r="C405" s="90">
        <v>6.13E-2</v>
      </c>
      <c r="D405" s="44" t="str">
        <f>IF(MONTH(A405)=MONTH(A406),"-",VLOOKUP(A405,'F03 inputs'!$AQ$8:$AV$3003,5))</f>
        <v>-</v>
      </c>
      <c r="E405" s="44" t="str">
        <f>IF(MONTH(A405)=MONTH(A406),"-",VLOOKUP(A405,'F03 inputs'!$AQ$8:$AV$3003,6))</f>
        <v>-</v>
      </c>
      <c r="F405" s="32">
        <f>VLOOKUP(B405,'F03 inputs'!$AW$9:$AZ$3003,3)</f>
        <v>-9.5926358509225266E-5</v>
      </c>
      <c r="G405" s="32">
        <f>VLOOKUP(B405,'F03 inputs'!$AW$9:$AZ$3003,4)</f>
        <v>-9.0472383240271044E-5</v>
      </c>
      <c r="I405" s="32">
        <f t="shared" si="36"/>
        <v>7.7428509472451095E-3</v>
      </c>
      <c r="J405" s="32">
        <f t="shared" si="37"/>
        <v>6.9042850947245105E-2</v>
      </c>
      <c r="K405" s="88">
        <f t="shared" si="38"/>
        <v>7.0234579763976068E-2</v>
      </c>
      <c r="M405" s="32">
        <f t="shared" si="39"/>
        <v>8.0448531927642328E-3</v>
      </c>
      <c r="N405" s="32">
        <f t="shared" si="40"/>
        <v>6.9344853192764233E-2</v>
      </c>
      <c r="O405" s="43">
        <f t="shared" si="41"/>
        <v>7.0547030358845575E-2</v>
      </c>
      <c r="Q405" s="78"/>
      <c r="R405" s="75"/>
    </row>
    <row r="406" spans="1:18" ht="12.6" customHeight="1">
      <c r="A406" s="31">
        <v>38965</v>
      </c>
      <c r="B406" s="64" t="s">
        <v>49</v>
      </c>
      <c r="C406" s="90">
        <v>6.1399999999999996E-2</v>
      </c>
      <c r="D406" s="44" t="str">
        <f>IF(MONTH(A406)=MONTH(A407),"-",VLOOKUP(A406,'F03 inputs'!$AQ$8:$AV$3003,5))</f>
        <v>-</v>
      </c>
      <c r="E406" s="44" t="str">
        <f>IF(MONTH(A406)=MONTH(A407),"-",VLOOKUP(A406,'F03 inputs'!$AQ$8:$AV$3003,6))</f>
        <v>-</v>
      </c>
      <c r="F406" s="32">
        <f>VLOOKUP(B406,'F03 inputs'!$AW$9:$AZ$3003,3)</f>
        <v>-9.5926358509225266E-5</v>
      </c>
      <c r="G406" s="32">
        <f>VLOOKUP(B406,'F03 inputs'!$AW$9:$AZ$3003,4)</f>
        <v>-9.0472383240271044E-5</v>
      </c>
      <c r="I406" s="32">
        <f t="shared" si="36"/>
        <v>7.6469245887358841E-3</v>
      </c>
      <c r="J406" s="32">
        <f t="shared" si="37"/>
        <v>6.9046924588735875E-2</v>
      </c>
      <c r="K406" s="88">
        <f t="shared" si="38"/>
        <v>7.0238794037526642E-2</v>
      </c>
      <c r="M406" s="32">
        <f t="shared" si="39"/>
        <v>7.9543808095239622E-3</v>
      </c>
      <c r="N406" s="32">
        <f t="shared" si="40"/>
        <v>6.9354380809523955E-2</v>
      </c>
      <c r="O406" s="43">
        <f t="shared" si="41"/>
        <v>7.0556888343892066E-2</v>
      </c>
      <c r="Q406" s="78"/>
      <c r="R406" s="75"/>
    </row>
    <row r="407" spans="1:18" ht="12.6" customHeight="1">
      <c r="A407" s="31">
        <v>38966</v>
      </c>
      <c r="B407" s="64" t="s">
        <v>49</v>
      </c>
      <c r="C407" s="90">
        <v>6.1699999999999998E-2</v>
      </c>
      <c r="D407" s="44" t="str">
        <f>IF(MONTH(A407)=MONTH(A408),"-",VLOOKUP(A407,'F03 inputs'!$AQ$8:$AV$3003,5))</f>
        <v>-</v>
      </c>
      <c r="E407" s="44" t="str">
        <f>IF(MONTH(A407)=MONTH(A408),"-",VLOOKUP(A407,'F03 inputs'!$AQ$8:$AV$3003,6))</f>
        <v>-</v>
      </c>
      <c r="F407" s="32">
        <f>VLOOKUP(B407,'F03 inputs'!$AW$9:$AZ$3003,3)</f>
        <v>-9.5926358509225266E-5</v>
      </c>
      <c r="G407" s="32">
        <f>VLOOKUP(B407,'F03 inputs'!$AW$9:$AZ$3003,4)</f>
        <v>-9.0472383240271044E-5</v>
      </c>
      <c r="I407" s="32">
        <f t="shared" si="36"/>
        <v>7.5509982302266587E-3</v>
      </c>
      <c r="J407" s="32">
        <f t="shared" si="37"/>
        <v>6.9250998230226651E-2</v>
      </c>
      <c r="K407" s="88">
        <f t="shared" si="38"/>
        <v>7.0449923419197535E-2</v>
      </c>
      <c r="M407" s="32">
        <f t="shared" si="39"/>
        <v>7.8639084262836917E-3</v>
      </c>
      <c r="N407" s="32">
        <f t="shared" si="40"/>
        <v>6.9563908426283683E-2</v>
      </c>
      <c r="O407" s="43">
        <f t="shared" si="41"/>
        <v>7.0773692765168761E-2</v>
      </c>
      <c r="Q407" s="78"/>
      <c r="R407" s="75"/>
    </row>
    <row r="408" spans="1:18" ht="12.6" customHeight="1">
      <c r="A408" s="31">
        <v>38967</v>
      </c>
      <c r="B408" s="64" t="s">
        <v>49</v>
      </c>
      <c r="C408" s="90">
        <v>6.1650000000000003E-2</v>
      </c>
      <c r="D408" s="44" t="str">
        <f>IF(MONTH(A408)=MONTH(A409),"-",VLOOKUP(A408,'F03 inputs'!$AQ$8:$AV$3003,5))</f>
        <v>-</v>
      </c>
      <c r="E408" s="44" t="str">
        <f>IF(MONTH(A408)=MONTH(A409),"-",VLOOKUP(A408,'F03 inputs'!$AQ$8:$AV$3003,6))</f>
        <v>-</v>
      </c>
      <c r="F408" s="32">
        <f>VLOOKUP(B408,'F03 inputs'!$AW$9:$AZ$3003,3)</f>
        <v>-9.5926358509225266E-5</v>
      </c>
      <c r="G408" s="32">
        <f>VLOOKUP(B408,'F03 inputs'!$AW$9:$AZ$3003,4)</f>
        <v>-9.0472383240271044E-5</v>
      </c>
      <c r="I408" s="32">
        <f t="shared" si="36"/>
        <v>7.4550718717174332E-3</v>
      </c>
      <c r="J408" s="32">
        <f t="shared" si="37"/>
        <v>6.9105071871717438E-2</v>
      </c>
      <c r="K408" s="88">
        <f t="shared" si="38"/>
        <v>7.0298949611316219E-2</v>
      </c>
      <c r="M408" s="32">
        <f t="shared" si="39"/>
        <v>7.7734360430434203E-3</v>
      </c>
      <c r="N408" s="32">
        <f t="shared" si="40"/>
        <v>6.9423436043043421E-2</v>
      </c>
      <c r="O408" s="43">
        <f t="shared" si="41"/>
        <v>7.0628339411049179E-2</v>
      </c>
      <c r="Q408" s="78"/>
      <c r="R408" s="75"/>
    </row>
    <row r="409" spans="1:18" ht="12.6" customHeight="1">
      <c r="A409" s="31">
        <v>38968</v>
      </c>
      <c r="B409" s="64" t="s">
        <v>49</v>
      </c>
      <c r="C409" s="90">
        <v>6.1500000000000006E-2</v>
      </c>
      <c r="D409" s="44" t="str">
        <f>IF(MONTH(A409)=MONTH(A410),"-",VLOOKUP(A409,'F03 inputs'!$AQ$8:$AV$3003,5))</f>
        <v>-</v>
      </c>
      <c r="E409" s="44" t="str">
        <f>IF(MONTH(A409)=MONTH(A410),"-",VLOOKUP(A409,'F03 inputs'!$AQ$8:$AV$3003,6))</f>
        <v>-</v>
      </c>
      <c r="F409" s="32">
        <f>VLOOKUP(B409,'F03 inputs'!$AW$9:$AZ$3003,3)</f>
        <v>-9.5926358509225266E-5</v>
      </c>
      <c r="G409" s="32">
        <f>VLOOKUP(B409,'F03 inputs'!$AW$9:$AZ$3003,4)</f>
        <v>-9.0472383240271044E-5</v>
      </c>
      <c r="I409" s="32">
        <f t="shared" si="36"/>
        <v>7.3591455132082078E-3</v>
      </c>
      <c r="J409" s="32">
        <f t="shared" si="37"/>
        <v>6.8859145513208209E-2</v>
      </c>
      <c r="K409" s="88">
        <f t="shared" si="38"/>
        <v>7.0044540993410731E-2</v>
      </c>
      <c r="M409" s="32">
        <f t="shared" si="39"/>
        <v>7.6829636598031489E-3</v>
      </c>
      <c r="N409" s="32">
        <f t="shared" si="40"/>
        <v>6.9182963659803157E-2</v>
      </c>
      <c r="O409" s="43">
        <f t="shared" si="41"/>
        <v>7.0379534274991551E-2</v>
      </c>
      <c r="Q409" s="78"/>
      <c r="R409" s="75"/>
    </row>
    <row r="410" spans="1:18" ht="12.6" customHeight="1">
      <c r="A410" s="31">
        <v>38971</v>
      </c>
      <c r="B410" s="64" t="s">
        <v>49</v>
      </c>
      <c r="C410" s="90">
        <v>6.1500000000000006E-2</v>
      </c>
      <c r="D410" s="44" t="str">
        <f>IF(MONTH(A410)=MONTH(A411),"-",VLOOKUP(A410,'F03 inputs'!$AQ$8:$AV$3003,5))</f>
        <v>-</v>
      </c>
      <c r="E410" s="44" t="str">
        <f>IF(MONTH(A410)=MONTH(A411),"-",VLOOKUP(A410,'F03 inputs'!$AQ$8:$AV$3003,6))</f>
        <v>-</v>
      </c>
      <c r="F410" s="32">
        <f>VLOOKUP(B410,'F03 inputs'!$AW$9:$AZ$3003,3)</f>
        <v>-9.5926358509225266E-5</v>
      </c>
      <c r="G410" s="32">
        <f>VLOOKUP(B410,'F03 inputs'!$AW$9:$AZ$3003,4)</f>
        <v>-9.0472383240271044E-5</v>
      </c>
      <c r="I410" s="32">
        <f t="shared" si="36"/>
        <v>7.2632191546989824E-3</v>
      </c>
      <c r="J410" s="32">
        <f t="shared" si="37"/>
        <v>6.876321915469899E-2</v>
      </c>
      <c r="K410" s="88">
        <f t="shared" si="38"/>
        <v>6.9945314231828259E-2</v>
      </c>
      <c r="M410" s="32">
        <f t="shared" si="39"/>
        <v>7.5924912765628775E-3</v>
      </c>
      <c r="N410" s="32">
        <f t="shared" si="40"/>
        <v>6.909249127656289E-2</v>
      </c>
      <c r="O410" s="43">
        <f t="shared" si="41"/>
        <v>7.0285934364263447E-2</v>
      </c>
      <c r="Q410" s="78"/>
      <c r="R410" s="75"/>
    </row>
    <row r="411" spans="1:18" ht="12.6" customHeight="1">
      <c r="A411" s="31">
        <v>38972</v>
      </c>
      <c r="B411" s="64" t="s">
        <v>49</v>
      </c>
      <c r="C411" s="90">
        <v>6.1600000000000002E-2</v>
      </c>
      <c r="D411" s="44" t="str">
        <f>IF(MONTH(A411)=MONTH(A412),"-",VLOOKUP(A411,'F03 inputs'!$AQ$8:$AV$3003,5))</f>
        <v>-</v>
      </c>
      <c r="E411" s="44" t="str">
        <f>IF(MONTH(A411)=MONTH(A412),"-",VLOOKUP(A411,'F03 inputs'!$AQ$8:$AV$3003,6))</f>
        <v>-</v>
      </c>
      <c r="F411" s="32">
        <f>VLOOKUP(B411,'F03 inputs'!$AW$9:$AZ$3003,3)</f>
        <v>-9.5926358509225266E-5</v>
      </c>
      <c r="G411" s="32">
        <f>VLOOKUP(B411,'F03 inputs'!$AW$9:$AZ$3003,4)</f>
        <v>-9.0472383240271044E-5</v>
      </c>
      <c r="I411" s="32">
        <f t="shared" si="36"/>
        <v>7.1672927961897569E-3</v>
      </c>
      <c r="J411" s="32">
        <f t="shared" si="37"/>
        <v>6.8767292796189761E-2</v>
      </c>
      <c r="K411" s="88">
        <f t="shared" si="38"/>
        <v>6.9949527935818878E-2</v>
      </c>
      <c r="M411" s="32">
        <f t="shared" si="39"/>
        <v>7.502018893322606E-3</v>
      </c>
      <c r="N411" s="32">
        <f t="shared" si="40"/>
        <v>6.9102018893322611E-2</v>
      </c>
      <c r="O411" s="43">
        <f t="shared" si="41"/>
        <v>7.0295791147105824E-2</v>
      </c>
      <c r="Q411" s="78"/>
      <c r="R411" s="75"/>
    </row>
    <row r="412" spans="1:18" ht="12.6" customHeight="1">
      <c r="A412" s="31">
        <v>38973</v>
      </c>
      <c r="B412" s="64" t="s">
        <v>49</v>
      </c>
      <c r="C412" s="90">
        <v>6.1249999999999999E-2</v>
      </c>
      <c r="D412" s="44" t="str">
        <f>IF(MONTH(A412)=MONTH(A413),"-",VLOOKUP(A412,'F03 inputs'!$AQ$8:$AV$3003,5))</f>
        <v>-</v>
      </c>
      <c r="E412" s="44" t="str">
        <f>IF(MONTH(A412)=MONTH(A413),"-",VLOOKUP(A412,'F03 inputs'!$AQ$8:$AV$3003,6))</f>
        <v>-</v>
      </c>
      <c r="F412" s="32">
        <f>VLOOKUP(B412,'F03 inputs'!$AW$9:$AZ$3003,3)</f>
        <v>-9.5926358509225266E-5</v>
      </c>
      <c r="G412" s="32">
        <f>VLOOKUP(B412,'F03 inputs'!$AW$9:$AZ$3003,4)</f>
        <v>-9.0472383240271044E-5</v>
      </c>
      <c r="I412" s="32">
        <f t="shared" si="36"/>
        <v>7.0713664376805315E-3</v>
      </c>
      <c r="J412" s="32">
        <f t="shared" si="37"/>
        <v>6.8321366437680525E-2</v>
      </c>
      <c r="K412" s="88">
        <f t="shared" si="38"/>
        <v>6.9488318715658748E-2</v>
      </c>
      <c r="M412" s="32">
        <f t="shared" si="39"/>
        <v>7.4115465100823346E-3</v>
      </c>
      <c r="N412" s="32">
        <f t="shared" si="40"/>
        <v>6.8661546510082327E-2</v>
      </c>
      <c r="O412" s="43">
        <f t="shared" si="41"/>
        <v>6.9840148502371191E-2</v>
      </c>
      <c r="Q412" s="78"/>
      <c r="R412" s="75"/>
    </row>
    <row r="413" spans="1:18" ht="12.6" customHeight="1">
      <c r="A413" s="31">
        <v>38974</v>
      </c>
      <c r="B413" s="64" t="s">
        <v>49</v>
      </c>
      <c r="C413" s="90">
        <v>6.1150000000000003E-2</v>
      </c>
      <c r="D413" s="44" t="str">
        <f>IF(MONTH(A413)=MONTH(A414),"-",VLOOKUP(A413,'F03 inputs'!$AQ$8:$AV$3003,5))</f>
        <v>-</v>
      </c>
      <c r="E413" s="44" t="str">
        <f>IF(MONTH(A413)=MONTH(A414),"-",VLOOKUP(A413,'F03 inputs'!$AQ$8:$AV$3003,6))</f>
        <v>-</v>
      </c>
      <c r="F413" s="32">
        <f>VLOOKUP(B413,'F03 inputs'!$AW$9:$AZ$3003,3)</f>
        <v>-9.5926358509225266E-5</v>
      </c>
      <c r="G413" s="32">
        <f>VLOOKUP(B413,'F03 inputs'!$AW$9:$AZ$3003,4)</f>
        <v>-9.0472383240271044E-5</v>
      </c>
      <c r="I413" s="32">
        <f t="shared" si="36"/>
        <v>6.9754400791713061E-3</v>
      </c>
      <c r="J413" s="32">
        <f t="shared" si="37"/>
        <v>6.8125440079171304E-2</v>
      </c>
      <c r="K413" s="88">
        <f t="shared" si="38"/>
        <v>6.9285708975666216E-2</v>
      </c>
      <c r="M413" s="32">
        <f t="shared" si="39"/>
        <v>7.3210741268420632E-3</v>
      </c>
      <c r="N413" s="32">
        <f t="shared" si="40"/>
        <v>6.8471074126842071E-2</v>
      </c>
      <c r="O413" s="43">
        <f t="shared" si="41"/>
        <v>6.9643146124862998E-2</v>
      </c>
      <c r="Q413" s="78"/>
      <c r="R413" s="75"/>
    </row>
    <row r="414" spans="1:18" ht="12.6" customHeight="1">
      <c r="A414" s="31">
        <v>38975</v>
      </c>
      <c r="B414" s="64" t="s">
        <v>49</v>
      </c>
      <c r="C414" s="90">
        <v>6.1699999999999998E-2</v>
      </c>
      <c r="D414" s="44" t="str">
        <f>IF(MONTH(A414)=MONTH(A415),"-",VLOOKUP(A414,'F03 inputs'!$AQ$8:$AV$3003,5))</f>
        <v>-</v>
      </c>
      <c r="E414" s="44" t="str">
        <f>IF(MONTH(A414)=MONTH(A415),"-",VLOOKUP(A414,'F03 inputs'!$AQ$8:$AV$3003,6))</f>
        <v>-</v>
      </c>
      <c r="F414" s="32">
        <f>VLOOKUP(B414,'F03 inputs'!$AW$9:$AZ$3003,3)</f>
        <v>-9.5926358509225266E-5</v>
      </c>
      <c r="G414" s="32">
        <f>VLOOKUP(B414,'F03 inputs'!$AW$9:$AZ$3003,4)</f>
        <v>-9.0472383240271044E-5</v>
      </c>
      <c r="I414" s="32">
        <f t="shared" si="36"/>
        <v>6.8795137206620807E-3</v>
      </c>
      <c r="J414" s="32">
        <f t="shared" si="37"/>
        <v>6.857951372066208E-2</v>
      </c>
      <c r="K414" s="88">
        <f t="shared" si="38"/>
        <v>6.9755301146202875E-2</v>
      </c>
      <c r="M414" s="32">
        <f t="shared" si="39"/>
        <v>7.2306017436017918E-3</v>
      </c>
      <c r="N414" s="32">
        <f t="shared" si="40"/>
        <v>6.8930601743601785E-2</v>
      </c>
      <c r="O414" s="43">
        <f t="shared" si="41"/>
        <v>7.0118458707785658E-2</v>
      </c>
      <c r="Q414" s="78"/>
      <c r="R414" s="75"/>
    </row>
    <row r="415" spans="1:18" ht="12.6" customHeight="1">
      <c r="A415" s="31">
        <v>38978</v>
      </c>
      <c r="B415" s="64" t="s">
        <v>49</v>
      </c>
      <c r="C415" s="90">
        <v>6.2E-2</v>
      </c>
      <c r="D415" s="44" t="str">
        <f>IF(MONTH(A415)=MONTH(A416),"-",VLOOKUP(A415,'F03 inputs'!$AQ$8:$AV$3003,5))</f>
        <v>-</v>
      </c>
      <c r="E415" s="44" t="str">
        <f>IF(MONTH(A415)=MONTH(A416),"-",VLOOKUP(A415,'F03 inputs'!$AQ$8:$AV$3003,6))</f>
        <v>-</v>
      </c>
      <c r="F415" s="32">
        <f>VLOOKUP(B415,'F03 inputs'!$AW$9:$AZ$3003,3)</f>
        <v>-9.5926358509225266E-5</v>
      </c>
      <c r="G415" s="32">
        <f>VLOOKUP(B415,'F03 inputs'!$AW$9:$AZ$3003,4)</f>
        <v>-9.0472383240271044E-5</v>
      </c>
      <c r="I415" s="32">
        <f t="shared" si="36"/>
        <v>6.7835873621528552E-3</v>
      </c>
      <c r="J415" s="32">
        <f t="shared" si="37"/>
        <v>6.8783587362152857E-2</v>
      </c>
      <c r="K415" s="88">
        <f t="shared" si="38"/>
        <v>6.9966382834754759E-2</v>
      </c>
      <c r="M415" s="32">
        <f t="shared" si="39"/>
        <v>7.1401293603615204E-3</v>
      </c>
      <c r="N415" s="32">
        <f t="shared" si="40"/>
        <v>6.9140129360361513E-2</v>
      </c>
      <c r="O415" s="43">
        <f t="shared" si="41"/>
        <v>7.0335218732353377E-2</v>
      </c>
      <c r="Q415" s="78"/>
      <c r="R415" s="75"/>
    </row>
    <row r="416" spans="1:18" ht="12.6" customHeight="1">
      <c r="A416" s="31">
        <v>38979</v>
      </c>
      <c r="B416" s="64" t="s">
        <v>49</v>
      </c>
      <c r="C416" s="90">
        <v>6.2149999999999997E-2</v>
      </c>
      <c r="D416" s="44" t="str">
        <f>IF(MONTH(A416)=MONTH(A417),"-",VLOOKUP(A416,'F03 inputs'!$AQ$8:$AV$3003,5))</f>
        <v>-</v>
      </c>
      <c r="E416" s="44" t="str">
        <f>IF(MONTH(A416)=MONTH(A417),"-",VLOOKUP(A416,'F03 inputs'!$AQ$8:$AV$3003,6))</f>
        <v>-</v>
      </c>
      <c r="F416" s="32">
        <f>VLOOKUP(B416,'F03 inputs'!$AW$9:$AZ$3003,3)</f>
        <v>-9.5926358509225266E-5</v>
      </c>
      <c r="G416" s="32">
        <f>VLOOKUP(B416,'F03 inputs'!$AW$9:$AZ$3003,4)</f>
        <v>-9.0472383240271044E-5</v>
      </c>
      <c r="I416" s="32">
        <f t="shared" si="36"/>
        <v>6.6876610036436298E-3</v>
      </c>
      <c r="J416" s="32">
        <f t="shared" si="37"/>
        <v>6.8837661003643622E-2</v>
      </c>
      <c r="K416" s="88">
        <f t="shared" si="38"/>
        <v>7.0022316896756864E-2</v>
      </c>
      <c r="M416" s="32">
        <f t="shared" si="39"/>
        <v>7.049656977121249E-3</v>
      </c>
      <c r="N416" s="32">
        <f t="shared" si="40"/>
        <v>6.9199656977121243E-2</v>
      </c>
      <c r="O416" s="43">
        <f t="shared" si="41"/>
        <v>7.0396805108559279E-2</v>
      </c>
      <c r="Q416" s="78"/>
      <c r="R416" s="75"/>
    </row>
    <row r="417" spans="1:18" ht="12.6" customHeight="1">
      <c r="A417" s="31">
        <v>38980</v>
      </c>
      <c r="B417" s="64" t="s">
        <v>49</v>
      </c>
      <c r="C417" s="90">
        <v>6.1200000000000004E-2</v>
      </c>
      <c r="D417" s="44" t="str">
        <f>IF(MONTH(A417)=MONTH(A418),"-",VLOOKUP(A417,'F03 inputs'!$AQ$8:$AV$3003,5))</f>
        <v>-</v>
      </c>
      <c r="E417" s="44" t="str">
        <f>IF(MONTH(A417)=MONTH(A418),"-",VLOOKUP(A417,'F03 inputs'!$AQ$8:$AV$3003,6))</f>
        <v>-</v>
      </c>
      <c r="F417" s="32">
        <f>VLOOKUP(B417,'F03 inputs'!$AW$9:$AZ$3003,3)</f>
        <v>-9.5926358509225266E-5</v>
      </c>
      <c r="G417" s="32">
        <f>VLOOKUP(B417,'F03 inputs'!$AW$9:$AZ$3003,4)</f>
        <v>-9.0472383240271044E-5</v>
      </c>
      <c r="I417" s="32">
        <f t="shared" si="36"/>
        <v>6.5917346451344044E-3</v>
      </c>
      <c r="J417" s="32">
        <f t="shared" si="37"/>
        <v>6.779173464513441E-2</v>
      </c>
      <c r="K417" s="88">
        <f t="shared" si="38"/>
        <v>6.8940664466683232E-2</v>
      </c>
      <c r="M417" s="32">
        <f t="shared" si="39"/>
        <v>6.9591845938809776E-3</v>
      </c>
      <c r="N417" s="32">
        <f t="shared" si="40"/>
        <v>6.8159184593880984E-2</v>
      </c>
      <c r="O417" s="43">
        <f t="shared" si="41"/>
        <v>6.9320603205006881E-2</v>
      </c>
      <c r="Q417" s="78"/>
      <c r="R417" s="75"/>
    </row>
    <row r="418" spans="1:18" ht="12.6" customHeight="1">
      <c r="A418" s="31">
        <v>38981</v>
      </c>
      <c r="B418" s="64" t="s">
        <v>49</v>
      </c>
      <c r="C418" s="90">
        <v>6.1249999999999999E-2</v>
      </c>
      <c r="D418" s="44" t="str">
        <f>IF(MONTH(A418)=MONTH(A419),"-",VLOOKUP(A418,'F03 inputs'!$AQ$8:$AV$3003,5))</f>
        <v>-</v>
      </c>
      <c r="E418" s="44" t="str">
        <f>IF(MONTH(A418)=MONTH(A419),"-",VLOOKUP(A418,'F03 inputs'!$AQ$8:$AV$3003,6))</f>
        <v>-</v>
      </c>
      <c r="F418" s="32">
        <f>VLOOKUP(B418,'F03 inputs'!$AW$9:$AZ$3003,3)</f>
        <v>-9.5926358509225266E-5</v>
      </c>
      <c r="G418" s="32">
        <f>VLOOKUP(B418,'F03 inputs'!$AW$9:$AZ$3003,4)</f>
        <v>-9.0472383240271044E-5</v>
      </c>
      <c r="I418" s="32">
        <f t="shared" si="36"/>
        <v>6.4958082866251789E-3</v>
      </c>
      <c r="J418" s="32">
        <f t="shared" si="37"/>
        <v>6.7745808286625173E-2</v>
      </c>
      <c r="K418" s="88">
        <f t="shared" si="38"/>
        <v>6.8893181921727109E-2</v>
      </c>
      <c r="M418" s="32">
        <f t="shared" si="39"/>
        <v>6.8687122106407062E-3</v>
      </c>
      <c r="N418" s="32">
        <f t="shared" si="40"/>
        <v>6.8118712210640711E-2</v>
      </c>
      <c r="O418" s="43">
        <f t="shared" si="41"/>
        <v>6.9278751948949724E-2</v>
      </c>
      <c r="Q418" s="78"/>
      <c r="R418" s="75"/>
    </row>
    <row r="419" spans="1:18" ht="12.6" customHeight="1">
      <c r="A419" s="31">
        <v>38982</v>
      </c>
      <c r="B419" s="64" t="s">
        <v>49</v>
      </c>
      <c r="C419" s="90">
        <v>6.0499999999999998E-2</v>
      </c>
      <c r="D419" s="44" t="str">
        <f>IF(MONTH(A419)=MONTH(A420),"-",VLOOKUP(A419,'F03 inputs'!$AQ$8:$AV$3003,5))</f>
        <v>-</v>
      </c>
      <c r="E419" s="44" t="str">
        <f>IF(MONTH(A419)=MONTH(A420),"-",VLOOKUP(A419,'F03 inputs'!$AQ$8:$AV$3003,6))</f>
        <v>-</v>
      </c>
      <c r="F419" s="32">
        <f>VLOOKUP(B419,'F03 inputs'!$AW$9:$AZ$3003,3)</f>
        <v>-9.5926358509225266E-5</v>
      </c>
      <c r="G419" s="32">
        <f>VLOOKUP(B419,'F03 inputs'!$AW$9:$AZ$3003,4)</f>
        <v>-9.0472383240271044E-5</v>
      </c>
      <c r="I419" s="32">
        <f t="shared" si="36"/>
        <v>6.3998819281159535E-3</v>
      </c>
      <c r="J419" s="32">
        <f t="shared" si="37"/>
        <v>6.6899881928115953E-2</v>
      </c>
      <c r="K419" s="88">
        <f t="shared" si="38"/>
        <v>6.8018780478615204E-2</v>
      </c>
      <c r="M419" s="32">
        <f t="shared" si="39"/>
        <v>6.7782398274004348E-3</v>
      </c>
      <c r="N419" s="32">
        <f t="shared" si="40"/>
        <v>6.727823982740043E-2</v>
      </c>
      <c r="O419" s="43">
        <f t="shared" si="41"/>
        <v>6.8409830215968803E-2</v>
      </c>
      <c r="Q419" s="78"/>
      <c r="R419" s="75"/>
    </row>
    <row r="420" spans="1:18" ht="12.6" customHeight="1">
      <c r="A420" s="31">
        <v>38985</v>
      </c>
      <c r="B420" s="64" t="s">
        <v>49</v>
      </c>
      <c r="C420" s="90">
        <v>5.9950000000000003E-2</v>
      </c>
      <c r="D420" s="44" t="str">
        <f>IF(MONTH(A420)=MONTH(A421),"-",VLOOKUP(A420,'F03 inputs'!$AQ$8:$AV$3003,5))</f>
        <v>-</v>
      </c>
      <c r="E420" s="44" t="str">
        <f>IF(MONTH(A420)=MONTH(A421),"-",VLOOKUP(A420,'F03 inputs'!$AQ$8:$AV$3003,6))</f>
        <v>-</v>
      </c>
      <c r="F420" s="32">
        <f>VLOOKUP(B420,'F03 inputs'!$AW$9:$AZ$3003,3)</f>
        <v>-9.5926358509225266E-5</v>
      </c>
      <c r="G420" s="32">
        <f>VLOOKUP(B420,'F03 inputs'!$AW$9:$AZ$3003,4)</f>
        <v>-9.0472383240271044E-5</v>
      </c>
      <c r="I420" s="32">
        <f t="shared" si="36"/>
        <v>6.3039555696067281E-3</v>
      </c>
      <c r="J420" s="32">
        <f t="shared" si="37"/>
        <v>6.6253955569606726E-2</v>
      </c>
      <c r="K420" s="88">
        <f t="shared" si="38"/>
        <v>6.7351352226761474E-2</v>
      </c>
      <c r="M420" s="32">
        <f t="shared" si="39"/>
        <v>6.6877674441601634E-3</v>
      </c>
      <c r="N420" s="32">
        <f t="shared" si="40"/>
        <v>6.6637767444160168E-2</v>
      </c>
      <c r="O420" s="43">
        <f t="shared" si="41"/>
        <v>6.7747915456645824E-2</v>
      </c>
      <c r="Q420" s="78"/>
      <c r="R420" s="75"/>
    </row>
    <row r="421" spans="1:18" ht="12.6" customHeight="1">
      <c r="A421" s="31">
        <v>38986</v>
      </c>
      <c r="B421" s="64" t="s">
        <v>49</v>
      </c>
      <c r="C421" s="90">
        <v>5.985E-2</v>
      </c>
      <c r="D421" s="44" t="str">
        <f>IF(MONTH(A421)=MONTH(A422),"-",VLOOKUP(A421,'F03 inputs'!$AQ$8:$AV$3003,5))</f>
        <v>-</v>
      </c>
      <c r="E421" s="44" t="str">
        <f>IF(MONTH(A421)=MONTH(A422),"-",VLOOKUP(A421,'F03 inputs'!$AQ$8:$AV$3003,6))</f>
        <v>-</v>
      </c>
      <c r="F421" s="32">
        <f>VLOOKUP(B421,'F03 inputs'!$AW$9:$AZ$3003,3)</f>
        <v>-9.5926358509225266E-5</v>
      </c>
      <c r="G421" s="32">
        <f>VLOOKUP(B421,'F03 inputs'!$AW$9:$AZ$3003,4)</f>
        <v>-9.0472383240271044E-5</v>
      </c>
      <c r="I421" s="32">
        <f t="shared" si="36"/>
        <v>6.2080292110975027E-3</v>
      </c>
      <c r="J421" s="32">
        <f t="shared" si="37"/>
        <v>6.6058029211097505E-2</v>
      </c>
      <c r="K421" s="88">
        <f t="shared" si="38"/>
        <v>6.7148945016910933E-2</v>
      </c>
      <c r="M421" s="32">
        <f t="shared" si="39"/>
        <v>6.5972950609198919E-3</v>
      </c>
      <c r="N421" s="32">
        <f t="shared" si="40"/>
        <v>6.6447295060919898E-2</v>
      </c>
      <c r="O421" s="43">
        <f t="shared" si="41"/>
        <v>6.7551105816147983E-2</v>
      </c>
      <c r="Q421" s="78"/>
      <c r="R421" s="75"/>
    </row>
    <row r="422" spans="1:18" ht="12.6" customHeight="1">
      <c r="A422" s="31">
        <v>38987</v>
      </c>
      <c r="B422" s="64" t="s">
        <v>49</v>
      </c>
      <c r="C422" s="90">
        <v>6.0149999999999995E-2</v>
      </c>
      <c r="D422" s="44" t="str">
        <f>IF(MONTH(A422)=MONTH(A423),"-",VLOOKUP(A422,'F03 inputs'!$AQ$8:$AV$3003,5))</f>
        <v>-</v>
      </c>
      <c r="E422" s="44" t="str">
        <f>IF(MONTH(A422)=MONTH(A423),"-",VLOOKUP(A422,'F03 inputs'!$AQ$8:$AV$3003,6))</f>
        <v>-</v>
      </c>
      <c r="F422" s="32">
        <f>VLOOKUP(B422,'F03 inputs'!$AW$9:$AZ$3003,3)</f>
        <v>-9.5926358509225266E-5</v>
      </c>
      <c r="G422" s="32">
        <f>VLOOKUP(B422,'F03 inputs'!$AW$9:$AZ$3003,4)</f>
        <v>-9.0472383240271044E-5</v>
      </c>
      <c r="I422" s="32">
        <f t="shared" si="36"/>
        <v>6.1121028525882772E-3</v>
      </c>
      <c r="J422" s="32">
        <f t="shared" si="37"/>
        <v>6.6262102852588267E-2</v>
      </c>
      <c r="K422" s="88">
        <f t="shared" si="38"/>
        <v>6.7359769421200033E-2</v>
      </c>
      <c r="M422" s="32">
        <f t="shared" si="39"/>
        <v>6.5068226776796205E-3</v>
      </c>
      <c r="N422" s="32">
        <f t="shared" si="40"/>
        <v>6.6656822677679611E-2</v>
      </c>
      <c r="O422" s="43">
        <f t="shared" si="41"/>
        <v>6.7767605680050691E-2</v>
      </c>
      <c r="Q422" s="78"/>
      <c r="R422" s="75"/>
    </row>
    <row r="423" spans="1:18" ht="12.6" customHeight="1">
      <c r="A423" s="31">
        <v>38988</v>
      </c>
      <c r="B423" s="64" t="s">
        <v>49</v>
      </c>
      <c r="C423" s="90">
        <v>6.0149999999999995E-2</v>
      </c>
      <c r="D423" s="44" t="str">
        <f>IF(MONTH(A423)=MONTH(A424),"-",VLOOKUP(A423,'F03 inputs'!$AQ$8:$AV$3003,5))</f>
        <v>-</v>
      </c>
      <c r="E423" s="44" t="str">
        <f>IF(MONTH(A423)=MONTH(A424),"-",VLOOKUP(A423,'F03 inputs'!$AQ$8:$AV$3003,6))</f>
        <v>-</v>
      </c>
      <c r="F423" s="32">
        <f>VLOOKUP(B423,'F03 inputs'!$AW$9:$AZ$3003,3)</f>
        <v>-9.5926358509225266E-5</v>
      </c>
      <c r="G423" s="32">
        <f>VLOOKUP(B423,'F03 inputs'!$AW$9:$AZ$3003,4)</f>
        <v>-9.0472383240271044E-5</v>
      </c>
      <c r="I423" s="32">
        <f t="shared" si="36"/>
        <v>6.0161764940790518E-3</v>
      </c>
      <c r="J423" s="32">
        <f t="shared" si="37"/>
        <v>6.6166176494079049E-2</v>
      </c>
      <c r="K423" s="88">
        <f t="shared" si="38"/>
        <v>6.726066722204016E-2</v>
      </c>
      <c r="M423" s="32">
        <f t="shared" si="39"/>
        <v>6.4163502944393491E-3</v>
      </c>
      <c r="N423" s="32">
        <f t="shared" si="40"/>
        <v>6.6566350294439344E-2</v>
      </c>
      <c r="O423" s="43">
        <f t="shared" si="41"/>
        <v>6.7674120042319652E-2</v>
      </c>
      <c r="Q423" s="78"/>
      <c r="R423" s="75"/>
    </row>
    <row r="424" spans="1:18" ht="12.6" customHeight="1">
      <c r="A424" s="31">
        <v>38989</v>
      </c>
      <c r="B424" s="64" t="s">
        <v>49</v>
      </c>
      <c r="C424" s="90">
        <v>6.0149999999999995E-2</v>
      </c>
      <c r="D424" s="44">
        <f>IF(MONTH(A424)=MONTH(A425),"-",VLOOKUP(A424,'F03 inputs'!$AQ$8:$AV$3003,5))</f>
        <v>5.9202501355698298E-3</v>
      </c>
      <c r="E424" s="44">
        <f>IF(MONTH(A424)=MONTH(A425),"-",VLOOKUP(A424,'F03 inputs'!$AQ$8:$AV$3003,6))</f>
        <v>6.325877911199082E-3</v>
      </c>
      <c r="F424" s="32">
        <f>VLOOKUP(B424,'F03 inputs'!$AW$9:$AZ$3003,3)</f>
        <v>-9.5926358509225266E-5</v>
      </c>
      <c r="G424" s="32">
        <f>VLOOKUP(B424,'F03 inputs'!$AW$9:$AZ$3003,4)</f>
        <v>-9.0472383240271044E-5</v>
      </c>
      <c r="I424" s="32">
        <f t="shared" si="36"/>
        <v>5.9202501355698298E-3</v>
      </c>
      <c r="J424" s="32">
        <f t="shared" si="37"/>
        <v>6.607025013556983E-2</v>
      </c>
      <c r="K424" s="88">
        <f t="shared" si="38"/>
        <v>6.7161569623814144E-2</v>
      </c>
      <c r="M424" s="32">
        <f t="shared" si="39"/>
        <v>6.325877911199082E-3</v>
      </c>
      <c r="N424" s="32">
        <f t="shared" si="40"/>
        <v>6.6475877911199077E-2</v>
      </c>
      <c r="O424" s="43">
        <f t="shared" si="41"/>
        <v>6.7580638497215073E-2</v>
      </c>
      <c r="Q424" s="78"/>
      <c r="R424" s="75"/>
    </row>
    <row r="425" spans="1:18" ht="12.6" customHeight="1">
      <c r="A425" s="31">
        <v>38993</v>
      </c>
      <c r="B425" s="64" t="s">
        <v>50</v>
      </c>
      <c r="C425" s="90">
        <v>5.9950000000000003E-2</v>
      </c>
      <c r="D425" s="44" t="str">
        <f>IF(MONTH(A425)=MONTH(A426),"-",VLOOKUP(A425,'F03 inputs'!$AQ$8:$AV$3003,5))</f>
        <v>-</v>
      </c>
      <c r="E425" s="44" t="str">
        <f>IF(MONTH(A425)=MONTH(A426),"-",VLOOKUP(A425,'F03 inputs'!$AQ$8:$AV$3003,6))</f>
        <v>-</v>
      </c>
      <c r="F425" s="32">
        <f>VLOOKUP(B425,'F03 inputs'!$AW$9:$AZ$3003,3)</f>
        <v>1.1582768306036709E-4</v>
      </c>
      <c r="G425" s="32">
        <f>VLOOKUP(B425,'F03 inputs'!$AW$9:$AZ$3003,4)</f>
        <v>1.1530437093953728E-4</v>
      </c>
      <c r="I425" s="32">
        <f t="shared" si="36"/>
        <v>6.0360778186301966E-3</v>
      </c>
      <c r="J425" s="32">
        <f t="shared" si="37"/>
        <v>6.5986077818630196E-2</v>
      </c>
      <c r="K425" s="88">
        <f t="shared" si="38"/>
        <v>6.7074618435101874E-2</v>
      </c>
      <c r="M425" s="32">
        <f t="shared" si="39"/>
        <v>6.441182282138619E-3</v>
      </c>
      <c r="N425" s="32">
        <f t="shared" si="40"/>
        <v>6.6391182282138625E-2</v>
      </c>
      <c r="O425" s="43">
        <f t="shared" si="41"/>
        <v>6.7493129553343634E-2</v>
      </c>
      <c r="Q425" s="78"/>
      <c r="R425" s="75"/>
    </row>
    <row r="426" spans="1:18" ht="12.6" customHeight="1">
      <c r="A426" s="31">
        <v>38994</v>
      </c>
      <c r="B426" s="64" t="s">
        <v>50</v>
      </c>
      <c r="C426" s="90">
        <v>6.0149999999999995E-2</v>
      </c>
      <c r="D426" s="44" t="str">
        <f>IF(MONTH(A426)=MONTH(A427),"-",VLOOKUP(A426,'F03 inputs'!$AQ$8:$AV$3003,5))</f>
        <v>-</v>
      </c>
      <c r="E426" s="44" t="str">
        <f>IF(MONTH(A426)=MONTH(A427),"-",VLOOKUP(A426,'F03 inputs'!$AQ$8:$AV$3003,6))</f>
        <v>-</v>
      </c>
      <c r="F426" s="32">
        <f>VLOOKUP(B426,'F03 inputs'!$AW$9:$AZ$3003,3)</f>
        <v>1.1582768306036709E-4</v>
      </c>
      <c r="G426" s="32">
        <f>VLOOKUP(B426,'F03 inputs'!$AW$9:$AZ$3003,4)</f>
        <v>1.1530437093953728E-4</v>
      </c>
      <c r="I426" s="32">
        <f t="shared" si="36"/>
        <v>6.1519055016905633E-3</v>
      </c>
      <c r="J426" s="32">
        <f t="shared" si="37"/>
        <v>6.6301905501690558E-2</v>
      </c>
      <c r="K426" s="88">
        <f t="shared" si="38"/>
        <v>6.7400891169979493E-2</v>
      </c>
      <c r="M426" s="32">
        <f t="shared" si="39"/>
        <v>6.556486653078156E-3</v>
      </c>
      <c r="N426" s="32">
        <f t="shared" si="40"/>
        <v>6.6706486653078156E-2</v>
      </c>
      <c r="O426" s="43">
        <f t="shared" si="41"/>
        <v>6.7818925493477566E-2</v>
      </c>
      <c r="Q426" s="78"/>
      <c r="R426" s="75"/>
    </row>
    <row r="427" spans="1:18" ht="12.6" customHeight="1">
      <c r="A427" s="31">
        <v>38995</v>
      </c>
      <c r="B427" s="64" t="s">
        <v>50</v>
      </c>
      <c r="C427" s="90">
        <v>5.9900000000000002E-2</v>
      </c>
      <c r="D427" s="44" t="str">
        <f>IF(MONTH(A427)=MONTH(A428),"-",VLOOKUP(A427,'F03 inputs'!$AQ$8:$AV$3003,5))</f>
        <v>-</v>
      </c>
      <c r="E427" s="44" t="str">
        <f>IF(MONTH(A427)=MONTH(A428),"-",VLOOKUP(A427,'F03 inputs'!$AQ$8:$AV$3003,6))</f>
        <v>-</v>
      </c>
      <c r="F427" s="32">
        <f>VLOOKUP(B427,'F03 inputs'!$AW$9:$AZ$3003,3)</f>
        <v>1.1582768306036709E-4</v>
      </c>
      <c r="G427" s="32">
        <f>VLOOKUP(B427,'F03 inputs'!$AW$9:$AZ$3003,4)</f>
        <v>1.1530437093953728E-4</v>
      </c>
      <c r="I427" s="32">
        <f t="shared" si="36"/>
        <v>6.26773318475093E-3</v>
      </c>
      <c r="J427" s="32">
        <f t="shared" si="37"/>
        <v>6.6167733184750929E-2</v>
      </c>
      <c r="K427" s="88">
        <f t="shared" si="38"/>
        <v>6.7262275413452866E-2</v>
      </c>
      <c r="M427" s="32">
        <f t="shared" si="39"/>
        <v>6.671791024017693E-3</v>
      </c>
      <c r="N427" s="32">
        <f t="shared" si="40"/>
        <v>6.6571791024017696E-2</v>
      </c>
      <c r="O427" s="43">
        <f t="shared" si="41"/>
        <v>6.767974186405401E-2</v>
      </c>
      <c r="Q427" s="78"/>
      <c r="R427" s="75"/>
    </row>
    <row r="428" spans="1:18" ht="12.6" customHeight="1">
      <c r="A428" s="31">
        <v>38996</v>
      </c>
      <c r="B428" s="64" t="s">
        <v>50</v>
      </c>
      <c r="C428" s="90">
        <v>6.0100000000000001E-2</v>
      </c>
      <c r="D428" s="44" t="str">
        <f>IF(MONTH(A428)=MONTH(A429),"-",VLOOKUP(A428,'F03 inputs'!$AQ$8:$AV$3003,5))</f>
        <v>-</v>
      </c>
      <c r="E428" s="44" t="str">
        <f>IF(MONTH(A428)=MONTH(A429),"-",VLOOKUP(A428,'F03 inputs'!$AQ$8:$AV$3003,6))</f>
        <v>-</v>
      </c>
      <c r="F428" s="32">
        <f>VLOOKUP(B428,'F03 inputs'!$AW$9:$AZ$3003,3)</f>
        <v>1.1582768306036709E-4</v>
      </c>
      <c r="G428" s="32">
        <f>VLOOKUP(B428,'F03 inputs'!$AW$9:$AZ$3003,4)</f>
        <v>1.1530437093953728E-4</v>
      </c>
      <c r="I428" s="32">
        <f t="shared" si="36"/>
        <v>6.3835608678112967E-3</v>
      </c>
      <c r="J428" s="32">
        <f t="shared" si="37"/>
        <v>6.6483560867811292E-2</v>
      </c>
      <c r="K428" s="88">
        <f t="shared" si="38"/>
        <v>6.7588576834227032E-2</v>
      </c>
      <c r="M428" s="32">
        <f t="shared" si="39"/>
        <v>6.78709539495723E-3</v>
      </c>
      <c r="N428" s="32">
        <f t="shared" si="40"/>
        <v>6.6887095394957227E-2</v>
      </c>
      <c r="O428" s="43">
        <f t="shared" si="41"/>
        <v>6.8005566277550722E-2</v>
      </c>
      <c r="Q428" s="78"/>
      <c r="R428" s="75"/>
    </row>
    <row r="429" spans="1:18" ht="12.6" customHeight="1">
      <c r="A429" s="31">
        <v>38999</v>
      </c>
      <c r="B429" s="64" t="s">
        <v>50</v>
      </c>
      <c r="C429" s="90">
        <v>6.1100000000000002E-2</v>
      </c>
      <c r="D429" s="44" t="str">
        <f>IF(MONTH(A429)=MONTH(A430),"-",VLOOKUP(A429,'F03 inputs'!$AQ$8:$AV$3003,5))</f>
        <v>-</v>
      </c>
      <c r="E429" s="44" t="str">
        <f>IF(MONTH(A429)=MONTH(A430),"-",VLOOKUP(A429,'F03 inputs'!$AQ$8:$AV$3003,6))</f>
        <v>-</v>
      </c>
      <c r="F429" s="32">
        <f>VLOOKUP(B429,'F03 inputs'!$AW$9:$AZ$3003,3)</f>
        <v>1.1582768306036709E-4</v>
      </c>
      <c r="G429" s="32">
        <f>VLOOKUP(B429,'F03 inputs'!$AW$9:$AZ$3003,4)</f>
        <v>1.1530437093953728E-4</v>
      </c>
      <c r="I429" s="32">
        <f t="shared" si="36"/>
        <v>6.4993885508716634E-3</v>
      </c>
      <c r="J429" s="32">
        <f t="shared" si="37"/>
        <v>6.7599388550871664E-2</v>
      </c>
      <c r="K429" s="88">
        <f t="shared" si="38"/>
        <v>6.8741807883984762E-2</v>
      </c>
      <c r="M429" s="32">
        <f t="shared" si="39"/>
        <v>6.902399765896767E-3</v>
      </c>
      <c r="N429" s="32">
        <f t="shared" si="40"/>
        <v>6.8002399765896768E-2</v>
      </c>
      <c r="O429" s="43">
        <f t="shared" si="41"/>
        <v>6.9158481359376855E-2</v>
      </c>
      <c r="Q429" s="78"/>
      <c r="R429" s="75"/>
    </row>
    <row r="430" spans="1:18" ht="12.6" customHeight="1">
      <c r="A430" s="31">
        <v>39000</v>
      </c>
      <c r="B430" s="64" t="s">
        <v>50</v>
      </c>
      <c r="C430" s="90">
        <v>6.13E-2</v>
      </c>
      <c r="D430" s="44" t="str">
        <f>IF(MONTH(A430)=MONTH(A431),"-",VLOOKUP(A430,'F03 inputs'!$AQ$8:$AV$3003,5))</f>
        <v>-</v>
      </c>
      <c r="E430" s="44" t="str">
        <f>IF(MONTH(A430)=MONTH(A431),"-",VLOOKUP(A430,'F03 inputs'!$AQ$8:$AV$3003,6))</f>
        <v>-</v>
      </c>
      <c r="F430" s="32">
        <f>VLOOKUP(B430,'F03 inputs'!$AW$9:$AZ$3003,3)</f>
        <v>1.1582768306036709E-4</v>
      </c>
      <c r="G430" s="32">
        <f>VLOOKUP(B430,'F03 inputs'!$AW$9:$AZ$3003,4)</f>
        <v>1.1530437093953728E-4</v>
      </c>
      <c r="I430" s="32">
        <f t="shared" si="36"/>
        <v>6.6152162339320301E-3</v>
      </c>
      <c r="J430" s="32">
        <f t="shared" si="37"/>
        <v>6.7915216233932027E-2</v>
      </c>
      <c r="K430" s="88">
        <f t="shared" si="38"/>
        <v>6.9068335382957313E-2</v>
      </c>
      <c r="M430" s="32">
        <f t="shared" si="39"/>
        <v>7.017704136836304E-3</v>
      </c>
      <c r="N430" s="32">
        <f t="shared" si="40"/>
        <v>6.8317704136836299E-2</v>
      </c>
      <c r="O430" s="43">
        <f t="shared" si="41"/>
        <v>6.9484531311468478E-2</v>
      </c>
      <c r="Q430" s="78"/>
      <c r="R430" s="75"/>
    </row>
    <row r="431" spans="1:18" ht="12.6" customHeight="1">
      <c r="A431" s="31">
        <v>39001</v>
      </c>
      <c r="B431" s="64" t="s">
        <v>50</v>
      </c>
      <c r="C431" s="90">
        <v>6.1249999999999999E-2</v>
      </c>
      <c r="D431" s="44" t="str">
        <f>IF(MONTH(A431)=MONTH(A432),"-",VLOOKUP(A431,'F03 inputs'!$AQ$8:$AV$3003,5))</f>
        <v>-</v>
      </c>
      <c r="E431" s="44" t="str">
        <f>IF(MONTH(A431)=MONTH(A432),"-",VLOOKUP(A431,'F03 inputs'!$AQ$8:$AV$3003,6))</f>
        <v>-</v>
      </c>
      <c r="F431" s="32">
        <f>VLOOKUP(B431,'F03 inputs'!$AW$9:$AZ$3003,3)</f>
        <v>1.1582768306036709E-4</v>
      </c>
      <c r="G431" s="32">
        <f>VLOOKUP(B431,'F03 inputs'!$AW$9:$AZ$3003,4)</f>
        <v>1.1530437093953728E-4</v>
      </c>
      <c r="I431" s="32">
        <f t="shared" si="36"/>
        <v>6.7310439169923969E-3</v>
      </c>
      <c r="J431" s="32">
        <f t="shared" si="37"/>
        <v>6.798104391699239E-2</v>
      </c>
      <c r="K431" s="88">
        <f t="shared" si="38"/>
        <v>6.9136399500003387E-2</v>
      </c>
      <c r="M431" s="32">
        <f t="shared" si="39"/>
        <v>7.133008507775841E-3</v>
      </c>
      <c r="N431" s="32">
        <f t="shared" si="40"/>
        <v>6.8383008507775844E-2</v>
      </c>
      <c r="O431" s="43">
        <f t="shared" si="41"/>
        <v>6.9552067470919354E-2</v>
      </c>
      <c r="Q431" s="78"/>
      <c r="R431" s="75"/>
    </row>
    <row r="432" spans="1:18" ht="12.6" customHeight="1">
      <c r="A432" s="31">
        <v>39002</v>
      </c>
      <c r="B432" s="64" t="s">
        <v>50</v>
      </c>
      <c r="C432" s="90">
        <v>6.2050000000000001E-2</v>
      </c>
      <c r="D432" s="44" t="str">
        <f>IF(MONTH(A432)=MONTH(A433),"-",VLOOKUP(A432,'F03 inputs'!$AQ$8:$AV$3003,5))</f>
        <v>-</v>
      </c>
      <c r="E432" s="44" t="str">
        <f>IF(MONTH(A432)=MONTH(A433),"-",VLOOKUP(A432,'F03 inputs'!$AQ$8:$AV$3003,6))</f>
        <v>-</v>
      </c>
      <c r="F432" s="32">
        <f>VLOOKUP(B432,'F03 inputs'!$AW$9:$AZ$3003,3)</f>
        <v>1.1582768306036709E-4</v>
      </c>
      <c r="G432" s="32">
        <f>VLOOKUP(B432,'F03 inputs'!$AW$9:$AZ$3003,4)</f>
        <v>1.1530437093953728E-4</v>
      </c>
      <c r="I432" s="32">
        <f t="shared" si="36"/>
        <v>6.8468716000527636E-3</v>
      </c>
      <c r="J432" s="32">
        <f t="shared" si="37"/>
        <v>6.889687160005277E-2</v>
      </c>
      <c r="K432" s="88">
        <f t="shared" si="38"/>
        <v>7.0083566329121272E-2</v>
      </c>
      <c r="M432" s="32">
        <f t="shared" si="39"/>
        <v>7.248312878715378E-3</v>
      </c>
      <c r="N432" s="32">
        <f t="shared" si="40"/>
        <v>6.9298312878715379E-2</v>
      </c>
      <c r="O432" s="43">
        <f t="shared" si="41"/>
        <v>7.0498876920674247E-2</v>
      </c>
      <c r="Q432" s="78"/>
      <c r="R432" s="75"/>
    </row>
    <row r="433" spans="1:18" ht="12.6" customHeight="1">
      <c r="A433" s="31">
        <v>39003</v>
      </c>
      <c r="B433" s="64" t="s">
        <v>50</v>
      </c>
      <c r="C433" s="90">
        <v>6.2149999999999997E-2</v>
      </c>
      <c r="D433" s="44" t="str">
        <f>IF(MONTH(A433)=MONTH(A434),"-",VLOOKUP(A433,'F03 inputs'!$AQ$8:$AV$3003,5))</f>
        <v>-</v>
      </c>
      <c r="E433" s="44" t="str">
        <f>IF(MONTH(A433)=MONTH(A434),"-",VLOOKUP(A433,'F03 inputs'!$AQ$8:$AV$3003,6))</f>
        <v>-</v>
      </c>
      <c r="F433" s="32">
        <f>VLOOKUP(B433,'F03 inputs'!$AW$9:$AZ$3003,3)</f>
        <v>1.1582768306036709E-4</v>
      </c>
      <c r="G433" s="32">
        <f>VLOOKUP(B433,'F03 inputs'!$AW$9:$AZ$3003,4)</f>
        <v>1.1530437093953728E-4</v>
      </c>
      <c r="I433" s="32">
        <f t="shared" si="36"/>
        <v>6.9626992831131303E-3</v>
      </c>
      <c r="J433" s="32">
        <f t="shared" si="37"/>
        <v>6.911269928311313E-2</v>
      </c>
      <c r="K433" s="88">
        <f t="shared" si="38"/>
        <v>7.0306840583662655E-2</v>
      </c>
      <c r="M433" s="32">
        <f t="shared" si="39"/>
        <v>7.363617249654915E-3</v>
      </c>
      <c r="N433" s="32">
        <f t="shared" si="40"/>
        <v>6.9513617249654908E-2</v>
      </c>
      <c r="O433" s="43">
        <f t="shared" si="41"/>
        <v>7.0721652995437978E-2</v>
      </c>
      <c r="Q433" s="78"/>
      <c r="R433" s="75"/>
    </row>
    <row r="434" spans="1:18" ht="12.6" customHeight="1">
      <c r="A434" s="31">
        <v>39006</v>
      </c>
      <c r="B434" s="64" t="s">
        <v>50</v>
      </c>
      <c r="C434" s="90">
        <v>6.2449999999999999E-2</v>
      </c>
      <c r="D434" s="44" t="str">
        <f>IF(MONTH(A434)=MONTH(A435),"-",VLOOKUP(A434,'F03 inputs'!$AQ$8:$AV$3003,5))</f>
        <v>-</v>
      </c>
      <c r="E434" s="44" t="str">
        <f>IF(MONTH(A434)=MONTH(A435),"-",VLOOKUP(A434,'F03 inputs'!$AQ$8:$AV$3003,6))</f>
        <v>-</v>
      </c>
      <c r="F434" s="32">
        <f>VLOOKUP(B434,'F03 inputs'!$AW$9:$AZ$3003,3)</f>
        <v>1.1582768306036709E-4</v>
      </c>
      <c r="G434" s="32">
        <f>VLOOKUP(B434,'F03 inputs'!$AW$9:$AZ$3003,4)</f>
        <v>1.1530437093953728E-4</v>
      </c>
      <c r="I434" s="32">
        <f t="shared" si="36"/>
        <v>7.078526966173497E-3</v>
      </c>
      <c r="J434" s="32">
        <f t="shared" si="37"/>
        <v>6.9528526966173496E-2</v>
      </c>
      <c r="K434" s="88">
        <f t="shared" si="38"/>
        <v>7.0737080981694955E-2</v>
      </c>
      <c r="M434" s="32">
        <f t="shared" si="39"/>
        <v>7.478921620594452E-3</v>
      </c>
      <c r="N434" s="32">
        <f t="shared" si="40"/>
        <v>6.9928921620594456E-2</v>
      </c>
      <c r="O434" s="43">
        <f t="shared" si="41"/>
        <v>7.1151435140349273E-2</v>
      </c>
      <c r="Q434" s="78"/>
      <c r="R434" s="75"/>
    </row>
    <row r="435" spans="1:18" ht="12.6" customHeight="1">
      <c r="A435" s="31">
        <v>39007</v>
      </c>
      <c r="B435" s="64" t="s">
        <v>50</v>
      </c>
      <c r="C435" s="90">
        <v>6.2149999999999997E-2</v>
      </c>
      <c r="D435" s="44" t="str">
        <f>IF(MONTH(A435)=MONTH(A436),"-",VLOOKUP(A435,'F03 inputs'!$AQ$8:$AV$3003,5))</f>
        <v>-</v>
      </c>
      <c r="E435" s="44" t="str">
        <f>IF(MONTH(A435)=MONTH(A436),"-",VLOOKUP(A435,'F03 inputs'!$AQ$8:$AV$3003,6))</f>
        <v>-</v>
      </c>
      <c r="F435" s="32">
        <f>VLOOKUP(B435,'F03 inputs'!$AW$9:$AZ$3003,3)</f>
        <v>1.1582768306036709E-4</v>
      </c>
      <c r="G435" s="32">
        <f>VLOOKUP(B435,'F03 inputs'!$AW$9:$AZ$3003,4)</f>
        <v>1.1530437093953728E-4</v>
      </c>
      <c r="I435" s="32">
        <f t="shared" si="36"/>
        <v>7.1943546492338637E-3</v>
      </c>
      <c r="J435" s="32">
        <f t="shared" si="37"/>
        <v>6.9344354649233858E-2</v>
      </c>
      <c r="K435" s="88">
        <f t="shared" si="38"/>
        <v>7.0546514529663762E-2</v>
      </c>
      <c r="M435" s="32">
        <f t="shared" si="39"/>
        <v>7.594225991533989E-3</v>
      </c>
      <c r="N435" s="32">
        <f t="shared" si="40"/>
        <v>6.9744225991533987E-2</v>
      </c>
      <c r="O435" s="43">
        <f t="shared" si="41"/>
        <v>7.0960290256323555E-2</v>
      </c>
      <c r="Q435" s="78"/>
      <c r="R435" s="75"/>
    </row>
    <row r="436" spans="1:18" ht="12.6" customHeight="1">
      <c r="A436" s="31">
        <v>39008</v>
      </c>
      <c r="B436" s="64" t="s">
        <v>50</v>
      </c>
      <c r="C436" s="90">
        <v>6.225E-2</v>
      </c>
      <c r="D436" s="44" t="str">
        <f>IF(MONTH(A436)=MONTH(A437),"-",VLOOKUP(A436,'F03 inputs'!$AQ$8:$AV$3003,5))</f>
        <v>-</v>
      </c>
      <c r="E436" s="44" t="str">
        <f>IF(MONTH(A436)=MONTH(A437),"-",VLOOKUP(A436,'F03 inputs'!$AQ$8:$AV$3003,6))</f>
        <v>-</v>
      </c>
      <c r="F436" s="32">
        <f>VLOOKUP(B436,'F03 inputs'!$AW$9:$AZ$3003,3)</f>
        <v>1.1582768306036709E-4</v>
      </c>
      <c r="G436" s="32">
        <f>VLOOKUP(B436,'F03 inputs'!$AW$9:$AZ$3003,4)</f>
        <v>1.1530437093953728E-4</v>
      </c>
      <c r="I436" s="32">
        <f t="shared" si="36"/>
        <v>7.3101823322942305E-3</v>
      </c>
      <c r="J436" s="32">
        <f t="shared" si="37"/>
        <v>6.9560182332294232E-2</v>
      </c>
      <c r="K436" s="88">
        <f t="shared" si="38"/>
        <v>7.0769837073819675E-2</v>
      </c>
      <c r="M436" s="32">
        <f t="shared" si="39"/>
        <v>7.709530362473526E-3</v>
      </c>
      <c r="N436" s="32">
        <f t="shared" si="40"/>
        <v>6.9959530362473529E-2</v>
      </c>
      <c r="O436" s="43">
        <f t="shared" si="41"/>
        <v>7.1183114334607778E-2</v>
      </c>
      <c r="Q436" s="78"/>
      <c r="R436" s="75"/>
    </row>
    <row r="437" spans="1:18" ht="12.6" customHeight="1">
      <c r="A437" s="31">
        <v>39009</v>
      </c>
      <c r="B437" s="64" t="s">
        <v>50</v>
      </c>
      <c r="C437" s="90">
        <v>6.2199999999999998E-2</v>
      </c>
      <c r="D437" s="44" t="str">
        <f>IF(MONTH(A437)=MONTH(A438),"-",VLOOKUP(A437,'F03 inputs'!$AQ$8:$AV$3003,5))</f>
        <v>-</v>
      </c>
      <c r="E437" s="44" t="str">
        <f>IF(MONTH(A437)=MONTH(A438),"-",VLOOKUP(A437,'F03 inputs'!$AQ$8:$AV$3003,6))</f>
        <v>-</v>
      </c>
      <c r="F437" s="32">
        <f>VLOOKUP(B437,'F03 inputs'!$AW$9:$AZ$3003,3)</f>
        <v>1.1582768306036709E-4</v>
      </c>
      <c r="G437" s="32">
        <f>VLOOKUP(B437,'F03 inputs'!$AW$9:$AZ$3003,4)</f>
        <v>1.1530437093953728E-4</v>
      </c>
      <c r="I437" s="32">
        <f t="shared" si="36"/>
        <v>7.4260100153545972E-3</v>
      </c>
      <c r="J437" s="32">
        <f t="shared" si="37"/>
        <v>6.9626010015354595E-2</v>
      </c>
      <c r="K437" s="88">
        <f t="shared" si="38"/>
        <v>7.0837955333019398E-2</v>
      </c>
      <c r="M437" s="32">
        <f t="shared" si="39"/>
        <v>7.8248347334130639E-3</v>
      </c>
      <c r="N437" s="32">
        <f t="shared" si="40"/>
        <v>7.0024834733413061E-2</v>
      </c>
      <c r="O437" s="43">
        <f t="shared" si="41"/>
        <v>7.1250704103273499E-2</v>
      </c>
      <c r="Q437" s="78"/>
      <c r="R437" s="75"/>
    </row>
    <row r="438" spans="1:18" ht="12.6" customHeight="1">
      <c r="A438" s="31">
        <v>39010</v>
      </c>
      <c r="B438" s="64" t="s">
        <v>50</v>
      </c>
      <c r="C438" s="90">
        <v>6.2549999999999994E-2</v>
      </c>
      <c r="D438" s="44" t="str">
        <f>IF(MONTH(A438)=MONTH(A439),"-",VLOOKUP(A438,'F03 inputs'!$AQ$8:$AV$3003,5))</f>
        <v>-</v>
      </c>
      <c r="E438" s="44" t="str">
        <f>IF(MONTH(A438)=MONTH(A439),"-",VLOOKUP(A438,'F03 inputs'!$AQ$8:$AV$3003,6))</f>
        <v>-</v>
      </c>
      <c r="F438" s="32">
        <f>VLOOKUP(B438,'F03 inputs'!$AW$9:$AZ$3003,3)</f>
        <v>1.1582768306036709E-4</v>
      </c>
      <c r="G438" s="32">
        <f>VLOOKUP(B438,'F03 inputs'!$AW$9:$AZ$3003,4)</f>
        <v>1.1530437093953728E-4</v>
      </c>
      <c r="I438" s="32">
        <f t="shared" si="36"/>
        <v>7.5418376984149639E-3</v>
      </c>
      <c r="J438" s="32">
        <f t="shared" si="37"/>
        <v>7.0091837698414955E-2</v>
      </c>
      <c r="K438" s="88">
        <f t="shared" si="38"/>
        <v>7.1320054126400079E-2</v>
      </c>
      <c r="M438" s="32">
        <f t="shared" si="39"/>
        <v>7.9401391043526018E-3</v>
      </c>
      <c r="N438" s="32">
        <f t="shared" si="40"/>
        <v>7.0490139104352589E-2</v>
      </c>
      <c r="O438" s="43">
        <f t="shared" si="41"/>
        <v>7.1732354032090218E-2</v>
      </c>
      <c r="Q438" s="78"/>
      <c r="R438" s="75"/>
    </row>
    <row r="439" spans="1:18" ht="12.6" customHeight="1">
      <c r="A439" s="31">
        <v>39013</v>
      </c>
      <c r="B439" s="64" t="s">
        <v>50</v>
      </c>
      <c r="C439" s="90">
        <v>6.3E-2</v>
      </c>
      <c r="D439" s="44" t="str">
        <f>IF(MONTH(A439)=MONTH(A440),"-",VLOOKUP(A439,'F03 inputs'!$AQ$8:$AV$3003,5))</f>
        <v>-</v>
      </c>
      <c r="E439" s="44" t="str">
        <f>IF(MONTH(A439)=MONTH(A440),"-",VLOOKUP(A439,'F03 inputs'!$AQ$8:$AV$3003,6))</f>
        <v>-</v>
      </c>
      <c r="F439" s="32">
        <f>VLOOKUP(B439,'F03 inputs'!$AW$9:$AZ$3003,3)</f>
        <v>1.1582768306036709E-4</v>
      </c>
      <c r="G439" s="32">
        <f>VLOOKUP(B439,'F03 inputs'!$AW$9:$AZ$3003,4)</f>
        <v>1.1530437093953728E-4</v>
      </c>
      <c r="I439" s="32">
        <f t="shared" si="36"/>
        <v>7.6576653814753306E-3</v>
      </c>
      <c r="J439" s="32">
        <f t="shared" si="37"/>
        <v>7.0657665381475332E-2</v>
      </c>
      <c r="K439" s="88">
        <f t="shared" si="38"/>
        <v>7.1905791800765506E-2</v>
      </c>
      <c r="M439" s="32">
        <f t="shared" si="39"/>
        <v>8.0554434752921397E-3</v>
      </c>
      <c r="N439" s="32">
        <f t="shared" si="40"/>
        <v>7.1055443475292135E-2</v>
      </c>
      <c r="O439" s="43">
        <f t="shared" si="41"/>
        <v>7.2317662487159984E-2</v>
      </c>
      <c r="Q439" s="78"/>
      <c r="R439" s="75"/>
    </row>
    <row r="440" spans="1:18" ht="12.6" customHeight="1">
      <c r="A440" s="31">
        <v>39014</v>
      </c>
      <c r="B440" s="64" t="s">
        <v>50</v>
      </c>
      <c r="C440" s="90">
        <v>6.3200000000000006E-2</v>
      </c>
      <c r="D440" s="44" t="str">
        <f>IF(MONTH(A440)=MONTH(A441),"-",VLOOKUP(A440,'F03 inputs'!$AQ$8:$AV$3003,5))</f>
        <v>-</v>
      </c>
      <c r="E440" s="44" t="str">
        <f>IF(MONTH(A440)=MONTH(A441),"-",VLOOKUP(A440,'F03 inputs'!$AQ$8:$AV$3003,6))</f>
        <v>-</v>
      </c>
      <c r="F440" s="32">
        <f>VLOOKUP(B440,'F03 inputs'!$AW$9:$AZ$3003,3)</f>
        <v>1.1582768306036709E-4</v>
      </c>
      <c r="G440" s="32">
        <f>VLOOKUP(B440,'F03 inputs'!$AW$9:$AZ$3003,4)</f>
        <v>1.1530437093953728E-4</v>
      </c>
      <c r="I440" s="32">
        <f t="shared" si="36"/>
        <v>7.7734930645356973E-3</v>
      </c>
      <c r="J440" s="32">
        <f t="shared" si="37"/>
        <v>7.0973493064535709E-2</v>
      </c>
      <c r="K440" s="88">
        <f t="shared" si="38"/>
        <v>7.223280224398132E-2</v>
      </c>
      <c r="M440" s="32">
        <f t="shared" si="39"/>
        <v>8.1707478462316775E-3</v>
      </c>
      <c r="N440" s="32">
        <f t="shared" si="40"/>
        <v>7.137074784623168E-2</v>
      </c>
      <c r="O440" s="43">
        <f t="shared" si="41"/>
        <v>7.2644193758264031E-2</v>
      </c>
      <c r="Q440" s="78"/>
      <c r="R440" s="75"/>
    </row>
    <row r="441" spans="1:18" ht="12.6" customHeight="1">
      <c r="A441" s="31">
        <v>39015</v>
      </c>
      <c r="B441" s="64" t="s">
        <v>50</v>
      </c>
      <c r="C441" s="90">
        <v>6.3E-2</v>
      </c>
      <c r="D441" s="44" t="str">
        <f>IF(MONTH(A441)=MONTH(A442),"-",VLOOKUP(A441,'F03 inputs'!$AQ$8:$AV$3003,5))</f>
        <v>-</v>
      </c>
      <c r="E441" s="44" t="str">
        <f>IF(MONTH(A441)=MONTH(A442),"-",VLOOKUP(A441,'F03 inputs'!$AQ$8:$AV$3003,6))</f>
        <v>-</v>
      </c>
      <c r="F441" s="32">
        <f>VLOOKUP(B441,'F03 inputs'!$AW$9:$AZ$3003,3)</f>
        <v>1.1582768306036709E-4</v>
      </c>
      <c r="G441" s="32">
        <f>VLOOKUP(B441,'F03 inputs'!$AW$9:$AZ$3003,4)</f>
        <v>1.1530437093953728E-4</v>
      </c>
      <c r="I441" s="32">
        <f t="shared" si="36"/>
        <v>7.8893207475960649E-3</v>
      </c>
      <c r="J441" s="32">
        <f t="shared" si="37"/>
        <v>7.088932074759606E-2</v>
      </c>
      <c r="K441" s="88">
        <f t="shared" si="38"/>
        <v>7.2145644696610223E-2</v>
      </c>
      <c r="M441" s="32">
        <f t="shared" si="39"/>
        <v>8.2860522171712154E-3</v>
      </c>
      <c r="N441" s="32">
        <f t="shared" si="40"/>
        <v>7.1286052217171214E-2</v>
      </c>
      <c r="O441" s="43">
        <f t="shared" si="41"/>
        <v>7.2556477527348617E-2</v>
      </c>
      <c r="Q441" s="78"/>
      <c r="R441" s="75"/>
    </row>
    <row r="442" spans="1:18" ht="12.6" customHeight="1">
      <c r="A442" s="31">
        <v>39016</v>
      </c>
      <c r="B442" s="64" t="s">
        <v>50</v>
      </c>
      <c r="C442" s="90">
        <v>6.2350000000000003E-2</v>
      </c>
      <c r="D442" s="44" t="str">
        <f>IF(MONTH(A442)=MONTH(A443),"-",VLOOKUP(A442,'F03 inputs'!$AQ$8:$AV$3003,5))</f>
        <v>-</v>
      </c>
      <c r="E442" s="44" t="str">
        <f>IF(MONTH(A442)=MONTH(A443),"-",VLOOKUP(A442,'F03 inputs'!$AQ$8:$AV$3003,6))</f>
        <v>-</v>
      </c>
      <c r="F442" s="32">
        <f>VLOOKUP(B442,'F03 inputs'!$AW$9:$AZ$3003,3)</f>
        <v>1.1582768306036709E-4</v>
      </c>
      <c r="G442" s="32">
        <f>VLOOKUP(B442,'F03 inputs'!$AW$9:$AZ$3003,4)</f>
        <v>1.1530437093953728E-4</v>
      </c>
      <c r="I442" s="32">
        <f t="shared" si="36"/>
        <v>8.0051484306564325E-3</v>
      </c>
      <c r="J442" s="32">
        <f t="shared" si="37"/>
        <v>7.0355148430656433E-2</v>
      </c>
      <c r="K442" s="88">
        <f t="shared" si="38"/>
        <v>7.1592610158331293E-2</v>
      </c>
      <c r="M442" s="32">
        <f t="shared" si="39"/>
        <v>8.4013565881107533E-3</v>
      </c>
      <c r="N442" s="32">
        <f t="shared" si="40"/>
        <v>7.0751356588110756E-2</v>
      </c>
      <c r="O442" s="43">
        <f t="shared" si="41"/>
        <v>7.2002795202875003E-2</v>
      </c>
      <c r="Q442" s="78"/>
      <c r="R442" s="75"/>
    </row>
    <row r="443" spans="1:18" ht="12.6" customHeight="1">
      <c r="A443" s="31">
        <v>39017</v>
      </c>
      <c r="B443" s="64" t="s">
        <v>50</v>
      </c>
      <c r="C443" s="90">
        <v>6.1900000000000004E-2</v>
      </c>
      <c r="D443" s="44" t="str">
        <f>IF(MONTH(A443)=MONTH(A444),"-",VLOOKUP(A443,'F03 inputs'!$AQ$8:$AV$3003,5))</f>
        <v>-</v>
      </c>
      <c r="E443" s="44" t="str">
        <f>IF(MONTH(A443)=MONTH(A444),"-",VLOOKUP(A443,'F03 inputs'!$AQ$8:$AV$3003,6))</f>
        <v>-</v>
      </c>
      <c r="F443" s="32">
        <f>VLOOKUP(B443,'F03 inputs'!$AW$9:$AZ$3003,3)</f>
        <v>1.1582768306036709E-4</v>
      </c>
      <c r="G443" s="32">
        <f>VLOOKUP(B443,'F03 inputs'!$AW$9:$AZ$3003,4)</f>
        <v>1.1530437093953728E-4</v>
      </c>
      <c r="I443" s="32">
        <f t="shared" si="36"/>
        <v>8.1209761137168001E-3</v>
      </c>
      <c r="J443" s="32">
        <f t="shared" si="37"/>
        <v>7.0020976113716799E-2</v>
      </c>
      <c r="K443" s="88">
        <f t="shared" si="38"/>
        <v>7.1246710387696366E-2</v>
      </c>
      <c r="M443" s="32">
        <f t="shared" si="39"/>
        <v>8.5166609590502911E-3</v>
      </c>
      <c r="N443" s="32">
        <f t="shared" si="40"/>
        <v>7.041666095905029E-2</v>
      </c>
      <c r="O443" s="43">
        <f t="shared" si="41"/>
        <v>7.1656287494205939E-2</v>
      </c>
      <c r="Q443" s="78"/>
      <c r="R443" s="75"/>
    </row>
    <row r="444" spans="1:18" ht="12.6" customHeight="1">
      <c r="A444" s="31">
        <v>39020</v>
      </c>
      <c r="B444" s="64" t="s">
        <v>50</v>
      </c>
      <c r="C444" s="90">
        <v>6.1699999999999998E-2</v>
      </c>
      <c r="D444" s="44" t="str">
        <f>IF(MONTH(A444)=MONTH(A445),"-",VLOOKUP(A444,'F03 inputs'!$AQ$8:$AV$3003,5))</f>
        <v>-</v>
      </c>
      <c r="E444" s="44" t="str">
        <f>IF(MONTH(A444)=MONTH(A445),"-",VLOOKUP(A444,'F03 inputs'!$AQ$8:$AV$3003,6))</f>
        <v>-</v>
      </c>
      <c r="F444" s="32">
        <f>VLOOKUP(B444,'F03 inputs'!$AW$9:$AZ$3003,3)</f>
        <v>1.1582768306036709E-4</v>
      </c>
      <c r="G444" s="32">
        <f>VLOOKUP(B444,'F03 inputs'!$AW$9:$AZ$3003,4)</f>
        <v>1.1530437093953728E-4</v>
      </c>
      <c r="I444" s="32">
        <f t="shared" si="36"/>
        <v>8.2368037967771677E-3</v>
      </c>
      <c r="J444" s="32">
        <f t="shared" si="37"/>
        <v>6.9936803796777164E-2</v>
      </c>
      <c r="K444" s="88">
        <f t="shared" si="38"/>
        <v>7.1159592928104587E-2</v>
      </c>
      <c r="M444" s="32">
        <f t="shared" si="39"/>
        <v>8.631965329989829E-3</v>
      </c>
      <c r="N444" s="32">
        <f t="shared" si="40"/>
        <v>7.0331965329989823E-2</v>
      </c>
      <c r="O444" s="43">
        <f t="shared" si="41"/>
        <v>7.156861166678441E-2</v>
      </c>
      <c r="Q444" s="78"/>
      <c r="R444" s="75"/>
    </row>
    <row r="445" spans="1:18" ht="12.6" customHeight="1">
      <c r="A445" s="31">
        <v>39021</v>
      </c>
      <c r="B445" s="64" t="s">
        <v>50</v>
      </c>
      <c r="C445" s="90">
        <v>6.1749999999999999E-2</v>
      </c>
      <c r="D445" s="44">
        <f>IF(MONTH(A445)=MONTH(A446),"-",VLOOKUP(A445,'F03 inputs'!$AQ$8:$AV$3003,5))</f>
        <v>8.3526314798375387E-3</v>
      </c>
      <c r="E445" s="44">
        <f>IF(MONTH(A445)=MONTH(A446),"-",VLOOKUP(A445,'F03 inputs'!$AQ$8:$AV$3003,6))</f>
        <v>8.7472697009293651E-3</v>
      </c>
      <c r="F445" s="32">
        <f>VLOOKUP(B445,'F03 inputs'!$AW$9:$AZ$3003,3)</f>
        <v>1.1582768306036709E-4</v>
      </c>
      <c r="G445" s="32">
        <f>VLOOKUP(B445,'F03 inputs'!$AW$9:$AZ$3003,4)</f>
        <v>1.1530437093953728E-4</v>
      </c>
      <c r="I445" s="32">
        <f t="shared" si="36"/>
        <v>8.3526314798375387E-3</v>
      </c>
      <c r="J445" s="32">
        <f t="shared" si="37"/>
        <v>7.0102631479837543E-2</v>
      </c>
      <c r="K445" s="88">
        <f t="shared" si="38"/>
        <v>7.1331226214937038E-2</v>
      </c>
      <c r="M445" s="32">
        <f t="shared" si="39"/>
        <v>8.7472697009293651E-3</v>
      </c>
      <c r="N445" s="32">
        <f t="shared" si="40"/>
        <v>7.0497269700929371E-2</v>
      </c>
      <c r="O445" s="43">
        <f t="shared" si="41"/>
        <v>7.1739735959750472E-2</v>
      </c>
      <c r="Q445" s="78"/>
      <c r="R445" s="75"/>
    </row>
    <row r="446" spans="1:18" ht="12.6" customHeight="1">
      <c r="A446" s="31">
        <v>39022</v>
      </c>
      <c r="B446" s="64" t="s">
        <v>51</v>
      </c>
      <c r="C446" s="90">
        <v>6.1500000000000006E-2</v>
      </c>
      <c r="D446" s="44" t="str">
        <f>IF(MONTH(A446)=MONTH(A447),"-",VLOOKUP(A446,'F03 inputs'!$AQ$8:$AV$3003,5))</f>
        <v>-</v>
      </c>
      <c r="E446" s="44" t="str">
        <f>IF(MONTH(A446)=MONTH(A447),"-",VLOOKUP(A446,'F03 inputs'!$AQ$8:$AV$3003,6))</f>
        <v>-</v>
      </c>
      <c r="F446" s="32">
        <f>VLOOKUP(B446,'F03 inputs'!$AW$9:$AZ$3003,3)</f>
        <v>-8.0559667356823149E-5</v>
      </c>
      <c r="G446" s="32">
        <f>VLOOKUP(B446,'F03 inputs'!$AW$9:$AZ$3003,4)</f>
        <v>-7.3264325832300467E-5</v>
      </c>
      <c r="I446" s="32">
        <f t="shared" si="36"/>
        <v>8.2720718124807153E-3</v>
      </c>
      <c r="J446" s="32">
        <f t="shared" si="37"/>
        <v>6.9772071812480727E-2</v>
      </c>
      <c r="K446" s="88">
        <f t="shared" si="38"/>
        <v>7.0989107313732314E-2</v>
      </c>
      <c r="M446" s="32">
        <f t="shared" si="39"/>
        <v>8.6740053750970648E-3</v>
      </c>
      <c r="N446" s="32">
        <f t="shared" si="40"/>
        <v>7.0174005375097076E-2</v>
      </c>
      <c r="O446" s="43">
        <f t="shared" si="41"/>
        <v>7.1405103132692993E-2</v>
      </c>
      <c r="Q446" s="78"/>
      <c r="R446" s="75"/>
    </row>
    <row r="447" spans="1:18" ht="12.6" customHeight="1">
      <c r="A447" s="31">
        <v>39023</v>
      </c>
      <c r="B447" s="64" t="s">
        <v>51</v>
      </c>
      <c r="C447" s="90">
        <v>6.1249999999999999E-2</v>
      </c>
      <c r="D447" s="44" t="str">
        <f>IF(MONTH(A447)=MONTH(A448),"-",VLOOKUP(A447,'F03 inputs'!$AQ$8:$AV$3003,5))</f>
        <v>-</v>
      </c>
      <c r="E447" s="44" t="str">
        <f>IF(MONTH(A447)=MONTH(A448),"-",VLOOKUP(A447,'F03 inputs'!$AQ$8:$AV$3003,6))</f>
        <v>-</v>
      </c>
      <c r="F447" s="32">
        <f>VLOOKUP(B447,'F03 inputs'!$AW$9:$AZ$3003,3)</f>
        <v>-8.0559667356823149E-5</v>
      </c>
      <c r="G447" s="32">
        <f>VLOOKUP(B447,'F03 inputs'!$AW$9:$AZ$3003,4)</f>
        <v>-7.3264325832300467E-5</v>
      </c>
      <c r="I447" s="32">
        <f t="shared" si="36"/>
        <v>8.1915121451238918E-3</v>
      </c>
      <c r="J447" s="32">
        <f t="shared" si="37"/>
        <v>6.9441512145123896E-2</v>
      </c>
      <c r="K447" s="88">
        <f t="shared" si="38"/>
        <v>7.0647043047374236E-2</v>
      </c>
      <c r="M447" s="32">
        <f t="shared" si="39"/>
        <v>8.6007410492647644E-3</v>
      </c>
      <c r="N447" s="32">
        <f t="shared" si="40"/>
        <v>6.9850741049264767E-2</v>
      </c>
      <c r="O447" s="43">
        <f t="shared" si="41"/>
        <v>7.1070522555547688E-2</v>
      </c>
      <c r="Q447" s="78"/>
      <c r="R447" s="75"/>
    </row>
    <row r="448" spans="1:18" ht="12.6" customHeight="1">
      <c r="A448" s="31">
        <v>39024</v>
      </c>
      <c r="B448" s="64" t="s">
        <v>51</v>
      </c>
      <c r="C448" s="90">
        <v>6.1349999999999995E-2</v>
      </c>
      <c r="D448" s="44" t="str">
        <f>IF(MONTH(A448)=MONTH(A449),"-",VLOOKUP(A448,'F03 inputs'!$AQ$8:$AV$3003,5))</f>
        <v>-</v>
      </c>
      <c r="E448" s="44" t="str">
        <f>IF(MONTH(A448)=MONTH(A449),"-",VLOOKUP(A448,'F03 inputs'!$AQ$8:$AV$3003,6))</f>
        <v>-</v>
      </c>
      <c r="F448" s="32">
        <f>VLOOKUP(B448,'F03 inputs'!$AW$9:$AZ$3003,3)</f>
        <v>-8.0559667356823149E-5</v>
      </c>
      <c r="G448" s="32">
        <f>VLOOKUP(B448,'F03 inputs'!$AW$9:$AZ$3003,4)</f>
        <v>-7.3264325832300467E-5</v>
      </c>
      <c r="I448" s="32">
        <f t="shared" si="36"/>
        <v>8.1109524777670684E-3</v>
      </c>
      <c r="J448" s="32">
        <f t="shared" si="37"/>
        <v>6.9460952477767068E-2</v>
      </c>
      <c r="K448" s="88">
        <f t="shared" si="38"/>
        <v>7.0667158457546897E-2</v>
      </c>
      <c r="M448" s="32">
        <f t="shared" si="39"/>
        <v>8.5274767234324641E-3</v>
      </c>
      <c r="N448" s="32">
        <f t="shared" si="40"/>
        <v>6.9877476723432461E-2</v>
      </c>
      <c r="O448" s="43">
        <f t="shared" si="41"/>
        <v>7.1098192161740625E-2</v>
      </c>
      <c r="Q448" s="78"/>
      <c r="R448" s="75"/>
    </row>
    <row r="449" spans="1:18" ht="12.6" customHeight="1">
      <c r="A449" s="31">
        <v>39027</v>
      </c>
      <c r="B449" s="64" t="s">
        <v>51</v>
      </c>
      <c r="C449" s="90">
        <v>6.2449999999999999E-2</v>
      </c>
      <c r="D449" s="44" t="str">
        <f>IF(MONTH(A449)=MONTH(A450),"-",VLOOKUP(A449,'F03 inputs'!$AQ$8:$AV$3003,5))</f>
        <v>-</v>
      </c>
      <c r="E449" s="44" t="str">
        <f>IF(MONTH(A449)=MONTH(A450),"-",VLOOKUP(A449,'F03 inputs'!$AQ$8:$AV$3003,6))</f>
        <v>-</v>
      </c>
      <c r="F449" s="32">
        <f>VLOOKUP(B449,'F03 inputs'!$AW$9:$AZ$3003,3)</f>
        <v>-8.0559667356823149E-5</v>
      </c>
      <c r="G449" s="32">
        <f>VLOOKUP(B449,'F03 inputs'!$AW$9:$AZ$3003,4)</f>
        <v>-7.3264325832300467E-5</v>
      </c>
      <c r="I449" s="32">
        <f t="shared" si="36"/>
        <v>8.0303928104102449E-3</v>
      </c>
      <c r="J449" s="32">
        <f t="shared" si="37"/>
        <v>7.0480392810410242E-2</v>
      </c>
      <c r="K449" s="88">
        <f t="shared" si="38"/>
        <v>7.1722264253087697E-2</v>
      </c>
      <c r="M449" s="32">
        <f t="shared" si="39"/>
        <v>8.4542123976001637E-3</v>
      </c>
      <c r="N449" s="32">
        <f t="shared" si="40"/>
        <v>7.0904212397600169E-2</v>
      </c>
      <c r="O449" s="43">
        <f t="shared" si="41"/>
        <v>7.2161064231531125E-2</v>
      </c>
      <c r="Q449" s="78"/>
      <c r="R449" s="75"/>
    </row>
    <row r="450" spans="1:18" ht="12.6" customHeight="1">
      <c r="A450" s="31">
        <v>39028</v>
      </c>
      <c r="B450" s="64" t="s">
        <v>51</v>
      </c>
      <c r="C450" s="90">
        <v>6.225E-2</v>
      </c>
      <c r="D450" s="44" t="str">
        <f>IF(MONTH(A450)=MONTH(A451),"-",VLOOKUP(A450,'F03 inputs'!$AQ$8:$AV$3003,5))</f>
        <v>-</v>
      </c>
      <c r="E450" s="44" t="str">
        <f>IF(MONTH(A450)=MONTH(A451),"-",VLOOKUP(A450,'F03 inputs'!$AQ$8:$AV$3003,6))</f>
        <v>-</v>
      </c>
      <c r="F450" s="32">
        <f>VLOOKUP(B450,'F03 inputs'!$AW$9:$AZ$3003,3)</f>
        <v>-8.0559667356823149E-5</v>
      </c>
      <c r="G450" s="32">
        <f>VLOOKUP(B450,'F03 inputs'!$AW$9:$AZ$3003,4)</f>
        <v>-7.3264325832300467E-5</v>
      </c>
      <c r="I450" s="32">
        <f t="shared" si="36"/>
        <v>7.9498331430534214E-3</v>
      </c>
      <c r="J450" s="32">
        <f t="shared" si="37"/>
        <v>7.0199833143053419E-2</v>
      </c>
      <c r="K450" s="88">
        <f t="shared" si="38"/>
        <v>7.1431837286381361E-2</v>
      </c>
      <c r="M450" s="32">
        <f t="shared" si="39"/>
        <v>8.3809480717678634E-3</v>
      </c>
      <c r="N450" s="32">
        <f t="shared" si="40"/>
        <v>7.0630948071767868E-2</v>
      </c>
      <c r="O450" s="43">
        <f t="shared" si="41"/>
        <v>7.1878130778146865E-2</v>
      </c>
      <c r="Q450" s="78"/>
      <c r="R450" s="75"/>
    </row>
    <row r="451" spans="1:18" ht="12.6" customHeight="1">
      <c r="A451" s="31">
        <v>39029</v>
      </c>
      <c r="B451" s="64" t="s">
        <v>51</v>
      </c>
      <c r="C451" s="90">
        <v>6.1500000000000006E-2</v>
      </c>
      <c r="D451" s="44" t="str">
        <f>IF(MONTH(A451)=MONTH(A452),"-",VLOOKUP(A451,'F03 inputs'!$AQ$8:$AV$3003,5))</f>
        <v>-</v>
      </c>
      <c r="E451" s="44" t="str">
        <f>IF(MONTH(A451)=MONTH(A452),"-",VLOOKUP(A451,'F03 inputs'!$AQ$8:$AV$3003,6))</f>
        <v>-</v>
      </c>
      <c r="F451" s="32">
        <f>VLOOKUP(B451,'F03 inputs'!$AW$9:$AZ$3003,3)</f>
        <v>-8.0559667356823149E-5</v>
      </c>
      <c r="G451" s="32">
        <f>VLOOKUP(B451,'F03 inputs'!$AW$9:$AZ$3003,4)</f>
        <v>-7.3264325832300467E-5</v>
      </c>
      <c r="I451" s="32">
        <f t="shared" si="36"/>
        <v>7.869273475696598E-3</v>
      </c>
      <c r="J451" s="32">
        <f t="shared" si="37"/>
        <v>6.9369273475696602E-2</v>
      </c>
      <c r="K451" s="88">
        <f t="shared" si="38"/>
        <v>7.0572297501333203E-2</v>
      </c>
      <c r="M451" s="32">
        <f t="shared" si="39"/>
        <v>8.3076837459355631E-3</v>
      </c>
      <c r="N451" s="32">
        <f t="shared" si="40"/>
        <v>6.9807683745935573E-2</v>
      </c>
      <c r="O451" s="43">
        <f t="shared" si="41"/>
        <v>7.1025961923428582E-2</v>
      </c>
      <c r="Q451" s="78"/>
      <c r="R451" s="75"/>
    </row>
    <row r="452" spans="1:18" ht="12.6" customHeight="1">
      <c r="A452" s="31">
        <v>39030</v>
      </c>
      <c r="B452" s="64" t="s">
        <v>51</v>
      </c>
      <c r="C452" s="90">
        <v>6.1050000000000007E-2</v>
      </c>
      <c r="D452" s="44" t="str">
        <f>IF(MONTH(A452)=MONTH(A453),"-",VLOOKUP(A452,'F03 inputs'!$AQ$8:$AV$3003,5))</f>
        <v>-</v>
      </c>
      <c r="E452" s="44" t="str">
        <f>IF(MONTH(A452)=MONTH(A453),"-",VLOOKUP(A452,'F03 inputs'!$AQ$8:$AV$3003,6))</f>
        <v>-</v>
      </c>
      <c r="F452" s="32">
        <f>VLOOKUP(B452,'F03 inputs'!$AW$9:$AZ$3003,3)</f>
        <v>-8.0559667356823149E-5</v>
      </c>
      <c r="G452" s="32">
        <f>VLOOKUP(B452,'F03 inputs'!$AW$9:$AZ$3003,4)</f>
        <v>-7.3264325832300467E-5</v>
      </c>
      <c r="I452" s="32">
        <f t="shared" si="36"/>
        <v>7.7887138083397745E-3</v>
      </c>
      <c r="J452" s="32">
        <f t="shared" si="37"/>
        <v>6.883871380833978E-2</v>
      </c>
      <c r="K452" s="88">
        <f t="shared" si="38"/>
        <v>7.0023405938036687E-2</v>
      </c>
      <c r="M452" s="32">
        <f t="shared" si="39"/>
        <v>8.2344194201032627E-3</v>
      </c>
      <c r="N452" s="32">
        <f t="shared" si="40"/>
        <v>6.9284419420103271E-2</v>
      </c>
      <c r="O452" s="43">
        <f t="shared" si="41"/>
        <v>7.0484502113698388E-2</v>
      </c>
      <c r="Q452" s="78"/>
      <c r="R452" s="75"/>
    </row>
    <row r="453" spans="1:18" ht="12.6" customHeight="1">
      <c r="A453" s="31">
        <v>39031</v>
      </c>
      <c r="B453" s="64" t="s">
        <v>51</v>
      </c>
      <c r="C453" s="90">
        <v>6.1200000000000004E-2</v>
      </c>
      <c r="D453" s="44" t="str">
        <f>IF(MONTH(A453)=MONTH(A454),"-",VLOOKUP(A453,'F03 inputs'!$AQ$8:$AV$3003,5))</f>
        <v>-</v>
      </c>
      <c r="E453" s="44" t="str">
        <f>IF(MONTH(A453)=MONTH(A454),"-",VLOOKUP(A453,'F03 inputs'!$AQ$8:$AV$3003,6))</f>
        <v>-</v>
      </c>
      <c r="F453" s="32">
        <f>VLOOKUP(B453,'F03 inputs'!$AW$9:$AZ$3003,3)</f>
        <v>-8.0559667356823149E-5</v>
      </c>
      <c r="G453" s="32">
        <f>VLOOKUP(B453,'F03 inputs'!$AW$9:$AZ$3003,4)</f>
        <v>-7.3264325832300467E-5</v>
      </c>
      <c r="I453" s="32">
        <f t="shared" si="36"/>
        <v>7.7081541409829511E-3</v>
      </c>
      <c r="J453" s="32">
        <f t="shared" si="37"/>
        <v>6.8908154140982961E-2</v>
      </c>
      <c r="K453" s="88">
        <f t="shared" si="38"/>
        <v>7.009523756776237E-2</v>
      </c>
      <c r="M453" s="32">
        <f t="shared" si="39"/>
        <v>8.1611550942709624E-3</v>
      </c>
      <c r="N453" s="32">
        <f t="shared" si="40"/>
        <v>6.936115509427096E-2</v>
      </c>
      <c r="O453" s="43">
        <f t="shared" si="41"/>
        <v>7.0563897553273858E-2</v>
      </c>
      <c r="Q453" s="78"/>
      <c r="R453" s="75"/>
    </row>
    <row r="454" spans="1:18" ht="12.6" customHeight="1">
      <c r="A454" s="31">
        <v>39034</v>
      </c>
      <c r="B454" s="64" t="s">
        <v>51</v>
      </c>
      <c r="C454" s="90">
        <v>6.0650000000000003E-2</v>
      </c>
      <c r="D454" s="44" t="str">
        <f>IF(MONTH(A454)=MONTH(A455),"-",VLOOKUP(A454,'F03 inputs'!$AQ$8:$AV$3003,5))</f>
        <v>-</v>
      </c>
      <c r="E454" s="44" t="str">
        <f>IF(MONTH(A454)=MONTH(A455),"-",VLOOKUP(A454,'F03 inputs'!$AQ$8:$AV$3003,6))</f>
        <v>-</v>
      </c>
      <c r="F454" s="32">
        <f>VLOOKUP(B454,'F03 inputs'!$AW$9:$AZ$3003,3)</f>
        <v>-8.0559667356823149E-5</v>
      </c>
      <c r="G454" s="32">
        <f>VLOOKUP(B454,'F03 inputs'!$AW$9:$AZ$3003,4)</f>
        <v>-7.3264325832300467E-5</v>
      </c>
      <c r="I454" s="32">
        <f t="shared" ref="I454:I517" si="42">IF(D454&lt;&gt;"-",D454,I453+F454)</f>
        <v>7.6275944736261276E-3</v>
      </c>
      <c r="J454" s="32">
        <f t="shared" ref="J454:J517" si="43">C454+I454</f>
        <v>6.8277594473626135E-2</v>
      </c>
      <c r="K454" s="88">
        <f t="shared" ref="K454:K517" si="44">EFFECT(J454,2)</f>
        <v>6.9443051950402346E-2</v>
      </c>
      <c r="M454" s="32">
        <f t="shared" ref="M454:M517" si="45">IF(E454&lt;&gt;"-",E454,M453+G454)</f>
        <v>8.087890768438662E-3</v>
      </c>
      <c r="N454" s="32">
        <f t="shared" ref="N454:N517" si="46">C454+M454</f>
        <v>6.873789076843867E-2</v>
      </c>
      <c r="O454" s="43">
        <f t="shared" ref="O454:O517" si="47">EFFECT(N454,2)</f>
        <v>6.9919115175262059E-2</v>
      </c>
      <c r="Q454" s="78"/>
      <c r="R454" s="75"/>
    </row>
    <row r="455" spans="1:18" ht="12.6" customHeight="1">
      <c r="A455" s="31">
        <v>39035</v>
      </c>
      <c r="B455" s="64" t="s">
        <v>51</v>
      </c>
      <c r="C455" s="90">
        <v>6.0999999999999999E-2</v>
      </c>
      <c r="D455" s="44" t="str">
        <f>IF(MONTH(A455)=MONTH(A456),"-",VLOOKUP(A455,'F03 inputs'!$AQ$8:$AV$3003,5))</f>
        <v>-</v>
      </c>
      <c r="E455" s="44" t="str">
        <f>IF(MONTH(A455)=MONTH(A456),"-",VLOOKUP(A455,'F03 inputs'!$AQ$8:$AV$3003,6))</f>
        <v>-</v>
      </c>
      <c r="F455" s="32">
        <f>VLOOKUP(B455,'F03 inputs'!$AW$9:$AZ$3003,3)</f>
        <v>-8.0559667356823149E-5</v>
      </c>
      <c r="G455" s="32">
        <f>VLOOKUP(B455,'F03 inputs'!$AW$9:$AZ$3003,4)</f>
        <v>-7.3264325832300467E-5</v>
      </c>
      <c r="I455" s="32">
        <f t="shared" si="42"/>
        <v>7.5470348062693041E-3</v>
      </c>
      <c r="J455" s="32">
        <f t="shared" si="43"/>
        <v>6.8547034806269308E-2</v>
      </c>
      <c r="K455" s="88">
        <f t="shared" si="44"/>
        <v>6.972170880145212E-2</v>
      </c>
      <c r="M455" s="32">
        <f t="shared" si="45"/>
        <v>8.0146264426063617E-3</v>
      </c>
      <c r="N455" s="32">
        <f t="shared" si="46"/>
        <v>6.9014626442606364E-2</v>
      </c>
      <c r="O455" s="43">
        <f t="shared" si="47"/>
        <v>7.0205381108359388E-2</v>
      </c>
      <c r="Q455" s="78"/>
      <c r="R455" s="75"/>
    </row>
    <row r="456" spans="1:18" ht="12.6" customHeight="1">
      <c r="A456" s="31">
        <v>39036</v>
      </c>
      <c r="B456" s="64" t="s">
        <v>51</v>
      </c>
      <c r="C456" s="90">
        <v>6.0700000000000004E-2</v>
      </c>
      <c r="D456" s="44" t="str">
        <f>IF(MONTH(A456)=MONTH(A457),"-",VLOOKUP(A456,'F03 inputs'!$AQ$8:$AV$3003,5))</f>
        <v>-</v>
      </c>
      <c r="E456" s="44" t="str">
        <f>IF(MONTH(A456)=MONTH(A457),"-",VLOOKUP(A456,'F03 inputs'!$AQ$8:$AV$3003,6))</f>
        <v>-</v>
      </c>
      <c r="F456" s="32">
        <f>VLOOKUP(B456,'F03 inputs'!$AW$9:$AZ$3003,3)</f>
        <v>-8.0559667356823149E-5</v>
      </c>
      <c r="G456" s="32">
        <f>VLOOKUP(B456,'F03 inputs'!$AW$9:$AZ$3003,4)</f>
        <v>-7.3264325832300467E-5</v>
      </c>
      <c r="I456" s="32">
        <f t="shared" si="42"/>
        <v>7.4664751389124807E-3</v>
      </c>
      <c r="J456" s="32">
        <f t="shared" si="43"/>
        <v>6.8166475138912483E-2</v>
      </c>
      <c r="K456" s="88">
        <f t="shared" si="44"/>
        <v>6.9328142222128353E-2</v>
      </c>
      <c r="M456" s="32">
        <f t="shared" si="45"/>
        <v>7.9413621167740613E-3</v>
      </c>
      <c r="N456" s="32">
        <f t="shared" si="46"/>
        <v>6.864136211677406E-2</v>
      </c>
      <c r="O456" s="43">
        <f t="shared" si="47"/>
        <v>6.9819271265085359E-2</v>
      </c>
      <c r="Q456" s="78"/>
      <c r="R456" s="75"/>
    </row>
    <row r="457" spans="1:18" ht="12.6" customHeight="1">
      <c r="A457" s="31">
        <v>39037</v>
      </c>
      <c r="B457" s="64" t="s">
        <v>51</v>
      </c>
      <c r="C457" s="90">
        <v>6.0999999999999999E-2</v>
      </c>
      <c r="D457" s="44" t="str">
        <f>IF(MONTH(A457)=MONTH(A458),"-",VLOOKUP(A457,'F03 inputs'!$AQ$8:$AV$3003,5))</f>
        <v>-</v>
      </c>
      <c r="E457" s="44" t="str">
        <f>IF(MONTH(A457)=MONTH(A458),"-",VLOOKUP(A457,'F03 inputs'!$AQ$8:$AV$3003,6))</f>
        <v>-</v>
      </c>
      <c r="F457" s="32">
        <f>VLOOKUP(B457,'F03 inputs'!$AW$9:$AZ$3003,3)</f>
        <v>-8.0559667356823149E-5</v>
      </c>
      <c r="G457" s="32">
        <f>VLOOKUP(B457,'F03 inputs'!$AW$9:$AZ$3003,4)</f>
        <v>-7.3264325832300467E-5</v>
      </c>
      <c r="I457" s="32">
        <f t="shared" si="42"/>
        <v>7.3859154715556572E-3</v>
      </c>
      <c r="J457" s="32">
        <f t="shared" si="43"/>
        <v>6.8385915471555661E-2</v>
      </c>
      <c r="K457" s="88">
        <f t="shared" si="44"/>
        <v>6.955507383027637E-2</v>
      </c>
      <c r="M457" s="32">
        <f t="shared" si="45"/>
        <v>7.868097790941761E-3</v>
      </c>
      <c r="N457" s="32">
        <f t="shared" si="46"/>
        <v>6.886809779094176E-2</v>
      </c>
      <c r="O457" s="43">
        <f t="shared" si="47"/>
        <v>7.0053801514277314E-2</v>
      </c>
      <c r="Q457" s="78"/>
      <c r="R457" s="75"/>
    </row>
    <row r="458" spans="1:18" ht="12.6" customHeight="1">
      <c r="A458" s="31">
        <v>39038</v>
      </c>
      <c r="B458" s="64" t="s">
        <v>51</v>
      </c>
      <c r="C458" s="90">
        <v>6.13E-2</v>
      </c>
      <c r="D458" s="44" t="str">
        <f>IF(MONTH(A458)=MONTH(A459),"-",VLOOKUP(A458,'F03 inputs'!$AQ$8:$AV$3003,5))</f>
        <v>-</v>
      </c>
      <c r="E458" s="44" t="str">
        <f>IF(MONTH(A458)=MONTH(A459),"-",VLOOKUP(A458,'F03 inputs'!$AQ$8:$AV$3003,6))</f>
        <v>-</v>
      </c>
      <c r="F458" s="32">
        <f>VLOOKUP(B458,'F03 inputs'!$AW$9:$AZ$3003,3)</f>
        <v>-8.0559667356823149E-5</v>
      </c>
      <c r="G458" s="32">
        <f>VLOOKUP(B458,'F03 inputs'!$AW$9:$AZ$3003,4)</f>
        <v>-7.3264325832300467E-5</v>
      </c>
      <c r="I458" s="32">
        <f t="shared" si="42"/>
        <v>7.3053558041988337E-3</v>
      </c>
      <c r="J458" s="32">
        <f t="shared" si="43"/>
        <v>6.8605355804198839E-2</v>
      </c>
      <c r="K458" s="88">
        <f t="shared" si="44"/>
        <v>6.9782029515453869E-2</v>
      </c>
      <c r="M458" s="32">
        <f t="shared" si="45"/>
        <v>7.7948334651094606E-3</v>
      </c>
      <c r="N458" s="32">
        <f t="shared" si="46"/>
        <v>6.9094833465109459E-2</v>
      </c>
      <c r="O458" s="43">
        <f t="shared" si="47"/>
        <v>7.0288357468002438E-2</v>
      </c>
      <c r="Q458" s="78"/>
      <c r="R458" s="75"/>
    </row>
    <row r="459" spans="1:18" ht="12.6" customHeight="1">
      <c r="A459" s="31">
        <v>39041</v>
      </c>
      <c r="B459" s="64" t="s">
        <v>51</v>
      </c>
      <c r="C459" s="90">
        <v>6.0700000000000004E-2</v>
      </c>
      <c r="D459" s="44" t="str">
        <f>IF(MONTH(A459)=MONTH(A460),"-",VLOOKUP(A459,'F03 inputs'!$AQ$8:$AV$3003,5))</f>
        <v>-</v>
      </c>
      <c r="E459" s="44" t="str">
        <f>IF(MONTH(A459)=MONTH(A460),"-",VLOOKUP(A459,'F03 inputs'!$AQ$8:$AV$3003,6))</f>
        <v>-</v>
      </c>
      <c r="F459" s="32">
        <f>VLOOKUP(B459,'F03 inputs'!$AW$9:$AZ$3003,3)</f>
        <v>-8.0559667356823149E-5</v>
      </c>
      <c r="G459" s="32">
        <f>VLOOKUP(B459,'F03 inputs'!$AW$9:$AZ$3003,4)</f>
        <v>-7.3264325832300467E-5</v>
      </c>
      <c r="I459" s="32">
        <f t="shared" si="42"/>
        <v>7.2247961368420103E-3</v>
      </c>
      <c r="J459" s="32">
        <f t="shared" si="43"/>
        <v>6.7924796136842019E-2</v>
      </c>
      <c r="K459" s="88">
        <f t="shared" si="44"/>
        <v>6.9078240619399711E-2</v>
      </c>
      <c r="M459" s="32">
        <f t="shared" si="45"/>
        <v>7.7215691392771603E-3</v>
      </c>
      <c r="N459" s="32">
        <f t="shared" si="46"/>
        <v>6.8421569139277161E-2</v>
      </c>
      <c r="O459" s="43">
        <f t="shared" si="47"/>
        <v>6.9591946920147585E-2</v>
      </c>
      <c r="Q459" s="78"/>
      <c r="R459" s="75"/>
    </row>
    <row r="460" spans="1:18" ht="12.6" customHeight="1">
      <c r="A460" s="31">
        <v>39042</v>
      </c>
      <c r="B460" s="64" t="s">
        <v>51</v>
      </c>
      <c r="C460" s="90">
        <v>6.0949999999999997E-2</v>
      </c>
      <c r="D460" s="44" t="str">
        <f>IF(MONTH(A460)=MONTH(A461),"-",VLOOKUP(A460,'F03 inputs'!$AQ$8:$AV$3003,5))</f>
        <v>-</v>
      </c>
      <c r="E460" s="44" t="str">
        <f>IF(MONTH(A460)=MONTH(A461),"-",VLOOKUP(A460,'F03 inputs'!$AQ$8:$AV$3003,6))</f>
        <v>-</v>
      </c>
      <c r="F460" s="32">
        <f>VLOOKUP(B460,'F03 inputs'!$AW$9:$AZ$3003,3)</f>
        <v>-8.0559667356823149E-5</v>
      </c>
      <c r="G460" s="32">
        <f>VLOOKUP(B460,'F03 inputs'!$AW$9:$AZ$3003,4)</f>
        <v>-7.3264325832300467E-5</v>
      </c>
      <c r="I460" s="32">
        <f t="shared" si="42"/>
        <v>7.1442364694851868E-3</v>
      </c>
      <c r="J460" s="32">
        <f t="shared" si="43"/>
        <v>6.8094236469485189E-2</v>
      </c>
      <c r="K460" s="88">
        <f t="shared" si="44"/>
        <v>6.9253442729575676E-2</v>
      </c>
      <c r="M460" s="32">
        <f t="shared" si="45"/>
        <v>7.6483048134448599E-3</v>
      </c>
      <c r="N460" s="32">
        <f t="shared" si="46"/>
        <v>6.8598304813444852E-2</v>
      </c>
      <c r="O460" s="43">
        <f t="shared" si="47"/>
        <v>6.9774736669264481E-2</v>
      </c>
      <c r="Q460" s="78"/>
      <c r="R460" s="75"/>
    </row>
    <row r="461" spans="1:18" ht="12.6" customHeight="1">
      <c r="A461" s="31">
        <v>39043</v>
      </c>
      <c r="B461" s="64" t="s">
        <v>51</v>
      </c>
      <c r="C461" s="90">
        <v>6.0749999999999998E-2</v>
      </c>
      <c r="D461" s="44" t="str">
        <f>IF(MONTH(A461)=MONTH(A462),"-",VLOOKUP(A461,'F03 inputs'!$AQ$8:$AV$3003,5))</f>
        <v>-</v>
      </c>
      <c r="E461" s="44" t="str">
        <f>IF(MONTH(A461)=MONTH(A462),"-",VLOOKUP(A461,'F03 inputs'!$AQ$8:$AV$3003,6))</f>
        <v>-</v>
      </c>
      <c r="F461" s="32">
        <f>VLOOKUP(B461,'F03 inputs'!$AW$9:$AZ$3003,3)</f>
        <v>-8.0559667356823149E-5</v>
      </c>
      <c r="G461" s="32">
        <f>VLOOKUP(B461,'F03 inputs'!$AW$9:$AZ$3003,4)</f>
        <v>-7.3264325832300467E-5</v>
      </c>
      <c r="I461" s="32">
        <f t="shared" si="42"/>
        <v>7.0636768021283634E-3</v>
      </c>
      <c r="J461" s="32">
        <f t="shared" si="43"/>
        <v>6.7813676802128367E-2</v>
      </c>
      <c r="K461" s="88">
        <f t="shared" si="44"/>
        <v>6.8963350492484032E-2</v>
      </c>
      <c r="M461" s="32">
        <f t="shared" si="45"/>
        <v>7.5750404876125596E-3</v>
      </c>
      <c r="N461" s="32">
        <f t="shared" si="46"/>
        <v>6.8325040487612565E-2</v>
      </c>
      <c r="O461" s="43">
        <f t="shared" si="47"/>
        <v>6.9492118277020953E-2</v>
      </c>
      <c r="Q461" s="78"/>
      <c r="R461" s="75"/>
    </row>
    <row r="462" spans="1:18" ht="12.6" customHeight="1">
      <c r="A462" s="31">
        <v>39044</v>
      </c>
      <c r="B462" s="64" t="s">
        <v>51</v>
      </c>
      <c r="C462" s="90">
        <v>6.0650000000000003E-2</v>
      </c>
      <c r="D462" s="44" t="str">
        <f>IF(MONTH(A462)=MONTH(A463),"-",VLOOKUP(A462,'F03 inputs'!$AQ$8:$AV$3003,5))</f>
        <v>-</v>
      </c>
      <c r="E462" s="44" t="str">
        <f>IF(MONTH(A462)=MONTH(A463),"-",VLOOKUP(A462,'F03 inputs'!$AQ$8:$AV$3003,6))</f>
        <v>-</v>
      </c>
      <c r="F462" s="32">
        <f>VLOOKUP(B462,'F03 inputs'!$AW$9:$AZ$3003,3)</f>
        <v>-8.0559667356823149E-5</v>
      </c>
      <c r="G462" s="32">
        <f>VLOOKUP(B462,'F03 inputs'!$AW$9:$AZ$3003,4)</f>
        <v>-7.3264325832300467E-5</v>
      </c>
      <c r="I462" s="32">
        <f t="shared" si="42"/>
        <v>6.9831171347715399E-3</v>
      </c>
      <c r="J462" s="32">
        <f t="shared" si="43"/>
        <v>6.7633117134771548E-2</v>
      </c>
      <c r="K462" s="88">
        <f t="shared" si="44"/>
        <v>6.8776676768112832E-2</v>
      </c>
      <c r="M462" s="32">
        <f t="shared" si="45"/>
        <v>7.5017761617802593E-3</v>
      </c>
      <c r="N462" s="32">
        <f t="shared" si="46"/>
        <v>6.8151776161780267E-2</v>
      </c>
      <c r="O462" s="43">
        <f t="shared" si="47"/>
        <v>6.9312942310281844E-2</v>
      </c>
      <c r="Q462" s="78"/>
      <c r="R462" s="75"/>
    </row>
    <row r="463" spans="1:18" ht="12.6" customHeight="1">
      <c r="A463" s="31">
        <v>39045</v>
      </c>
      <c r="B463" s="64" t="s">
        <v>51</v>
      </c>
      <c r="C463" s="90">
        <v>6.08E-2</v>
      </c>
      <c r="D463" s="44" t="str">
        <f>IF(MONTH(A463)=MONTH(A464),"-",VLOOKUP(A463,'F03 inputs'!$AQ$8:$AV$3003,5))</f>
        <v>-</v>
      </c>
      <c r="E463" s="44" t="str">
        <f>IF(MONTH(A463)=MONTH(A464),"-",VLOOKUP(A463,'F03 inputs'!$AQ$8:$AV$3003,6))</f>
        <v>-</v>
      </c>
      <c r="F463" s="32">
        <f>VLOOKUP(B463,'F03 inputs'!$AW$9:$AZ$3003,3)</f>
        <v>-8.0559667356823149E-5</v>
      </c>
      <c r="G463" s="32">
        <f>VLOOKUP(B463,'F03 inputs'!$AW$9:$AZ$3003,4)</f>
        <v>-7.3264325832300467E-5</v>
      </c>
      <c r="I463" s="32">
        <f t="shared" si="42"/>
        <v>6.9025574674147164E-3</v>
      </c>
      <c r="J463" s="32">
        <f t="shared" si="43"/>
        <v>6.7702557467414715E-2</v>
      </c>
      <c r="K463" s="88">
        <f t="shared" si="44"/>
        <v>6.884846653932164E-2</v>
      </c>
      <c r="M463" s="32">
        <f t="shared" si="45"/>
        <v>7.4285118359479589E-3</v>
      </c>
      <c r="N463" s="32">
        <f t="shared" si="46"/>
        <v>6.8228511835947955E-2</v>
      </c>
      <c r="O463" s="43">
        <f t="shared" si="47"/>
        <v>6.9392294292784928E-2</v>
      </c>
      <c r="Q463" s="78"/>
      <c r="R463" s="75"/>
    </row>
    <row r="464" spans="1:18" ht="12.6" customHeight="1">
      <c r="A464" s="31">
        <v>39048</v>
      </c>
      <c r="B464" s="64" t="s">
        <v>51</v>
      </c>
      <c r="C464" s="90">
        <v>6.0749999999999998E-2</v>
      </c>
      <c r="D464" s="44" t="str">
        <f>IF(MONTH(A464)=MONTH(A465),"-",VLOOKUP(A464,'F03 inputs'!$AQ$8:$AV$3003,5))</f>
        <v>-</v>
      </c>
      <c r="E464" s="44" t="str">
        <f>IF(MONTH(A464)=MONTH(A465),"-",VLOOKUP(A464,'F03 inputs'!$AQ$8:$AV$3003,6))</f>
        <v>-</v>
      </c>
      <c r="F464" s="32">
        <f>VLOOKUP(B464,'F03 inputs'!$AW$9:$AZ$3003,3)</f>
        <v>-8.0559667356823149E-5</v>
      </c>
      <c r="G464" s="32">
        <f>VLOOKUP(B464,'F03 inputs'!$AW$9:$AZ$3003,4)</f>
        <v>-7.3264325832300467E-5</v>
      </c>
      <c r="I464" s="32">
        <f t="shared" si="42"/>
        <v>6.821997800057893E-3</v>
      </c>
      <c r="J464" s="32">
        <f t="shared" si="43"/>
        <v>6.757199780005789E-2</v>
      </c>
      <c r="K464" s="88">
        <f t="shared" si="44"/>
        <v>6.8713491521730452E-2</v>
      </c>
      <c r="M464" s="32">
        <f t="shared" si="45"/>
        <v>7.3552475101156586E-3</v>
      </c>
      <c r="N464" s="32">
        <f t="shared" si="46"/>
        <v>6.8105247510115652E-2</v>
      </c>
      <c r="O464" s="43">
        <f t="shared" si="47"/>
        <v>6.9264828694719061E-2</v>
      </c>
      <c r="Q464" s="78"/>
      <c r="R464" s="75"/>
    </row>
    <row r="465" spans="1:18" ht="12.6" customHeight="1">
      <c r="A465" s="31">
        <v>39049</v>
      </c>
      <c r="B465" s="64" t="s">
        <v>51</v>
      </c>
      <c r="C465" s="90">
        <v>6.0599999999999994E-2</v>
      </c>
      <c r="D465" s="44" t="str">
        <f>IF(MONTH(A465)=MONTH(A466),"-",VLOOKUP(A465,'F03 inputs'!$AQ$8:$AV$3003,5))</f>
        <v>-</v>
      </c>
      <c r="E465" s="44" t="str">
        <f>IF(MONTH(A465)=MONTH(A466),"-",VLOOKUP(A465,'F03 inputs'!$AQ$8:$AV$3003,6))</f>
        <v>-</v>
      </c>
      <c r="F465" s="32">
        <f>VLOOKUP(B465,'F03 inputs'!$AW$9:$AZ$3003,3)</f>
        <v>-8.0559667356823149E-5</v>
      </c>
      <c r="G465" s="32">
        <f>VLOOKUP(B465,'F03 inputs'!$AW$9:$AZ$3003,4)</f>
        <v>-7.3264325832300467E-5</v>
      </c>
      <c r="I465" s="32">
        <f t="shared" si="42"/>
        <v>6.7414381327010695E-3</v>
      </c>
      <c r="J465" s="32">
        <f t="shared" si="43"/>
        <v>6.7341438132701062E-2</v>
      </c>
      <c r="K465" s="88">
        <f t="shared" si="44"/>
        <v>6.8475155455146153E-2</v>
      </c>
      <c r="M465" s="32">
        <f t="shared" si="45"/>
        <v>7.2819831842833582E-3</v>
      </c>
      <c r="N465" s="32">
        <f t="shared" si="46"/>
        <v>6.7881983184283345E-2</v>
      </c>
      <c r="O465" s="43">
        <f t="shared" si="47"/>
        <v>6.9033974094540929E-2</v>
      </c>
      <c r="Q465" s="78"/>
      <c r="R465" s="75"/>
    </row>
    <row r="466" spans="1:18" ht="12.6" customHeight="1">
      <c r="A466" s="31">
        <v>39050</v>
      </c>
      <c r="B466" s="64" t="s">
        <v>51</v>
      </c>
      <c r="C466" s="90">
        <v>6.0749999999999998E-2</v>
      </c>
      <c r="D466" s="44" t="str">
        <f>IF(MONTH(A466)=MONTH(A467),"-",VLOOKUP(A466,'F03 inputs'!$AQ$8:$AV$3003,5))</f>
        <v>-</v>
      </c>
      <c r="E466" s="44" t="str">
        <f>IF(MONTH(A466)=MONTH(A467),"-",VLOOKUP(A466,'F03 inputs'!$AQ$8:$AV$3003,6))</f>
        <v>-</v>
      </c>
      <c r="F466" s="32">
        <f>VLOOKUP(B466,'F03 inputs'!$AW$9:$AZ$3003,3)</f>
        <v>-8.0559667356823149E-5</v>
      </c>
      <c r="G466" s="32">
        <f>VLOOKUP(B466,'F03 inputs'!$AW$9:$AZ$3003,4)</f>
        <v>-7.3264325832300467E-5</v>
      </c>
      <c r="I466" s="32">
        <f t="shared" si="42"/>
        <v>6.6608784653442461E-3</v>
      </c>
      <c r="J466" s="32">
        <f t="shared" si="43"/>
        <v>6.7410878465344243E-2</v>
      </c>
      <c r="K466" s="88">
        <f t="shared" si="44"/>
        <v>6.8546935099211614E-2</v>
      </c>
      <c r="M466" s="32">
        <f t="shared" si="45"/>
        <v>7.2087188584510579E-3</v>
      </c>
      <c r="N466" s="32">
        <f t="shared" si="46"/>
        <v>6.7958718858451062E-2</v>
      </c>
      <c r="O466" s="43">
        <f t="shared" si="47"/>
        <v>6.9113315725671365E-2</v>
      </c>
      <c r="Q466" s="78"/>
      <c r="R466" s="75"/>
    </row>
    <row r="467" spans="1:18" ht="12.6" customHeight="1">
      <c r="A467" s="31">
        <v>39051</v>
      </c>
      <c r="B467" s="64" t="s">
        <v>51</v>
      </c>
      <c r="C467" s="90">
        <v>6.1050000000000007E-2</v>
      </c>
      <c r="D467" s="44">
        <f>IF(MONTH(A467)=MONTH(A468),"-",VLOOKUP(A467,'F03 inputs'!$AQ$8:$AV$3003,5))</f>
        <v>6.5803187979874295E-3</v>
      </c>
      <c r="E467" s="44">
        <f>IF(MONTH(A467)=MONTH(A468),"-",VLOOKUP(A467,'F03 inputs'!$AQ$8:$AV$3003,6))</f>
        <v>7.1354545326187549E-3</v>
      </c>
      <c r="F467" s="32">
        <f>VLOOKUP(B467,'F03 inputs'!$AW$9:$AZ$3003,3)</f>
        <v>-8.0559667356823149E-5</v>
      </c>
      <c r="G467" s="32">
        <f>VLOOKUP(B467,'F03 inputs'!$AW$9:$AZ$3003,4)</f>
        <v>-7.3264325832300467E-5</v>
      </c>
      <c r="I467" s="32">
        <f t="shared" si="42"/>
        <v>6.5803187979874295E-3</v>
      </c>
      <c r="J467" s="32">
        <f t="shared" si="43"/>
        <v>6.7630318797987435E-2</v>
      </c>
      <c r="K467" s="88">
        <f t="shared" si="44"/>
        <v>6.8773783803166788E-2</v>
      </c>
      <c r="M467" s="32">
        <f t="shared" si="45"/>
        <v>7.1354545326187549E-3</v>
      </c>
      <c r="N467" s="32">
        <f t="shared" si="46"/>
        <v>6.8185454532618761E-2</v>
      </c>
      <c r="O467" s="43">
        <f t="shared" si="47"/>
        <v>6.9347768585073855E-2</v>
      </c>
      <c r="Q467" s="78"/>
      <c r="R467" s="75"/>
    </row>
    <row r="468" spans="1:18" ht="12.6" customHeight="1">
      <c r="A468" s="31">
        <v>39052</v>
      </c>
      <c r="B468" s="64" t="s">
        <v>52</v>
      </c>
      <c r="C468" s="90">
        <v>6.0599999999999994E-2</v>
      </c>
      <c r="D468" s="44" t="str">
        <f>IF(MONTH(A468)=MONTH(A469),"-",VLOOKUP(A468,'F03 inputs'!$AQ$8:$AV$3003,5))</f>
        <v>-</v>
      </c>
      <c r="E468" s="44" t="str">
        <f>IF(MONTH(A468)=MONTH(A469),"-",VLOOKUP(A468,'F03 inputs'!$AQ$8:$AV$3003,6))</f>
        <v>-</v>
      </c>
      <c r="F468" s="32">
        <f>VLOOKUP(B468,'F03 inputs'!$AW$9:$AZ$3003,3)</f>
        <v>-1.5896056168826838E-5</v>
      </c>
      <c r="G468" s="32">
        <f>VLOOKUP(B468,'F03 inputs'!$AW$9:$AZ$3003,4)</f>
        <v>-1.6490406980060204E-5</v>
      </c>
      <c r="I468" s="32">
        <f t="shared" si="42"/>
        <v>6.5644227418186025E-3</v>
      </c>
      <c r="J468" s="32">
        <f t="shared" si="43"/>
        <v>6.7164422741818594E-2</v>
      </c>
      <c r="K468" s="88">
        <f t="shared" si="44"/>
        <v>6.8292187662378767E-2</v>
      </c>
      <c r="M468" s="32">
        <f t="shared" si="45"/>
        <v>7.118964125638695E-3</v>
      </c>
      <c r="N468" s="32">
        <f t="shared" si="46"/>
        <v>6.7718964125638687E-2</v>
      </c>
      <c r="O468" s="43">
        <f t="shared" si="47"/>
        <v>6.8865428651200933E-2</v>
      </c>
      <c r="Q468" s="78"/>
      <c r="R468" s="75"/>
    </row>
    <row r="469" spans="1:18" ht="12.6" customHeight="1">
      <c r="A469" s="31">
        <v>39055</v>
      </c>
      <c r="B469" s="64" t="s">
        <v>52</v>
      </c>
      <c r="C469" s="90">
        <v>6.0250000000000005E-2</v>
      </c>
      <c r="D469" s="44" t="str">
        <f>IF(MONTH(A469)=MONTH(A470),"-",VLOOKUP(A469,'F03 inputs'!$AQ$8:$AV$3003,5))</f>
        <v>-</v>
      </c>
      <c r="E469" s="44" t="str">
        <f>IF(MONTH(A469)=MONTH(A470),"-",VLOOKUP(A469,'F03 inputs'!$AQ$8:$AV$3003,6))</f>
        <v>-</v>
      </c>
      <c r="F469" s="32">
        <f>VLOOKUP(B469,'F03 inputs'!$AW$9:$AZ$3003,3)</f>
        <v>-1.5896056168826838E-5</v>
      </c>
      <c r="G469" s="32">
        <f>VLOOKUP(B469,'F03 inputs'!$AW$9:$AZ$3003,4)</f>
        <v>-1.6490406980060204E-5</v>
      </c>
      <c r="I469" s="32">
        <f t="shared" si="42"/>
        <v>6.5485266856497755E-3</v>
      </c>
      <c r="J469" s="32">
        <f t="shared" si="43"/>
        <v>6.6798526685649784E-2</v>
      </c>
      <c r="K469" s="88">
        <f t="shared" si="44"/>
        <v>6.7914037477493139E-2</v>
      </c>
      <c r="M469" s="32">
        <f t="shared" si="45"/>
        <v>7.102473718658635E-3</v>
      </c>
      <c r="N469" s="32">
        <f t="shared" si="46"/>
        <v>6.7352473718658643E-2</v>
      </c>
      <c r="O469" s="43">
        <f t="shared" si="47"/>
        <v>6.8486562647664284E-2</v>
      </c>
      <c r="Q469" s="78"/>
      <c r="R469" s="75"/>
    </row>
    <row r="470" spans="1:18" ht="12.6" customHeight="1">
      <c r="A470" s="31">
        <v>39056</v>
      </c>
      <c r="B470" s="64" t="s">
        <v>52</v>
      </c>
      <c r="C470" s="90">
        <v>6.0149999999999995E-2</v>
      </c>
      <c r="D470" s="44" t="str">
        <f>IF(MONTH(A470)=MONTH(A471),"-",VLOOKUP(A470,'F03 inputs'!$AQ$8:$AV$3003,5))</f>
        <v>-</v>
      </c>
      <c r="E470" s="44" t="str">
        <f>IF(MONTH(A470)=MONTH(A471),"-",VLOOKUP(A470,'F03 inputs'!$AQ$8:$AV$3003,6))</f>
        <v>-</v>
      </c>
      <c r="F470" s="32">
        <f>VLOOKUP(B470,'F03 inputs'!$AW$9:$AZ$3003,3)</f>
        <v>-1.5896056168826838E-5</v>
      </c>
      <c r="G470" s="32">
        <f>VLOOKUP(B470,'F03 inputs'!$AW$9:$AZ$3003,4)</f>
        <v>-1.6490406980060204E-5</v>
      </c>
      <c r="I470" s="32">
        <f t="shared" si="42"/>
        <v>6.5326306294809485E-3</v>
      </c>
      <c r="J470" s="32">
        <f t="shared" si="43"/>
        <v>6.6682630629480946E-2</v>
      </c>
      <c r="K470" s="88">
        <f t="shared" si="44"/>
        <v>6.7794273936397698E-2</v>
      </c>
      <c r="M470" s="32">
        <f t="shared" si="45"/>
        <v>7.085983311678575E-3</v>
      </c>
      <c r="N470" s="32">
        <f t="shared" si="46"/>
        <v>6.7235983311678571E-2</v>
      </c>
      <c r="O470" s="43">
        <f t="shared" si="47"/>
        <v>6.8366152674650627E-2</v>
      </c>
      <c r="Q470" s="78"/>
      <c r="R470" s="75"/>
    </row>
    <row r="471" spans="1:18" ht="12.6" customHeight="1">
      <c r="A471" s="31">
        <v>39057</v>
      </c>
      <c r="B471" s="64" t="s">
        <v>52</v>
      </c>
      <c r="C471" s="90">
        <v>6.0350000000000001E-2</v>
      </c>
      <c r="D471" s="44" t="str">
        <f>IF(MONTH(A471)=MONTH(A472),"-",VLOOKUP(A471,'F03 inputs'!$AQ$8:$AV$3003,5))</f>
        <v>-</v>
      </c>
      <c r="E471" s="44" t="str">
        <f>IF(MONTH(A471)=MONTH(A472),"-",VLOOKUP(A471,'F03 inputs'!$AQ$8:$AV$3003,6))</f>
        <v>-</v>
      </c>
      <c r="F471" s="32">
        <f>VLOOKUP(B471,'F03 inputs'!$AW$9:$AZ$3003,3)</f>
        <v>-1.5896056168826838E-5</v>
      </c>
      <c r="G471" s="32">
        <f>VLOOKUP(B471,'F03 inputs'!$AW$9:$AZ$3003,4)</f>
        <v>-1.6490406980060204E-5</v>
      </c>
      <c r="I471" s="32">
        <f t="shared" si="42"/>
        <v>6.5167345733121215E-3</v>
      </c>
      <c r="J471" s="32">
        <f t="shared" si="43"/>
        <v>6.6866734573312117E-2</v>
      </c>
      <c r="K471" s="88">
        <f t="shared" si="44"/>
        <v>6.7984524621436559E-2</v>
      </c>
      <c r="M471" s="32">
        <f t="shared" si="45"/>
        <v>7.069492904698515E-3</v>
      </c>
      <c r="N471" s="32">
        <f t="shared" si="46"/>
        <v>6.7419492904698522E-2</v>
      </c>
      <c r="O471" s="43">
        <f t="shared" si="47"/>
        <v>6.8555839910580119E-2</v>
      </c>
      <c r="Q471" s="78"/>
      <c r="R471" s="75"/>
    </row>
    <row r="472" spans="1:18" ht="12.6" customHeight="1">
      <c r="A472" s="31">
        <v>39058</v>
      </c>
      <c r="B472" s="64" t="s">
        <v>52</v>
      </c>
      <c r="C472" s="90">
        <v>6.1150000000000003E-2</v>
      </c>
      <c r="D472" s="44" t="str">
        <f>IF(MONTH(A472)=MONTH(A473),"-",VLOOKUP(A472,'F03 inputs'!$AQ$8:$AV$3003,5))</f>
        <v>-</v>
      </c>
      <c r="E472" s="44" t="str">
        <f>IF(MONTH(A472)=MONTH(A473),"-",VLOOKUP(A472,'F03 inputs'!$AQ$8:$AV$3003,6))</f>
        <v>-</v>
      </c>
      <c r="F472" s="32">
        <f>VLOOKUP(B472,'F03 inputs'!$AW$9:$AZ$3003,3)</f>
        <v>-1.5896056168826838E-5</v>
      </c>
      <c r="G472" s="32">
        <f>VLOOKUP(B472,'F03 inputs'!$AW$9:$AZ$3003,4)</f>
        <v>-1.6490406980060204E-5</v>
      </c>
      <c r="I472" s="32">
        <f t="shared" si="42"/>
        <v>6.5008385171432944E-3</v>
      </c>
      <c r="J472" s="32">
        <f t="shared" si="43"/>
        <v>6.7650838517143291E-2</v>
      </c>
      <c r="K472" s="88">
        <f t="shared" si="44"/>
        <v>6.8794997505161382E-2</v>
      </c>
      <c r="M472" s="32">
        <f t="shared" si="45"/>
        <v>7.053002497718455E-3</v>
      </c>
      <c r="N472" s="32">
        <f t="shared" si="46"/>
        <v>6.8203002497718462E-2</v>
      </c>
      <c r="O472" s="43">
        <f t="shared" si="47"/>
        <v>6.9365914885144431E-2</v>
      </c>
      <c r="Q472" s="78"/>
      <c r="R472" s="75"/>
    </row>
    <row r="473" spans="1:18" ht="12.6" customHeight="1">
      <c r="A473" s="31">
        <v>39059</v>
      </c>
      <c r="B473" s="64" t="s">
        <v>52</v>
      </c>
      <c r="C473" s="90">
        <v>6.1150000000000003E-2</v>
      </c>
      <c r="D473" s="44" t="str">
        <f>IF(MONTH(A473)=MONTH(A474),"-",VLOOKUP(A473,'F03 inputs'!$AQ$8:$AV$3003,5))</f>
        <v>-</v>
      </c>
      <c r="E473" s="44" t="str">
        <f>IF(MONTH(A473)=MONTH(A474),"-",VLOOKUP(A473,'F03 inputs'!$AQ$8:$AV$3003,6))</f>
        <v>-</v>
      </c>
      <c r="F473" s="32">
        <f>VLOOKUP(B473,'F03 inputs'!$AW$9:$AZ$3003,3)</f>
        <v>-1.5896056168826838E-5</v>
      </c>
      <c r="G473" s="32">
        <f>VLOOKUP(B473,'F03 inputs'!$AW$9:$AZ$3003,4)</f>
        <v>-1.6490406980060204E-5</v>
      </c>
      <c r="I473" s="32">
        <f t="shared" si="42"/>
        <v>6.4849424609744674E-3</v>
      </c>
      <c r="J473" s="32">
        <f t="shared" si="43"/>
        <v>6.763494246097447E-2</v>
      </c>
      <c r="K473" s="88">
        <f t="shared" si="44"/>
        <v>6.8778563821399352E-2</v>
      </c>
      <c r="M473" s="32">
        <f t="shared" si="45"/>
        <v>7.0365120907383951E-3</v>
      </c>
      <c r="N473" s="32">
        <f t="shared" si="46"/>
        <v>6.8186512090738394E-2</v>
      </c>
      <c r="O473" s="43">
        <f t="shared" si="47"/>
        <v>6.9348862198513661E-2</v>
      </c>
      <c r="Q473" s="78"/>
      <c r="R473" s="75"/>
    </row>
    <row r="474" spans="1:18" ht="12.6" customHeight="1">
      <c r="A474" s="31">
        <v>39062</v>
      </c>
      <c r="B474" s="64" t="s">
        <v>52</v>
      </c>
      <c r="C474" s="90">
        <v>6.1650000000000003E-2</v>
      </c>
      <c r="D474" s="44" t="str">
        <f>IF(MONTH(A474)=MONTH(A475),"-",VLOOKUP(A474,'F03 inputs'!$AQ$8:$AV$3003,5))</f>
        <v>-</v>
      </c>
      <c r="E474" s="44" t="str">
        <f>IF(MONTH(A474)=MONTH(A475),"-",VLOOKUP(A474,'F03 inputs'!$AQ$8:$AV$3003,6))</f>
        <v>-</v>
      </c>
      <c r="F474" s="32">
        <f>VLOOKUP(B474,'F03 inputs'!$AW$9:$AZ$3003,3)</f>
        <v>-1.5896056168826838E-5</v>
      </c>
      <c r="G474" s="32">
        <f>VLOOKUP(B474,'F03 inputs'!$AW$9:$AZ$3003,4)</f>
        <v>-1.6490406980060204E-5</v>
      </c>
      <c r="I474" s="32">
        <f t="shared" si="42"/>
        <v>6.4690464048056404E-3</v>
      </c>
      <c r="J474" s="32">
        <f t="shared" si="43"/>
        <v>6.811904640480565E-2</v>
      </c>
      <c r="K474" s="88">
        <f t="shared" si="44"/>
        <v>6.9279097525580591E-2</v>
      </c>
      <c r="M474" s="32">
        <f t="shared" si="45"/>
        <v>7.0200216837583351E-3</v>
      </c>
      <c r="N474" s="32">
        <f t="shared" si="46"/>
        <v>6.8670021683758339E-2</v>
      </c>
      <c r="O474" s="43">
        <f t="shared" si="47"/>
        <v>6.9848914653270366E-2</v>
      </c>
      <c r="Q474" s="78"/>
      <c r="R474" s="75"/>
    </row>
    <row r="475" spans="1:18" ht="12.6" customHeight="1">
      <c r="A475" s="31">
        <v>39063</v>
      </c>
      <c r="B475" s="64" t="s">
        <v>52</v>
      </c>
      <c r="C475" s="90">
        <v>6.1650000000000003E-2</v>
      </c>
      <c r="D475" s="44" t="str">
        <f>IF(MONTH(A475)=MONTH(A476),"-",VLOOKUP(A475,'F03 inputs'!$AQ$8:$AV$3003,5))</f>
        <v>-</v>
      </c>
      <c r="E475" s="44" t="str">
        <f>IF(MONTH(A475)=MONTH(A476),"-",VLOOKUP(A475,'F03 inputs'!$AQ$8:$AV$3003,6))</f>
        <v>-</v>
      </c>
      <c r="F475" s="32">
        <f>VLOOKUP(B475,'F03 inputs'!$AW$9:$AZ$3003,3)</f>
        <v>-1.5896056168826838E-5</v>
      </c>
      <c r="G475" s="32">
        <f>VLOOKUP(B475,'F03 inputs'!$AW$9:$AZ$3003,4)</f>
        <v>-1.6490406980060204E-5</v>
      </c>
      <c r="I475" s="32">
        <f t="shared" si="42"/>
        <v>6.4531503486368134E-3</v>
      </c>
      <c r="J475" s="32">
        <f t="shared" si="43"/>
        <v>6.8103150348636815E-2</v>
      </c>
      <c r="K475" s="88">
        <f t="shared" si="44"/>
        <v>6.9262660120489095E-2</v>
      </c>
      <c r="M475" s="32">
        <f t="shared" si="45"/>
        <v>7.0035312767782751E-3</v>
      </c>
      <c r="N475" s="32">
        <f t="shared" si="46"/>
        <v>6.8653531276778285E-2</v>
      </c>
      <c r="O475" s="43">
        <f t="shared" si="47"/>
        <v>6.9831858115971368E-2</v>
      </c>
      <c r="Q475" s="78"/>
      <c r="R475" s="75"/>
    </row>
    <row r="476" spans="1:18" ht="12.6" customHeight="1">
      <c r="A476" s="31">
        <v>39064</v>
      </c>
      <c r="B476" s="64" t="s">
        <v>52</v>
      </c>
      <c r="C476" s="90">
        <v>6.1550000000000001E-2</v>
      </c>
      <c r="D476" s="44" t="str">
        <f>IF(MONTH(A476)=MONTH(A477),"-",VLOOKUP(A476,'F03 inputs'!$AQ$8:$AV$3003,5))</f>
        <v>-</v>
      </c>
      <c r="E476" s="44" t="str">
        <f>IF(MONTH(A476)=MONTH(A477),"-",VLOOKUP(A476,'F03 inputs'!$AQ$8:$AV$3003,6))</f>
        <v>-</v>
      </c>
      <c r="F476" s="32">
        <f>VLOOKUP(B476,'F03 inputs'!$AW$9:$AZ$3003,3)</f>
        <v>-1.5896056168826838E-5</v>
      </c>
      <c r="G476" s="32">
        <f>VLOOKUP(B476,'F03 inputs'!$AW$9:$AZ$3003,4)</f>
        <v>-1.6490406980060204E-5</v>
      </c>
      <c r="I476" s="32">
        <f t="shared" si="42"/>
        <v>6.4372542924679864E-3</v>
      </c>
      <c r="J476" s="32">
        <f t="shared" si="43"/>
        <v>6.7987254292467991E-2</v>
      </c>
      <c r="K476" s="88">
        <f t="shared" si="44"/>
        <v>6.9142820979025243E-2</v>
      </c>
      <c r="M476" s="32">
        <f t="shared" si="45"/>
        <v>6.9870408697982151E-3</v>
      </c>
      <c r="N476" s="32">
        <f t="shared" si="46"/>
        <v>6.8537040869798213E-2</v>
      </c>
      <c r="O476" s="43">
        <f t="shared" si="47"/>
        <v>6.9711372362595281E-2</v>
      </c>
      <c r="Q476" s="78"/>
      <c r="R476" s="75"/>
    </row>
    <row r="477" spans="1:18" ht="12.6" customHeight="1">
      <c r="A477" s="31">
        <v>39065</v>
      </c>
      <c r="B477" s="64" t="s">
        <v>52</v>
      </c>
      <c r="C477" s="90">
        <v>6.2350000000000003E-2</v>
      </c>
      <c r="D477" s="44" t="str">
        <f>IF(MONTH(A477)=MONTH(A478),"-",VLOOKUP(A477,'F03 inputs'!$AQ$8:$AV$3003,5))</f>
        <v>-</v>
      </c>
      <c r="E477" s="44" t="str">
        <f>IF(MONTH(A477)=MONTH(A478),"-",VLOOKUP(A477,'F03 inputs'!$AQ$8:$AV$3003,6))</f>
        <v>-</v>
      </c>
      <c r="F477" s="32">
        <f>VLOOKUP(B477,'F03 inputs'!$AW$9:$AZ$3003,3)</f>
        <v>-1.5896056168826838E-5</v>
      </c>
      <c r="G477" s="32">
        <f>VLOOKUP(B477,'F03 inputs'!$AW$9:$AZ$3003,4)</f>
        <v>-1.6490406980060204E-5</v>
      </c>
      <c r="I477" s="32">
        <f t="shared" si="42"/>
        <v>6.4213582362991593E-3</v>
      </c>
      <c r="J477" s="32">
        <f t="shared" si="43"/>
        <v>6.8771358236299165E-2</v>
      </c>
      <c r="K477" s="88">
        <f t="shared" si="44"/>
        <v>6.9953733164715537E-2</v>
      </c>
      <c r="M477" s="32">
        <f t="shared" si="45"/>
        <v>6.9705504628181552E-3</v>
      </c>
      <c r="N477" s="32">
        <f t="shared" si="46"/>
        <v>6.9320550462818153E-2</v>
      </c>
      <c r="O477" s="43">
        <f t="shared" si="47"/>
        <v>7.0521885141935359E-2</v>
      </c>
      <c r="Q477" s="78"/>
      <c r="R477" s="75"/>
    </row>
    <row r="478" spans="1:18" ht="12.6" customHeight="1">
      <c r="A478" s="31">
        <v>39066</v>
      </c>
      <c r="B478" s="64" t="s">
        <v>52</v>
      </c>
      <c r="C478" s="90">
        <v>6.2649999999999997E-2</v>
      </c>
      <c r="D478" s="44" t="str">
        <f>IF(MONTH(A478)=MONTH(A479),"-",VLOOKUP(A478,'F03 inputs'!$AQ$8:$AV$3003,5))</f>
        <v>-</v>
      </c>
      <c r="E478" s="44" t="str">
        <f>IF(MONTH(A478)=MONTH(A479),"-",VLOOKUP(A478,'F03 inputs'!$AQ$8:$AV$3003,6))</f>
        <v>-</v>
      </c>
      <c r="F478" s="32">
        <f>VLOOKUP(B478,'F03 inputs'!$AW$9:$AZ$3003,3)</f>
        <v>-1.5896056168826838E-5</v>
      </c>
      <c r="G478" s="32">
        <f>VLOOKUP(B478,'F03 inputs'!$AW$9:$AZ$3003,4)</f>
        <v>-1.6490406980060204E-5</v>
      </c>
      <c r="I478" s="32">
        <f t="shared" si="42"/>
        <v>6.4054621801303323E-3</v>
      </c>
      <c r="J478" s="32">
        <f t="shared" si="43"/>
        <v>6.9055462180130325E-2</v>
      </c>
      <c r="K478" s="88">
        <f t="shared" si="44"/>
        <v>7.0247626394358109E-2</v>
      </c>
      <c r="M478" s="32">
        <f t="shared" si="45"/>
        <v>6.9540600558380952E-3</v>
      </c>
      <c r="N478" s="32">
        <f t="shared" si="46"/>
        <v>6.9604060055838093E-2</v>
      </c>
      <c r="O478" s="43">
        <f t="shared" si="47"/>
        <v>7.0815241349902358E-2</v>
      </c>
      <c r="Q478" s="78"/>
      <c r="R478" s="75"/>
    </row>
    <row r="479" spans="1:18" ht="12.6" customHeight="1">
      <c r="A479" s="31">
        <v>39069</v>
      </c>
      <c r="B479" s="64" t="s">
        <v>52</v>
      </c>
      <c r="C479" s="90">
        <v>6.3049999999999995E-2</v>
      </c>
      <c r="D479" s="44" t="str">
        <f>IF(MONTH(A479)=MONTH(A480),"-",VLOOKUP(A479,'F03 inputs'!$AQ$8:$AV$3003,5))</f>
        <v>-</v>
      </c>
      <c r="E479" s="44" t="str">
        <f>IF(MONTH(A479)=MONTH(A480),"-",VLOOKUP(A479,'F03 inputs'!$AQ$8:$AV$3003,6))</f>
        <v>-</v>
      </c>
      <c r="F479" s="32">
        <f>VLOOKUP(B479,'F03 inputs'!$AW$9:$AZ$3003,3)</f>
        <v>-1.5896056168826838E-5</v>
      </c>
      <c r="G479" s="32">
        <f>VLOOKUP(B479,'F03 inputs'!$AW$9:$AZ$3003,4)</f>
        <v>-1.6490406980060204E-5</v>
      </c>
      <c r="I479" s="32">
        <f t="shared" si="42"/>
        <v>6.3895661239615053E-3</v>
      </c>
      <c r="J479" s="32">
        <f t="shared" si="43"/>
        <v>6.9439566123961502E-2</v>
      </c>
      <c r="K479" s="88">
        <f t="shared" si="44"/>
        <v>7.064502945983242E-2</v>
      </c>
      <c r="M479" s="32">
        <f t="shared" si="45"/>
        <v>6.9375696488580352E-3</v>
      </c>
      <c r="N479" s="32">
        <f t="shared" si="46"/>
        <v>6.9987569648858036E-2</v>
      </c>
      <c r="O479" s="43">
        <f t="shared" si="47"/>
        <v>7.1212134625196599E-2</v>
      </c>
      <c r="Q479" s="78"/>
      <c r="R479" s="75"/>
    </row>
    <row r="480" spans="1:18" ht="12.6" customHeight="1">
      <c r="A480" s="31">
        <v>39070</v>
      </c>
      <c r="B480" s="64" t="s">
        <v>52</v>
      </c>
      <c r="C480" s="90">
        <v>6.275E-2</v>
      </c>
      <c r="D480" s="44" t="str">
        <f>IF(MONTH(A480)=MONTH(A481),"-",VLOOKUP(A480,'F03 inputs'!$AQ$8:$AV$3003,5))</f>
        <v>-</v>
      </c>
      <c r="E480" s="44" t="str">
        <f>IF(MONTH(A480)=MONTH(A481),"-",VLOOKUP(A480,'F03 inputs'!$AQ$8:$AV$3003,6))</f>
        <v>-</v>
      </c>
      <c r="F480" s="32">
        <f>VLOOKUP(B480,'F03 inputs'!$AW$9:$AZ$3003,3)</f>
        <v>-1.5896056168826838E-5</v>
      </c>
      <c r="G480" s="32">
        <f>VLOOKUP(B480,'F03 inputs'!$AW$9:$AZ$3003,4)</f>
        <v>-1.6490406980060204E-5</v>
      </c>
      <c r="I480" s="32">
        <f t="shared" si="42"/>
        <v>6.3736700677926783E-3</v>
      </c>
      <c r="J480" s="32">
        <f t="shared" si="43"/>
        <v>6.9123670067792672E-2</v>
      </c>
      <c r="K480" s="88">
        <f t="shared" si="44"/>
        <v>7.0318190508702916E-2</v>
      </c>
      <c r="M480" s="32">
        <f t="shared" si="45"/>
        <v>6.9210792418779752E-3</v>
      </c>
      <c r="N480" s="32">
        <f t="shared" si="46"/>
        <v>6.9671079241877973E-2</v>
      </c>
      <c r="O480" s="43">
        <f t="shared" si="47"/>
        <v>7.088459406255998E-2</v>
      </c>
      <c r="Q480" s="78"/>
      <c r="R480" s="75"/>
    </row>
    <row r="481" spans="1:18" ht="12.6" customHeight="1">
      <c r="A481" s="31">
        <v>39071</v>
      </c>
      <c r="B481" s="64" t="s">
        <v>52</v>
      </c>
      <c r="C481" s="90">
        <v>6.3E-2</v>
      </c>
      <c r="D481" s="44" t="str">
        <f>IF(MONTH(A481)=MONTH(A482),"-",VLOOKUP(A481,'F03 inputs'!$AQ$8:$AV$3003,5))</f>
        <v>-</v>
      </c>
      <c r="E481" s="44" t="str">
        <f>IF(MONTH(A481)=MONTH(A482),"-",VLOOKUP(A481,'F03 inputs'!$AQ$8:$AV$3003,6))</f>
        <v>-</v>
      </c>
      <c r="F481" s="32">
        <f>VLOOKUP(B481,'F03 inputs'!$AW$9:$AZ$3003,3)</f>
        <v>-1.5896056168826838E-5</v>
      </c>
      <c r="G481" s="32">
        <f>VLOOKUP(B481,'F03 inputs'!$AW$9:$AZ$3003,4)</f>
        <v>-1.6490406980060204E-5</v>
      </c>
      <c r="I481" s="32">
        <f t="shared" si="42"/>
        <v>6.3577740116238513E-3</v>
      </c>
      <c r="J481" s="32">
        <f t="shared" si="43"/>
        <v>6.9357774011623852E-2</v>
      </c>
      <c r="K481" s="88">
        <f t="shared" si="44"/>
        <v>7.0560399215585656E-2</v>
      </c>
      <c r="M481" s="32">
        <f t="shared" si="45"/>
        <v>6.9045888348979153E-3</v>
      </c>
      <c r="N481" s="32">
        <f t="shared" si="46"/>
        <v>6.9904588834897918E-2</v>
      </c>
      <c r="O481" s="43">
        <f t="shared" si="47"/>
        <v>7.1126251719942024E-2</v>
      </c>
      <c r="Q481" s="78"/>
      <c r="R481" s="75"/>
    </row>
    <row r="482" spans="1:18" ht="12.6" customHeight="1">
      <c r="A482" s="31">
        <v>39072</v>
      </c>
      <c r="B482" s="64" t="s">
        <v>52</v>
      </c>
      <c r="C482" s="90">
        <v>6.3200000000000006E-2</v>
      </c>
      <c r="D482" s="44" t="str">
        <f>IF(MONTH(A482)=MONTH(A483),"-",VLOOKUP(A482,'F03 inputs'!$AQ$8:$AV$3003,5))</f>
        <v>-</v>
      </c>
      <c r="E482" s="44" t="str">
        <f>IF(MONTH(A482)=MONTH(A483),"-",VLOOKUP(A482,'F03 inputs'!$AQ$8:$AV$3003,6))</f>
        <v>-</v>
      </c>
      <c r="F482" s="32">
        <f>VLOOKUP(B482,'F03 inputs'!$AW$9:$AZ$3003,3)</f>
        <v>-1.5896056168826838E-5</v>
      </c>
      <c r="G482" s="32">
        <f>VLOOKUP(B482,'F03 inputs'!$AW$9:$AZ$3003,4)</f>
        <v>-1.6490406980060204E-5</v>
      </c>
      <c r="I482" s="32">
        <f t="shared" si="42"/>
        <v>6.3418779554550242E-3</v>
      </c>
      <c r="J482" s="32">
        <f t="shared" si="43"/>
        <v>6.9541877955455036E-2</v>
      </c>
      <c r="K482" s="88">
        <f t="shared" si="44"/>
        <v>7.075089615284802E-2</v>
      </c>
      <c r="M482" s="32">
        <f t="shared" si="45"/>
        <v>6.8880984279178553E-3</v>
      </c>
      <c r="N482" s="32">
        <f t="shared" si="46"/>
        <v>7.0088098427917855E-2</v>
      </c>
      <c r="O482" s="43">
        <f t="shared" si="47"/>
        <v>7.1316183813228351E-2</v>
      </c>
      <c r="Q482" s="78"/>
      <c r="R482" s="75"/>
    </row>
    <row r="483" spans="1:18" ht="12.6" customHeight="1">
      <c r="A483" s="31">
        <v>39073</v>
      </c>
      <c r="B483" s="64" t="s">
        <v>52</v>
      </c>
      <c r="C483" s="90">
        <v>6.3099999999999989E-2</v>
      </c>
      <c r="D483" s="44" t="str">
        <f>IF(MONTH(A483)=MONTH(A484),"-",VLOOKUP(A483,'F03 inputs'!$AQ$8:$AV$3003,5))</f>
        <v>-</v>
      </c>
      <c r="E483" s="44" t="str">
        <f>IF(MONTH(A483)=MONTH(A484),"-",VLOOKUP(A483,'F03 inputs'!$AQ$8:$AV$3003,6))</f>
        <v>-</v>
      </c>
      <c r="F483" s="32">
        <f>VLOOKUP(B483,'F03 inputs'!$AW$9:$AZ$3003,3)</f>
        <v>-1.5896056168826838E-5</v>
      </c>
      <c r="G483" s="32">
        <f>VLOOKUP(B483,'F03 inputs'!$AW$9:$AZ$3003,4)</f>
        <v>-1.6490406980060204E-5</v>
      </c>
      <c r="I483" s="32">
        <f t="shared" si="42"/>
        <v>6.3259818992861972E-3</v>
      </c>
      <c r="J483" s="32">
        <f t="shared" si="43"/>
        <v>6.9425981899286185E-2</v>
      </c>
      <c r="K483" s="88">
        <f t="shared" si="44"/>
        <v>7.0630973639956185E-2</v>
      </c>
      <c r="M483" s="32">
        <f t="shared" si="45"/>
        <v>6.8716080209377953E-3</v>
      </c>
      <c r="N483" s="32">
        <f t="shared" si="46"/>
        <v>6.9971608020937784E-2</v>
      </c>
      <c r="O483" s="43">
        <f t="shared" si="47"/>
        <v>7.1195614503196669E-2</v>
      </c>
      <c r="Q483" s="78"/>
      <c r="R483" s="75"/>
    </row>
    <row r="484" spans="1:18" ht="12.6" customHeight="1">
      <c r="A484" s="31">
        <v>39078</v>
      </c>
      <c r="B484" s="64" t="s">
        <v>52</v>
      </c>
      <c r="C484" s="90">
        <v>6.3299999999999995E-2</v>
      </c>
      <c r="D484" s="44" t="str">
        <f>IF(MONTH(A484)=MONTH(A485),"-",VLOOKUP(A484,'F03 inputs'!$AQ$8:$AV$3003,5))</f>
        <v>-</v>
      </c>
      <c r="E484" s="44" t="str">
        <f>IF(MONTH(A484)=MONTH(A485),"-",VLOOKUP(A484,'F03 inputs'!$AQ$8:$AV$3003,6))</f>
        <v>-</v>
      </c>
      <c r="F484" s="32">
        <f>VLOOKUP(B484,'F03 inputs'!$AW$9:$AZ$3003,3)</f>
        <v>-1.5896056168826838E-5</v>
      </c>
      <c r="G484" s="32">
        <f>VLOOKUP(B484,'F03 inputs'!$AW$9:$AZ$3003,4)</f>
        <v>-1.6490406980060204E-5</v>
      </c>
      <c r="I484" s="32">
        <f t="shared" si="42"/>
        <v>6.3100858431173702E-3</v>
      </c>
      <c r="J484" s="32">
        <f t="shared" si="43"/>
        <v>6.961008584311737E-2</v>
      </c>
      <c r="K484" s="88">
        <f t="shared" si="44"/>
        <v>7.0821476855889021E-2</v>
      </c>
      <c r="M484" s="32">
        <f t="shared" si="45"/>
        <v>6.8551176139577353E-3</v>
      </c>
      <c r="N484" s="32">
        <f t="shared" si="46"/>
        <v>7.0155117613957735E-2</v>
      </c>
      <c r="O484" s="43">
        <f t="shared" si="47"/>
        <v>7.1385552745814929E-2</v>
      </c>
      <c r="Q484" s="78"/>
      <c r="R484" s="75"/>
    </row>
    <row r="485" spans="1:18" ht="12.6" customHeight="1">
      <c r="A485" s="31">
        <v>39079</v>
      </c>
      <c r="B485" s="64" t="s">
        <v>52</v>
      </c>
      <c r="C485" s="90">
        <v>6.3949999999999993E-2</v>
      </c>
      <c r="D485" s="44" t="str">
        <f>IF(MONTH(A485)=MONTH(A486),"-",VLOOKUP(A485,'F03 inputs'!$AQ$8:$AV$3003,5))</f>
        <v>-</v>
      </c>
      <c r="E485" s="44" t="str">
        <f>IF(MONTH(A485)=MONTH(A486),"-",VLOOKUP(A485,'F03 inputs'!$AQ$8:$AV$3003,6))</f>
        <v>-</v>
      </c>
      <c r="F485" s="32">
        <f>VLOOKUP(B485,'F03 inputs'!$AW$9:$AZ$3003,3)</f>
        <v>-1.5896056168826838E-5</v>
      </c>
      <c r="G485" s="32">
        <f>VLOOKUP(B485,'F03 inputs'!$AW$9:$AZ$3003,4)</f>
        <v>-1.6490406980060204E-5</v>
      </c>
      <c r="I485" s="32">
        <f t="shared" si="42"/>
        <v>6.2941897869485432E-3</v>
      </c>
      <c r="J485" s="32">
        <f t="shared" si="43"/>
        <v>7.0244189786948533E-2</v>
      </c>
      <c r="K485" s="88">
        <f t="shared" si="44"/>
        <v>7.1477751336654682E-2</v>
      </c>
      <c r="M485" s="32">
        <f t="shared" si="45"/>
        <v>6.8386272069776754E-3</v>
      </c>
      <c r="N485" s="32">
        <f t="shared" si="46"/>
        <v>7.0788627206977664E-2</v>
      </c>
      <c r="O485" s="43">
        <f t="shared" si="47"/>
        <v>7.2041384642439921E-2</v>
      </c>
      <c r="Q485" s="78"/>
      <c r="R485" s="75"/>
    </row>
    <row r="486" spans="1:18" ht="12.6" customHeight="1">
      <c r="A486" s="31">
        <v>39080</v>
      </c>
      <c r="B486" s="64" t="s">
        <v>52</v>
      </c>
      <c r="C486" s="90">
        <v>6.3899999999999998E-2</v>
      </c>
      <c r="D486" s="44">
        <f>IF(MONTH(A486)=MONTH(A487),"-",VLOOKUP(A486,'F03 inputs'!$AQ$8:$AV$3003,5))</f>
        <v>6.2782937307797196E-3</v>
      </c>
      <c r="E486" s="44">
        <f>IF(MONTH(A486)=MONTH(A487),"-",VLOOKUP(A486,'F03 inputs'!$AQ$8:$AV$3003,6))</f>
        <v>6.822136799997611E-3</v>
      </c>
      <c r="F486" s="32">
        <f>VLOOKUP(B486,'F03 inputs'!$AW$9:$AZ$3003,3)</f>
        <v>-1.5896056168826838E-5</v>
      </c>
      <c r="G486" s="32">
        <f>VLOOKUP(B486,'F03 inputs'!$AW$9:$AZ$3003,4)</f>
        <v>-1.6490406980060204E-5</v>
      </c>
      <c r="I486" s="32">
        <f t="shared" si="42"/>
        <v>6.2782937307797196E-3</v>
      </c>
      <c r="J486" s="32">
        <f t="shared" si="43"/>
        <v>7.0178293730779717E-2</v>
      </c>
      <c r="K486" s="88">
        <f t="shared" si="44"/>
        <v>7.1409541958520339E-2</v>
      </c>
      <c r="M486" s="32">
        <f t="shared" si="45"/>
        <v>6.822136799997611E-3</v>
      </c>
      <c r="N486" s="32">
        <f t="shared" si="46"/>
        <v>7.0722136799997615E-2</v>
      </c>
      <c r="O486" s="43">
        <f t="shared" si="47"/>
        <v>7.1972541958386982E-2</v>
      </c>
      <c r="Q486" s="78"/>
      <c r="R486" s="75"/>
    </row>
    <row r="487" spans="1:18" ht="12.6" customHeight="1">
      <c r="A487" s="31">
        <v>39084</v>
      </c>
      <c r="B487" s="64" t="s">
        <v>53</v>
      </c>
      <c r="C487" s="90">
        <v>6.4049999999999996E-2</v>
      </c>
      <c r="D487" s="44" t="str">
        <f>IF(MONTH(A487)=MONTH(A488),"-",VLOOKUP(A487,'F03 inputs'!$AQ$8:$AV$3003,5))</f>
        <v>-</v>
      </c>
      <c r="E487" s="44" t="str">
        <f>IF(MONTH(A487)=MONTH(A488),"-",VLOOKUP(A487,'F03 inputs'!$AQ$8:$AV$3003,6))</f>
        <v>-</v>
      </c>
      <c r="F487" s="32">
        <f>VLOOKUP(B487,'F03 inputs'!$AW$9:$AZ$3003,3)</f>
        <v>7.0594536989168491E-4</v>
      </c>
      <c r="G487" s="32">
        <f>VLOOKUP(B487,'F03 inputs'!$AW$9:$AZ$3003,4)</f>
        <v>8.1690330832816141E-4</v>
      </c>
      <c r="I487" s="32">
        <f t="shared" si="42"/>
        <v>6.984239100671405E-3</v>
      </c>
      <c r="J487" s="32">
        <f t="shared" si="43"/>
        <v>7.1034239100671401E-2</v>
      </c>
      <c r="K487" s="88">
        <f t="shared" si="44"/>
        <v>7.2295704881824241E-2</v>
      </c>
      <c r="M487" s="32">
        <f t="shared" si="45"/>
        <v>7.6390401083257726E-3</v>
      </c>
      <c r="N487" s="32">
        <f t="shared" si="46"/>
        <v>7.1689040108325774E-2</v>
      </c>
      <c r="O487" s="43">
        <f t="shared" si="47"/>
        <v>7.2973869726238982E-2</v>
      </c>
      <c r="Q487" s="78"/>
      <c r="R487" s="75"/>
    </row>
    <row r="488" spans="1:18" ht="12.6" customHeight="1">
      <c r="A488" s="31">
        <v>39085</v>
      </c>
      <c r="B488" s="64" t="s">
        <v>53</v>
      </c>
      <c r="C488" s="90">
        <v>6.3799999999999996E-2</v>
      </c>
      <c r="D488" s="44" t="str">
        <f>IF(MONTH(A488)=MONTH(A489),"-",VLOOKUP(A488,'F03 inputs'!$AQ$8:$AV$3003,5))</f>
        <v>-</v>
      </c>
      <c r="E488" s="44" t="str">
        <f>IF(MONTH(A488)=MONTH(A489),"-",VLOOKUP(A488,'F03 inputs'!$AQ$8:$AV$3003,6))</f>
        <v>-</v>
      </c>
      <c r="F488" s="32">
        <f>VLOOKUP(B488,'F03 inputs'!$AW$9:$AZ$3003,3)</f>
        <v>7.0594536989168491E-4</v>
      </c>
      <c r="G488" s="32">
        <f>VLOOKUP(B488,'F03 inputs'!$AW$9:$AZ$3003,4)</f>
        <v>8.1690330832816141E-4</v>
      </c>
      <c r="I488" s="32">
        <f t="shared" si="42"/>
        <v>7.6901844705630894E-3</v>
      </c>
      <c r="J488" s="32">
        <f t="shared" si="43"/>
        <v>7.1490184470563087E-2</v>
      </c>
      <c r="K488" s="88">
        <f t="shared" si="44"/>
        <v>7.2767896089471984E-2</v>
      </c>
      <c r="M488" s="32">
        <f t="shared" si="45"/>
        <v>8.4559434166539341E-3</v>
      </c>
      <c r="N488" s="32">
        <f t="shared" si="46"/>
        <v>7.2255943416653923E-2</v>
      </c>
      <c r="O488" s="43">
        <f t="shared" si="47"/>
        <v>7.3561173756411469E-2</v>
      </c>
      <c r="Q488" s="78"/>
      <c r="R488" s="75"/>
    </row>
    <row r="489" spans="1:18" ht="12.6" customHeight="1">
      <c r="A489" s="31">
        <v>39086</v>
      </c>
      <c r="B489" s="64" t="s">
        <v>53</v>
      </c>
      <c r="C489" s="90">
        <v>6.3399999999999998E-2</v>
      </c>
      <c r="D489" s="44" t="str">
        <f>IF(MONTH(A489)=MONTH(A490),"-",VLOOKUP(A489,'F03 inputs'!$AQ$8:$AV$3003,5))</f>
        <v>-</v>
      </c>
      <c r="E489" s="44" t="str">
        <f>IF(MONTH(A489)=MONTH(A490),"-",VLOOKUP(A489,'F03 inputs'!$AQ$8:$AV$3003,6))</f>
        <v>-</v>
      </c>
      <c r="F489" s="32">
        <f>VLOOKUP(B489,'F03 inputs'!$AW$9:$AZ$3003,3)</f>
        <v>7.0594536989168491E-4</v>
      </c>
      <c r="G489" s="32">
        <f>VLOOKUP(B489,'F03 inputs'!$AW$9:$AZ$3003,4)</f>
        <v>8.1690330832816141E-4</v>
      </c>
      <c r="I489" s="32">
        <f t="shared" si="42"/>
        <v>8.3961298404547739E-3</v>
      </c>
      <c r="J489" s="32">
        <f t="shared" si="43"/>
        <v>7.1796129840454775E-2</v>
      </c>
      <c r="K489" s="88">
        <f t="shared" si="44"/>
        <v>7.3084800905471647E-2</v>
      </c>
      <c r="M489" s="32">
        <f t="shared" si="45"/>
        <v>9.2728467249820947E-3</v>
      </c>
      <c r="N489" s="32">
        <f t="shared" si="46"/>
        <v>7.2672846724982088E-2</v>
      </c>
      <c r="O489" s="43">
        <f t="shared" si="47"/>
        <v>7.3993182387760204E-2</v>
      </c>
      <c r="Q489" s="78"/>
      <c r="R489" s="75"/>
    </row>
    <row r="490" spans="1:18" ht="12.6" customHeight="1">
      <c r="A490" s="31">
        <v>39087</v>
      </c>
      <c r="B490" s="64" t="s">
        <v>53</v>
      </c>
      <c r="C490" s="90">
        <v>6.3099999999999989E-2</v>
      </c>
      <c r="D490" s="44" t="str">
        <f>IF(MONTH(A490)=MONTH(A491),"-",VLOOKUP(A490,'F03 inputs'!$AQ$8:$AV$3003,5))</f>
        <v>-</v>
      </c>
      <c r="E490" s="44" t="str">
        <f>IF(MONTH(A490)=MONTH(A491),"-",VLOOKUP(A490,'F03 inputs'!$AQ$8:$AV$3003,6))</f>
        <v>-</v>
      </c>
      <c r="F490" s="32">
        <f>VLOOKUP(B490,'F03 inputs'!$AW$9:$AZ$3003,3)</f>
        <v>7.0594536989168491E-4</v>
      </c>
      <c r="G490" s="32">
        <f>VLOOKUP(B490,'F03 inputs'!$AW$9:$AZ$3003,4)</f>
        <v>8.1690330832816141E-4</v>
      </c>
      <c r="I490" s="32">
        <f t="shared" si="42"/>
        <v>9.1020752103464584E-3</v>
      </c>
      <c r="J490" s="32">
        <f t="shared" si="43"/>
        <v>7.2202075210346453E-2</v>
      </c>
      <c r="K490" s="88">
        <f t="shared" si="44"/>
        <v>7.3505360126516317E-2</v>
      </c>
      <c r="M490" s="32">
        <f t="shared" si="45"/>
        <v>1.0089750033310255E-2</v>
      </c>
      <c r="N490" s="32">
        <f t="shared" si="46"/>
        <v>7.3189750033310241E-2</v>
      </c>
      <c r="O490" s="43">
        <f t="shared" si="47"/>
        <v>7.4528934910794931E-2</v>
      </c>
      <c r="Q490" s="78"/>
      <c r="R490" s="75"/>
    </row>
    <row r="491" spans="1:18" ht="12.6" customHeight="1">
      <c r="A491" s="31">
        <v>39090</v>
      </c>
      <c r="B491" s="64" t="s">
        <v>53</v>
      </c>
      <c r="C491" s="90">
        <v>6.3550000000000009E-2</v>
      </c>
      <c r="D491" s="44" t="str">
        <f>IF(MONTH(A491)=MONTH(A492),"-",VLOOKUP(A491,'F03 inputs'!$AQ$8:$AV$3003,5))</f>
        <v>-</v>
      </c>
      <c r="E491" s="44" t="str">
        <f>IF(MONTH(A491)=MONTH(A492),"-",VLOOKUP(A491,'F03 inputs'!$AQ$8:$AV$3003,6))</f>
        <v>-</v>
      </c>
      <c r="F491" s="32">
        <f>VLOOKUP(B491,'F03 inputs'!$AW$9:$AZ$3003,3)</f>
        <v>7.0594536989168491E-4</v>
      </c>
      <c r="G491" s="32">
        <f>VLOOKUP(B491,'F03 inputs'!$AW$9:$AZ$3003,4)</f>
        <v>8.1690330832816141E-4</v>
      </c>
      <c r="I491" s="32">
        <f t="shared" si="42"/>
        <v>9.8080205802381429E-3</v>
      </c>
      <c r="J491" s="32">
        <f t="shared" si="43"/>
        <v>7.3358020580238159E-2</v>
      </c>
      <c r="K491" s="88">
        <f t="shared" si="44"/>
        <v>7.4703370376100864E-2</v>
      </c>
      <c r="M491" s="32">
        <f t="shared" si="45"/>
        <v>1.0906653341638416E-2</v>
      </c>
      <c r="N491" s="32">
        <f t="shared" si="46"/>
        <v>7.4456653341638424E-2</v>
      </c>
      <c r="O491" s="43">
        <f t="shared" si="47"/>
        <v>7.584260164834733E-2</v>
      </c>
      <c r="Q491" s="78"/>
      <c r="R491" s="75"/>
    </row>
    <row r="492" spans="1:18" ht="12.6" customHeight="1">
      <c r="A492" s="31">
        <v>39091</v>
      </c>
      <c r="B492" s="64" t="s">
        <v>53</v>
      </c>
      <c r="C492" s="90">
        <v>6.3550000000000009E-2</v>
      </c>
      <c r="D492" s="44" t="str">
        <f>IF(MONTH(A492)=MONTH(A493),"-",VLOOKUP(A492,'F03 inputs'!$AQ$8:$AV$3003,5))</f>
        <v>-</v>
      </c>
      <c r="E492" s="44" t="str">
        <f>IF(MONTH(A492)=MONTH(A493),"-",VLOOKUP(A492,'F03 inputs'!$AQ$8:$AV$3003,6))</f>
        <v>-</v>
      </c>
      <c r="F492" s="32">
        <f>VLOOKUP(B492,'F03 inputs'!$AW$9:$AZ$3003,3)</f>
        <v>7.0594536989168491E-4</v>
      </c>
      <c r="G492" s="32">
        <f>VLOOKUP(B492,'F03 inputs'!$AW$9:$AZ$3003,4)</f>
        <v>8.1690330832816141E-4</v>
      </c>
      <c r="I492" s="32">
        <f t="shared" si="42"/>
        <v>1.0513965950129827E-2</v>
      </c>
      <c r="J492" s="32">
        <f t="shared" si="43"/>
        <v>7.4063965950129831E-2</v>
      </c>
      <c r="K492" s="88">
        <f t="shared" si="44"/>
        <v>7.543533371319544E-2</v>
      </c>
      <c r="M492" s="32">
        <f t="shared" si="45"/>
        <v>1.1723556649966577E-2</v>
      </c>
      <c r="N492" s="32">
        <f t="shared" si="46"/>
        <v>7.5273556649966586E-2</v>
      </c>
      <c r="O492" s="43">
        <f t="shared" si="47"/>
        <v>7.6690083732650738E-2</v>
      </c>
      <c r="Q492" s="78"/>
      <c r="R492" s="75"/>
    </row>
    <row r="493" spans="1:18" ht="12.6" customHeight="1">
      <c r="A493" s="31">
        <v>39092</v>
      </c>
      <c r="B493" s="64" t="s">
        <v>53</v>
      </c>
      <c r="C493" s="90">
        <v>6.3550000000000009E-2</v>
      </c>
      <c r="D493" s="44" t="str">
        <f>IF(MONTH(A493)=MONTH(A494),"-",VLOOKUP(A493,'F03 inputs'!$AQ$8:$AV$3003,5))</f>
        <v>-</v>
      </c>
      <c r="E493" s="44" t="str">
        <f>IF(MONTH(A493)=MONTH(A494),"-",VLOOKUP(A493,'F03 inputs'!$AQ$8:$AV$3003,6))</f>
        <v>-</v>
      </c>
      <c r="F493" s="32">
        <f>VLOOKUP(B493,'F03 inputs'!$AW$9:$AZ$3003,3)</f>
        <v>7.0594536989168491E-4</v>
      </c>
      <c r="G493" s="32">
        <f>VLOOKUP(B493,'F03 inputs'!$AW$9:$AZ$3003,4)</f>
        <v>8.1690330832816141E-4</v>
      </c>
      <c r="I493" s="32">
        <f t="shared" si="42"/>
        <v>1.1219911320021512E-2</v>
      </c>
      <c r="J493" s="32">
        <f t="shared" si="43"/>
        <v>7.4769911320021518E-2</v>
      </c>
      <c r="K493" s="88">
        <f t="shared" si="44"/>
        <v>7.6167546229722438E-2</v>
      </c>
      <c r="M493" s="32">
        <f t="shared" si="45"/>
        <v>1.2540459958294737E-2</v>
      </c>
      <c r="N493" s="32">
        <f t="shared" si="46"/>
        <v>7.6090459958294748E-2</v>
      </c>
      <c r="O493" s="43">
        <f t="shared" si="47"/>
        <v>7.7537899482460926E-2</v>
      </c>
      <c r="Q493" s="78"/>
      <c r="R493" s="75"/>
    </row>
    <row r="494" spans="1:18" ht="12.6" customHeight="1">
      <c r="A494" s="31">
        <v>39093</v>
      </c>
      <c r="B494" s="64" t="s">
        <v>53</v>
      </c>
      <c r="C494" s="90">
        <v>6.3799999999999996E-2</v>
      </c>
      <c r="D494" s="44" t="str">
        <f>IF(MONTH(A494)=MONTH(A495),"-",VLOOKUP(A494,'F03 inputs'!$AQ$8:$AV$3003,5))</f>
        <v>-</v>
      </c>
      <c r="E494" s="44" t="str">
        <f>IF(MONTH(A494)=MONTH(A495),"-",VLOOKUP(A494,'F03 inputs'!$AQ$8:$AV$3003,6))</f>
        <v>-</v>
      </c>
      <c r="F494" s="32">
        <f>VLOOKUP(B494,'F03 inputs'!$AW$9:$AZ$3003,3)</f>
        <v>7.0594536989168491E-4</v>
      </c>
      <c r="G494" s="32">
        <f>VLOOKUP(B494,'F03 inputs'!$AW$9:$AZ$3003,4)</f>
        <v>8.1690330832816141E-4</v>
      </c>
      <c r="I494" s="32">
        <f t="shared" si="42"/>
        <v>1.1925856689913196E-2</v>
      </c>
      <c r="J494" s="32">
        <f t="shared" si="43"/>
        <v>7.572585668991319E-2</v>
      </c>
      <c r="K494" s="88">
        <f t="shared" si="44"/>
        <v>7.7159458032768358E-2</v>
      </c>
      <c r="M494" s="32">
        <f t="shared" si="45"/>
        <v>1.3357363266622898E-2</v>
      </c>
      <c r="N494" s="32">
        <f t="shared" si="46"/>
        <v>7.7157363266622897E-2</v>
      </c>
      <c r="O494" s="43">
        <f t="shared" si="47"/>
        <v>7.8645677943186998E-2</v>
      </c>
      <c r="Q494" s="78"/>
      <c r="R494" s="75"/>
    </row>
    <row r="495" spans="1:18" ht="12.6" customHeight="1">
      <c r="A495" s="31">
        <v>39094</v>
      </c>
      <c r="B495" s="64" t="s">
        <v>53</v>
      </c>
      <c r="C495" s="90">
        <v>6.3949999999999993E-2</v>
      </c>
      <c r="D495" s="44" t="str">
        <f>IF(MONTH(A495)=MONTH(A496),"-",VLOOKUP(A495,'F03 inputs'!$AQ$8:$AV$3003,5))</f>
        <v>-</v>
      </c>
      <c r="E495" s="44" t="str">
        <f>IF(MONTH(A495)=MONTH(A496),"-",VLOOKUP(A495,'F03 inputs'!$AQ$8:$AV$3003,6))</f>
        <v>-</v>
      </c>
      <c r="F495" s="32">
        <f>VLOOKUP(B495,'F03 inputs'!$AW$9:$AZ$3003,3)</f>
        <v>7.0594536989168491E-4</v>
      </c>
      <c r="G495" s="32">
        <f>VLOOKUP(B495,'F03 inputs'!$AW$9:$AZ$3003,4)</f>
        <v>8.1690330832816141E-4</v>
      </c>
      <c r="I495" s="32">
        <f t="shared" si="42"/>
        <v>1.2631802059804881E-2</v>
      </c>
      <c r="J495" s="32">
        <f t="shared" si="43"/>
        <v>7.6581802059804874E-2</v>
      </c>
      <c r="K495" s="88">
        <f t="shared" si="44"/>
        <v>7.8047995161486527E-2</v>
      </c>
      <c r="M495" s="32">
        <f t="shared" si="45"/>
        <v>1.4174266574951059E-2</v>
      </c>
      <c r="N495" s="32">
        <f t="shared" si="46"/>
        <v>7.8124266574951057E-2</v>
      </c>
      <c r="O495" s="43">
        <f t="shared" si="47"/>
        <v>7.9650116831919249E-2</v>
      </c>
      <c r="Q495" s="78"/>
      <c r="R495" s="75"/>
    </row>
    <row r="496" spans="1:18" ht="12.6" customHeight="1">
      <c r="A496" s="31">
        <v>39097</v>
      </c>
      <c r="B496" s="64" t="s">
        <v>53</v>
      </c>
      <c r="C496" s="90">
        <v>6.4049999999999996E-2</v>
      </c>
      <c r="D496" s="44" t="str">
        <f>IF(MONTH(A496)=MONTH(A497),"-",VLOOKUP(A496,'F03 inputs'!$AQ$8:$AV$3003,5))</f>
        <v>-</v>
      </c>
      <c r="E496" s="44" t="str">
        <f>IF(MONTH(A496)=MONTH(A497),"-",VLOOKUP(A496,'F03 inputs'!$AQ$8:$AV$3003,6))</f>
        <v>-</v>
      </c>
      <c r="F496" s="32">
        <f>VLOOKUP(B496,'F03 inputs'!$AW$9:$AZ$3003,3)</f>
        <v>7.0594536989168491E-4</v>
      </c>
      <c r="G496" s="32">
        <f>VLOOKUP(B496,'F03 inputs'!$AW$9:$AZ$3003,4)</f>
        <v>8.1690330832816141E-4</v>
      </c>
      <c r="I496" s="32">
        <f t="shared" si="42"/>
        <v>1.3337747429696565E-2</v>
      </c>
      <c r="J496" s="32">
        <f t="shared" si="43"/>
        <v>7.7387747429696563E-2</v>
      </c>
      <c r="K496" s="88">
        <f t="shared" si="44"/>
        <v>7.8884963292757293E-2</v>
      </c>
      <c r="M496" s="32">
        <f t="shared" si="45"/>
        <v>1.4991169883279219E-2</v>
      </c>
      <c r="N496" s="32">
        <f t="shared" si="46"/>
        <v>7.9041169883279222E-2</v>
      </c>
      <c r="O496" s="43">
        <f t="shared" si="47"/>
        <v>8.0603046517408572E-2</v>
      </c>
      <c r="Q496" s="78"/>
      <c r="R496" s="75"/>
    </row>
    <row r="497" spans="1:18" ht="12.6" customHeight="1">
      <c r="A497" s="31">
        <v>39098</v>
      </c>
      <c r="B497" s="64" t="s">
        <v>53</v>
      </c>
      <c r="C497" s="90">
        <v>6.3850000000000004E-2</v>
      </c>
      <c r="D497" s="44" t="str">
        <f>IF(MONTH(A497)=MONTH(A498),"-",VLOOKUP(A497,'F03 inputs'!$AQ$8:$AV$3003,5))</f>
        <v>-</v>
      </c>
      <c r="E497" s="44" t="str">
        <f>IF(MONTH(A497)=MONTH(A498),"-",VLOOKUP(A497,'F03 inputs'!$AQ$8:$AV$3003,6))</f>
        <v>-</v>
      </c>
      <c r="F497" s="32">
        <f>VLOOKUP(B497,'F03 inputs'!$AW$9:$AZ$3003,3)</f>
        <v>7.0594536989168491E-4</v>
      </c>
      <c r="G497" s="32">
        <f>VLOOKUP(B497,'F03 inputs'!$AW$9:$AZ$3003,4)</f>
        <v>8.1690330832816141E-4</v>
      </c>
      <c r="I497" s="32">
        <f t="shared" si="42"/>
        <v>1.404369279958825E-2</v>
      </c>
      <c r="J497" s="32">
        <f t="shared" si="43"/>
        <v>7.7893692799588257E-2</v>
      </c>
      <c r="K497" s="88">
        <f t="shared" si="44"/>
        <v>7.9410549644077566E-2</v>
      </c>
      <c r="M497" s="32">
        <f t="shared" si="45"/>
        <v>1.5808073191607382E-2</v>
      </c>
      <c r="N497" s="32">
        <f t="shared" si="46"/>
        <v>7.9658073191607393E-2</v>
      </c>
      <c r="O497" s="43">
        <f t="shared" si="47"/>
        <v>8.124442534775711E-2</v>
      </c>
      <c r="Q497" s="78"/>
      <c r="R497" s="75"/>
    </row>
    <row r="498" spans="1:18" ht="12.6" customHeight="1">
      <c r="A498" s="31">
        <v>39099</v>
      </c>
      <c r="B498" s="64" t="s">
        <v>53</v>
      </c>
      <c r="C498" s="90">
        <v>6.3600000000000004E-2</v>
      </c>
      <c r="D498" s="44" t="str">
        <f>IF(MONTH(A498)=MONTH(A499),"-",VLOOKUP(A498,'F03 inputs'!$AQ$8:$AV$3003,5))</f>
        <v>-</v>
      </c>
      <c r="E498" s="44" t="str">
        <f>IF(MONTH(A498)=MONTH(A499),"-",VLOOKUP(A498,'F03 inputs'!$AQ$8:$AV$3003,6))</f>
        <v>-</v>
      </c>
      <c r="F498" s="32">
        <f>VLOOKUP(B498,'F03 inputs'!$AW$9:$AZ$3003,3)</f>
        <v>7.0594536989168491E-4</v>
      </c>
      <c r="G498" s="32">
        <f>VLOOKUP(B498,'F03 inputs'!$AW$9:$AZ$3003,4)</f>
        <v>8.1690330832816141E-4</v>
      </c>
      <c r="I498" s="32">
        <f t="shared" si="42"/>
        <v>1.4749638169479934E-2</v>
      </c>
      <c r="J498" s="32">
        <f t="shared" si="43"/>
        <v>7.8349638169479943E-2</v>
      </c>
      <c r="K498" s="88">
        <f t="shared" si="44"/>
        <v>7.9884304619802338E-2</v>
      </c>
      <c r="M498" s="32">
        <f t="shared" si="45"/>
        <v>1.6624976499935544E-2</v>
      </c>
      <c r="N498" s="32">
        <f t="shared" si="46"/>
        <v>8.0224976499935541E-2</v>
      </c>
      <c r="O498" s="43">
        <f t="shared" si="47"/>
        <v>8.1833988213539266E-2</v>
      </c>
      <c r="Q498" s="78"/>
      <c r="R498" s="75"/>
    </row>
    <row r="499" spans="1:18" ht="12.6" customHeight="1">
      <c r="A499" s="31">
        <v>39100</v>
      </c>
      <c r="B499" s="64" t="s">
        <v>53</v>
      </c>
      <c r="C499" s="90">
        <v>6.3799999999999996E-2</v>
      </c>
      <c r="D499" s="44" t="str">
        <f>IF(MONTH(A499)=MONTH(A500),"-",VLOOKUP(A499,'F03 inputs'!$AQ$8:$AV$3003,5))</f>
        <v>-</v>
      </c>
      <c r="E499" s="44" t="str">
        <f>IF(MONTH(A499)=MONTH(A500),"-",VLOOKUP(A499,'F03 inputs'!$AQ$8:$AV$3003,6))</f>
        <v>-</v>
      </c>
      <c r="F499" s="32">
        <f>VLOOKUP(B499,'F03 inputs'!$AW$9:$AZ$3003,3)</f>
        <v>7.0594536989168491E-4</v>
      </c>
      <c r="G499" s="32">
        <f>VLOOKUP(B499,'F03 inputs'!$AW$9:$AZ$3003,4)</f>
        <v>8.1690330832816141E-4</v>
      </c>
      <c r="I499" s="32">
        <f t="shared" si="42"/>
        <v>1.5455583539371619E-2</v>
      </c>
      <c r="J499" s="32">
        <f t="shared" si="43"/>
        <v>7.9255583539371621E-2</v>
      </c>
      <c r="K499" s="88">
        <f t="shared" si="44"/>
        <v>8.0825945419913392E-2</v>
      </c>
      <c r="M499" s="32">
        <f t="shared" si="45"/>
        <v>1.7441879808263706E-2</v>
      </c>
      <c r="N499" s="32">
        <f t="shared" si="46"/>
        <v>8.1241879808263695E-2</v>
      </c>
      <c r="O499" s="43">
        <f t="shared" si="47"/>
        <v>8.2891940566959033E-2</v>
      </c>
      <c r="Q499" s="78"/>
      <c r="R499" s="75"/>
    </row>
    <row r="500" spans="1:18" ht="12.6" customHeight="1">
      <c r="A500" s="31">
        <v>39101</v>
      </c>
      <c r="B500" s="64" t="s">
        <v>53</v>
      </c>
      <c r="C500" s="90">
        <v>6.3899999999999998E-2</v>
      </c>
      <c r="D500" s="44" t="str">
        <f>IF(MONTH(A500)=MONTH(A501),"-",VLOOKUP(A500,'F03 inputs'!$AQ$8:$AV$3003,5))</f>
        <v>-</v>
      </c>
      <c r="E500" s="44" t="str">
        <f>IF(MONTH(A500)=MONTH(A501),"-",VLOOKUP(A500,'F03 inputs'!$AQ$8:$AV$3003,6))</f>
        <v>-</v>
      </c>
      <c r="F500" s="32">
        <f>VLOOKUP(B500,'F03 inputs'!$AW$9:$AZ$3003,3)</f>
        <v>7.0594536989168491E-4</v>
      </c>
      <c r="G500" s="32">
        <f>VLOOKUP(B500,'F03 inputs'!$AW$9:$AZ$3003,4)</f>
        <v>8.1690330832816141E-4</v>
      </c>
      <c r="I500" s="32">
        <f t="shared" si="42"/>
        <v>1.6161528909263305E-2</v>
      </c>
      <c r="J500" s="32">
        <f t="shared" si="43"/>
        <v>8.0061528909263296E-2</v>
      </c>
      <c r="K500" s="88">
        <f t="shared" si="44"/>
        <v>8.1663991012085324E-2</v>
      </c>
      <c r="M500" s="32">
        <f t="shared" si="45"/>
        <v>1.8258783116591869E-2</v>
      </c>
      <c r="N500" s="32">
        <f t="shared" si="46"/>
        <v>8.215878311659186E-2</v>
      </c>
      <c r="O500" s="43">
        <f t="shared" si="47"/>
        <v>8.3846299527391643E-2</v>
      </c>
      <c r="Q500" s="78"/>
      <c r="R500" s="75"/>
    </row>
    <row r="501" spans="1:18" ht="12.6" customHeight="1">
      <c r="A501" s="31">
        <v>39104</v>
      </c>
      <c r="B501" s="64" t="s">
        <v>53</v>
      </c>
      <c r="C501" s="90">
        <v>6.4199999999999993E-2</v>
      </c>
      <c r="D501" s="44" t="str">
        <f>IF(MONTH(A501)=MONTH(A502),"-",VLOOKUP(A501,'F03 inputs'!$AQ$8:$AV$3003,5))</f>
        <v>-</v>
      </c>
      <c r="E501" s="44" t="str">
        <f>IF(MONTH(A501)=MONTH(A502),"-",VLOOKUP(A501,'F03 inputs'!$AQ$8:$AV$3003,6))</f>
        <v>-</v>
      </c>
      <c r="F501" s="32">
        <f>VLOOKUP(B501,'F03 inputs'!$AW$9:$AZ$3003,3)</f>
        <v>7.0594536989168491E-4</v>
      </c>
      <c r="G501" s="32">
        <f>VLOOKUP(B501,'F03 inputs'!$AW$9:$AZ$3003,4)</f>
        <v>8.1690330832816141E-4</v>
      </c>
      <c r="I501" s="32">
        <f t="shared" si="42"/>
        <v>1.6867474279154991E-2</v>
      </c>
      <c r="J501" s="32">
        <f t="shared" si="43"/>
        <v>8.1067474279154977E-2</v>
      </c>
      <c r="K501" s="88">
        <f t="shared" si="44"/>
        <v>8.2710458125655473E-2</v>
      </c>
      <c r="M501" s="32">
        <f t="shared" si="45"/>
        <v>1.9075686424920031E-2</v>
      </c>
      <c r="N501" s="32">
        <f t="shared" si="46"/>
        <v>8.3275686424920031E-2</v>
      </c>
      <c r="O501" s="43">
        <f t="shared" si="47"/>
        <v>8.5009396412305316E-2</v>
      </c>
      <c r="Q501" s="78"/>
      <c r="R501" s="75"/>
    </row>
    <row r="502" spans="1:18" ht="12.6" customHeight="1">
      <c r="A502" s="31">
        <v>39105</v>
      </c>
      <c r="B502" s="64" t="s">
        <v>53</v>
      </c>
      <c r="C502" s="90">
        <v>6.4149999999999999E-2</v>
      </c>
      <c r="D502" s="44" t="str">
        <f>IF(MONTH(A502)=MONTH(A503),"-",VLOOKUP(A502,'F03 inputs'!$AQ$8:$AV$3003,5))</f>
        <v>-</v>
      </c>
      <c r="E502" s="44" t="str">
        <f>IF(MONTH(A502)=MONTH(A503),"-",VLOOKUP(A502,'F03 inputs'!$AQ$8:$AV$3003,6))</f>
        <v>-</v>
      </c>
      <c r="F502" s="32">
        <f>VLOOKUP(B502,'F03 inputs'!$AW$9:$AZ$3003,3)</f>
        <v>7.0594536989168491E-4</v>
      </c>
      <c r="G502" s="32">
        <f>VLOOKUP(B502,'F03 inputs'!$AW$9:$AZ$3003,4)</f>
        <v>8.1690330832816141E-4</v>
      </c>
      <c r="I502" s="32">
        <f t="shared" si="42"/>
        <v>1.7573419649046677E-2</v>
      </c>
      <c r="J502" s="32">
        <f t="shared" si="43"/>
        <v>8.1723419649046669E-2</v>
      </c>
      <c r="K502" s="88">
        <f t="shared" si="44"/>
        <v>8.3393098978830293E-2</v>
      </c>
      <c r="M502" s="32">
        <f t="shared" si="45"/>
        <v>1.9892589733248194E-2</v>
      </c>
      <c r="N502" s="32">
        <f t="shared" si="46"/>
        <v>8.4042589733248185E-2</v>
      </c>
      <c r="O502" s="43">
        <f t="shared" si="47"/>
        <v>8.5808378955515963E-2</v>
      </c>
      <c r="Q502" s="78"/>
      <c r="R502" s="75"/>
    </row>
    <row r="503" spans="1:18" ht="12.6" customHeight="1">
      <c r="A503" s="31">
        <v>39106</v>
      </c>
      <c r="B503" s="64" t="s">
        <v>53</v>
      </c>
      <c r="C503" s="90">
        <v>6.3149999999999998E-2</v>
      </c>
      <c r="D503" s="44" t="str">
        <f>IF(MONTH(A503)=MONTH(A504),"-",VLOOKUP(A503,'F03 inputs'!$AQ$8:$AV$3003,5))</f>
        <v>-</v>
      </c>
      <c r="E503" s="44" t="str">
        <f>IF(MONTH(A503)=MONTH(A504),"-",VLOOKUP(A503,'F03 inputs'!$AQ$8:$AV$3003,6))</f>
        <v>-</v>
      </c>
      <c r="F503" s="32">
        <f>VLOOKUP(B503,'F03 inputs'!$AW$9:$AZ$3003,3)</f>
        <v>7.0594536989168491E-4</v>
      </c>
      <c r="G503" s="32">
        <f>VLOOKUP(B503,'F03 inputs'!$AW$9:$AZ$3003,4)</f>
        <v>8.1690330832816141E-4</v>
      </c>
      <c r="I503" s="32">
        <f t="shared" si="42"/>
        <v>1.8279365018938364E-2</v>
      </c>
      <c r="J503" s="32">
        <f t="shared" si="43"/>
        <v>8.1429365018938354E-2</v>
      </c>
      <c r="K503" s="88">
        <f t="shared" si="44"/>
        <v>8.3087050390785011E-2</v>
      </c>
      <c r="M503" s="32">
        <f t="shared" si="45"/>
        <v>2.0709493041576356E-2</v>
      </c>
      <c r="N503" s="32">
        <f t="shared" si="46"/>
        <v>8.3859493041576361E-2</v>
      </c>
      <c r="O503" s="43">
        <f t="shared" si="47"/>
        <v>8.5617596684874009E-2</v>
      </c>
      <c r="Q503" s="78"/>
      <c r="R503" s="75"/>
    </row>
    <row r="504" spans="1:18" ht="12.6" customHeight="1">
      <c r="A504" s="31">
        <v>39107</v>
      </c>
      <c r="B504" s="64" t="s">
        <v>53</v>
      </c>
      <c r="C504" s="90">
        <v>6.3E-2</v>
      </c>
      <c r="D504" s="44" t="str">
        <f>IF(MONTH(A504)=MONTH(A505),"-",VLOOKUP(A504,'F03 inputs'!$AQ$8:$AV$3003,5))</f>
        <v>-</v>
      </c>
      <c r="E504" s="44" t="str">
        <f>IF(MONTH(A504)=MONTH(A505),"-",VLOOKUP(A504,'F03 inputs'!$AQ$8:$AV$3003,6))</f>
        <v>-</v>
      </c>
      <c r="F504" s="32">
        <f>VLOOKUP(B504,'F03 inputs'!$AW$9:$AZ$3003,3)</f>
        <v>7.0594536989168491E-4</v>
      </c>
      <c r="G504" s="32">
        <f>VLOOKUP(B504,'F03 inputs'!$AW$9:$AZ$3003,4)</f>
        <v>8.1690330832816141E-4</v>
      </c>
      <c r="I504" s="32">
        <f t="shared" si="42"/>
        <v>1.898531038883005E-2</v>
      </c>
      <c r="J504" s="32">
        <f t="shared" si="43"/>
        <v>8.1985310388830057E-2</v>
      </c>
      <c r="K504" s="88">
        <f t="shared" si="44"/>
        <v>8.3665708168718433E-2</v>
      </c>
      <c r="M504" s="32">
        <f t="shared" si="45"/>
        <v>2.1526396349904518E-2</v>
      </c>
      <c r="N504" s="32">
        <f t="shared" si="46"/>
        <v>8.4526396349904526E-2</v>
      </c>
      <c r="O504" s="43">
        <f t="shared" si="47"/>
        <v>8.6312574269879594E-2</v>
      </c>
      <c r="Q504" s="78"/>
      <c r="R504" s="75"/>
    </row>
    <row r="505" spans="1:18" ht="12.6" customHeight="1">
      <c r="A505" s="31">
        <v>39111</v>
      </c>
      <c r="B505" s="64" t="s">
        <v>53</v>
      </c>
      <c r="C505" s="90">
        <v>6.3649999999999998E-2</v>
      </c>
      <c r="D505" s="44" t="str">
        <f>IF(MONTH(A505)=MONTH(A506),"-",VLOOKUP(A505,'F03 inputs'!$AQ$8:$AV$3003,5))</f>
        <v>-</v>
      </c>
      <c r="E505" s="44" t="str">
        <f>IF(MONTH(A505)=MONTH(A506),"-",VLOOKUP(A505,'F03 inputs'!$AQ$8:$AV$3003,6))</f>
        <v>-</v>
      </c>
      <c r="F505" s="32">
        <f>VLOOKUP(B505,'F03 inputs'!$AW$9:$AZ$3003,3)</f>
        <v>7.0594536989168491E-4</v>
      </c>
      <c r="G505" s="32">
        <f>VLOOKUP(B505,'F03 inputs'!$AW$9:$AZ$3003,4)</f>
        <v>8.1690330832816141E-4</v>
      </c>
      <c r="I505" s="32">
        <f t="shared" si="42"/>
        <v>1.9691255758721736E-2</v>
      </c>
      <c r="J505" s="32">
        <f t="shared" si="43"/>
        <v>8.3341255758721727E-2</v>
      </c>
      <c r="K505" s="88">
        <f t="shared" si="44"/>
        <v>8.5077696986581852E-2</v>
      </c>
      <c r="M505" s="32">
        <f t="shared" si="45"/>
        <v>2.2343299658232681E-2</v>
      </c>
      <c r="N505" s="32">
        <f t="shared" si="46"/>
        <v>8.5993299658232686E-2</v>
      </c>
      <c r="O505" s="43">
        <f t="shared" si="47"/>
        <v>8.7842011554760235E-2</v>
      </c>
      <c r="Q505" s="78"/>
      <c r="R505" s="75"/>
    </row>
    <row r="506" spans="1:18" ht="12.6" customHeight="1">
      <c r="A506" s="31">
        <v>39112</v>
      </c>
      <c r="B506" s="64" t="s">
        <v>53</v>
      </c>
      <c r="C506" s="90">
        <v>6.3949999999999993E-2</v>
      </c>
      <c r="D506" s="44" t="str">
        <f>IF(MONTH(A506)=MONTH(A507),"-",VLOOKUP(A506,'F03 inputs'!$AQ$8:$AV$3003,5))</f>
        <v>-</v>
      </c>
      <c r="E506" s="44" t="str">
        <f>IF(MONTH(A506)=MONTH(A507),"-",VLOOKUP(A506,'F03 inputs'!$AQ$8:$AV$3003,6))</f>
        <v>-</v>
      </c>
      <c r="F506" s="32">
        <f>VLOOKUP(B506,'F03 inputs'!$AW$9:$AZ$3003,3)</f>
        <v>7.0594536989168491E-4</v>
      </c>
      <c r="G506" s="32">
        <f>VLOOKUP(B506,'F03 inputs'!$AW$9:$AZ$3003,4)</f>
        <v>8.1690330832816141E-4</v>
      </c>
      <c r="I506" s="32">
        <f t="shared" si="42"/>
        <v>2.0397201128613422E-2</v>
      </c>
      <c r="J506" s="32">
        <f t="shared" si="43"/>
        <v>8.4347201128613408E-2</v>
      </c>
      <c r="K506" s="88">
        <f t="shared" si="44"/>
        <v>8.6125813713171295E-2</v>
      </c>
      <c r="M506" s="32">
        <f t="shared" si="45"/>
        <v>2.3160202966560843E-2</v>
      </c>
      <c r="N506" s="32">
        <f t="shared" si="46"/>
        <v>8.7110202966560829E-2</v>
      </c>
      <c r="O506" s="43">
        <f t="shared" si="47"/>
        <v>8.9007249831779767E-2</v>
      </c>
      <c r="Q506" s="78"/>
      <c r="R506" s="75"/>
    </row>
    <row r="507" spans="1:18" ht="12.6" customHeight="1">
      <c r="A507" s="31">
        <v>39113</v>
      </c>
      <c r="B507" s="64" t="s">
        <v>53</v>
      </c>
      <c r="C507" s="90">
        <v>6.4149999999999999E-2</v>
      </c>
      <c r="D507" s="44">
        <f>IF(MONTH(A507)=MONTH(A508),"-",VLOOKUP(A507,'F03 inputs'!$AQ$8:$AV$3003,5))</f>
        <v>2.1103146498505101E-2</v>
      </c>
      <c r="E507" s="44">
        <f>IF(MONTH(A507)=MONTH(A508),"-",VLOOKUP(A507,'F03 inputs'!$AQ$8:$AV$3003,6))</f>
        <v>2.3977106274889002E-2</v>
      </c>
      <c r="F507" s="32">
        <f>VLOOKUP(B507,'F03 inputs'!$AW$9:$AZ$3003,3)</f>
        <v>7.0594536989168491E-4</v>
      </c>
      <c r="G507" s="32">
        <f>VLOOKUP(B507,'F03 inputs'!$AW$9:$AZ$3003,4)</f>
        <v>8.1690330832816141E-4</v>
      </c>
      <c r="I507" s="32">
        <f t="shared" si="42"/>
        <v>2.1103146498505101E-2</v>
      </c>
      <c r="J507" s="32">
        <f t="shared" si="43"/>
        <v>8.52531464985051E-2</v>
      </c>
      <c r="K507" s="88">
        <f t="shared" si="44"/>
        <v>8.7070171245479111E-2</v>
      </c>
      <c r="M507" s="32">
        <f t="shared" si="45"/>
        <v>2.3977106274889002E-2</v>
      </c>
      <c r="N507" s="32">
        <f t="shared" si="46"/>
        <v>8.8127106274888997E-2</v>
      </c>
      <c r="O507" s="43">
        <f t="shared" si="47"/>
        <v>9.0068702989985372E-2</v>
      </c>
      <c r="Q507" s="78"/>
      <c r="R507" s="75"/>
    </row>
    <row r="508" spans="1:18" ht="12.6" customHeight="1">
      <c r="A508" s="31">
        <v>39114</v>
      </c>
      <c r="B508" s="64" t="s">
        <v>54</v>
      </c>
      <c r="C508" s="90">
        <v>6.3799999999999996E-2</v>
      </c>
      <c r="D508" s="44" t="str">
        <f>IF(MONTH(A508)=MONTH(A509),"-",VLOOKUP(A508,'F03 inputs'!$AQ$8:$AV$3003,5))</f>
        <v>-</v>
      </c>
      <c r="E508" s="44" t="str">
        <f>IF(MONTH(A508)=MONTH(A509),"-",VLOOKUP(A508,'F03 inputs'!$AQ$8:$AV$3003,6))</f>
        <v>-</v>
      </c>
      <c r="F508" s="32">
        <f>VLOOKUP(B508,'F03 inputs'!$AW$9:$AZ$3003,3)</f>
        <v>-4.778620798263851E-4</v>
      </c>
      <c r="G508" s="32">
        <f>VLOOKUP(B508,'F03 inputs'!$AW$9:$AZ$3003,4)</f>
        <v>-5.1051065762202188E-4</v>
      </c>
      <c r="I508" s="32">
        <f t="shared" si="42"/>
        <v>2.0625284418678717E-2</v>
      </c>
      <c r="J508" s="32">
        <f t="shared" si="43"/>
        <v>8.442528441867872E-2</v>
      </c>
      <c r="K508" s="88">
        <f t="shared" si="44"/>
        <v>8.6207191580972564E-2</v>
      </c>
      <c r="M508" s="32">
        <f t="shared" si="45"/>
        <v>2.346659561726698E-2</v>
      </c>
      <c r="N508" s="32">
        <f t="shared" si="46"/>
        <v>8.7266595617266976E-2</v>
      </c>
      <c r="O508" s="43">
        <f t="shared" si="47"/>
        <v>8.9170460294923926E-2</v>
      </c>
      <c r="Q508" s="78"/>
      <c r="R508" s="75"/>
    </row>
    <row r="509" spans="1:18" ht="12.6" customHeight="1">
      <c r="A509" s="31">
        <v>39115</v>
      </c>
      <c r="B509" s="64" t="s">
        <v>54</v>
      </c>
      <c r="C509" s="90">
        <v>6.4149999999999999E-2</v>
      </c>
      <c r="D509" s="44" t="str">
        <f>IF(MONTH(A509)=MONTH(A510),"-",VLOOKUP(A509,'F03 inputs'!$AQ$8:$AV$3003,5))</f>
        <v>-</v>
      </c>
      <c r="E509" s="44" t="str">
        <f>IF(MONTH(A509)=MONTH(A510),"-",VLOOKUP(A509,'F03 inputs'!$AQ$8:$AV$3003,6))</f>
        <v>-</v>
      </c>
      <c r="F509" s="32">
        <f>VLOOKUP(B509,'F03 inputs'!$AW$9:$AZ$3003,3)</f>
        <v>-4.778620798263851E-4</v>
      </c>
      <c r="G509" s="32">
        <f>VLOOKUP(B509,'F03 inputs'!$AW$9:$AZ$3003,4)</f>
        <v>-5.1051065762202188E-4</v>
      </c>
      <c r="I509" s="32">
        <f t="shared" si="42"/>
        <v>2.0147422338852333E-2</v>
      </c>
      <c r="J509" s="32">
        <f t="shared" si="43"/>
        <v>8.4297422338852332E-2</v>
      </c>
      <c r="K509" s="88">
        <f t="shared" si="44"/>
        <v>8.6073936192095912E-2</v>
      </c>
      <c r="M509" s="32">
        <f t="shared" si="45"/>
        <v>2.2956084959644959E-2</v>
      </c>
      <c r="N509" s="32">
        <f t="shared" si="46"/>
        <v>8.7106084959644961E-2</v>
      </c>
      <c r="O509" s="43">
        <f t="shared" si="47"/>
        <v>8.9002952468894225E-2</v>
      </c>
      <c r="Q509" s="78"/>
      <c r="R509" s="75"/>
    </row>
    <row r="510" spans="1:18" ht="12.6" customHeight="1">
      <c r="A510" s="31">
        <v>39118</v>
      </c>
      <c r="B510" s="64" t="s">
        <v>54</v>
      </c>
      <c r="C510" s="90">
        <v>6.3550000000000009E-2</v>
      </c>
      <c r="D510" s="44" t="str">
        <f>IF(MONTH(A510)=MONTH(A511),"-",VLOOKUP(A510,'F03 inputs'!$AQ$8:$AV$3003,5))</f>
        <v>-</v>
      </c>
      <c r="E510" s="44" t="str">
        <f>IF(MONTH(A510)=MONTH(A511),"-",VLOOKUP(A510,'F03 inputs'!$AQ$8:$AV$3003,6))</f>
        <v>-</v>
      </c>
      <c r="F510" s="32">
        <f>VLOOKUP(B510,'F03 inputs'!$AW$9:$AZ$3003,3)</f>
        <v>-4.778620798263851E-4</v>
      </c>
      <c r="G510" s="32">
        <f>VLOOKUP(B510,'F03 inputs'!$AW$9:$AZ$3003,4)</f>
        <v>-5.1051065762202188E-4</v>
      </c>
      <c r="I510" s="32">
        <f t="shared" si="42"/>
        <v>1.9669560259025949E-2</v>
      </c>
      <c r="J510" s="32">
        <f t="shared" si="43"/>
        <v>8.3219560259025965E-2</v>
      </c>
      <c r="K510" s="88">
        <f t="shared" si="44"/>
        <v>8.4950934061452488E-2</v>
      </c>
      <c r="M510" s="32">
        <f t="shared" si="45"/>
        <v>2.2445574302022937E-2</v>
      </c>
      <c r="N510" s="32">
        <f t="shared" si="46"/>
        <v>8.5995574302022953E-2</v>
      </c>
      <c r="O510" s="43">
        <f t="shared" si="47"/>
        <v>8.7844384001906528E-2</v>
      </c>
      <c r="Q510" s="78"/>
      <c r="R510" s="75"/>
    </row>
    <row r="511" spans="1:18" ht="12.6" customHeight="1">
      <c r="A511" s="31">
        <v>39119</v>
      </c>
      <c r="B511" s="64" t="s">
        <v>54</v>
      </c>
      <c r="C511" s="90">
        <v>6.3049999999999995E-2</v>
      </c>
      <c r="D511" s="44" t="str">
        <f>IF(MONTH(A511)=MONTH(A512),"-",VLOOKUP(A511,'F03 inputs'!$AQ$8:$AV$3003,5))</f>
        <v>-</v>
      </c>
      <c r="E511" s="44" t="str">
        <f>IF(MONTH(A511)=MONTH(A512),"-",VLOOKUP(A511,'F03 inputs'!$AQ$8:$AV$3003,6))</f>
        <v>-</v>
      </c>
      <c r="F511" s="32">
        <f>VLOOKUP(B511,'F03 inputs'!$AW$9:$AZ$3003,3)</f>
        <v>-4.778620798263851E-4</v>
      </c>
      <c r="G511" s="32">
        <f>VLOOKUP(B511,'F03 inputs'!$AW$9:$AZ$3003,4)</f>
        <v>-5.1051065762202188E-4</v>
      </c>
      <c r="I511" s="32">
        <f t="shared" si="42"/>
        <v>1.9191698179199565E-2</v>
      </c>
      <c r="J511" s="32">
        <f t="shared" si="43"/>
        <v>8.224169817919956E-2</v>
      </c>
      <c r="K511" s="88">
        <f t="shared" si="44"/>
        <v>8.3932622409049307E-2</v>
      </c>
      <c r="M511" s="32">
        <f t="shared" si="45"/>
        <v>2.1935063644400916E-2</v>
      </c>
      <c r="N511" s="32">
        <f t="shared" si="46"/>
        <v>8.4985063644400907E-2</v>
      </c>
      <c r="O511" s="43">
        <f t="shared" si="47"/>
        <v>8.6790678905061647E-2</v>
      </c>
      <c r="Q511" s="78"/>
      <c r="R511" s="75"/>
    </row>
    <row r="512" spans="1:18" ht="12.6" customHeight="1">
      <c r="A512" s="31">
        <v>39120</v>
      </c>
      <c r="B512" s="64" t="s">
        <v>54</v>
      </c>
      <c r="C512" s="90">
        <v>6.2850000000000003E-2</v>
      </c>
      <c r="D512" s="44" t="str">
        <f>IF(MONTH(A512)=MONTH(A513),"-",VLOOKUP(A512,'F03 inputs'!$AQ$8:$AV$3003,5))</f>
        <v>-</v>
      </c>
      <c r="E512" s="44" t="str">
        <f>IF(MONTH(A512)=MONTH(A513),"-",VLOOKUP(A512,'F03 inputs'!$AQ$8:$AV$3003,6))</f>
        <v>-</v>
      </c>
      <c r="F512" s="32">
        <f>VLOOKUP(B512,'F03 inputs'!$AW$9:$AZ$3003,3)</f>
        <v>-4.778620798263851E-4</v>
      </c>
      <c r="G512" s="32">
        <f>VLOOKUP(B512,'F03 inputs'!$AW$9:$AZ$3003,4)</f>
        <v>-5.1051065762202188E-4</v>
      </c>
      <c r="I512" s="32">
        <f t="shared" si="42"/>
        <v>1.8713836099373181E-2</v>
      </c>
      <c r="J512" s="32">
        <f t="shared" si="43"/>
        <v>8.1563836099373177E-2</v>
      </c>
      <c r="K512" s="88">
        <f t="shared" si="44"/>
        <v>8.322700093918467E-2</v>
      </c>
      <c r="M512" s="32">
        <f t="shared" si="45"/>
        <v>2.1424552986778894E-2</v>
      </c>
      <c r="N512" s="32">
        <f t="shared" si="46"/>
        <v>8.4274552986778897E-2</v>
      </c>
      <c r="O512" s="43">
        <f t="shared" si="47"/>
        <v>8.6050103057059069E-2</v>
      </c>
      <c r="Q512" s="78"/>
      <c r="R512" s="75"/>
    </row>
    <row r="513" spans="1:18" ht="12.6" customHeight="1">
      <c r="A513" s="31">
        <v>39121</v>
      </c>
      <c r="B513" s="64" t="s">
        <v>54</v>
      </c>
      <c r="C513" s="90">
        <v>6.2950000000000006E-2</v>
      </c>
      <c r="D513" s="44" t="str">
        <f>IF(MONTH(A513)=MONTH(A514),"-",VLOOKUP(A513,'F03 inputs'!$AQ$8:$AV$3003,5))</f>
        <v>-</v>
      </c>
      <c r="E513" s="44" t="str">
        <f>IF(MONTH(A513)=MONTH(A514),"-",VLOOKUP(A513,'F03 inputs'!$AQ$8:$AV$3003,6))</f>
        <v>-</v>
      </c>
      <c r="F513" s="32">
        <f>VLOOKUP(B513,'F03 inputs'!$AW$9:$AZ$3003,3)</f>
        <v>-4.778620798263851E-4</v>
      </c>
      <c r="G513" s="32">
        <f>VLOOKUP(B513,'F03 inputs'!$AW$9:$AZ$3003,4)</f>
        <v>-5.1051065762202188E-4</v>
      </c>
      <c r="I513" s="32">
        <f t="shared" si="42"/>
        <v>1.8235974019546797E-2</v>
      </c>
      <c r="J513" s="32">
        <f t="shared" si="43"/>
        <v>8.1185974019546803E-2</v>
      </c>
      <c r="K513" s="88">
        <f t="shared" si="44"/>
        <v>8.2833764613922556E-2</v>
      </c>
      <c r="M513" s="32">
        <f t="shared" si="45"/>
        <v>2.0914042329156873E-2</v>
      </c>
      <c r="N513" s="32">
        <f t="shared" si="46"/>
        <v>8.3864042329156882E-2</v>
      </c>
      <c r="O513" s="43">
        <f t="shared" si="47"/>
        <v>8.5622336728103488E-2</v>
      </c>
      <c r="Q513" s="78"/>
      <c r="R513" s="75"/>
    </row>
    <row r="514" spans="1:18" ht="12.6" customHeight="1">
      <c r="A514" s="31">
        <v>39122</v>
      </c>
      <c r="B514" s="64" t="s">
        <v>54</v>
      </c>
      <c r="C514" s="90">
        <v>6.25E-2</v>
      </c>
      <c r="D514" s="44" t="str">
        <f>IF(MONTH(A514)=MONTH(A515),"-",VLOOKUP(A514,'F03 inputs'!$AQ$8:$AV$3003,5))</f>
        <v>-</v>
      </c>
      <c r="E514" s="44" t="str">
        <f>IF(MONTH(A514)=MONTH(A515),"-",VLOOKUP(A514,'F03 inputs'!$AQ$8:$AV$3003,6))</f>
        <v>-</v>
      </c>
      <c r="F514" s="32">
        <f>VLOOKUP(B514,'F03 inputs'!$AW$9:$AZ$3003,3)</f>
        <v>-4.778620798263851E-4</v>
      </c>
      <c r="G514" s="32">
        <f>VLOOKUP(B514,'F03 inputs'!$AW$9:$AZ$3003,4)</f>
        <v>-5.1051065762202188E-4</v>
      </c>
      <c r="I514" s="32">
        <f t="shared" si="42"/>
        <v>1.7758111939720413E-2</v>
      </c>
      <c r="J514" s="32">
        <f t="shared" si="43"/>
        <v>8.0258111939720406E-2</v>
      </c>
      <c r="K514" s="88">
        <f t="shared" si="44"/>
        <v>8.1868453072752478E-2</v>
      </c>
      <c r="M514" s="32">
        <f t="shared" si="45"/>
        <v>2.0403531671534851E-2</v>
      </c>
      <c r="N514" s="32">
        <f t="shared" si="46"/>
        <v>8.2903531671534858E-2</v>
      </c>
      <c r="O514" s="43">
        <f t="shared" si="47"/>
        <v>8.4621780562438076E-2</v>
      </c>
      <c r="Q514" s="78"/>
      <c r="R514" s="75"/>
    </row>
    <row r="515" spans="1:18" ht="12.6" customHeight="1">
      <c r="A515" s="31">
        <v>39125</v>
      </c>
      <c r="B515" s="64" t="s">
        <v>54</v>
      </c>
      <c r="C515" s="90">
        <v>6.3E-2</v>
      </c>
      <c r="D515" s="44" t="str">
        <f>IF(MONTH(A515)=MONTH(A516),"-",VLOOKUP(A515,'F03 inputs'!$AQ$8:$AV$3003,5))</f>
        <v>-</v>
      </c>
      <c r="E515" s="44" t="str">
        <f>IF(MONTH(A515)=MONTH(A516),"-",VLOOKUP(A515,'F03 inputs'!$AQ$8:$AV$3003,6))</f>
        <v>-</v>
      </c>
      <c r="F515" s="32">
        <f>VLOOKUP(B515,'F03 inputs'!$AW$9:$AZ$3003,3)</f>
        <v>-4.778620798263851E-4</v>
      </c>
      <c r="G515" s="32">
        <f>VLOOKUP(B515,'F03 inputs'!$AW$9:$AZ$3003,4)</f>
        <v>-5.1051065762202188E-4</v>
      </c>
      <c r="I515" s="32">
        <f t="shared" si="42"/>
        <v>1.7280249859894029E-2</v>
      </c>
      <c r="J515" s="32">
        <f t="shared" si="43"/>
        <v>8.0280249859894029E-2</v>
      </c>
      <c r="K515" s="88">
        <f t="shared" si="44"/>
        <v>8.189147948928599E-2</v>
      </c>
      <c r="M515" s="32">
        <f t="shared" si="45"/>
        <v>1.989302101391283E-2</v>
      </c>
      <c r="N515" s="32">
        <f t="shared" si="46"/>
        <v>8.2893021013912827E-2</v>
      </c>
      <c r="O515" s="43">
        <f t="shared" si="47"/>
        <v>8.4610834247115907E-2</v>
      </c>
      <c r="Q515" s="78"/>
      <c r="R515" s="75"/>
    </row>
    <row r="516" spans="1:18" ht="12.6" customHeight="1">
      <c r="A516" s="31">
        <v>39126</v>
      </c>
      <c r="B516" s="64" t="s">
        <v>54</v>
      </c>
      <c r="C516" s="90">
        <v>6.3299999999999995E-2</v>
      </c>
      <c r="D516" s="44" t="str">
        <f>IF(MONTH(A516)=MONTH(A517),"-",VLOOKUP(A516,'F03 inputs'!$AQ$8:$AV$3003,5))</f>
        <v>-</v>
      </c>
      <c r="E516" s="44" t="str">
        <f>IF(MONTH(A516)=MONTH(A517),"-",VLOOKUP(A516,'F03 inputs'!$AQ$8:$AV$3003,6))</f>
        <v>-</v>
      </c>
      <c r="F516" s="32">
        <f>VLOOKUP(B516,'F03 inputs'!$AW$9:$AZ$3003,3)</f>
        <v>-4.778620798263851E-4</v>
      </c>
      <c r="G516" s="32">
        <f>VLOOKUP(B516,'F03 inputs'!$AW$9:$AZ$3003,4)</f>
        <v>-5.1051065762202188E-4</v>
      </c>
      <c r="I516" s="32">
        <f t="shared" si="42"/>
        <v>1.6802387780067644E-2</v>
      </c>
      <c r="J516" s="32">
        <f t="shared" si="43"/>
        <v>8.0102387780067646E-2</v>
      </c>
      <c r="K516" s="88">
        <f t="shared" si="44"/>
        <v>8.1706485912084847E-2</v>
      </c>
      <c r="M516" s="32">
        <f t="shared" si="45"/>
        <v>1.9382510356290808E-2</v>
      </c>
      <c r="N516" s="32">
        <f t="shared" si="46"/>
        <v>8.2682510356290803E-2</v>
      </c>
      <c r="O516" s="43">
        <f t="shared" si="47"/>
        <v>8.4391609735995132E-2</v>
      </c>
      <c r="Q516" s="78"/>
      <c r="R516" s="75"/>
    </row>
    <row r="517" spans="1:18" ht="12.6" customHeight="1">
      <c r="A517" s="31">
        <v>39127</v>
      </c>
      <c r="B517" s="64" t="s">
        <v>54</v>
      </c>
      <c r="C517" s="90">
        <v>6.3200000000000006E-2</v>
      </c>
      <c r="D517" s="44" t="str">
        <f>IF(MONTH(A517)=MONTH(A518),"-",VLOOKUP(A517,'F03 inputs'!$AQ$8:$AV$3003,5))</f>
        <v>-</v>
      </c>
      <c r="E517" s="44" t="str">
        <f>IF(MONTH(A517)=MONTH(A518),"-",VLOOKUP(A517,'F03 inputs'!$AQ$8:$AV$3003,6))</f>
        <v>-</v>
      </c>
      <c r="F517" s="32">
        <f>VLOOKUP(B517,'F03 inputs'!$AW$9:$AZ$3003,3)</f>
        <v>-4.778620798263851E-4</v>
      </c>
      <c r="G517" s="32">
        <f>VLOOKUP(B517,'F03 inputs'!$AW$9:$AZ$3003,4)</f>
        <v>-5.1051065762202188E-4</v>
      </c>
      <c r="I517" s="32">
        <f t="shared" si="42"/>
        <v>1.632452570024126E-2</v>
      </c>
      <c r="J517" s="32">
        <f t="shared" si="43"/>
        <v>7.9524525700241266E-2</v>
      </c>
      <c r="K517" s="88">
        <f t="shared" si="44"/>
        <v>8.1105563247203305E-2</v>
      </c>
      <c r="M517" s="32">
        <f t="shared" si="45"/>
        <v>1.8871999698668786E-2</v>
      </c>
      <c r="N517" s="32">
        <f t="shared" si="46"/>
        <v>8.2071999698668796E-2</v>
      </c>
      <c r="O517" s="43">
        <f t="shared" si="47"/>
        <v>8.3755952982303317E-2</v>
      </c>
      <c r="Q517" s="78"/>
      <c r="R517" s="75"/>
    </row>
    <row r="518" spans="1:18" ht="12.6" customHeight="1">
      <c r="A518" s="31">
        <v>39128</v>
      </c>
      <c r="B518" s="64" t="s">
        <v>54</v>
      </c>
      <c r="C518" s="90">
        <v>6.2850000000000003E-2</v>
      </c>
      <c r="D518" s="44" t="str">
        <f>IF(MONTH(A518)=MONTH(A519),"-",VLOOKUP(A518,'F03 inputs'!$AQ$8:$AV$3003,5))</f>
        <v>-</v>
      </c>
      <c r="E518" s="44" t="str">
        <f>IF(MONTH(A518)=MONTH(A519),"-",VLOOKUP(A518,'F03 inputs'!$AQ$8:$AV$3003,6))</f>
        <v>-</v>
      </c>
      <c r="F518" s="32">
        <f>VLOOKUP(B518,'F03 inputs'!$AW$9:$AZ$3003,3)</f>
        <v>-4.778620798263851E-4</v>
      </c>
      <c r="G518" s="32">
        <f>VLOOKUP(B518,'F03 inputs'!$AW$9:$AZ$3003,4)</f>
        <v>-5.1051065762202188E-4</v>
      </c>
      <c r="I518" s="32">
        <f t="shared" ref="I518:I581" si="48">IF(D518&lt;&gt;"-",D518,I517+F518)</f>
        <v>1.5846663620414876E-2</v>
      </c>
      <c r="J518" s="32">
        <f t="shared" ref="J518:J581" si="49">C518+I518</f>
        <v>7.8696663620414886E-2</v>
      </c>
      <c r="K518" s="88">
        <f t="shared" ref="K518:K581" si="50">EFFECT(J518,2)</f>
        <v>8.0244954836661053E-2</v>
      </c>
      <c r="M518" s="32">
        <f t="shared" ref="M518:M581" si="51">IF(E518&lt;&gt;"-",E518,M517+G518)</f>
        <v>1.8361489041046765E-2</v>
      </c>
      <c r="N518" s="32">
        <f t="shared" ref="N518:N581" si="52">C518+M518</f>
        <v>8.1211489041046775E-2</v>
      </c>
      <c r="O518" s="43">
        <f t="shared" ref="O518:O581" si="53">EFFECT(N518,2)</f>
        <v>8.2860315529112993E-2</v>
      </c>
      <c r="Q518" s="78"/>
      <c r="R518" s="75"/>
    </row>
    <row r="519" spans="1:18" ht="12.6" customHeight="1">
      <c r="A519" s="31">
        <v>39129</v>
      </c>
      <c r="B519" s="64" t="s">
        <v>54</v>
      </c>
      <c r="C519" s="90">
        <v>6.2699999999999992E-2</v>
      </c>
      <c r="D519" s="44" t="str">
        <f>IF(MONTH(A519)=MONTH(A520),"-",VLOOKUP(A519,'F03 inputs'!$AQ$8:$AV$3003,5))</f>
        <v>-</v>
      </c>
      <c r="E519" s="44" t="str">
        <f>IF(MONTH(A519)=MONTH(A520),"-",VLOOKUP(A519,'F03 inputs'!$AQ$8:$AV$3003,6))</f>
        <v>-</v>
      </c>
      <c r="F519" s="32">
        <f>VLOOKUP(B519,'F03 inputs'!$AW$9:$AZ$3003,3)</f>
        <v>-4.778620798263851E-4</v>
      </c>
      <c r="G519" s="32">
        <f>VLOOKUP(B519,'F03 inputs'!$AW$9:$AZ$3003,4)</f>
        <v>-5.1051065762202188E-4</v>
      </c>
      <c r="I519" s="32">
        <f t="shared" si="48"/>
        <v>1.536880154058849E-2</v>
      </c>
      <c r="J519" s="32">
        <f t="shared" si="49"/>
        <v>7.8068801540588484E-2</v>
      </c>
      <c r="K519" s="88">
        <f t="shared" si="50"/>
        <v>7.9592485984084638E-2</v>
      </c>
      <c r="M519" s="32">
        <f t="shared" si="51"/>
        <v>1.7850978383424743E-2</v>
      </c>
      <c r="N519" s="32">
        <f t="shared" si="52"/>
        <v>8.0550978383424732E-2</v>
      </c>
      <c r="O519" s="43">
        <f t="shared" si="53"/>
        <v>8.2173093413056453E-2</v>
      </c>
      <c r="Q519" s="78"/>
      <c r="R519" s="75"/>
    </row>
    <row r="520" spans="1:18" ht="12.6" customHeight="1">
      <c r="A520" s="31">
        <v>39132</v>
      </c>
      <c r="B520" s="64" t="s">
        <v>54</v>
      </c>
      <c r="C520" s="90">
        <v>6.2600000000000003E-2</v>
      </c>
      <c r="D520" s="44" t="str">
        <f>IF(MONTH(A520)=MONTH(A521),"-",VLOOKUP(A520,'F03 inputs'!$AQ$8:$AV$3003,5))</f>
        <v>-</v>
      </c>
      <c r="E520" s="44" t="str">
        <f>IF(MONTH(A520)=MONTH(A521),"-",VLOOKUP(A520,'F03 inputs'!$AQ$8:$AV$3003,6))</f>
        <v>-</v>
      </c>
      <c r="F520" s="32">
        <f>VLOOKUP(B520,'F03 inputs'!$AW$9:$AZ$3003,3)</f>
        <v>-4.778620798263851E-4</v>
      </c>
      <c r="G520" s="32">
        <f>VLOOKUP(B520,'F03 inputs'!$AW$9:$AZ$3003,4)</f>
        <v>-5.1051065762202188E-4</v>
      </c>
      <c r="I520" s="32">
        <f t="shared" si="48"/>
        <v>1.4890939460762104E-2</v>
      </c>
      <c r="J520" s="32">
        <f t="shared" si="49"/>
        <v>7.7490939460762104E-2</v>
      </c>
      <c r="K520" s="88">
        <f t="shared" si="50"/>
        <v>7.8992150885389911E-2</v>
      </c>
      <c r="M520" s="32">
        <f t="shared" si="51"/>
        <v>1.7340467725802722E-2</v>
      </c>
      <c r="N520" s="32">
        <f t="shared" si="52"/>
        <v>7.9940467725802725E-2</v>
      </c>
      <c r="O520" s="43">
        <f t="shared" si="53"/>
        <v>8.1538087320857766E-2</v>
      </c>
      <c r="Q520" s="78"/>
      <c r="R520" s="75"/>
    </row>
    <row r="521" spans="1:18" ht="12.6" customHeight="1">
      <c r="A521" s="31">
        <v>39133</v>
      </c>
      <c r="B521" s="64" t="s">
        <v>54</v>
      </c>
      <c r="C521" s="90">
        <v>6.275E-2</v>
      </c>
      <c r="D521" s="44" t="str">
        <f>IF(MONTH(A521)=MONTH(A522),"-",VLOOKUP(A521,'F03 inputs'!$AQ$8:$AV$3003,5))</f>
        <v>-</v>
      </c>
      <c r="E521" s="44" t="str">
        <f>IF(MONTH(A521)=MONTH(A522),"-",VLOOKUP(A521,'F03 inputs'!$AQ$8:$AV$3003,6))</f>
        <v>-</v>
      </c>
      <c r="F521" s="32">
        <f>VLOOKUP(B521,'F03 inputs'!$AW$9:$AZ$3003,3)</f>
        <v>-4.778620798263851E-4</v>
      </c>
      <c r="G521" s="32">
        <f>VLOOKUP(B521,'F03 inputs'!$AW$9:$AZ$3003,4)</f>
        <v>-5.1051065762202188E-4</v>
      </c>
      <c r="I521" s="32">
        <f t="shared" si="48"/>
        <v>1.4413077380935719E-2</v>
      </c>
      <c r="J521" s="32">
        <f t="shared" si="49"/>
        <v>7.7163077380935724E-2</v>
      </c>
      <c r="K521" s="88">
        <f t="shared" si="50"/>
        <v>7.8651612508659596E-2</v>
      </c>
      <c r="M521" s="32">
        <f t="shared" si="51"/>
        <v>1.68299570681807E-2</v>
      </c>
      <c r="N521" s="32">
        <f t="shared" si="52"/>
        <v>7.9579957068180704E-2</v>
      </c>
      <c r="O521" s="43">
        <f t="shared" si="53"/>
        <v>8.1163199459924007E-2</v>
      </c>
      <c r="Q521" s="78"/>
      <c r="R521" s="75"/>
    </row>
    <row r="522" spans="1:18" ht="12.6" customHeight="1">
      <c r="A522" s="31">
        <v>39134</v>
      </c>
      <c r="B522" s="64" t="s">
        <v>54</v>
      </c>
      <c r="C522" s="90">
        <v>6.2850000000000003E-2</v>
      </c>
      <c r="D522" s="44" t="str">
        <f>IF(MONTH(A522)=MONTH(A523),"-",VLOOKUP(A522,'F03 inputs'!$AQ$8:$AV$3003,5))</f>
        <v>-</v>
      </c>
      <c r="E522" s="44" t="str">
        <f>IF(MONTH(A522)=MONTH(A523),"-",VLOOKUP(A522,'F03 inputs'!$AQ$8:$AV$3003,6))</f>
        <v>-</v>
      </c>
      <c r="F522" s="32">
        <f>VLOOKUP(B522,'F03 inputs'!$AW$9:$AZ$3003,3)</f>
        <v>-4.778620798263851E-4</v>
      </c>
      <c r="G522" s="32">
        <f>VLOOKUP(B522,'F03 inputs'!$AW$9:$AZ$3003,4)</f>
        <v>-5.1051065762202188E-4</v>
      </c>
      <c r="I522" s="32">
        <f t="shared" si="48"/>
        <v>1.3935215301109333E-2</v>
      </c>
      <c r="J522" s="32">
        <f t="shared" si="49"/>
        <v>7.6785215301109336E-2</v>
      </c>
      <c r="K522" s="88">
        <f t="shared" si="50"/>
        <v>7.8259207623318838E-2</v>
      </c>
      <c r="M522" s="32">
        <f t="shared" si="51"/>
        <v>1.6319446410558679E-2</v>
      </c>
      <c r="N522" s="32">
        <f t="shared" si="52"/>
        <v>7.9169446410558675E-2</v>
      </c>
      <c r="O522" s="43">
        <f t="shared" si="53"/>
        <v>8.073639672179711E-2</v>
      </c>
      <c r="Q522" s="78"/>
      <c r="R522" s="75"/>
    </row>
    <row r="523" spans="1:18" ht="12.6" customHeight="1">
      <c r="A523" s="31">
        <v>39135</v>
      </c>
      <c r="B523" s="64" t="s">
        <v>54</v>
      </c>
      <c r="C523" s="90">
        <v>6.2950000000000006E-2</v>
      </c>
      <c r="D523" s="44" t="str">
        <f>IF(MONTH(A523)=MONTH(A524),"-",VLOOKUP(A523,'F03 inputs'!$AQ$8:$AV$3003,5))</f>
        <v>-</v>
      </c>
      <c r="E523" s="44" t="str">
        <f>IF(MONTH(A523)=MONTH(A524),"-",VLOOKUP(A523,'F03 inputs'!$AQ$8:$AV$3003,6))</f>
        <v>-</v>
      </c>
      <c r="F523" s="32">
        <f>VLOOKUP(B523,'F03 inputs'!$AW$9:$AZ$3003,3)</f>
        <v>-4.778620798263851E-4</v>
      </c>
      <c r="G523" s="32">
        <f>VLOOKUP(B523,'F03 inputs'!$AW$9:$AZ$3003,4)</f>
        <v>-5.1051065762202188E-4</v>
      </c>
      <c r="I523" s="32">
        <f t="shared" si="48"/>
        <v>1.3457353221282947E-2</v>
      </c>
      <c r="J523" s="32">
        <f t="shared" si="49"/>
        <v>7.6407353221282948E-2</v>
      </c>
      <c r="K523" s="88">
        <f t="shared" si="50"/>
        <v>7.7866874127853425E-2</v>
      </c>
      <c r="M523" s="32">
        <f t="shared" si="51"/>
        <v>1.5808935752936657E-2</v>
      </c>
      <c r="N523" s="32">
        <f t="shared" si="52"/>
        <v>7.875893575293666E-2</v>
      </c>
      <c r="O523" s="43">
        <f t="shared" si="53"/>
        <v>8.0309678243170479E-2</v>
      </c>
      <c r="Q523" s="78"/>
      <c r="R523" s="75"/>
    </row>
    <row r="524" spans="1:18" ht="12.6" customHeight="1">
      <c r="A524" s="31">
        <v>39136</v>
      </c>
      <c r="B524" s="64" t="s">
        <v>54</v>
      </c>
      <c r="C524" s="90">
        <v>6.3399999999999998E-2</v>
      </c>
      <c r="D524" s="44" t="str">
        <f>IF(MONTH(A524)=MONTH(A525),"-",VLOOKUP(A524,'F03 inputs'!$AQ$8:$AV$3003,5))</f>
        <v>-</v>
      </c>
      <c r="E524" s="44" t="str">
        <f>IF(MONTH(A524)=MONTH(A525),"-",VLOOKUP(A524,'F03 inputs'!$AQ$8:$AV$3003,6))</f>
        <v>-</v>
      </c>
      <c r="F524" s="32">
        <f>VLOOKUP(B524,'F03 inputs'!$AW$9:$AZ$3003,3)</f>
        <v>-4.778620798263851E-4</v>
      </c>
      <c r="G524" s="32">
        <f>VLOOKUP(B524,'F03 inputs'!$AW$9:$AZ$3003,4)</f>
        <v>-5.1051065762202188E-4</v>
      </c>
      <c r="I524" s="32">
        <f t="shared" si="48"/>
        <v>1.2979491141456561E-2</v>
      </c>
      <c r="J524" s="32">
        <f t="shared" si="49"/>
        <v>7.6379491141456562E-2</v>
      </c>
      <c r="K524" s="88">
        <f t="shared" si="50"/>
        <v>7.7837947808213626E-2</v>
      </c>
      <c r="M524" s="32">
        <f t="shared" si="51"/>
        <v>1.5298425095314636E-2</v>
      </c>
      <c r="N524" s="32">
        <f t="shared" si="52"/>
        <v>7.8698425095314634E-2</v>
      </c>
      <c r="O524" s="43">
        <f t="shared" si="53"/>
        <v>8.0246785623435457E-2</v>
      </c>
      <c r="Q524" s="78"/>
      <c r="R524" s="75"/>
    </row>
    <row r="525" spans="1:18" ht="12.6" customHeight="1">
      <c r="A525" s="31">
        <v>39139</v>
      </c>
      <c r="B525" s="64" t="s">
        <v>54</v>
      </c>
      <c r="C525" s="90">
        <v>6.2850000000000003E-2</v>
      </c>
      <c r="D525" s="44" t="str">
        <f>IF(MONTH(A525)=MONTH(A526),"-",VLOOKUP(A525,'F03 inputs'!$AQ$8:$AV$3003,5))</f>
        <v>-</v>
      </c>
      <c r="E525" s="44" t="str">
        <f>IF(MONTH(A525)=MONTH(A526),"-",VLOOKUP(A525,'F03 inputs'!$AQ$8:$AV$3003,6))</f>
        <v>-</v>
      </c>
      <c r="F525" s="32">
        <f>VLOOKUP(B525,'F03 inputs'!$AW$9:$AZ$3003,3)</f>
        <v>-4.778620798263851E-4</v>
      </c>
      <c r="G525" s="32">
        <f>VLOOKUP(B525,'F03 inputs'!$AW$9:$AZ$3003,4)</f>
        <v>-5.1051065762202188E-4</v>
      </c>
      <c r="I525" s="32">
        <f t="shared" si="48"/>
        <v>1.2501629061630175E-2</v>
      </c>
      <c r="J525" s="32">
        <f t="shared" si="49"/>
        <v>7.5351629061630176E-2</v>
      </c>
      <c r="K525" s="88">
        <f t="shared" si="50"/>
        <v>7.6771096062190569E-2</v>
      </c>
      <c r="M525" s="32">
        <f t="shared" si="51"/>
        <v>1.4787914437692614E-2</v>
      </c>
      <c r="N525" s="32">
        <f t="shared" si="52"/>
        <v>7.7637914437692621E-2</v>
      </c>
      <c r="O525" s="43">
        <f t="shared" si="53"/>
        <v>7.9144825877251135E-2</v>
      </c>
      <c r="Q525" s="78"/>
      <c r="R525" s="75"/>
    </row>
    <row r="526" spans="1:18" ht="12.6" customHeight="1">
      <c r="A526" s="31">
        <v>39140</v>
      </c>
      <c r="B526" s="64" t="s">
        <v>54</v>
      </c>
      <c r="C526" s="90">
        <v>6.2300000000000001E-2</v>
      </c>
      <c r="D526" s="44" t="str">
        <f>IF(MONTH(A526)=MONTH(A527),"-",VLOOKUP(A526,'F03 inputs'!$AQ$8:$AV$3003,5))</f>
        <v>-</v>
      </c>
      <c r="E526" s="44" t="str">
        <f>IF(MONTH(A526)=MONTH(A527),"-",VLOOKUP(A526,'F03 inputs'!$AQ$8:$AV$3003,6))</f>
        <v>-</v>
      </c>
      <c r="F526" s="32">
        <f>VLOOKUP(B526,'F03 inputs'!$AW$9:$AZ$3003,3)</f>
        <v>-4.778620798263851E-4</v>
      </c>
      <c r="G526" s="32">
        <f>VLOOKUP(B526,'F03 inputs'!$AW$9:$AZ$3003,4)</f>
        <v>-5.1051065762202188E-4</v>
      </c>
      <c r="I526" s="32">
        <f t="shared" si="48"/>
        <v>1.2023766981803789E-2</v>
      </c>
      <c r="J526" s="32">
        <f t="shared" si="49"/>
        <v>7.432376698180379E-2</v>
      </c>
      <c r="K526" s="88">
        <f t="shared" si="50"/>
        <v>7.5704772566395295E-2</v>
      </c>
      <c r="M526" s="32">
        <f t="shared" si="51"/>
        <v>1.4277403780070592E-2</v>
      </c>
      <c r="N526" s="32">
        <f t="shared" si="52"/>
        <v>7.6577403780070594E-2</v>
      </c>
      <c r="O526" s="43">
        <f t="shared" si="53"/>
        <v>7.804342847249468E-2</v>
      </c>
      <c r="Q526" s="78"/>
      <c r="R526" s="75"/>
    </row>
    <row r="527" spans="1:18" ht="12.6" customHeight="1">
      <c r="A527" s="31">
        <v>39141</v>
      </c>
      <c r="B527" s="64" t="s">
        <v>54</v>
      </c>
      <c r="C527" s="90">
        <v>6.2E-2</v>
      </c>
      <c r="D527" s="44">
        <f>IF(MONTH(A527)=MONTH(A528),"-",VLOOKUP(A527,'F03 inputs'!$AQ$8:$AV$3003,5))</f>
        <v>1.15459049019774E-2</v>
      </c>
      <c r="E527" s="44">
        <f>IF(MONTH(A527)=MONTH(A528),"-",VLOOKUP(A527,'F03 inputs'!$AQ$8:$AV$3003,6))</f>
        <v>1.3766893122448564E-2</v>
      </c>
      <c r="F527" s="32">
        <f>VLOOKUP(B527,'F03 inputs'!$AW$9:$AZ$3003,3)</f>
        <v>-4.778620798263851E-4</v>
      </c>
      <c r="G527" s="32">
        <f>VLOOKUP(B527,'F03 inputs'!$AW$9:$AZ$3003,4)</f>
        <v>-5.1051065762202188E-4</v>
      </c>
      <c r="I527" s="32">
        <f t="shared" si="48"/>
        <v>1.15459049019774E-2</v>
      </c>
      <c r="J527" s="32">
        <f t="shared" si="49"/>
        <v>7.3545904901977405E-2</v>
      </c>
      <c r="K527" s="88">
        <f t="shared" si="50"/>
        <v>7.4898154933940253E-2</v>
      </c>
      <c r="M527" s="32">
        <f t="shared" si="51"/>
        <v>1.3766893122448564E-2</v>
      </c>
      <c r="N527" s="32">
        <f t="shared" si="52"/>
        <v>7.5766893122448567E-2</v>
      </c>
      <c r="O527" s="43">
        <f t="shared" si="53"/>
        <v>7.7202048645805821E-2</v>
      </c>
      <c r="Q527" s="78"/>
      <c r="R527" s="75"/>
    </row>
    <row r="528" spans="1:18" ht="12.6" customHeight="1">
      <c r="A528" s="31">
        <v>39142</v>
      </c>
      <c r="B528" s="64" t="s">
        <v>55</v>
      </c>
      <c r="C528" s="90">
        <v>6.1749999999999999E-2</v>
      </c>
      <c r="D528" s="44" t="str">
        <f>IF(MONTH(A528)=MONTH(A529),"-",VLOOKUP(A528,'F03 inputs'!$AQ$8:$AV$3003,5))</f>
        <v>-</v>
      </c>
      <c r="E528" s="44" t="str">
        <f>IF(MONTH(A528)=MONTH(A529),"-",VLOOKUP(A528,'F03 inputs'!$AQ$8:$AV$3003,6))</f>
        <v>-</v>
      </c>
      <c r="F528" s="32">
        <f>VLOOKUP(B528,'F03 inputs'!$AW$9:$AZ$3003,3)</f>
        <v>-1.7698983303456958E-4</v>
      </c>
      <c r="G528" s="32">
        <f>VLOOKUP(B528,'F03 inputs'!$AW$9:$AZ$3003,4)</f>
        <v>-2.3335624188920311E-4</v>
      </c>
      <c r="I528" s="32">
        <f t="shared" si="48"/>
        <v>1.1368915068942831E-2</v>
      </c>
      <c r="J528" s="32">
        <f t="shared" si="49"/>
        <v>7.311891506894283E-2</v>
      </c>
      <c r="K528" s="88">
        <f t="shared" si="50"/>
        <v>7.4455509004157649E-2</v>
      </c>
      <c r="M528" s="32">
        <f t="shared" si="51"/>
        <v>1.353353688055936E-2</v>
      </c>
      <c r="N528" s="32">
        <f t="shared" si="52"/>
        <v>7.528353688055936E-2</v>
      </c>
      <c r="O528" s="43">
        <f t="shared" si="53"/>
        <v>7.6700439611870896E-2</v>
      </c>
      <c r="Q528" s="78"/>
      <c r="R528" s="75"/>
    </row>
    <row r="529" spans="1:18" ht="12.6" customHeight="1">
      <c r="A529" s="31">
        <v>39143</v>
      </c>
      <c r="B529" s="64" t="s">
        <v>55</v>
      </c>
      <c r="C529" s="90">
        <v>6.1900000000000004E-2</v>
      </c>
      <c r="D529" s="44" t="str">
        <f>IF(MONTH(A529)=MONTH(A530),"-",VLOOKUP(A529,'F03 inputs'!$AQ$8:$AV$3003,5))</f>
        <v>-</v>
      </c>
      <c r="E529" s="44" t="str">
        <f>IF(MONTH(A529)=MONTH(A530),"-",VLOOKUP(A529,'F03 inputs'!$AQ$8:$AV$3003,6))</f>
        <v>-</v>
      </c>
      <c r="F529" s="32">
        <f>VLOOKUP(B529,'F03 inputs'!$AW$9:$AZ$3003,3)</f>
        <v>-1.7698983303456958E-4</v>
      </c>
      <c r="G529" s="32">
        <f>VLOOKUP(B529,'F03 inputs'!$AW$9:$AZ$3003,4)</f>
        <v>-2.3335624188920311E-4</v>
      </c>
      <c r="I529" s="32">
        <f t="shared" si="48"/>
        <v>1.1191925235908262E-2</v>
      </c>
      <c r="J529" s="32">
        <f t="shared" si="49"/>
        <v>7.3091925235908267E-2</v>
      </c>
      <c r="K529" s="88">
        <f t="shared" si="50"/>
        <v>7.4427532619581127E-2</v>
      </c>
      <c r="M529" s="32">
        <f t="shared" si="51"/>
        <v>1.3300180638670157E-2</v>
      </c>
      <c r="N529" s="32">
        <f t="shared" si="52"/>
        <v>7.5200180638670164E-2</v>
      </c>
      <c r="O529" s="43">
        <f t="shared" si="53"/>
        <v>7.6613947430692164E-2</v>
      </c>
      <c r="Q529" s="78"/>
      <c r="R529" s="75"/>
    </row>
    <row r="530" spans="1:18" ht="12.6" customHeight="1">
      <c r="A530" s="31">
        <v>39146</v>
      </c>
      <c r="B530" s="64" t="s">
        <v>55</v>
      </c>
      <c r="C530" s="90">
        <v>6.1249999999999999E-2</v>
      </c>
      <c r="D530" s="44" t="str">
        <f>IF(MONTH(A530)=MONTH(A531),"-",VLOOKUP(A530,'F03 inputs'!$AQ$8:$AV$3003,5))</f>
        <v>-</v>
      </c>
      <c r="E530" s="44" t="str">
        <f>IF(MONTH(A530)=MONTH(A531),"-",VLOOKUP(A530,'F03 inputs'!$AQ$8:$AV$3003,6))</f>
        <v>-</v>
      </c>
      <c r="F530" s="32">
        <f>VLOOKUP(B530,'F03 inputs'!$AW$9:$AZ$3003,3)</f>
        <v>-1.7698983303456958E-4</v>
      </c>
      <c r="G530" s="32">
        <f>VLOOKUP(B530,'F03 inputs'!$AW$9:$AZ$3003,4)</f>
        <v>-2.3335624188920311E-4</v>
      </c>
      <c r="I530" s="32">
        <f t="shared" si="48"/>
        <v>1.1014935402873693E-2</v>
      </c>
      <c r="J530" s="32">
        <f t="shared" si="49"/>
        <v>7.2264935402873695E-2</v>
      </c>
      <c r="K530" s="88">
        <f t="shared" si="50"/>
        <v>7.3570490625068929E-2</v>
      </c>
      <c r="M530" s="32">
        <f t="shared" si="51"/>
        <v>1.3066824396780953E-2</v>
      </c>
      <c r="N530" s="32">
        <f t="shared" si="52"/>
        <v>7.4316824396780945E-2</v>
      </c>
      <c r="O530" s="43">
        <f t="shared" si="53"/>
        <v>7.5697571993886603E-2</v>
      </c>
      <c r="Q530" s="78"/>
      <c r="R530" s="75"/>
    </row>
    <row r="531" spans="1:18" ht="12.6" customHeight="1">
      <c r="A531" s="31">
        <v>39147</v>
      </c>
      <c r="B531" s="64" t="s">
        <v>55</v>
      </c>
      <c r="C531" s="90">
        <v>6.1500000000000006E-2</v>
      </c>
      <c r="D531" s="44" t="str">
        <f>IF(MONTH(A531)=MONTH(A532),"-",VLOOKUP(A531,'F03 inputs'!$AQ$8:$AV$3003,5))</f>
        <v>-</v>
      </c>
      <c r="E531" s="44" t="str">
        <f>IF(MONTH(A531)=MONTH(A532),"-",VLOOKUP(A531,'F03 inputs'!$AQ$8:$AV$3003,6))</f>
        <v>-</v>
      </c>
      <c r="F531" s="32">
        <f>VLOOKUP(B531,'F03 inputs'!$AW$9:$AZ$3003,3)</f>
        <v>-1.7698983303456958E-4</v>
      </c>
      <c r="G531" s="32">
        <f>VLOOKUP(B531,'F03 inputs'!$AW$9:$AZ$3003,4)</f>
        <v>-2.3335624188920311E-4</v>
      </c>
      <c r="I531" s="32">
        <f t="shared" si="48"/>
        <v>1.0837945569839124E-2</v>
      </c>
      <c r="J531" s="32">
        <f t="shared" si="49"/>
        <v>7.2337945569839135E-2</v>
      </c>
      <c r="K531" s="88">
        <f t="shared" si="50"/>
        <v>7.3646140162155316E-2</v>
      </c>
      <c r="M531" s="32">
        <f t="shared" si="51"/>
        <v>1.2833468154891749E-2</v>
      </c>
      <c r="N531" s="32">
        <f t="shared" si="52"/>
        <v>7.4333468154891752E-2</v>
      </c>
      <c r="O531" s="43">
        <f t="shared" si="53"/>
        <v>7.571483427687542E-2</v>
      </c>
      <c r="Q531" s="78"/>
      <c r="R531" s="75"/>
    </row>
    <row r="532" spans="1:18" ht="12.6" customHeight="1">
      <c r="A532" s="31">
        <v>39148</v>
      </c>
      <c r="B532" s="64" t="s">
        <v>55</v>
      </c>
      <c r="C532" s="90">
        <v>6.1699999999999998E-2</v>
      </c>
      <c r="D532" s="44" t="str">
        <f>IF(MONTH(A532)=MONTH(A533),"-",VLOOKUP(A532,'F03 inputs'!$AQ$8:$AV$3003,5))</f>
        <v>-</v>
      </c>
      <c r="E532" s="44" t="str">
        <f>IF(MONTH(A532)=MONTH(A533),"-",VLOOKUP(A532,'F03 inputs'!$AQ$8:$AV$3003,6))</f>
        <v>-</v>
      </c>
      <c r="F532" s="32">
        <f>VLOOKUP(B532,'F03 inputs'!$AW$9:$AZ$3003,3)</f>
        <v>-1.7698983303456958E-4</v>
      </c>
      <c r="G532" s="32">
        <f>VLOOKUP(B532,'F03 inputs'!$AW$9:$AZ$3003,4)</f>
        <v>-2.3335624188920311E-4</v>
      </c>
      <c r="I532" s="32">
        <f t="shared" si="48"/>
        <v>1.0660955736804555E-2</v>
      </c>
      <c r="J532" s="32">
        <f t="shared" si="49"/>
        <v>7.2360955736804553E-2</v>
      </c>
      <c r="K532" s="88">
        <f t="shared" si="50"/>
        <v>7.3669982715590443E-2</v>
      </c>
      <c r="M532" s="32">
        <f t="shared" si="51"/>
        <v>1.2600111913002546E-2</v>
      </c>
      <c r="N532" s="32">
        <f t="shared" si="52"/>
        <v>7.4300111913002537E-2</v>
      </c>
      <c r="O532" s="43">
        <f t="shared" si="53"/>
        <v>7.568023857057371E-2</v>
      </c>
      <c r="Q532" s="78"/>
      <c r="R532" s="75"/>
    </row>
    <row r="533" spans="1:18" ht="12.6" customHeight="1">
      <c r="A533" s="31">
        <v>39149</v>
      </c>
      <c r="B533" s="64" t="s">
        <v>55</v>
      </c>
      <c r="C533" s="90">
        <v>6.1600000000000002E-2</v>
      </c>
      <c r="D533" s="44" t="str">
        <f>IF(MONTH(A533)=MONTH(A534),"-",VLOOKUP(A533,'F03 inputs'!$AQ$8:$AV$3003,5))</f>
        <v>-</v>
      </c>
      <c r="E533" s="44" t="str">
        <f>IF(MONTH(A533)=MONTH(A534),"-",VLOOKUP(A533,'F03 inputs'!$AQ$8:$AV$3003,6))</f>
        <v>-</v>
      </c>
      <c r="F533" s="32">
        <f>VLOOKUP(B533,'F03 inputs'!$AW$9:$AZ$3003,3)</f>
        <v>-1.7698983303456958E-4</v>
      </c>
      <c r="G533" s="32">
        <f>VLOOKUP(B533,'F03 inputs'!$AW$9:$AZ$3003,4)</f>
        <v>-2.3335624188920311E-4</v>
      </c>
      <c r="I533" s="32">
        <f t="shared" si="48"/>
        <v>1.0483965903769986E-2</v>
      </c>
      <c r="J533" s="32">
        <f t="shared" si="49"/>
        <v>7.2083965903769989E-2</v>
      </c>
      <c r="K533" s="88">
        <f t="shared" si="50"/>
        <v>7.3382990438873863E-2</v>
      </c>
      <c r="M533" s="32">
        <f t="shared" si="51"/>
        <v>1.2366755671113342E-2</v>
      </c>
      <c r="N533" s="32">
        <f t="shared" si="52"/>
        <v>7.3966755671113341E-2</v>
      </c>
      <c r="O533" s="43">
        <f t="shared" si="53"/>
        <v>7.5334525907240657E-2</v>
      </c>
      <c r="Q533" s="78"/>
      <c r="R533" s="75"/>
    </row>
    <row r="534" spans="1:18" ht="12.6" customHeight="1">
      <c r="A534" s="31">
        <v>39150</v>
      </c>
      <c r="B534" s="64" t="s">
        <v>55</v>
      </c>
      <c r="C534" s="90">
        <v>6.1849999999999995E-2</v>
      </c>
      <c r="D534" s="44" t="str">
        <f>IF(MONTH(A534)=MONTH(A535),"-",VLOOKUP(A534,'F03 inputs'!$AQ$8:$AV$3003,5))</f>
        <v>-</v>
      </c>
      <c r="E534" s="44" t="str">
        <f>IF(MONTH(A534)=MONTH(A535),"-",VLOOKUP(A534,'F03 inputs'!$AQ$8:$AV$3003,6))</f>
        <v>-</v>
      </c>
      <c r="F534" s="32">
        <f>VLOOKUP(B534,'F03 inputs'!$AW$9:$AZ$3003,3)</f>
        <v>-1.7698983303456958E-4</v>
      </c>
      <c r="G534" s="32">
        <f>VLOOKUP(B534,'F03 inputs'!$AW$9:$AZ$3003,4)</f>
        <v>-2.3335624188920311E-4</v>
      </c>
      <c r="I534" s="32">
        <f t="shared" si="48"/>
        <v>1.0306976070735416E-2</v>
      </c>
      <c r="J534" s="32">
        <f t="shared" si="49"/>
        <v>7.2156976070735415E-2</v>
      </c>
      <c r="K534" s="88">
        <f t="shared" si="50"/>
        <v>7.3458633369653636E-2</v>
      </c>
      <c r="M534" s="32">
        <f t="shared" si="51"/>
        <v>1.2133399429224138E-2</v>
      </c>
      <c r="N534" s="32">
        <f t="shared" si="52"/>
        <v>7.3983399429224134E-2</v>
      </c>
      <c r="O534" s="43">
        <f t="shared" si="53"/>
        <v>7.5351785277000038E-2</v>
      </c>
      <c r="Q534" s="78"/>
      <c r="R534" s="75"/>
    </row>
    <row r="535" spans="1:18" ht="12.6" customHeight="1">
      <c r="A535" s="31">
        <v>39153</v>
      </c>
      <c r="B535" s="64" t="s">
        <v>55</v>
      </c>
      <c r="C535" s="90">
        <v>6.2449999999999999E-2</v>
      </c>
      <c r="D535" s="44" t="str">
        <f>IF(MONTH(A535)=MONTH(A536),"-",VLOOKUP(A535,'F03 inputs'!$AQ$8:$AV$3003,5))</f>
        <v>-</v>
      </c>
      <c r="E535" s="44" t="str">
        <f>IF(MONTH(A535)=MONTH(A536),"-",VLOOKUP(A535,'F03 inputs'!$AQ$8:$AV$3003,6))</f>
        <v>-</v>
      </c>
      <c r="F535" s="32">
        <f>VLOOKUP(B535,'F03 inputs'!$AW$9:$AZ$3003,3)</f>
        <v>-1.7698983303456958E-4</v>
      </c>
      <c r="G535" s="32">
        <f>VLOOKUP(B535,'F03 inputs'!$AW$9:$AZ$3003,4)</f>
        <v>-2.3335624188920311E-4</v>
      </c>
      <c r="I535" s="32">
        <f t="shared" si="48"/>
        <v>1.0129986237700847E-2</v>
      </c>
      <c r="J535" s="32">
        <f t="shared" si="49"/>
        <v>7.2579986237700844E-2</v>
      </c>
      <c r="K535" s="88">
        <f t="shared" si="50"/>
        <v>7.3896949838267334E-2</v>
      </c>
      <c r="M535" s="32">
        <f t="shared" si="51"/>
        <v>1.1900043187334935E-2</v>
      </c>
      <c r="N535" s="32">
        <f t="shared" si="52"/>
        <v>7.435004318733493E-2</v>
      </c>
      <c r="O535" s="43">
        <f t="shared" si="53"/>
        <v>7.5732025417824644E-2</v>
      </c>
      <c r="Q535" s="78"/>
      <c r="R535" s="75"/>
    </row>
    <row r="536" spans="1:18" ht="12.6" customHeight="1">
      <c r="A536" s="31">
        <v>39154</v>
      </c>
      <c r="B536" s="64" t="s">
        <v>55</v>
      </c>
      <c r="C536" s="90">
        <v>6.1950000000000005E-2</v>
      </c>
      <c r="D536" s="44" t="str">
        <f>IF(MONTH(A536)=MONTH(A537),"-",VLOOKUP(A536,'F03 inputs'!$AQ$8:$AV$3003,5))</f>
        <v>-</v>
      </c>
      <c r="E536" s="44" t="str">
        <f>IF(MONTH(A536)=MONTH(A537),"-",VLOOKUP(A536,'F03 inputs'!$AQ$8:$AV$3003,6))</f>
        <v>-</v>
      </c>
      <c r="F536" s="32">
        <f>VLOOKUP(B536,'F03 inputs'!$AW$9:$AZ$3003,3)</f>
        <v>-1.7698983303456958E-4</v>
      </c>
      <c r="G536" s="32">
        <f>VLOOKUP(B536,'F03 inputs'!$AW$9:$AZ$3003,4)</f>
        <v>-2.3335624188920311E-4</v>
      </c>
      <c r="I536" s="32">
        <f t="shared" si="48"/>
        <v>9.9529964046662783E-3</v>
      </c>
      <c r="J536" s="32">
        <f t="shared" si="49"/>
        <v>7.1902996404666283E-2</v>
      </c>
      <c r="K536" s="88">
        <f t="shared" si="50"/>
        <v>7.3195506627658835E-2</v>
      </c>
      <c r="M536" s="32">
        <f t="shared" si="51"/>
        <v>1.1666686945445731E-2</v>
      </c>
      <c r="N536" s="32">
        <f t="shared" si="52"/>
        <v>7.3616686945445736E-2</v>
      </c>
      <c r="O536" s="43">
        <f t="shared" si="53"/>
        <v>7.497154109465165E-2</v>
      </c>
      <c r="Q536" s="78"/>
      <c r="R536" s="75"/>
    </row>
    <row r="537" spans="1:18" ht="12.6" customHeight="1">
      <c r="A537" s="31">
        <v>39155</v>
      </c>
      <c r="B537" s="64" t="s">
        <v>55</v>
      </c>
      <c r="C537" s="90">
        <v>6.1349999999999995E-2</v>
      </c>
      <c r="D537" s="44" t="str">
        <f>IF(MONTH(A537)=MONTH(A538),"-",VLOOKUP(A537,'F03 inputs'!$AQ$8:$AV$3003,5))</f>
        <v>-</v>
      </c>
      <c r="E537" s="44" t="str">
        <f>IF(MONTH(A537)=MONTH(A538),"-",VLOOKUP(A537,'F03 inputs'!$AQ$8:$AV$3003,6))</f>
        <v>-</v>
      </c>
      <c r="F537" s="32">
        <f>VLOOKUP(B537,'F03 inputs'!$AW$9:$AZ$3003,3)</f>
        <v>-1.7698983303456958E-4</v>
      </c>
      <c r="G537" s="32">
        <f>VLOOKUP(B537,'F03 inputs'!$AW$9:$AZ$3003,4)</f>
        <v>-2.3335624188920311E-4</v>
      </c>
      <c r="I537" s="32">
        <f t="shared" si="48"/>
        <v>9.7760065716317093E-3</v>
      </c>
      <c r="J537" s="32">
        <f t="shared" si="49"/>
        <v>7.1126006571631706E-2</v>
      </c>
      <c r="K537" s="88">
        <f t="shared" si="50"/>
        <v>7.2390733774338578E-2</v>
      </c>
      <c r="M537" s="32">
        <f t="shared" si="51"/>
        <v>1.1433330703556528E-2</v>
      </c>
      <c r="N537" s="32">
        <f t="shared" si="52"/>
        <v>7.2783330703556526E-2</v>
      </c>
      <c r="O537" s="43">
        <f t="shared" si="53"/>
        <v>7.410768401063228E-2</v>
      </c>
      <c r="Q537" s="78"/>
      <c r="R537" s="75"/>
    </row>
    <row r="538" spans="1:18" ht="12.6" customHeight="1">
      <c r="A538" s="31">
        <v>39156</v>
      </c>
      <c r="B538" s="64" t="s">
        <v>55</v>
      </c>
      <c r="C538" s="90">
        <v>6.2149999999999997E-2</v>
      </c>
      <c r="D538" s="44" t="str">
        <f>IF(MONTH(A538)=MONTH(A539),"-",VLOOKUP(A538,'F03 inputs'!$AQ$8:$AV$3003,5))</f>
        <v>-</v>
      </c>
      <c r="E538" s="44" t="str">
        <f>IF(MONTH(A538)=MONTH(A539),"-",VLOOKUP(A538,'F03 inputs'!$AQ$8:$AV$3003,6))</f>
        <v>-</v>
      </c>
      <c r="F538" s="32">
        <f>VLOOKUP(B538,'F03 inputs'!$AW$9:$AZ$3003,3)</f>
        <v>-1.7698983303456958E-4</v>
      </c>
      <c r="G538" s="32">
        <f>VLOOKUP(B538,'F03 inputs'!$AW$9:$AZ$3003,4)</f>
        <v>-2.3335624188920311E-4</v>
      </c>
      <c r="I538" s="32">
        <f t="shared" si="48"/>
        <v>9.5990167385971402E-3</v>
      </c>
      <c r="J538" s="32">
        <f t="shared" si="49"/>
        <v>7.1749016738597141E-2</v>
      </c>
      <c r="K538" s="88">
        <f t="shared" si="50"/>
        <v>7.3035997089336169E-2</v>
      </c>
      <c r="M538" s="32">
        <f t="shared" si="51"/>
        <v>1.1199974461667324E-2</v>
      </c>
      <c r="N538" s="32">
        <f t="shared" si="52"/>
        <v>7.3349974461667328E-2</v>
      </c>
      <c r="O538" s="43">
        <f t="shared" si="53"/>
        <v>7.4695029150048997E-2</v>
      </c>
      <c r="Q538" s="78"/>
      <c r="R538" s="75"/>
    </row>
    <row r="539" spans="1:18" ht="12.6" customHeight="1">
      <c r="A539" s="31">
        <v>39157</v>
      </c>
      <c r="B539" s="64" t="s">
        <v>55</v>
      </c>
      <c r="C539" s="90">
        <v>6.2950000000000006E-2</v>
      </c>
      <c r="D539" s="44" t="str">
        <f>IF(MONTH(A539)=MONTH(A540),"-",VLOOKUP(A539,'F03 inputs'!$AQ$8:$AV$3003,5))</f>
        <v>-</v>
      </c>
      <c r="E539" s="44" t="str">
        <f>IF(MONTH(A539)=MONTH(A540),"-",VLOOKUP(A539,'F03 inputs'!$AQ$8:$AV$3003,6))</f>
        <v>-</v>
      </c>
      <c r="F539" s="32">
        <f>VLOOKUP(B539,'F03 inputs'!$AW$9:$AZ$3003,3)</f>
        <v>-1.7698983303456958E-4</v>
      </c>
      <c r="G539" s="32">
        <f>VLOOKUP(B539,'F03 inputs'!$AW$9:$AZ$3003,4)</f>
        <v>-2.3335624188920311E-4</v>
      </c>
      <c r="I539" s="32">
        <f t="shared" si="48"/>
        <v>9.4220269055625711E-3</v>
      </c>
      <c r="J539" s="32">
        <f t="shared" si="49"/>
        <v>7.2372026905562575E-2</v>
      </c>
      <c r="K539" s="88">
        <f t="shared" si="50"/>
        <v>7.3681454475167607E-2</v>
      </c>
      <c r="M539" s="32">
        <f t="shared" si="51"/>
        <v>1.096661821977812E-2</v>
      </c>
      <c r="N539" s="32">
        <f t="shared" si="52"/>
        <v>7.391661821977813E-2</v>
      </c>
      <c r="O539" s="43">
        <f t="shared" si="53"/>
        <v>7.5282534832040282E-2</v>
      </c>
      <c r="Q539" s="78"/>
      <c r="R539" s="75"/>
    </row>
    <row r="540" spans="1:18" ht="12.6" customHeight="1">
      <c r="A540" s="31">
        <v>39160</v>
      </c>
      <c r="B540" s="64" t="s">
        <v>55</v>
      </c>
      <c r="C540" s="90">
        <v>6.2950000000000006E-2</v>
      </c>
      <c r="D540" s="44" t="str">
        <f>IF(MONTH(A540)=MONTH(A541),"-",VLOOKUP(A540,'F03 inputs'!$AQ$8:$AV$3003,5))</f>
        <v>-</v>
      </c>
      <c r="E540" s="44" t="str">
        <f>IF(MONTH(A540)=MONTH(A541),"-",VLOOKUP(A540,'F03 inputs'!$AQ$8:$AV$3003,6))</f>
        <v>-</v>
      </c>
      <c r="F540" s="32">
        <f>VLOOKUP(B540,'F03 inputs'!$AW$9:$AZ$3003,3)</f>
        <v>-1.7698983303456958E-4</v>
      </c>
      <c r="G540" s="32">
        <f>VLOOKUP(B540,'F03 inputs'!$AW$9:$AZ$3003,4)</f>
        <v>-2.3335624188920311E-4</v>
      </c>
      <c r="I540" s="32">
        <f t="shared" si="48"/>
        <v>9.2450370725280021E-3</v>
      </c>
      <c r="J540" s="32">
        <f t="shared" si="49"/>
        <v>7.2195037072528001E-2</v>
      </c>
      <c r="K540" s="88">
        <f t="shared" si="50"/>
        <v>7.3498067917003862E-2</v>
      </c>
      <c r="M540" s="32">
        <f t="shared" si="51"/>
        <v>1.0733261977888917E-2</v>
      </c>
      <c r="N540" s="32">
        <f t="shared" si="52"/>
        <v>7.3683261977888923E-2</v>
      </c>
      <c r="O540" s="43">
        <f t="shared" si="53"/>
        <v>7.5040567751814669E-2</v>
      </c>
      <c r="Q540" s="78"/>
      <c r="R540" s="75"/>
    </row>
    <row r="541" spans="1:18" ht="12.6" customHeight="1">
      <c r="A541" s="31">
        <v>39161</v>
      </c>
      <c r="B541" s="64" t="s">
        <v>55</v>
      </c>
      <c r="C541" s="90">
        <v>6.3099999999999989E-2</v>
      </c>
      <c r="D541" s="44" t="str">
        <f>IF(MONTH(A541)=MONTH(A542),"-",VLOOKUP(A541,'F03 inputs'!$AQ$8:$AV$3003,5))</f>
        <v>-</v>
      </c>
      <c r="E541" s="44" t="str">
        <f>IF(MONTH(A541)=MONTH(A542),"-",VLOOKUP(A541,'F03 inputs'!$AQ$8:$AV$3003,6))</f>
        <v>-</v>
      </c>
      <c r="F541" s="32">
        <f>VLOOKUP(B541,'F03 inputs'!$AW$9:$AZ$3003,3)</f>
        <v>-1.7698983303456958E-4</v>
      </c>
      <c r="G541" s="32">
        <f>VLOOKUP(B541,'F03 inputs'!$AW$9:$AZ$3003,4)</f>
        <v>-2.3335624188920311E-4</v>
      </c>
      <c r="I541" s="32">
        <f t="shared" si="48"/>
        <v>9.068047239493433E-3</v>
      </c>
      <c r="J541" s="32">
        <f t="shared" si="49"/>
        <v>7.2168047239493424E-2</v>
      </c>
      <c r="K541" s="88">
        <f t="shared" si="50"/>
        <v>7.347010400008358E-2</v>
      </c>
      <c r="M541" s="32">
        <f t="shared" si="51"/>
        <v>1.0499905735999713E-2</v>
      </c>
      <c r="N541" s="32">
        <f t="shared" si="52"/>
        <v>7.3599905735999699E-2</v>
      </c>
      <c r="O541" s="43">
        <f t="shared" si="53"/>
        <v>7.4954142267086743E-2</v>
      </c>
      <c r="Q541" s="78"/>
      <c r="R541" s="75"/>
    </row>
    <row r="542" spans="1:18" ht="12.6" customHeight="1">
      <c r="A542" s="31">
        <v>39162</v>
      </c>
      <c r="B542" s="64" t="s">
        <v>55</v>
      </c>
      <c r="C542" s="90">
        <v>6.3149999999999998E-2</v>
      </c>
      <c r="D542" s="44" t="str">
        <f>IF(MONTH(A542)=MONTH(A543),"-",VLOOKUP(A542,'F03 inputs'!$AQ$8:$AV$3003,5))</f>
        <v>-</v>
      </c>
      <c r="E542" s="44" t="str">
        <f>IF(MONTH(A542)=MONTH(A543),"-",VLOOKUP(A542,'F03 inputs'!$AQ$8:$AV$3003,6))</f>
        <v>-</v>
      </c>
      <c r="F542" s="32">
        <f>VLOOKUP(B542,'F03 inputs'!$AW$9:$AZ$3003,3)</f>
        <v>-1.7698983303456958E-4</v>
      </c>
      <c r="G542" s="32">
        <f>VLOOKUP(B542,'F03 inputs'!$AW$9:$AZ$3003,4)</f>
        <v>-2.3335624188920311E-4</v>
      </c>
      <c r="I542" s="32">
        <f t="shared" si="48"/>
        <v>8.8910574064588639E-3</v>
      </c>
      <c r="J542" s="32">
        <f t="shared" si="49"/>
        <v>7.2041057406458858E-2</v>
      </c>
      <c r="K542" s="88">
        <f t="shared" si="50"/>
        <v>7.3338535894518886E-2</v>
      </c>
      <c r="M542" s="32">
        <f t="shared" si="51"/>
        <v>1.0266549494110509E-2</v>
      </c>
      <c r="N542" s="32">
        <f t="shared" si="52"/>
        <v>7.34165494941105E-2</v>
      </c>
      <c r="O542" s="43">
        <f t="shared" si="53"/>
        <v>7.4764046929015837E-2</v>
      </c>
      <c r="Q542" s="78"/>
      <c r="R542" s="75"/>
    </row>
    <row r="543" spans="1:18" ht="12.6" customHeight="1">
      <c r="A543" s="31">
        <v>39163</v>
      </c>
      <c r="B543" s="64" t="s">
        <v>55</v>
      </c>
      <c r="C543" s="90">
        <v>6.3049999999999995E-2</v>
      </c>
      <c r="D543" s="44" t="str">
        <f>IF(MONTH(A543)=MONTH(A544),"-",VLOOKUP(A543,'F03 inputs'!$AQ$8:$AV$3003,5))</f>
        <v>-</v>
      </c>
      <c r="E543" s="44" t="str">
        <f>IF(MONTH(A543)=MONTH(A544),"-",VLOOKUP(A543,'F03 inputs'!$AQ$8:$AV$3003,6))</f>
        <v>-</v>
      </c>
      <c r="F543" s="32">
        <f>VLOOKUP(B543,'F03 inputs'!$AW$9:$AZ$3003,3)</f>
        <v>-1.7698983303456958E-4</v>
      </c>
      <c r="G543" s="32">
        <f>VLOOKUP(B543,'F03 inputs'!$AW$9:$AZ$3003,4)</f>
        <v>-2.3335624188920311E-4</v>
      </c>
      <c r="I543" s="32">
        <f t="shared" si="48"/>
        <v>8.7140675734242948E-3</v>
      </c>
      <c r="J543" s="32">
        <f t="shared" si="49"/>
        <v>7.1764067573424295E-2</v>
      </c>
      <c r="K543" s="88">
        <f t="shared" si="50"/>
        <v>7.3051587922094985E-2</v>
      </c>
      <c r="M543" s="32">
        <f t="shared" si="51"/>
        <v>1.0033193252221306E-2</v>
      </c>
      <c r="N543" s="32">
        <f t="shared" si="52"/>
        <v>7.3083193252221304E-2</v>
      </c>
      <c r="O543" s="43">
        <f t="shared" si="53"/>
        <v>7.4418481536206782E-2</v>
      </c>
      <c r="Q543" s="78"/>
      <c r="R543" s="75"/>
    </row>
    <row r="544" spans="1:18" ht="12.6" customHeight="1">
      <c r="A544" s="31">
        <v>39164</v>
      </c>
      <c r="B544" s="64" t="s">
        <v>55</v>
      </c>
      <c r="C544" s="90">
        <v>6.3399999999999998E-2</v>
      </c>
      <c r="D544" s="44" t="str">
        <f>IF(MONTH(A544)=MONTH(A545),"-",VLOOKUP(A544,'F03 inputs'!$AQ$8:$AV$3003,5))</f>
        <v>-</v>
      </c>
      <c r="E544" s="44" t="str">
        <f>IF(MONTH(A544)=MONTH(A545),"-",VLOOKUP(A544,'F03 inputs'!$AQ$8:$AV$3003,6))</f>
        <v>-</v>
      </c>
      <c r="F544" s="32">
        <f>VLOOKUP(B544,'F03 inputs'!$AW$9:$AZ$3003,3)</f>
        <v>-1.7698983303456958E-4</v>
      </c>
      <c r="G544" s="32">
        <f>VLOOKUP(B544,'F03 inputs'!$AW$9:$AZ$3003,4)</f>
        <v>-2.3335624188920311E-4</v>
      </c>
      <c r="I544" s="32">
        <f t="shared" si="48"/>
        <v>8.5370777403897258E-3</v>
      </c>
      <c r="J544" s="32">
        <f t="shared" si="49"/>
        <v>7.1937077740389724E-2</v>
      </c>
      <c r="K544" s="88">
        <f t="shared" si="50"/>
        <v>7.3230813528846639E-2</v>
      </c>
      <c r="M544" s="32">
        <f t="shared" si="51"/>
        <v>9.799837010332102E-3</v>
      </c>
      <c r="N544" s="32">
        <f t="shared" si="52"/>
        <v>7.31998370103321E-2</v>
      </c>
      <c r="O544" s="43">
        <f t="shared" si="53"/>
        <v>7.4539391044916803E-2</v>
      </c>
      <c r="Q544" s="78"/>
      <c r="R544" s="75"/>
    </row>
    <row r="545" spans="1:18" ht="12.6" customHeight="1">
      <c r="A545" s="31">
        <v>39167</v>
      </c>
      <c r="B545" s="64" t="s">
        <v>55</v>
      </c>
      <c r="C545" s="90">
        <v>6.3500000000000001E-2</v>
      </c>
      <c r="D545" s="44" t="str">
        <f>IF(MONTH(A545)=MONTH(A546),"-",VLOOKUP(A545,'F03 inputs'!$AQ$8:$AV$3003,5))</f>
        <v>-</v>
      </c>
      <c r="E545" s="44" t="str">
        <f>IF(MONTH(A545)=MONTH(A546),"-",VLOOKUP(A545,'F03 inputs'!$AQ$8:$AV$3003,6))</f>
        <v>-</v>
      </c>
      <c r="F545" s="32">
        <f>VLOOKUP(B545,'F03 inputs'!$AW$9:$AZ$3003,3)</f>
        <v>-1.7698983303456958E-4</v>
      </c>
      <c r="G545" s="32">
        <f>VLOOKUP(B545,'F03 inputs'!$AW$9:$AZ$3003,4)</f>
        <v>-2.3335624188920311E-4</v>
      </c>
      <c r="I545" s="32">
        <f t="shared" si="48"/>
        <v>8.3600879073551567E-3</v>
      </c>
      <c r="J545" s="32">
        <f t="shared" si="49"/>
        <v>7.1860087907355152E-2</v>
      </c>
      <c r="K545" s="88">
        <f t="shared" si="50"/>
        <v>7.315105596586835E-2</v>
      </c>
      <c r="M545" s="32">
        <f t="shared" si="51"/>
        <v>9.5664807684428983E-3</v>
      </c>
      <c r="N545" s="32">
        <f t="shared" si="52"/>
        <v>7.3066480768442896E-2</v>
      </c>
      <c r="O545" s="43">
        <f t="shared" si="53"/>
        <v>7.4401158421413927E-2</v>
      </c>
      <c r="Q545" s="78"/>
      <c r="R545" s="75"/>
    </row>
    <row r="546" spans="1:18" ht="12.6" customHeight="1">
      <c r="A546" s="31">
        <v>39168</v>
      </c>
      <c r="B546" s="64" t="s">
        <v>55</v>
      </c>
      <c r="C546" s="90">
        <v>6.3299999999999995E-2</v>
      </c>
      <c r="D546" s="44" t="str">
        <f>IF(MONTH(A546)=MONTH(A547),"-",VLOOKUP(A546,'F03 inputs'!$AQ$8:$AV$3003,5))</f>
        <v>-</v>
      </c>
      <c r="E546" s="44" t="str">
        <f>IF(MONTH(A546)=MONTH(A547),"-",VLOOKUP(A546,'F03 inputs'!$AQ$8:$AV$3003,6))</f>
        <v>-</v>
      </c>
      <c r="F546" s="32">
        <f>VLOOKUP(B546,'F03 inputs'!$AW$9:$AZ$3003,3)</f>
        <v>-1.7698983303456958E-4</v>
      </c>
      <c r="G546" s="32">
        <f>VLOOKUP(B546,'F03 inputs'!$AW$9:$AZ$3003,4)</f>
        <v>-2.3335624188920311E-4</v>
      </c>
      <c r="I546" s="32">
        <f t="shared" si="48"/>
        <v>8.1830980743205876E-3</v>
      </c>
      <c r="J546" s="32">
        <f t="shared" si="49"/>
        <v>7.1483098074320586E-2</v>
      </c>
      <c r="K546" s="88">
        <f t="shared" si="50"/>
        <v>7.2760556401896048E-2</v>
      </c>
      <c r="M546" s="32">
        <f t="shared" si="51"/>
        <v>9.3331245265536947E-3</v>
      </c>
      <c r="N546" s="32">
        <f t="shared" si="52"/>
        <v>7.2633124526553683E-2</v>
      </c>
      <c r="O546" s="43">
        <f t="shared" si="53"/>
        <v>7.3952017221176058E-2</v>
      </c>
      <c r="Q546" s="78"/>
      <c r="R546" s="75"/>
    </row>
    <row r="547" spans="1:18" ht="12.6" customHeight="1">
      <c r="A547" s="31">
        <v>39169</v>
      </c>
      <c r="B547" s="64" t="s">
        <v>55</v>
      </c>
      <c r="C547" s="90">
        <v>6.3399999999999998E-2</v>
      </c>
      <c r="D547" s="44" t="str">
        <f>IF(MONTH(A547)=MONTH(A548),"-",VLOOKUP(A547,'F03 inputs'!$AQ$8:$AV$3003,5))</f>
        <v>-</v>
      </c>
      <c r="E547" s="44" t="str">
        <f>IF(MONTH(A547)=MONTH(A548),"-",VLOOKUP(A547,'F03 inputs'!$AQ$8:$AV$3003,6))</f>
        <v>-</v>
      </c>
      <c r="F547" s="32">
        <f>VLOOKUP(B547,'F03 inputs'!$AW$9:$AZ$3003,3)</f>
        <v>-1.7698983303456958E-4</v>
      </c>
      <c r="G547" s="32">
        <f>VLOOKUP(B547,'F03 inputs'!$AW$9:$AZ$3003,4)</f>
        <v>-2.3335624188920311E-4</v>
      </c>
      <c r="I547" s="32">
        <f t="shared" si="48"/>
        <v>8.0061082412860186E-3</v>
      </c>
      <c r="J547" s="32">
        <f t="shared" si="49"/>
        <v>7.1406108241286015E-2</v>
      </c>
      <c r="K547" s="88">
        <f t="shared" si="50"/>
        <v>7.2680816314827368E-2</v>
      </c>
      <c r="M547" s="32">
        <f t="shared" si="51"/>
        <v>9.099768284664491E-3</v>
      </c>
      <c r="N547" s="32">
        <f t="shared" si="52"/>
        <v>7.2499768284664493E-2</v>
      </c>
      <c r="O547" s="43">
        <f t="shared" si="53"/>
        <v>7.3813822384996897E-2</v>
      </c>
      <c r="Q547" s="78"/>
      <c r="R547" s="75"/>
    </row>
    <row r="548" spans="1:18" ht="12.6" customHeight="1">
      <c r="A548" s="31">
        <v>39170</v>
      </c>
      <c r="B548" s="64" t="s">
        <v>55</v>
      </c>
      <c r="C548" s="90">
        <v>6.3600000000000004E-2</v>
      </c>
      <c r="D548" s="44" t="str">
        <f>IF(MONTH(A548)=MONTH(A549),"-",VLOOKUP(A548,'F03 inputs'!$AQ$8:$AV$3003,5))</f>
        <v>-</v>
      </c>
      <c r="E548" s="44" t="str">
        <f>IF(MONTH(A548)=MONTH(A549),"-",VLOOKUP(A548,'F03 inputs'!$AQ$8:$AV$3003,6))</f>
        <v>-</v>
      </c>
      <c r="F548" s="32">
        <f>VLOOKUP(B548,'F03 inputs'!$AW$9:$AZ$3003,3)</f>
        <v>-1.7698983303456958E-4</v>
      </c>
      <c r="G548" s="32">
        <f>VLOOKUP(B548,'F03 inputs'!$AW$9:$AZ$3003,4)</f>
        <v>-2.3335624188920311E-4</v>
      </c>
      <c r="I548" s="32">
        <f t="shared" si="48"/>
        <v>7.8291184082514495E-3</v>
      </c>
      <c r="J548" s="32">
        <f t="shared" si="49"/>
        <v>7.1429118408251446E-2</v>
      </c>
      <c r="K548" s="88">
        <f t="shared" si="50"/>
        <v>7.27046481473963E-2</v>
      </c>
      <c r="M548" s="32">
        <f t="shared" si="51"/>
        <v>8.8664120427752874E-3</v>
      </c>
      <c r="N548" s="32">
        <f t="shared" si="52"/>
        <v>7.2466412042775291E-2</v>
      </c>
      <c r="O548" s="43">
        <f t="shared" si="53"/>
        <v>7.3779257261363806E-2</v>
      </c>
      <c r="Q548" s="78"/>
      <c r="R548" s="75"/>
    </row>
    <row r="549" spans="1:18" ht="12.6" customHeight="1">
      <c r="A549" s="31">
        <v>39171</v>
      </c>
      <c r="B549" s="64" t="s">
        <v>55</v>
      </c>
      <c r="C549" s="90">
        <v>6.3949999999999993E-2</v>
      </c>
      <c r="D549" s="44">
        <f>IF(MONTH(A549)=MONTH(A550),"-",VLOOKUP(A549,'F03 inputs'!$AQ$8:$AV$3003,5))</f>
        <v>7.6521285752168692E-3</v>
      </c>
      <c r="E549" s="44">
        <f>IF(MONTH(A549)=MONTH(A550),"-",VLOOKUP(A549,'F03 inputs'!$AQ$8:$AV$3003,6))</f>
        <v>8.6330558008860959E-3</v>
      </c>
      <c r="F549" s="32">
        <f>VLOOKUP(B549,'F03 inputs'!$AW$9:$AZ$3003,3)</f>
        <v>-1.7698983303456958E-4</v>
      </c>
      <c r="G549" s="32">
        <f>VLOOKUP(B549,'F03 inputs'!$AW$9:$AZ$3003,4)</f>
        <v>-2.3335624188920311E-4</v>
      </c>
      <c r="I549" s="32">
        <f t="shared" si="48"/>
        <v>7.6521285752168692E-3</v>
      </c>
      <c r="J549" s="32">
        <f t="shared" si="49"/>
        <v>7.1602128575216861E-2</v>
      </c>
      <c r="K549" s="88">
        <f t="shared" si="50"/>
        <v>7.2883844779342066E-2</v>
      </c>
      <c r="M549" s="32">
        <f t="shared" si="51"/>
        <v>8.6330558008860959E-3</v>
      </c>
      <c r="N549" s="32">
        <f t="shared" si="52"/>
        <v>7.2583055800886087E-2</v>
      </c>
      <c r="O549" s="43">
        <f t="shared" si="53"/>
        <v>7.3900130798234542E-2</v>
      </c>
      <c r="Q549" s="78"/>
      <c r="R549" s="75"/>
    </row>
    <row r="550" spans="1:18" ht="12.6" customHeight="1">
      <c r="A550" s="31">
        <v>39174</v>
      </c>
      <c r="B550" s="64" t="s">
        <v>56</v>
      </c>
      <c r="C550" s="90">
        <v>6.4100000000000004E-2</v>
      </c>
      <c r="D550" s="44" t="str">
        <f>IF(MONTH(A550)=MONTH(A551),"-",VLOOKUP(A550,'F03 inputs'!$AQ$8:$AV$3003,5))</f>
        <v>-</v>
      </c>
      <c r="E550" s="44" t="str">
        <f>IF(MONTH(A550)=MONTH(A551),"-",VLOOKUP(A550,'F03 inputs'!$AQ$8:$AV$3003,6))</f>
        <v>-</v>
      </c>
      <c r="F550" s="32">
        <f>VLOOKUP(B550,'F03 inputs'!$AW$9:$AZ$3003,3)</f>
        <v>-1.2200870690147749E-5</v>
      </c>
      <c r="G550" s="32">
        <f>VLOOKUP(B550,'F03 inputs'!$AW$9:$AZ$3003,4)</f>
        <v>-3.2339590570116014E-5</v>
      </c>
      <c r="I550" s="32">
        <f t="shared" si="48"/>
        <v>7.6399277045267212E-3</v>
      </c>
      <c r="J550" s="32">
        <f t="shared" si="49"/>
        <v>7.1739927704526724E-2</v>
      </c>
      <c r="K550" s="88">
        <f t="shared" si="50"/>
        <v>7.3026582011289198E-2</v>
      </c>
      <c r="M550" s="32">
        <f t="shared" si="51"/>
        <v>8.6007162103159795E-3</v>
      </c>
      <c r="N550" s="32">
        <f t="shared" si="52"/>
        <v>7.2700716210315985E-2</v>
      </c>
      <c r="O550" s="43">
        <f t="shared" si="53"/>
        <v>7.402206474468942E-2</v>
      </c>
      <c r="Q550" s="78"/>
      <c r="R550" s="75"/>
    </row>
    <row r="551" spans="1:18" ht="12.6" customHeight="1">
      <c r="A551" s="31">
        <v>39175</v>
      </c>
      <c r="B551" s="64" t="s">
        <v>56</v>
      </c>
      <c r="C551" s="90">
        <v>6.4149999999999999E-2</v>
      </c>
      <c r="D551" s="44" t="str">
        <f>IF(MONTH(A551)=MONTH(A552),"-",VLOOKUP(A551,'F03 inputs'!$AQ$8:$AV$3003,5))</f>
        <v>-</v>
      </c>
      <c r="E551" s="44" t="str">
        <f>IF(MONTH(A551)=MONTH(A552),"-",VLOOKUP(A551,'F03 inputs'!$AQ$8:$AV$3003,6))</f>
        <v>-</v>
      </c>
      <c r="F551" s="32">
        <f>VLOOKUP(B551,'F03 inputs'!$AW$9:$AZ$3003,3)</f>
        <v>-1.2200870690147749E-5</v>
      </c>
      <c r="G551" s="32">
        <f>VLOOKUP(B551,'F03 inputs'!$AW$9:$AZ$3003,4)</f>
        <v>-3.2339590570116014E-5</v>
      </c>
      <c r="I551" s="32">
        <f t="shared" si="48"/>
        <v>7.6277268338365732E-3</v>
      </c>
      <c r="J551" s="32">
        <f t="shared" si="49"/>
        <v>7.1777726833836569E-2</v>
      </c>
      <c r="K551" s="88">
        <f t="shared" si="50"/>
        <v>7.3065737351194926E-2</v>
      </c>
      <c r="M551" s="32">
        <f t="shared" si="51"/>
        <v>8.5683766197458631E-3</v>
      </c>
      <c r="N551" s="32">
        <f t="shared" si="52"/>
        <v>7.2718376619745867E-2</v>
      </c>
      <c r="O551" s="43">
        <f t="shared" si="53"/>
        <v>7.4040367194298407E-2</v>
      </c>
      <c r="Q551" s="78"/>
      <c r="R551" s="75"/>
    </row>
    <row r="552" spans="1:18" ht="12.6" customHeight="1">
      <c r="A552" s="31">
        <v>39176</v>
      </c>
      <c r="B552" s="64" t="s">
        <v>56</v>
      </c>
      <c r="C552" s="90">
        <v>6.3899999999999998E-2</v>
      </c>
      <c r="D552" s="44" t="str">
        <f>IF(MONTH(A552)=MONTH(A553),"-",VLOOKUP(A552,'F03 inputs'!$AQ$8:$AV$3003,5))</f>
        <v>-</v>
      </c>
      <c r="E552" s="44" t="str">
        <f>IF(MONTH(A552)=MONTH(A553),"-",VLOOKUP(A552,'F03 inputs'!$AQ$8:$AV$3003,6))</f>
        <v>-</v>
      </c>
      <c r="F552" s="32">
        <f>VLOOKUP(B552,'F03 inputs'!$AW$9:$AZ$3003,3)</f>
        <v>-1.2200870690147749E-5</v>
      </c>
      <c r="G552" s="32">
        <f>VLOOKUP(B552,'F03 inputs'!$AW$9:$AZ$3003,4)</f>
        <v>-3.2339590570116014E-5</v>
      </c>
      <c r="I552" s="32">
        <f t="shared" si="48"/>
        <v>7.6155259631464252E-3</v>
      </c>
      <c r="J552" s="32">
        <f t="shared" si="49"/>
        <v>7.151552596314642E-2</v>
      </c>
      <c r="K552" s="88">
        <f t="shared" si="50"/>
        <v>7.2794143576592862E-2</v>
      </c>
      <c r="M552" s="32">
        <f t="shared" si="51"/>
        <v>8.5360370291757467E-3</v>
      </c>
      <c r="N552" s="32">
        <f t="shared" si="52"/>
        <v>7.243603702917574E-2</v>
      </c>
      <c r="O552" s="43">
        <f t="shared" si="53"/>
        <v>7.3747781894298869E-2</v>
      </c>
      <c r="Q552" s="78"/>
      <c r="R552" s="75"/>
    </row>
    <row r="553" spans="1:18" ht="12.6" customHeight="1">
      <c r="A553" s="31">
        <v>39177</v>
      </c>
      <c r="B553" s="64" t="s">
        <v>56</v>
      </c>
      <c r="C553" s="90">
        <v>6.4049999999999996E-2</v>
      </c>
      <c r="D553" s="44" t="str">
        <f>IF(MONTH(A553)=MONTH(A554),"-",VLOOKUP(A553,'F03 inputs'!$AQ$8:$AV$3003,5))</f>
        <v>-</v>
      </c>
      <c r="E553" s="44" t="str">
        <f>IF(MONTH(A553)=MONTH(A554),"-",VLOOKUP(A553,'F03 inputs'!$AQ$8:$AV$3003,6))</f>
        <v>-</v>
      </c>
      <c r="F553" s="32">
        <f>VLOOKUP(B553,'F03 inputs'!$AW$9:$AZ$3003,3)</f>
        <v>-1.2200870690147749E-5</v>
      </c>
      <c r="G553" s="32">
        <f>VLOOKUP(B553,'F03 inputs'!$AW$9:$AZ$3003,4)</f>
        <v>-3.2339590570116014E-5</v>
      </c>
      <c r="I553" s="32">
        <f t="shared" si="48"/>
        <v>7.6033250924562772E-3</v>
      </c>
      <c r="J553" s="32">
        <f t="shared" si="49"/>
        <v>7.1653325092456269E-2</v>
      </c>
      <c r="K553" s="88">
        <f t="shared" si="50"/>
        <v>7.2936874841657895E-2</v>
      </c>
      <c r="M553" s="32">
        <f t="shared" si="51"/>
        <v>8.5036974386056303E-3</v>
      </c>
      <c r="N553" s="32">
        <f t="shared" si="52"/>
        <v>7.2553697438605624E-2</v>
      </c>
      <c r="O553" s="43">
        <f t="shared" si="53"/>
        <v>7.3869707191608791E-2</v>
      </c>
      <c r="Q553" s="78"/>
      <c r="R553" s="75"/>
    </row>
    <row r="554" spans="1:18" ht="12.6" customHeight="1">
      <c r="A554" s="31">
        <v>39182</v>
      </c>
      <c r="B554" s="64" t="s">
        <v>56</v>
      </c>
      <c r="C554" s="90">
        <v>6.4149999999999999E-2</v>
      </c>
      <c r="D554" s="44" t="str">
        <f>IF(MONTH(A554)=MONTH(A555),"-",VLOOKUP(A554,'F03 inputs'!$AQ$8:$AV$3003,5))</f>
        <v>-</v>
      </c>
      <c r="E554" s="44" t="str">
        <f>IF(MONTH(A554)=MONTH(A555),"-",VLOOKUP(A554,'F03 inputs'!$AQ$8:$AV$3003,6))</f>
        <v>-</v>
      </c>
      <c r="F554" s="32">
        <f>VLOOKUP(B554,'F03 inputs'!$AW$9:$AZ$3003,3)</f>
        <v>-1.2200870690147749E-5</v>
      </c>
      <c r="G554" s="32">
        <f>VLOOKUP(B554,'F03 inputs'!$AW$9:$AZ$3003,4)</f>
        <v>-3.2339590570116014E-5</v>
      </c>
      <c r="I554" s="32">
        <f t="shared" si="48"/>
        <v>7.5911242217661292E-3</v>
      </c>
      <c r="J554" s="32">
        <f t="shared" si="49"/>
        <v>7.1741124221766123E-2</v>
      </c>
      <c r="K554" s="88">
        <f t="shared" si="50"/>
        <v>7.3027821447916752E-2</v>
      </c>
      <c r="M554" s="32">
        <f t="shared" si="51"/>
        <v>8.4713578480355139E-3</v>
      </c>
      <c r="N554" s="32">
        <f t="shared" si="52"/>
        <v>7.2621357848035514E-2</v>
      </c>
      <c r="O554" s="43">
        <f t="shared" si="53"/>
        <v>7.3939823251958581E-2</v>
      </c>
      <c r="Q554" s="78"/>
      <c r="R554" s="75"/>
    </row>
    <row r="555" spans="1:18" ht="12.6" customHeight="1">
      <c r="A555" s="31">
        <v>39183</v>
      </c>
      <c r="B555" s="64" t="s">
        <v>56</v>
      </c>
      <c r="C555" s="90">
        <v>6.4049999999999996E-2</v>
      </c>
      <c r="D555" s="44" t="str">
        <f>IF(MONTH(A555)=MONTH(A556),"-",VLOOKUP(A555,'F03 inputs'!$AQ$8:$AV$3003,5))</f>
        <v>-</v>
      </c>
      <c r="E555" s="44" t="str">
        <f>IF(MONTH(A555)=MONTH(A556),"-",VLOOKUP(A555,'F03 inputs'!$AQ$8:$AV$3003,6))</f>
        <v>-</v>
      </c>
      <c r="F555" s="32">
        <f>VLOOKUP(B555,'F03 inputs'!$AW$9:$AZ$3003,3)</f>
        <v>-1.2200870690147749E-5</v>
      </c>
      <c r="G555" s="32">
        <f>VLOOKUP(B555,'F03 inputs'!$AW$9:$AZ$3003,4)</f>
        <v>-3.2339590570116014E-5</v>
      </c>
      <c r="I555" s="32">
        <f t="shared" si="48"/>
        <v>7.5789233510759812E-3</v>
      </c>
      <c r="J555" s="32">
        <f t="shared" si="49"/>
        <v>7.1628923351075971E-2</v>
      </c>
      <c r="K555" s="88">
        <f t="shared" si="50"/>
        <v>7.2911599016184603E-2</v>
      </c>
      <c r="M555" s="32">
        <f t="shared" si="51"/>
        <v>8.4390182574653975E-3</v>
      </c>
      <c r="N555" s="32">
        <f t="shared" si="52"/>
        <v>7.2489018257465399E-2</v>
      </c>
      <c r="O555" s="43">
        <f t="shared" si="53"/>
        <v>7.380268269944823E-2</v>
      </c>
      <c r="Q555" s="78"/>
      <c r="R555" s="75"/>
    </row>
    <row r="556" spans="1:18" ht="12.6" customHeight="1">
      <c r="A556" s="31">
        <v>39184</v>
      </c>
      <c r="B556" s="64" t="s">
        <v>56</v>
      </c>
      <c r="C556" s="90">
        <v>6.4450000000000007E-2</v>
      </c>
      <c r="D556" s="44" t="str">
        <f>IF(MONTH(A556)=MONTH(A557),"-",VLOOKUP(A556,'F03 inputs'!$AQ$8:$AV$3003,5))</f>
        <v>-</v>
      </c>
      <c r="E556" s="44" t="str">
        <f>IF(MONTH(A556)=MONTH(A557),"-",VLOOKUP(A556,'F03 inputs'!$AQ$8:$AV$3003,6))</f>
        <v>-</v>
      </c>
      <c r="F556" s="32">
        <f>VLOOKUP(B556,'F03 inputs'!$AW$9:$AZ$3003,3)</f>
        <v>-1.2200870690147749E-5</v>
      </c>
      <c r="G556" s="32">
        <f>VLOOKUP(B556,'F03 inputs'!$AW$9:$AZ$3003,4)</f>
        <v>-3.2339590570116014E-5</v>
      </c>
      <c r="I556" s="32">
        <f t="shared" si="48"/>
        <v>7.5667224803858332E-3</v>
      </c>
      <c r="J556" s="32">
        <f t="shared" si="49"/>
        <v>7.2016722480385847E-2</v>
      </c>
      <c r="K556" s="88">
        <f t="shared" si="50"/>
        <v>7.3313324559590054E-2</v>
      </c>
      <c r="M556" s="32">
        <f t="shared" si="51"/>
        <v>8.4066786668952811E-3</v>
      </c>
      <c r="N556" s="32">
        <f t="shared" si="52"/>
        <v>7.2856678666895283E-2</v>
      </c>
      <c r="O556" s="43">
        <f t="shared" si="53"/>
        <v>7.4183702573488164E-2</v>
      </c>
      <c r="Q556" s="78"/>
      <c r="R556" s="75"/>
    </row>
    <row r="557" spans="1:18" ht="12.6" customHeight="1">
      <c r="A557" s="31">
        <v>39185</v>
      </c>
      <c r="B557" s="64" t="s">
        <v>56</v>
      </c>
      <c r="C557" s="90">
        <v>6.4600000000000005E-2</v>
      </c>
      <c r="D557" s="44" t="str">
        <f>IF(MONTH(A557)=MONTH(A558),"-",VLOOKUP(A557,'F03 inputs'!$AQ$8:$AV$3003,5))</f>
        <v>-</v>
      </c>
      <c r="E557" s="44" t="str">
        <f>IF(MONTH(A557)=MONTH(A558),"-",VLOOKUP(A557,'F03 inputs'!$AQ$8:$AV$3003,6))</f>
        <v>-</v>
      </c>
      <c r="F557" s="32">
        <f>VLOOKUP(B557,'F03 inputs'!$AW$9:$AZ$3003,3)</f>
        <v>-1.2200870690147749E-5</v>
      </c>
      <c r="G557" s="32">
        <f>VLOOKUP(B557,'F03 inputs'!$AW$9:$AZ$3003,4)</f>
        <v>-3.2339590570116014E-5</v>
      </c>
      <c r="I557" s="32">
        <f t="shared" si="48"/>
        <v>7.5545216096956852E-3</v>
      </c>
      <c r="J557" s="32">
        <f t="shared" si="49"/>
        <v>7.2154521609695696E-2</v>
      </c>
      <c r="K557" s="88">
        <f t="shared" si="50"/>
        <v>7.3456090356876613E-2</v>
      </c>
      <c r="M557" s="32">
        <f t="shared" si="51"/>
        <v>8.3743390763251647E-3</v>
      </c>
      <c r="N557" s="32">
        <f t="shared" si="52"/>
        <v>7.2974339076325168E-2</v>
      </c>
      <c r="O557" s="43">
        <f t="shared" si="53"/>
        <v>7.4305652617231654E-2</v>
      </c>
      <c r="Q557" s="78"/>
      <c r="R557" s="75"/>
    </row>
    <row r="558" spans="1:18" ht="12.6" customHeight="1">
      <c r="A558" s="31">
        <v>39188</v>
      </c>
      <c r="B558" s="64" t="s">
        <v>56</v>
      </c>
      <c r="C558" s="90">
        <v>6.4699999999999994E-2</v>
      </c>
      <c r="D558" s="44" t="str">
        <f>IF(MONTH(A558)=MONTH(A559),"-",VLOOKUP(A558,'F03 inputs'!$AQ$8:$AV$3003,5))</f>
        <v>-</v>
      </c>
      <c r="E558" s="44" t="str">
        <f>IF(MONTH(A558)=MONTH(A559),"-",VLOOKUP(A558,'F03 inputs'!$AQ$8:$AV$3003,6))</f>
        <v>-</v>
      </c>
      <c r="F558" s="32">
        <f>VLOOKUP(B558,'F03 inputs'!$AW$9:$AZ$3003,3)</f>
        <v>-1.2200870690147749E-5</v>
      </c>
      <c r="G558" s="32">
        <f>VLOOKUP(B558,'F03 inputs'!$AW$9:$AZ$3003,4)</f>
        <v>-3.2339590570116014E-5</v>
      </c>
      <c r="I558" s="32">
        <f t="shared" si="48"/>
        <v>7.5423207390055372E-3</v>
      </c>
      <c r="J558" s="32">
        <f t="shared" si="49"/>
        <v>7.2242320739005536E-2</v>
      </c>
      <c r="K558" s="88">
        <f t="shared" si="50"/>
        <v>7.3547058965445E-2</v>
      </c>
      <c r="M558" s="32">
        <f t="shared" si="51"/>
        <v>8.3419994857550483E-3</v>
      </c>
      <c r="N558" s="32">
        <f t="shared" si="52"/>
        <v>7.3041999485755044E-2</v>
      </c>
      <c r="O558" s="43">
        <f t="shared" si="53"/>
        <v>7.4375782907974308E-2</v>
      </c>
      <c r="Q558" s="78"/>
      <c r="R558" s="75"/>
    </row>
    <row r="559" spans="1:18" ht="12.6" customHeight="1">
      <c r="A559" s="31">
        <v>39189</v>
      </c>
      <c r="B559" s="64" t="s">
        <v>56</v>
      </c>
      <c r="C559" s="90">
        <v>6.4649999999999999E-2</v>
      </c>
      <c r="D559" s="44" t="str">
        <f>IF(MONTH(A559)=MONTH(A560),"-",VLOOKUP(A559,'F03 inputs'!$AQ$8:$AV$3003,5))</f>
        <v>-</v>
      </c>
      <c r="E559" s="44" t="str">
        <f>IF(MONTH(A559)=MONTH(A560),"-",VLOOKUP(A559,'F03 inputs'!$AQ$8:$AV$3003,6))</f>
        <v>-</v>
      </c>
      <c r="F559" s="32">
        <f>VLOOKUP(B559,'F03 inputs'!$AW$9:$AZ$3003,3)</f>
        <v>-1.2200870690147749E-5</v>
      </c>
      <c r="G559" s="32">
        <f>VLOOKUP(B559,'F03 inputs'!$AW$9:$AZ$3003,4)</f>
        <v>-3.2339590570116014E-5</v>
      </c>
      <c r="I559" s="32">
        <f t="shared" si="48"/>
        <v>7.5301198683153893E-3</v>
      </c>
      <c r="J559" s="32">
        <f t="shared" si="49"/>
        <v>7.2180119868315393E-2</v>
      </c>
      <c r="K559" s="88">
        <f t="shared" si="50"/>
        <v>7.3482612294366367E-2</v>
      </c>
      <c r="M559" s="32">
        <f t="shared" si="51"/>
        <v>8.3096598951849319E-3</v>
      </c>
      <c r="N559" s="32">
        <f t="shared" si="52"/>
        <v>7.2959659895184936E-2</v>
      </c>
      <c r="O559" s="43">
        <f t="shared" si="53"/>
        <v>7.4290437888189897E-2</v>
      </c>
      <c r="Q559" s="78"/>
      <c r="R559" s="75"/>
    </row>
    <row r="560" spans="1:18" ht="12.6" customHeight="1">
      <c r="A560" s="31">
        <v>39190</v>
      </c>
      <c r="B560" s="64" t="s">
        <v>56</v>
      </c>
      <c r="C560" s="90">
        <v>6.4549999999999996E-2</v>
      </c>
      <c r="D560" s="44" t="str">
        <f>IF(MONTH(A560)=MONTH(A561),"-",VLOOKUP(A560,'F03 inputs'!$AQ$8:$AV$3003,5))</f>
        <v>-</v>
      </c>
      <c r="E560" s="44" t="str">
        <f>IF(MONTH(A560)=MONTH(A561),"-",VLOOKUP(A560,'F03 inputs'!$AQ$8:$AV$3003,6))</f>
        <v>-</v>
      </c>
      <c r="F560" s="32">
        <f>VLOOKUP(B560,'F03 inputs'!$AW$9:$AZ$3003,3)</f>
        <v>-1.2200870690147749E-5</v>
      </c>
      <c r="G560" s="32">
        <f>VLOOKUP(B560,'F03 inputs'!$AW$9:$AZ$3003,4)</f>
        <v>-3.2339590570116014E-5</v>
      </c>
      <c r="I560" s="32">
        <f t="shared" si="48"/>
        <v>7.5179189976252413E-3</v>
      </c>
      <c r="J560" s="32">
        <f t="shared" si="49"/>
        <v>7.2067918997625241E-2</v>
      </c>
      <c r="K560" s="88">
        <f t="shared" si="50"/>
        <v>7.3366365234787345E-2</v>
      </c>
      <c r="M560" s="32">
        <f t="shared" si="51"/>
        <v>8.2773203046148155E-3</v>
      </c>
      <c r="N560" s="32">
        <f t="shared" si="52"/>
        <v>7.2827320304614807E-2</v>
      </c>
      <c r="O560" s="43">
        <f t="shared" si="53"/>
        <v>7.4153274950302883E-2</v>
      </c>
      <c r="Q560" s="78"/>
      <c r="R560" s="75"/>
    </row>
    <row r="561" spans="1:18" ht="12.6" customHeight="1">
      <c r="A561" s="31">
        <v>39191</v>
      </c>
      <c r="B561" s="64" t="s">
        <v>56</v>
      </c>
      <c r="C561" s="90">
        <v>6.4199999999999993E-2</v>
      </c>
      <c r="D561" s="44" t="str">
        <f>IF(MONTH(A561)=MONTH(A562),"-",VLOOKUP(A561,'F03 inputs'!$AQ$8:$AV$3003,5))</f>
        <v>-</v>
      </c>
      <c r="E561" s="44" t="str">
        <f>IF(MONTH(A561)=MONTH(A562),"-",VLOOKUP(A561,'F03 inputs'!$AQ$8:$AV$3003,6))</f>
        <v>-</v>
      </c>
      <c r="F561" s="32">
        <f>VLOOKUP(B561,'F03 inputs'!$AW$9:$AZ$3003,3)</f>
        <v>-1.2200870690147749E-5</v>
      </c>
      <c r="G561" s="32">
        <f>VLOOKUP(B561,'F03 inputs'!$AW$9:$AZ$3003,4)</f>
        <v>-3.2339590570116014E-5</v>
      </c>
      <c r="I561" s="32">
        <f t="shared" si="48"/>
        <v>7.5057181269350933E-3</v>
      </c>
      <c r="J561" s="32">
        <f t="shared" si="49"/>
        <v>7.1705718126935089E-2</v>
      </c>
      <c r="K561" s="88">
        <f t="shared" si="50"/>
        <v>7.2991145629959897E-2</v>
      </c>
      <c r="M561" s="32">
        <f t="shared" si="51"/>
        <v>8.2449807140446991E-3</v>
      </c>
      <c r="N561" s="32">
        <f t="shared" si="52"/>
        <v>7.2444980714044691E-2</v>
      </c>
      <c r="O561" s="43">
        <f t="shared" si="53"/>
        <v>7.375704952170925E-2</v>
      </c>
      <c r="Q561" s="78"/>
      <c r="R561" s="75"/>
    </row>
    <row r="562" spans="1:18" ht="12.6" customHeight="1">
      <c r="A562" s="31">
        <v>39192</v>
      </c>
      <c r="B562" s="64" t="s">
        <v>56</v>
      </c>
      <c r="C562" s="90">
        <v>6.4699999999999994E-2</v>
      </c>
      <c r="D562" s="44" t="str">
        <f>IF(MONTH(A562)=MONTH(A563),"-",VLOOKUP(A562,'F03 inputs'!$AQ$8:$AV$3003,5))</f>
        <v>-</v>
      </c>
      <c r="E562" s="44" t="str">
        <f>IF(MONTH(A562)=MONTH(A563),"-",VLOOKUP(A562,'F03 inputs'!$AQ$8:$AV$3003,6))</f>
        <v>-</v>
      </c>
      <c r="F562" s="32">
        <f>VLOOKUP(B562,'F03 inputs'!$AW$9:$AZ$3003,3)</f>
        <v>-1.2200870690147749E-5</v>
      </c>
      <c r="G562" s="32">
        <f>VLOOKUP(B562,'F03 inputs'!$AW$9:$AZ$3003,4)</f>
        <v>-3.2339590570116014E-5</v>
      </c>
      <c r="I562" s="32">
        <f t="shared" si="48"/>
        <v>7.4935172562449453E-3</v>
      </c>
      <c r="J562" s="32">
        <f t="shared" si="49"/>
        <v>7.2193517256244941E-2</v>
      </c>
      <c r="K562" s="88">
        <f t="shared" si="50"/>
        <v>7.3496493239701755E-2</v>
      </c>
      <c r="M562" s="32">
        <f t="shared" si="51"/>
        <v>8.2126411234745827E-3</v>
      </c>
      <c r="N562" s="32">
        <f t="shared" si="52"/>
        <v>7.2912641123474578E-2</v>
      </c>
      <c r="O562" s="43">
        <f t="shared" si="53"/>
        <v>7.4241704432374434E-2</v>
      </c>
      <c r="Q562" s="78"/>
      <c r="R562" s="75"/>
    </row>
    <row r="563" spans="1:18" ht="12.6" customHeight="1">
      <c r="A563" s="31">
        <v>39195</v>
      </c>
      <c r="B563" s="64" t="s">
        <v>56</v>
      </c>
      <c r="C563" s="90">
        <v>6.4399999999999999E-2</v>
      </c>
      <c r="D563" s="44" t="str">
        <f>IF(MONTH(A563)=MONTH(A564),"-",VLOOKUP(A563,'F03 inputs'!$AQ$8:$AV$3003,5))</f>
        <v>-</v>
      </c>
      <c r="E563" s="44" t="str">
        <f>IF(MONTH(A563)=MONTH(A564),"-",VLOOKUP(A563,'F03 inputs'!$AQ$8:$AV$3003,6))</f>
        <v>-</v>
      </c>
      <c r="F563" s="32">
        <f>VLOOKUP(B563,'F03 inputs'!$AW$9:$AZ$3003,3)</f>
        <v>-1.2200870690147749E-5</v>
      </c>
      <c r="G563" s="32">
        <f>VLOOKUP(B563,'F03 inputs'!$AW$9:$AZ$3003,4)</f>
        <v>-3.2339590570116014E-5</v>
      </c>
      <c r="I563" s="32">
        <f t="shared" si="48"/>
        <v>7.4813163855547973E-3</v>
      </c>
      <c r="J563" s="32">
        <f t="shared" si="49"/>
        <v>7.1881316385554797E-2</v>
      </c>
      <c r="K563" s="88">
        <f t="shared" si="50"/>
        <v>7.3173047296885008E-2</v>
      </c>
      <c r="M563" s="32">
        <f t="shared" si="51"/>
        <v>8.1803015329044663E-3</v>
      </c>
      <c r="N563" s="32">
        <f t="shared" si="52"/>
        <v>7.258030153290447E-2</v>
      </c>
      <c r="O563" s="43">
        <f t="shared" si="53"/>
        <v>7.3897276575556115E-2</v>
      </c>
      <c r="Q563" s="78"/>
      <c r="R563" s="75"/>
    </row>
    <row r="564" spans="1:18" ht="12.6" customHeight="1">
      <c r="A564" s="31">
        <v>39196</v>
      </c>
      <c r="B564" s="64" t="s">
        <v>56</v>
      </c>
      <c r="C564" s="90">
        <v>6.3399999999999998E-2</v>
      </c>
      <c r="D564" s="44" t="str">
        <f>IF(MONTH(A564)=MONTH(A565),"-",VLOOKUP(A564,'F03 inputs'!$AQ$8:$AV$3003,5))</f>
        <v>-</v>
      </c>
      <c r="E564" s="44" t="str">
        <f>IF(MONTH(A564)=MONTH(A565),"-",VLOOKUP(A564,'F03 inputs'!$AQ$8:$AV$3003,6))</f>
        <v>-</v>
      </c>
      <c r="F564" s="32">
        <f>VLOOKUP(B564,'F03 inputs'!$AW$9:$AZ$3003,3)</f>
        <v>-1.2200870690147749E-5</v>
      </c>
      <c r="G564" s="32">
        <f>VLOOKUP(B564,'F03 inputs'!$AW$9:$AZ$3003,4)</f>
        <v>-3.2339590570116014E-5</v>
      </c>
      <c r="I564" s="32">
        <f t="shared" si="48"/>
        <v>7.4691155148646493E-3</v>
      </c>
      <c r="J564" s="32">
        <f t="shared" si="49"/>
        <v>7.0869115514864647E-2</v>
      </c>
      <c r="K564" s="88">
        <f t="shared" si="50"/>
        <v>7.212472339832976E-2</v>
      </c>
      <c r="M564" s="32">
        <f t="shared" si="51"/>
        <v>8.1479619423343499E-3</v>
      </c>
      <c r="N564" s="32">
        <f t="shared" si="52"/>
        <v>7.1547961942334343E-2</v>
      </c>
      <c r="O564" s="43">
        <f t="shared" si="53"/>
        <v>7.2827739656859958E-2</v>
      </c>
      <c r="Q564" s="78"/>
      <c r="R564" s="75"/>
    </row>
    <row r="565" spans="1:18" ht="12.6" customHeight="1">
      <c r="A565" s="31">
        <v>39198</v>
      </c>
      <c r="B565" s="64" t="s">
        <v>56</v>
      </c>
      <c r="C565" s="90">
        <v>6.3850000000000004E-2</v>
      </c>
      <c r="D565" s="44" t="str">
        <f>IF(MONTH(A565)=MONTH(A566),"-",VLOOKUP(A565,'F03 inputs'!$AQ$8:$AV$3003,5))</f>
        <v>-</v>
      </c>
      <c r="E565" s="44" t="str">
        <f>IF(MONTH(A565)=MONTH(A566),"-",VLOOKUP(A565,'F03 inputs'!$AQ$8:$AV$3003,6))</f>
        <v>-</v>
      </c>
      <c r="F565" s="32">
        <f>VLOOKUP(B565,'F03 inputs'!$AW$9:$AZ$3003,3)</f>
        <v>-1.2200870690147749E-5</v>
      </c>
      <c r="G565" s="32">
        <f>VLOOKUP(B565,'F03 inputs'!$AW$9:$AZ$3003,4)</f>
        <v>-3.2339590570116014E-5</v>
      </c>
      <c r="I565" s="32">
        <f t="shared" si="48"/>
        <v>7.4569146441745013E-3</v>
      </c>
      <c r="J565" s="32">
        <f t="shared" si="49"/>
        <v>7.1306914644174504E-2</v>
      </c>
      <c r="K565" s="88">
        <f t="shared" si="50"/>
        <v>7.2578083663192405E-2</v>
      </c>
      <c r="M565" s="32">
        <f t="shared" si="51"/>
        <v>8.1156223517642335E-3</v>
      </c>
      <c r="N565" s="32">
        <f t="shared" si="52"/>
        <v>7.1965622351764236E-2</v>
      </c>
      <c r="O565" s="43">
        <f t="shared" si="53"/>
        <v>7.3260385051883592E-2</v>
      </c>
      <c r="Q565" s="78"/>
      <c r="R565" s="75"/>
    </row>
    <row r="566" spans="1:18" ht="12.6" customHeight="1">
      <c r="A566" s="31">
        <v>39199</v>
      </c>
      <c r="B566" s="64" t="s">
        <v>56</v>
      </c>
      <c r="C566" s="90">
        <v>6.3949999999999993E-2</v>
      </c>
      <c r="D566" s="44" t="str">
        <f>IF(MONTH(A566)=MONTH(A567),"-",VLOOKUP(A566,'F03 inputs'!$AQ$8:$AV$3003,5))</f>
        <v>-</v>
      </c>
      <c r="E566" s="44" t="str">
        <f>IF(MONTH(A566)=MONTH(A567),"-",VLOOKUP(A566,'F03 inputs'!$AQ$8:$AV$3003,6))</f>
        <v>-</v>
      </c>
      <c r="F566" s="32">
        <f>VLOOKUP(B566,'F03 inputs'!$AW$9:$AZ$3003,3)</f>
        <v>-1.2200870690147749E-5</v>
      </c>
      <c r="G566" s="32">
        <f>VLOOKUP(B566,'F03 inputs'!$AW$9:$AZ$3003,4)</f>
        <v>-3.2339590570116014E-5</v>
      </c>
      <c r="I566" s="32">
        <f t="shared" si="48"/>
        <v>7.4447137734843533E-3</v>
      </c>
      <c r="J566" s="32">
        <f t="shared" si="49"/>
        <v>7.1394713773484345E-2</v>
      </c>
      <c r="K566" s="88">
        <f t="shared" si="50"/>
        <v>7.2669015062184039E-2</v>
      </c>
      <c r="M566" s="32">
        <f t="shared" si="51"/>
        <v>8.0832827611941171E-3</v>
      </c>
      <c r="N566" s="32">
        <f t="shared" si="52"/>
        <v>7.2033282761194112E-2</v>
      </c>
      <c r="O566" s="43">
        <f t="shared" si="53"/>
        <v>7.3330481217532828E-2</v>
      </c>
      <c r="Q566" s="78"/>
      <c r="R566" s="75"/>
    </row>
    <row r="567" spans="1:18" ht="12.6" customHeight="1">
      <c r="A567" s="31">
        <v>39202</v>
      </c>
      <c r="B567" s="64" t="s">
        <v>56</v>
      </c>
      <c r="C567" s="90">
        <v>6.3750000000000001E-2</v>
      </c>
      <c r="D567" s="44">
        <f>IF(MONTH(A567)=MONTH(A568),"-",VLOOKUP(A567,'F03 inputs'!$AQ$8:$AV$3003,5))</f>
        <v>7.4325129027942097E-3</v>
      </c>
      <c r="E567" s="44">
        <f>IF(MONTH(A567)=MONTH(A568),"-",VLOOKUP(A567,'F03 inputs'!$AQ$8:$AV$3003,6))</f>
        <v>8.0509431706240076E-3</v>
      </c>
      <c r="F567" s="32">
        <f>VLOOKUP(B567,'F03 inputs'!$AW$9:$AZ$3003,3)</f>
        <v>-1.2200870690147749E-5</v>
      </c>
      <c r="G567" s="32">
        <f>VLOOKUP(B567,'F03 inputs'!$AW$9:$AZ$3003,4)</f>
        <v>-3.2339590570116014E-5</v>
      </c>
      <c r="I567" s="32">
        <f t="shared" si="48"/>
        <v>7.4325129027942097E-3</v>
      </c>
      <c r="J567" s="32">
        <f t="shared" si="49"/>
        <v>7.1182512902794204E-2</v>
      </c>
      <c r="K567" s="88">
        <f t="shared" si="50"/>
        <v>7.2449250438583412E-2</v>
      </c>
      <c r="M567" s="32">
        <f t="shared" si="51"/>
        <v>8.0509431706240076E-3</v>
      </c>
      <c r="N567" s="32">
        <f t="shared" si="52"/>
        <v>7.1800943170624007E-2</v>
      </c>
      <c r="O567" s="43">
        <f t="shared" si="53"/>
        <v>7.3089787030671705E-2</v>
      </c>
      <c r="Q567" s="78"/>
      <c r="R567" s="75"/>
    </row>
    <row r="568" spans="1:18" ht="12.6" customHeight="1">
      <c r="A568" s="31">
        <v>39203</v>
      </c>
      <c r="B568" s="64" t="s">
        <v>57</v>
      </c>
      <c r="C568" s="90">
        <v>6.3200000000000006E-2</v>
      </c>
      <c r="D568" s="44" t="str">
        <f>IF(MONTH(A568)=MONTH(A569),"-",VLOOKUP(A568,'F03 inputs'!$AQ$8:$AV$3003,5))</f>
        <v>-</v>
      </c>
      <c r="E568" s="44" t="str">
        <f>IF(MONTH(A568)=MONTH(A569),"-",VLOOKUP(A568,'F03 inputs'!$AQ$8:$AV$3003,6))</f>
        <v>-</v>
      </c>
      <c r="F568" s="32">
        <f>VLOOKUP(B568,'F03 inputs'!$AW$9:$AZ$3003,3)</f>
        <v>-1.78599371016248E-5</v>
      </c>
      <c r="G568" s="32">
        <f>VLOOKUP(B568,'F03 inputs'!$AW$9:$AZ$3003,4)</f>
        <v>-1.73270270291893E-5</v>
      </c>
      <c r="I568" s="32">
        <f t="shared" si="48"/>
        <v>7.4146529656925848E-3</v>
      </c>
      <c r="J568" s="32">
        <f t="shared" si="49"/>
        <v>7.0614652965692595E-2</v>
      </c>
      <c r="K568" s="88">
        <f t="shared" si="50"/>
        <v>7.1861260269058924E-2</v>
      </c>
      <c r="M568" s="32">
        <f t="shared" si="51"/>
        <v>8.0336161435948187E-3</v>
      </c>
      <c r="N568" s="32">
        <f t="shared" si="52"/>
        <v>7.123361614359483E-2</v>
      </c>
      <c r="O568" s="43">
        <f t="shared" si="53"/>
        <v>7.2502173160817973E-2</v>
      </c>
      <c r="Q568" s="78"/>
      <c r="R568" s="75"/>
    </row>
    <row r="569" spans="1:18" ht="12.6" customHeight="1">
      <c r="A569" s="31">
        <v>39204</v>
      </c>
      <c r="B569" s="64" t="s">
        <v>57</v>
      </c>
      <c r="C569" s="90">
        <v>6.3350000000000004E-2</v>
      </c>
      <c r="D569" s="44" t="str">
        <f>IF(MONTH(A569)=MONTH(A570),"-",VLOOKUP(A569,'F03 inputs'!$AQ$8:$AV$3003,5))</f>
        <v>-</v>
      </c>
      <c r="E569" s="44" t="str">
        <f>IF(MONTH(A569)=MONTH(A570),"-",VLOOKUP(A569,'F03 inputs'!$AQ$8:$AV$3003,6))</f>
        <v>-</v>
      </c>
      <c r="F569" s="32">
        <f>VLOOKUP(B569,'F03 inputs'!$AW$9:$AZ$3003,3)</f>
        <v>-1.78599371016248E-5</v>
      </c>
      <c r="G569" s="32">
        <f>VLOOKUP(B569,'F03 inputs'!$AW$9:$AZ$3003,4)</f>
        <v>-1.73270270291893E-5</v>
      </c>
      <c r="I569" s="32">
        <f t="shared" si="48"/>
        <v>7.3967930285909599E-3</v>
      </c>
      <c r="J569" s="32">
        <f t="shared" si="49"/>
        <v>7.0746793028590965E-2</v>
      </c>
      <c r="K569" s="88">
        <f t="shared" si="50"/>
        <v>7.1998070209548626E-2</v>
      </c>
      <c r="M569" s="32">
        <f t="shared" si="51"/>
        <v>8.0162891165656298E-3</v>
      </c>
      <c r="N569" s="32">
        <f t="shared" si="52"/>
        <v>7.1366289116565632E-2</v>
      </c>
      <c r="O569" s="43">
        <f t="shared" si="53"/>
        <v>7.2639575922132993E-2</v>
      </c>
      <c r="Q569" s="78"/>
      <c r="R569" s="75"/>
    </row>
    <row r="570" spans="1:18" ht="12.6" customHeight="1">
      <c r="A570" s="31">
        <v>39205</v>
      </c>
      <c r="B570" s="64" t="s">
        <v>57</v>
      </c>
      <c r="C570" s="90">
        <v>6.3299999999999995E-2</v>
      </c>
      <c r="D570" s="44" t="str">
        <f>IF(MONTH(A570)=MONTH(A571),"-",VLOOKUP(A570,'F03 inputs'!$AQ$8:$AV$3003,5))</f>
        <v>-</v>
      </c>
      <c r="E570" s="44" t="str">
        <f>IF(MONTH(A570)=MONTH(A571),"-",VLOOKUP(A570,'F03 inputs'!$AQ$8:$AV$3003,6))</f>
        <v>-</v>
      </c>
      <c r="F570" s="32">
        <f>VLOOKUP(B570,'F03 inputs'!$AW$9:$AZ$3003,3)</f>
        <v>-1.78599371016248E-5</v>
      </c>
      <c r="G570" s="32">
        <f>VLOOKUP(B570,'F03 inputs'!$AW$9:$AZ$3003,4)</f>
        <v>-1.73270270291893E-5</v>
      </c>
      <c r="I570" s="32">
        <f t="shared" si="48"/>
        <v>7.3789330914893351E-3</v>
      </c>
      <c r="J570" s="32">
        <f t="shared" si="49"/>
        <v>7.0678933091489329E-2</v>
      </c>
      <c r="K570" s="88">
        <f t="shared" si="50"/>
        <v>7.1927810987227225E-2</v>
      </c>
      <c r="M570" s="32">
        <f t="shared" si="51"/>
        <v>7.9989620895364408E-3</v>
      </c>
      <c r="N570" s="32">
        <f t="shared" si="52"/>
        <v>7.1298962089536441E-2</v>
      </c>
      <c r="O570" s="43">
        <f t="shared" si="53"/>
        <v>7.2569847588297876E-2</v>
      </c>
      <c r="Q570" s="78"/>
      <c r="R570" s="75"/>
    </row>
    <row r="571" spans="1:18" ht="12.6" customHeight="1">
      <c r="A571" s="31">
        <v>39206</v>
      </c>
      <c r="B571" s="64" t="s">
        <v>57</v>
      </c>
      <c r="C571" s="90">
        <v>6.3550000000000009E-2</v>
      </c>
      <c r="D571" s="44" t="str">
        <f>IF(MONTH(A571)=MONTH(A572),"-",VLOOKUP(A571,'F03 inputs'!$AQ$8:$AV$3003,5))</f>
        <v>-</v>
      </c>
      <c r="E571" s="44" t="str">
        <f>IF(MONTH(A571)=MONTH(A572),"-",VLOOKUP(A571,'F03 inputs'!$AQ$8:$AV$3003,6))</f>
        <v>-</v>
      </c>
      <c r="F571" s="32">
        <f>VLOOKUP(B571,'F03 inputs'!$AW$9:$AZ$3003,3)</f>
        <v>-1.78599371016248E-5</v>
      </c>
      <c r="G571" s="32">
        <f>VLOOKUP(B571,'F03 inputs'!$AW$9:$AZ$3003,4)</f>
        <v>-1.73270270291893E-5</v>
      </c>
      <c r="I571" s="32">
        <f t="shared" si="48"/>
        <v>7.3610731543877102E-3</v>
      </c>
      <c r="J571" s="32">
        <f t="shared" si="49"/>
        <v>7.0911073154387716E-2</v>
      </c>
      <c r="K571" s="88">
        <f t="shared" si="50"/>
        <v>7.216816822836436E-2</v>
      </c>
      <c r="M571" s="32">
        <f t="shared" si="51"/>
        <v>7.9816350625072519E-3</v>
      </c>
      <c r="N571" s="32">
        <f t="shared" si="52"/>
        <v>7.1531635062507259E-2</v>
      </c>
      <c r="O571" s="43">
        <f t="shared" si="53"/>
        <v>7.2810828766186164E-2</v>
      </c>
      <c r="Q571" s="78"/>
      <c r="R571" s="75"/>
    </row>
    <row r="572" spans="1:18" ht="12.6" customHeight="1">
      <c r="A572" s="31">
        <v>39209</v>
      </c>
      <c r="B572" s="64" t="s">
        <v>57</v>
      </c>
      <c r="C572" s="90">
        <v>6.3649999999999998E-2</v>
      </c>
      <c r="D572" s="44" t="str">
        <f>IF(MONTH(A572)=MONTH(A573),"-",VLOOKUP(A572,'F03 inputs'!$AQ$8:$AV$3003,5))</f>
        <v>-</v>
      </c>
      <c r="E572" s="44" t="str">
        <f>IF(MONTH(A572)=MONTH(A573),"-",VLOOKUP(A572,'F03 inputs'!$AQ$8:$AV$3003,6))</f>
        <v>-</v>
      </c>
      <c r="F572" s="32">
        <f>VLOOKUP(B572,'F03 inputs'!$AW$9:$AZ$3003,3)</f>
        <v>-1.78599371016248E-5</v>
      </c>
      <c r="G572" s="32">
        <f>VLOOKUP(B572,'F03 inputs'!$AW$9:$AZ$3003,4)</f>
        <v>-1.73270270291893E-5</v>
      </c>
      <c r="I572" s="32">
        <f t="shared" si="48"/>
        <v>7.3432132172860853E-3</v>
      </c>
      <c r="J572" s="32">
        <f t="shared" si="49"/>
        <v>7.0993213217286077E-2</v>
      </c>
      <c r="K572" s="88">
        <f t="shared" si="50"/>
        <v>7.2253222298014785E-2</v>
      </c>
      <c r="M572" s="32">
        <f t="shared" si="51"/>
        <v>7.964308035478063E-3</v>
      </c>
      <c r="N572" s="32">
        <f t="shared" si="52"/>
        <v>7.1614308035478066E-2</v>
      </c>
      <c r="O572" s="43">
        <f t="shared" si="53"/>
        <v>7.2896460314327838E-2</v>
      </c>
      <c r="Q572" s="78"/>
      <c r="R572" s="75"/>
    </row>
    <row r="573" spans="1:18" ht="12.6" customHeight="1">
      <c r="A573" s="31">
        <v>39210</v>
      </c>
      <c r="B573" s="64" t="s">
        <v>57</v>
      </c>
      <c r="C573" s="90">
        <v>6.3750000000000001E-2</v>
      </c>
      <c r="D573" s="44" t="str">
        <f>IF(MONTH(A573)=MONTH(A574),"-",VLOOKUP(A573,'F03 inputs'!$AQ$8:$AV$3003,5))</f>
        <v>-</v>
      </c>
      <c r="E573" s="44" t="str">
        <f>IF(MONTH(A573)=MONTH(A574),"-",VLOOKUP(A573,'F03 inputs'!$AQ$8:$AV$3003,6))</f>
        <v>-</v>
      </c>
      <c r="F573" s="32">
        <f>VLOOKUP(B573,'F03 inputs'!$AW$9:$AZ$3003,3)</f>
        <v>-1.78599371016248E-5</v>
      </c>
      <c r="G573" s="32">
        <f>VLOOKUP(B573,'F03 inputs'!$AW$9:$AZ$3003,4)</f>
        <v>-1.73270270291893E-5</v>
      </c>
      <c r="I573" s="32">
        <f t="shared" si="48"/>
        <v>7.3253532801844604E-3</v>
      </c>
      <c r="J573" s="32">
        <f t="shared" si="49"/>
        <v>7.1075353280184467E-2</v>
      </c>
      <c r="K573" s="88">
        <f t="shared" si="50"/>
        <v>7.2338279741160472E-2</v>
      </c>
      <c r="M573" s="32">
        <f t="shared" si="51"/>
        <v>7.9469810084488741E-3</v>
      </c>
      <c r="N573" s="32">
        <f t="shared" si="52"/>
        <v>7.1696981008448873E-2</v>
      </c>
      <c r="O573" s="43">
        <f t="shared" si="53"/>
        <v>7.298209527988031E-2</v>
      </c>
      <c r="Q573" s="78"/>
      <c r="R573" s="75"/>
    </row>
    <row r="574" spans="1:18" ht="12.6" customHeight="1">
      <c r="A574" s="31">
        <v>39211</v>
      </c>
      <c r="B574" s="64" t="s">
        <v>57</v>
      </c>
      <c r="C574" s="90">
        <v>6.3550000000000009E-2</v>
      </c>
      <c r="D574" s="44" t="str">
        <f>IF(MONTH(A574)=MONTH(A575),"-",VLOOKUP(A574,'F03 inputs'!$AQ$8:$AV$3003,5))</f>
        <v>-</v>
      </c>
      <c r="E574" s="44" t="str">
        <f>IF(MONTH(A574)=MONTH(A575),"-",VLOOKUP(A574,'F03 inputs'!$AQ$8:$AV$3003,6))</f>
        <v>-</v>
      </c>
      <c r="F574" s="32">
        <f>VLOOKUP(B574,'F03 inputs'!$AW$9:$AZ$3003,3)</f>
        <v>-1.78599371016248E-5</v>
      </c>
      <c r="G574" s="32">
        <f>VLOOKUP(B574,'F03 inputs'!$AW$9:$AZ$3003,4)</f>
        <v>-1.73270270291893E-5</v>
      </c>
      <c r="I574" s="32">
        <f t="shared" si="48"/>
        <v>7.3074933430828356E-3</v>
      </c>
      <c r="J574" s="32">
        <f t="shared" si="49"/>
        <v>7.0857493343082847E-2</v>
      </c>
      <c r="K574" s="88">
        <f t="shared" si="50"/>
        <v>7.2112689433799337E-2</v>
      </c>
      <c r="M574" s="32">
        <f t="shared" si="51"/>
        <v>7.9296539814196852E-3</v>
      </c>
      <c r="N574" s="32">
        <f t="shared" si="52"/>
        <v>7.14796539814197E-2</v>
      </c>
      <c r="O574" s="43">
        <f t="shared" si="53"/>
        <v>7.2756989214745715E-2</v>
      </c>
      <c r="Q574" s="78"/>
      <c r="R574" s="75"/>
    </row>
    <row r="575" spans="1:18" ht="12.6" customHeight="1">
      <c r="A575" s="31">
        <v>39212</v>
      </c>
      <c r="B575" s="64" t="s">
        <v>57</v>
      </c>
      <c r="C575" s="90">
        <v>6.4349999999999991E-2</v>
      </c>
      <c r="D575" s="44" t="str">
        <f>IF(MONTH(A575)=MONTH(A576),"-",VLOOKUP(A575,'F03 inputs'!$AQ$8:$AV$3003,5))</f>
        <v>-</v>
      </c>
      <c r="E575" s="44" t="str">
        <f>IF(MONTH(A575)=MONTH(A576),"-",VLOOKUP(A575,'F03 inputs'!$AQ$8:$AV$3003,6))</f>
        <v>-</v>
      </c>
      <c r="F575" s="32">
        <f>VLOOKUP(B575,'F03 inputs'!$AW$9:$AZ$3003,3)</f>
        <v>-1.78599371016248E-5</v>
      </c>
      <c r="G575" s="32">
        <f>VLOOKUP(B575,'F03 inputs'!$AW$9:$AZ$3003,4)</f>
        <v>-1.73270270291893E-5</v>
      </c>
      <c r="I575" s="32">
        <f t="shared" si="48"/>
        <v>7.2896334059812107E-3</v>
      </c>
      <c r="J575" s="32">
        <f t="shared" si="49"/>
        <v>7.1639633405981201E-2</v>
      </c>
      <c r="K575" s="88">
        <f t="shared" si="50"/>
        <v>7.2922692674617151E-2</v>
      </c>
      <c r="M575" s="32">
        <f t="shared" si="51"/>
        <v>7.9123269543904962E-3</v>
      </c>
      <c r="N575" s="32">
        <f t="shared" si="52"/>
        <v>7.2262326954390485E-2</v>
      </c>
      <c r="O575" s="43">
        <f t="shared" si="53"/>
        <v>7.3567787928606299E-2</v>
      </c>
      <c r="Q575" s="78"/>
      <c r="R575" s="75"/>
    </row>
    <row r="576" spans="1:18" ht="12.6" customHeight="1">
      <c r="A576" s="31">
        <v>39213</v>
      </c>
      <c r="B576" s="64" t="s">
        <v>57</v>
      </c>
      <c r="C576" s="90">
        <v>6.3899999999999998E-2</v>
      </c>
      <c r="D576" s="44" t="str">
        <f>IF(MONTH(A576)=MONTH(A577),"-",VLOOKUP(A576,'F03 inputs'!$AQ$8:$AV$3003,5))</f>
        <v>-</v>
      </c>
      <c r="E576" s="44" t="str">
        <f>IF(MONTH(A576)=MONTH(A577),"-",VLOOKUP(A576,'F03 inputs'!$AQ$8:$AV$3003,6))</f>
        <v>-</v>
      </c>
      <c r="F576" s="32">
        <f>VLOOKUP(B576,'F03 inputs'!$AW$9:$AZ$3003,3)</f>
        <v>-1.78599371016248E-5</v>
      </c>
      <c r="G576" s="32">
        <f>VLOOKUP(B576,'F03 inputs'!$AW$9:$AZ$3003,4)</f>
        <v>-1.73270270291893E-5</v>
      </c>
      <c r="I576" s="32">
        <f t="shared" si="48"/>
        <v>7.2717734688795858E-3</v>
      </c>
      <c r="J576" s="32">
        <f t="shared" si="49"/>
        <v>7.1171773468879582E-2</v>
      </c>
      <c r="K576" s="88">
        <f t="shared" si="50"/>
        <v>7.2438128803556046E-2</v>
      </c>
      <c r="M576" s="32">
        <f t="shared" si="51"/>
        <v>7.8949999273613073E-3</v>
      </c>
      <c r="N576" s="32">
        <f t="shared" si="52"/>
        <v>7.1794999927361311E-2</v>
      </c>
      <c r="O576" s="43">
        <f t="shared" si="53"/>
        <v>7.3083630431003854E-2</v>
      </c>
      <c r="Q576" s="78"/>
      <c r="R576" s="75"/>
    </row>
    <row r="577" spans="1:18" ht="12.6" customHeight="1">
      <c r="A577" s="31">
        <v>39216</v>
      </c>
      <c r="B577" s="64" t="s">
        <v>57</v>
      </c>
      <c r="C577" s="90">
        <v>6.4000000000000001E-2</v>
      </c>
      <c r="D577" s="44" t="str">
        <f>IF(MONTH(A577)=MONTH(A578),"-",VLOOKUP(A577,'F03 inputs'!$AQ$8:$AV$3003,5))</f>
        <v>-</v>
      </c>
      <c r="E577" s="44" t="str">
        <f>IF(MONTH(A577)=MONTH(A578),"-",VLOOKUP(A577,'F03 inputs'!$AQ$8:$AV$3003,6))</f>
        <v>-</v>
      </c>
      <c r="F577" s="32">
        <f>VLOOKUP(B577,'F03 inputs'!$AW$9:$AZ$3003,3)</f>
        <v>-1.78599371016248E-5</v>
      </c>
      <c r="G577" s="32">
        <f>VLOOKUP(B577,'F03 inputs'!$AW$9:$AZ$3003,4)</f>
        <v>-1.73270270291893E-5</v>
      </c>
      <c r="I577" s="32">
        <f t="shared" si="48"/>
        <v>7.2539135317779609E-3</v>
      </c>
      <c r="J577" s="32">
        <f t="shared" si="49"/>
        <v>7.1253913531777957E-2</v>
      </c>
      <c r="K577" s="88">
        <f t="shared" si="50"/>
        <v>7.2523193580176226E-2</v>
      </c>
      <c r="M577" s="32">
        <f t="shared" si="51"/>
        <v>7.8776729003321184E-3</v>
      </c>
      <c r="N577" s="32">
        <f t="shared" si="52"/>
        <v>7.1877672900332118E-2</v>
      </c>
      <c r="O577" s="43">
        <f t="shared" si="53"/>
        <v>7.3169272865723833E-2</v>
      </c>
      <c r="Q577" s="78"/>
      <c r="R577" s="75"/>
    </row>
    <row r="578" spans="1:18" ht="12.6" customHeight="1">
      <c r="A578" s="31">
        <v>39217</v>
      </c>
      <c r="B578" s="64" t="s">
        <v>57</v>
      </c>
      <c r="C578" s="90">
        <v>6.4199999999999993E-2</v>
      </c>
      <c r="D578" s="44" t="str">
        <f>IF(MONTH(A578)=MONTH(A579),"-",VLOOKUP(A578,'F03 inputs'!$AQ$8:$AV$3003,5))</f>
        <v>-</v>
      </c>
      <c r="E578" s="44" t="str">
        <f>IF(MONTH(A578)=MONTH(A579),"-",VLOOKUP(A578,'F03 inputs'!$AQ$8:$AV$3003,6))</f>
        <v>-</v>
      </c>
      <c r="F578" s="32">
        <f>VLOOKUP(B578,'F03 inputs'!$AW$9:$AZ$3003,3)</f>
        <v>-1.78599371016248E-5</v>
      </c>
      <c r="G578" s="32">
        <f>VLOOKUP(B578,'F03 inputs'!$AW$9:$AZ$3003,4)</f>
        <v>-1.73270270291893E-5</v>
      </c>
      <c r="I578" s="32">
        <f t="shared" si="48"/>
        <v>7.2360535946763361E-3</v>
      </c>
      <c r="J578" s="32">
        <f t="shared" si="49"/>
        <v>7.1436053594676335E-2</v>
      </c>
      <c r="K578" s="88">
        <f t="shared" si="50"/>
        <v>7.2711831032971963E-2</v>
      </c>
      <c r="M578" s="32">
        <f t="shared" si="51"/>
        <v>7.8603458733029295E-3</v>
      </c>
      <c r="N578" s="32">
        <f t="shared" si="52"/>
        <v>7.2060345873302928E-2</v>
      </c>
      <c r="O578" s="43">
        <f t="shared" si="53"/>
        <v>7.3358519235147801E-2</v>
      </c>
      <c r="Q578" s="78"/>
      <c r="R578" s="75"/>
    </row>
    <row r="579" spans="1:18" ht="12.6" customHeight="1">
      <c r="A579" s="31">
        <v>39218</v>
      </c>
      <c r="B579" s="64" t="s">
        <v>57</v>
      </c>
      <c r="C579" s="90">
        <v>6.4100000000000004E-2</v>
      </c>
      <c r="D579" s="44" t="str">
        <f>IF(MONTH(A579)=MONTH(A580),"-",VLOOKUP(A579,'F03 inputs'!$AQ$8:$AV$3003,5))</f>
        <v>-</v>
      </c>
      <c r="E579" s="44" t="str">
        <f>IF(MONTH(A579)=MONTH(A580),"-",VLOOKUP(A579,'F03 inputs'!$AQ$8:$AV$3003,6))</f>
        <v>-</v>
      </c>
      <c r="F579" s="32">
        <f>VLOOKUP(B579,'F03 inputs'!$AW$9:$AZ$3003,3)</f>
        <v>-1.78599371016248E-5</v>
      </c>
      <c r="G579" s="32">
        <f>VLOOKUP(B579,'F03 inputs'!$AW$9:$AZ$3003,4)</f>
        <v>-1.73270270291893E-5</v>
      </c>
      <c r="I579" s="32">
        <f t="shared" si="48"/>
        <v>7.2181936575747112E-3</v>
      </c>
      <c r="J579" s="32">
        <f t="shared" si="49"/>
        <v>7.1318193657574719E-2</v>
      </c>
      <c r="K579" s="88">
        <f t="shared" si="50"/>
        <v>7.2589764844219529E-2</v>
      </c>
      <c r="M579" s="32">
        <f t="shared" si="51"/>
        <v>7.8430188462737405E-3</v>
      </c>
      <c r="N579" s="32">
        <f t="shared" si="52"/>
        <v>7.1943018846273743E-2</v>
      </c>
      <c r="O579" s="43">
        <f t="shared" si="53"/>
        <v>7.3236968336452879E-2</v>
      </c>
      <c r="Q579" s="78"/>
      <c r="R579" s="75"/>
    </row>
    <row r="580" spans="1:18" ht="12.6" customHeight="1">
      <c r="A580" s="31">
        <v>39219</v>
      </c>
      <c r="B580" s="64" t="s">
        <v>57</v>
      </c>
      <c r="C580" s="90">
        <v>6.4349999999999991E-2</v>
      </c>
      <c r="D580" s="44" t="str">
        <f>IF(MONTH(A580)=MONTH(A581),"-",VLOOKUP(A580,'F03 inputs'!$AQ$8:$AV$3003,5))</f>
        <v>-</v>
      </c>
      <c r="E580" s="44" t="str">
        <f>IF(MONTH(A580)=MONTH(A581),"-",VLOOKUP(A580,'F03 inputs'!$AQ$8:$AV$3003,6))</f>
        <v>-</v>
      </c>
      <c r="F580" s="32">
        <f>VLOOKUP(B580,'F03 inputs'!$AW$9:$AZ$3003,3)</f>
        <v>-1.78599371016248E-5</v>
      </c>
      <c r="G580" s="32">
        <f>VLOOKUP(B580,'F03 inputs'!$AW$9:$AZ$3003,4)</f>
        <v>-1.73270270291893E-5</v>
      </c>
      <c r="I580" s="32">
        <f t="shared" si="48"/>
        <v>7.2003337204730863E-3</v>
      </c>
      <c r="J580" s="32">
        <f t="shared" si="49"/>
        <v>7.1550333720473078E-2</v>
      </c>
      <c r="K580" s="88">
        <f t="shared" si="50"/>
        <v>7.2830196284350945E-2</v>
      </c>
      <c r="M580" s="32">
        <f t="shared" si="51"/>
        <v>7.8256918192445516E-3</v>
      </c>
      <c r="N580" s="32">
        <f t="shared" si="52"/>
        <v>7.2175691819244547E-2</v>
      </c>
      <c r="O580" s="43">
        <f t="shared" si="53"/>
        <v>7.347802444164131E-2</v>
      </c>
      <c r="Q580" s="78"/>
      <c r="R580" s="75"/>
    </row>
    <row r="581" spans="1:18" ht="12.6" customHeight="1">
      <c r="A581" s="31">
        <v>39220</v>
      </c>
      <c r="B581" s="64" t="s">
        <v>57</v>
      </c>
      <c r="C581" s="90">
        <v>6.4600000000000005E-2</v>
      </c>
      <c r="D581" s="44" t="str">
        <f>IF(MONTH(A581)=MONTH(A582),"-",VLOOKUP(A581,'F03 inputs'!$AQ$8:$AV$3003,5))</f>
        <v>-</v>
      </c>
      <c r="E581" s="44" t="str">
        <f>IF(MONTH(A581)=MONTH(A582),"-",VLOOKUP(A581,'F03 inputs'!$AQ$8:$AV$3003,6))</f>
        <v>-</v>
      </c>
      <c r="F581" s="32">
        <f>VLOOKUP(B581,'F03 inputs'!$AW$9:$AZ$3003,3)</f>
        <v>-1.78599371016248E-5</v>
      </c>
      <c r="G581" s="32">
        <f>VLOOKUP(B581,'F03 inputs'!$AW$9:$AZ$3003,4)</f>
        <v>-1.73270270291893E-5</v>
      </c>
      <c r="I581" s="32">
        <f t="shared" si="48"/>
        <v>7.1824737833714614E-3</v>
      </c>
      <c r="J581" s="32">
        <f t="shared" si="49"/>
        <v>7.1782473783371464E-2</v>
      </c>
      <c r="K581" s="88">
        <f t="shared" si="50"/>
        <v>7.3070654668986545E-2</v>
      </c>
      <c r="M581" s="32">
        <f t="shared" si="51"/>
        <v>7.8083647922153627E-3</v>
      </c>
      <c r="N581" s="32">
        <f t="shared" si="52"/>
        <v>7.2408364792215366E-2</v>
      </c>
      <c r="O581" s="43">
        <f t="shared" si="53"/>
        <v>7.3719107615185964E-2</v>
      </c>
      <c r="Q581" s="78"/>
      <c r="R581" s="75"/>
    </row>
    <row r="582" spans="1:18" ht="12.6" customHeight="1">
      <c r="A582" s="31">
        <v>39223</v>
      </c>
      <c r="B582" s="64" t="s">
        <v>57</v>
      </c>
      <c r="C582" s="90">
        <v>6.4899999999999999E-2</v>
      </c>
      <c r="D582" s="44" t="str">
        <f>IF(MONTH(A582)=MONTH(A583),"-",VLOOKUP(A582,'F03 inputs'!$AQ$8:$AV$3003,5))</f>
        <v>-</v>
      </c>
      <c r="E582" s="44" t="str">
        <f>IF(MONTH(A582)=MONTH(A583),"-",VLOOKUP(A582,'F03 inputs'!$AQ$8:$AV$3003,6))</f>
        <v>-</v>
      </c>
      <c r="F582" s="32">
        <f>VLOOKUP(B582,'F03 inputs'!$AW$9:$AZ$3003,3)</f>
        <v>-1.78599371016248E-5</v>
      </c>
      <c r="G582" s="32">
        <f>VLOOKUP(B582,'F03 inputs'!$AW$9:$AZ$3003,4)</f>
        <v>-1.73270270291893E-5</v>
      </c>
      <c r="I582" s="32">
        <f t="shared" ref="I582:I645" si="54">IF(D582&lt;&gt;"-",D582,I581+F582)</f>
        <v>7.1646138462698366E-3</v>
      </c>
      <c r="J582" s="32">
        <f t="shared" ref="J582:J645" si="55">C582+I582</f>
        <v>7.2064613846269832E-2</v>
      </c>
      <c r="K582" s="88">
        <f t="shared" ref="K582:K645" si="56">EFFECT(J582,2)</f>
        <v>7.3362940988472847E-2</v>
      </c>
      <c r="M582" s="32">
        <f t="shared" ref="M582:M645" si="57">IF(E582&lt;&gt;"-",E582,M581+G582)</f>
        <v>7.7910377651861738E-3</v>
      </c>
      <c r="N582" s="32">
        <f t="shared" ref="N582:N645" si="58">C582+M582</f>
        <v>7.2691037765186178E-2</v>
      </c>
      <c r="O582" s="43">
        <f t="shared" ref="O582:O645" si="59">EFFECT(N582,2)</f>
        <v>7.4012034508031288E-2</v>
      </c>
      <c r="Q582" s="78"/>
      <c r="R582" s="75"/>
    </row>
    <row r="583" spans="1:18" ht="12.6" customHeight="1">
      <c r="A583" s="31">
        <v>39224</v>
      </c>
      <c r="B583" s="64" t="s">
        <v>57</v>
      </c>
      <c r="C583" s="90">
        <v>6.480000000000001E-2</v>
      </c>
      <c r="D583" s="44" t="str">
        <f>IF(MONTH(A583)=MONTH(A584),"-",VLOOKUP(A583,'F03 inputs'!$AQ$8:$AV$3003,5))</f>
        <v>-</v>
      </c>
      <c r="E583" s="44" t="str">
        <f>IF(MONTH(A583)=MONTH(A584),"-",VLOOKUP(A583,'F03 inputs'!$AQ$8:$AV$3003,6))</f>
        <v>-</v>
      </c>
      <c r="F583" s="32">
        <f>VLOOKUP(B583,'F03 inputs'!$AW$9:$AZ$3003,3)</f>
        <v>-1.78599371016248E-5</v>
      </c>
      <c r="G583" s="32">
        <f>VLOOKUP(B583,'F03 inputs'!$AW$9:$AZ$3003,4)</f>
        <v>-1.73270270291893E-5</v>
      </c>
      <c r="I583" s="32">
        <f t="shared" si="54"/>
        <v>7.1467539091682117E-3</v>
      </c>
      <c r="J583" s="32">
        <f t="shared" si="55"/>
        <v>7.1946753909168215E-2</v>
      </c>
      <c r="K583" s="88">
        <f t="shared" si="56"/>
        <v>7.3240837758684618E-2</v>
      </c>
      <c r="M583" s="32">
        <f t="shared" si="57"/>
        <v>7.7737107381569848E-3</v>
      </c>
      <c r="N583" s="32">
        <f t="shared" si="58"/>
        <v>7.2573710738156993E-2</v>
      </c>
      <c r="O583" s="43">
        <f t="shared" si="59"/>
        <v>7.3890446610733518E-2</v>
      </c>
      <c r="Q583" s="78"/>
      <c r="R583" s="75"/>
    </row>
    <row r="584" spans="1:18" ht="12.6" customHeight="1">
      <c r="A584" s="31">
        <v>39225</v>
      </c>
      <c r="B584" s="64" t="s">
        <v>57</v>
      </c>
      <c r="C584" s="90">
        <v>6.5049999999999997E-2</v>
      </c>
      <c r="D584" s="44" t="str">
        <f>IF(MONTH(A584)=MONTH(A585),"-",VLOOKUP(A584,'F03 inputs'!$AQ$8:$AV$3003,5))</f>
        <v>-</v>
      </c>
      <c r="E584" s="44" t="str">
        <f>IF(MONTH(A584)=MONTH(A585),"-",VLOOKUP(A584,'F03 inputs'!$AQ$8:$AV$3003,6))</f>
        <v>-</v>
      </c>
      <c r="F584" s="32">
        <f>VLOOKUP(B584,'F03 inputs'!$AW$9:$AZ$3003,3)</f>
        <v>-1.78599371016248E-5</v>
      </c>
      <c r="G584" s="32">
        <f>VLOOKUP(B584,'F03 inputs'!$AW$9:$AZ$3003,4)</f>
        <v>-1.73270270291893E-5</v>
      </c>
      <c r="I584" s="32">
        <f t="shared" si="54"/>
        <v>7.1288939720665868E-3</v>
      </c>
      <c r="J584" s="32">
        <f t="shared" si="55"/>
        <v>7.2178893972066588E-2</v>
      </c>
      <c r="K584" s="88">
        <f t="shared" si="56"/>
        <v>7.3481342155824469E-2</v>
      </c>
      <c r="M584" s="32">
        <f t="shared" si="57"/>
        <v>7.7563837111277959E-3</v>
      </c>
      <c r="N584" s="32">
        <f t="shared" si="58"/>
        <v>7.2806383711127798E-2</v>
      </c>
      <c r="O584" s="43">
        <f t="shared" si="59"/>
        <v>7.4131576088400708E-2</v>
      </c>
      <c r="Q584" s="78"/>
      <c r="R584" s="75"/>
    </row>
    <row r="585" spans="1:18" ht="12.6" customHeight="1">
      <c r="A585" s="31">
        <v>39226</v>
      </c>
      <c r="B585" s="64" t="s">
        <v>57</v>
      </c>
      <c r="C585" s="90">
        <v>6.5099999999999991E-2</v>
      </c>
      <c r="D585" s="44" t="str">
        <f>IF(MONTH(A585)=MONTH(A586),"-",VLOOKUP(A585,'F03 inputs'!$AQ$8:$AV$3003,5))</f>
        <v>-</v>
      </c>
      <c r="E585" s="44" t="str">
        <f>IF(MONTH(A585)=MONTH(A586),"-",VLOOKUP(A585,'F03 inputs'!$AQ$8:$AV$3003,6))</f>
        <v>-</v>
      </c>
      <c r="F585" s="32">
        <f>VLOOKUP(B585,'F03 inputs'!$AW$9:$AZ$3003,3)</f>
        <v>-1.78599371016248E-5</v>
      </c>
      <c r="G585" s="32">
        <f>VLOOKUP(B585,'F03 inputs'!$AW$9:$AZ$3003,4)</f>
        <v>-1.73270270291893E-5</v>
      </c>
      <c r="I585" s="32">
        <f t="shared" si="54"/>
        <v>7.1110340349649619E-3</v>
      </c>
      <c r="J585" s="32">
        <f t="shared" si="55"/>
        <v>7.2211034034964955E-2</v>
      </c>
      <c r="K585" s="88">
        <f t="shared" si="56"/>
        <v>7.3514642394064689E-2</v>
      </c>
      <c r="M585" s="32">
        <f t="shared" si="57"/>
        <v>7.739056684098607E-3</v>
      </c>
      <c r="N585" s="32">
        <f t="shared" si="58"/>
        <v>7.2839056684098596E-2</v>
      </c>
      <c r="O585" s="43">
        <f t="shared" si="59"/>
        <v>7.4165438728755806E-2</v>
      </c>
      <c r="Q585" s="78"/>
      <c r="R585" s="75"/>
    </row>
    <row r="586" spans="1:18" ht="12.6" customHeight="1">
      <c r="A586" s="31">
        <v>39227</v>
      </c>
      <c r="B586" s="64" t="s">
        <v>57</v>
      </c>
      <c r="C586" s="90">
        <v>6.4850000000000005E-2</v>
      </c>
      <c r="D586" s="44" t="str">
        <f>IF(MONTH(A586)=MONTH(A587),"-",VLOOKUP(A586,'F03 inputs'!$AQ$8:$AV$3003,5))</f>
        <v>-</v>
      </c>
      <c r="E586" s="44" t="str">
        <f>IF(MONTH(A586)=MONTH(A587),"-",VLOOKUP(A586,'F03 inputs'!$AQ$8:$AV$3003,6))</f>
        <v>-</v>
      </c>
      <c r="F586" s="32">
        <f>VLOOKUP(B586,'F03 inputs'!$AW$9:$AZ$3003,3)</f>
        <v>-1.78599371016248E-5</v>
      </c>
      <c r="G586" s="32">
        <f>VLOOKUP(B586,'F03 inputs'!$AW$9:$AZ$3003,4)</f>
        <v>-1.73270270291893E-5</v>
      </c>
      <c r="I586" s="32">
        <f t="shared" si="54"/>
        <v>7.0931740978633371E-3</v>
      </c>
      <c r="J586" s="32">
        <f t="shared" si="55"/>
        <v>7.1943174097863341E-2</v>
      </c>
      <c r="K586" s="88">
        <f t="shared" si="56"/>
        <v>7.3237129172682103E-2</v>
      </c>
      <c r="M586" s="32">
        <f t="shared" si="57"/>
        <v>7.7217296570694181E-3</v>
      </c>
      <c r="N586" s="32">
        <f t="shared" si="58"/>
        <v>7.2571729657069428E-2</v>
      </c>
      <c r="O586" s="43">
        <f t="shared" si="59"/>
        <v>7.3888393643424033E-2</v>
      </c>
      <c r="Q586" s="78"/>
      <c r="R586" s="75"/>
    </row>
    <row r="587" spans="1:18" ht="12.6" customHeight="1">
      <c r="A587" s="31">
        <v>39230</v>
      </c>
      <c r="B587" s="64" t="s">
        <v>57</v>
      </c>
      <c r="C587" s="90">
        <v>6.5049999999999997E-2</v>
      </c>
      <c r="D587" s="44" t="str">
        <f>IF(MONTH(A587)=MONTH(A588),"-",VLOOKUP(A587,'F03 inputs'!$AQ$8:$AV$3003,5))</f>
        <v>-</v>
      </c>
      <c r="E587" s="44" t="str">
        <f>IF(MONTH(A587)=MONTH(A588),"-",VLOOKUP(A587,'F03 inputs'!$AQ$8:$AV$3003,6))</f>
        <v>-</v>
      </c>
      <c r="F587" s="32">
        <f>VLOOKUP(B587,'F03 inputs'!$AW$9:$AZ$3003,3)</f>
        <v>-1.78599371016248E-5</v>
      </c>
      <c r="G587" s="32">
        <f>VLOOKUP(B587,'F03 inputs'!$AW$9:$AZ$3003,4)</f>
        <v>-1.73270270291893E-5</v>
      </c>
      <c r="I587" s="32">
        <f t="shared" si="54"/>
        <v>7.0753141607617122E-3</v>
      </c>
      <c r="J587" s="32">
        <f t="shared" si="55"/>
        <v>7.2125314160761705E-2</v>
      </c>
      <c r="K587" s="88">
        <f t="shared" si="56"/>
        <v>7.3425829396458697E-2</v>
      </c>
      <c r="M587" s="32">
        <f t="shared" si="57"/>
        <v>7.7044026300402291E-3</v>
      </c>
      <c r="N587" s="32">
        <f t="shared" si="58"/>
        <v>7.2754402630040224E-2</v>
      </c>
      <c r="O587" s="43">
        <f t="shared" si="59"/>
        <v>7.4077703405553752E-2</v>
      </c>
      <c r="Q587" s="78"/>
      <c r="R587" s="75"/>
    </row>
    <row r="588" spans="1:18" ht="12.6" customHeight="1">
      <c r="A588" s="31">
        <v>39231</v>
      </c>
      <c r="B588" s="64" t="s">
        <v>57</v>
      </c>
      <c r="C588" s="90">
        <v>6.54E-2</v>
      </c>
      <c r="D588" s="44" t="str">
        <f>IF(MONTH(A588)=MONTH(A589),"-",VLOOKUP(A588,'F03 inputs'!$AQ$8:$AV$3003,5))</f>
        <v>-</v>
      </c>
      <c r="E588" s="44" t="str">
        <f>IF(MONTH(A588)=MONTH(A589),"-",VLOOKUP(A588,'F03 inputs'!$AQ$8:$AV$3003,6))</f>
        <v>-</v>
      </c>
      <c r="F588" s="32">
        <f>VLOOKUP(B588,'F03 inputs'!$AW$9:$AZ$3003,3)</f>
        <v>-1.78599371016248E-5</v>
      </c>
      <c r="G588" s="32">
        <f>VLOOKUP(B588,'F03 inputs'!$AW$9:$AZ$3003,4)</f>
        <v>-1.73270270291893E-5</v>
      </c>
      <c r="I588" s="32">
        <f t="shared" si="54"/>
        <v>7.0574542236600873E-3</v>
      </c>
      <c r="J588" s="32">
        <f t="shared" si="55"/>
        <v>7.2457454223660081E-2</v>
      </c>
      <c r="K588" s="88">
        <f t="shared" si="56"/>
        <v>7.376997489180348E-2</v>
      </c>
      <c r="M588" s="32">
        <f t="shared" si="57"/>
        <v>7.6870756030110402E-3</v>
      </c>
      <c r="N588" s="32">
        <f t="shared" si="58"/>
        <v>7.3087075603011045E-2</v>
      </c>
      <c r="O588" s="43">
        <f t="shared" si="59"/>
        <v>7.4422505758061197E-2</v>
      </c>
      <c r="Q588" s="78"/>
      <c r="R588" s="75"/>
    </row>
    <row r="589" spans="1:18" ht="12.6" customHeight="1">
      <c r="A589" s="31">
        <v>39232</v>
      </c>
      <c r="B589" s="64" t="s">
        <v>57</v>
      </c>
      <c r="C589" s="90">
        <v>6.54E-2</v>
      </c>
      <c r="D589" s="44" t="str">
        <f>IF(MONTH(A589)=MONTH(A590),"-",VLOOKUP(A589,'F03 inputs'!$AQ$8:$AV$3003,5))</f>
        <v>-</v>
      </c>
      <c r="E589" s="44" t="str">
        <f>IF(MONTH(A589)=MONTH(A590),"-",VLOOKUP(A589,'F03 inputs'!$AQ$8:$AV$3003,6))</f>
        <v>-</v>
      </c>
      <c r="F589" s="32">
        <f>VLOOKUP(B589,'F03 inputs'!$AW$9:$AZ$3003,3)</f>
        <v>-1.78599371016248E-5</v>
      </c>
      <c r="G589" s="32">
        <f>VLOOKUP(B589,'F03 inputs'!$AW$9:$AZ$3003,4)</f>
        <v>-1.73270270291893E-5</v>
      </c>
      <c r="I589" s="32">
        <f t="shared" si="54"/>
        <v>7.0395942865584624E-3</v>
      </c>
      <c r="J589" s="32">
        <f t="shared" si="55"/>
        <v>7.2439594286558467E-2</v>
      </c>
      <c r="K589" s="88">
        <f t="shared" si="56"/>
        <v>7.3751467991658659E-2</v>
      </c>
      <c r="M589" s="32">
        <f t="shared" si="57"/>
        <v>7.6697485759818513E-3</v>
      </c>
      <c r="N589" s="32">
        <f t="shared" si="58"/>
        <v>7.3069748575981849E-2</v>
      </c>
      <c r="O589" s="43">
        <f t="shared" si="59"/>
        <v>7.440454561522114E-2</v>
      </c>
      <c r="Q589" s="78"/>
      <c r="R589" s="75"/>
    </row>
    <row r="590" spans="1:18" ht="12.6" customHeight="1">
      <c r="A590" s="31">
        <v>39233</v>
      </c>
      <c r="B590" s="64" t="s">
        <v>57</v>
      </c>
      <c r="C590" s="90">
        <v>6.5350000000000005E-2</v>
      </c>
      <c r="D590" s="44">
        <f>IF(MONTH(A590)=MONTH(A591),"-",VLOOKUP(A590,'F03 inputs'!$AQ$8:$AV$3003,5))</f>
        <v>7.0217343494568393E-3</v>
      </c>
      <c r="E590" s="44">
        <f>IF(MONTH(A590)=MONTH(A591),"-",VLOOKUP(A590,'F03 inputs'!$AQ$8:$AV$3003,6))</f>
        <v>7.6524215489526537E-3</v>
      </c>
      <c r="F590" s="32">
        <f>VLOOKUP(B590,'F03 inputs'!$AW$9:$AZ$3003,3)</f>
        <v>-1.78599371016248E-5</v>
      </c>
      <c r="G590" s="32">
        <f>VLOOKUP(B590,'F03 inputs'!$AW$9:$AZ$3003,4)</f>
        <v>-1.73270270291893E-5</v>
      </c>
      <c r="I590" s="32">
        <f t="shared" si="54"/>
        <v>7.0217343494568393E-3</v>
      </c>
      <c r="J590" s="32">
        <f t="shared" si="55"/>
        <v>7.2371734349456845E-2</v>
      </c>
      <c r="K590" s="88">
        <f t="shared" si="56"/>
        <v>7.3681151332643857E-2</v>
      </c>
      <c r="M590" s="32">
        <f t="shared" si="57"/>
        <v>7.6524215489526537E-3</v>
      </c>
      <c r="N590" s="32">
        <f t="shared" si="58"/>
        <v>7.3002421548952659E-2</v>
      </c>
      <c r="O590" s="43">
        <f t="shared" si="59"/>
        <v>7.4334759936955708E-2</v>
      </c>
      <c r="Q590" s="78"/>
      <c r="R590" s="75"/>
    </row>
    <row r="591" spans="1:18" ht="12.6" customHeight="1">
      <c r="A591" s="31">
        <v>39234</v>
      </c>
      <c r="B591" s="64" t="s">
        <v>58</v>
      </c>
      <c r="C591" s="90">
        <v>6.5600000000000006E-2</v>
      </c>
      <c r="D591" s="44" t="str">
        <f>IF(MONTH(A591)=MONTH(A592),"-",VLOOKUP(A591,'F03 inputs'!$AQ$8:$AV$3003,5))</f>
        <v>-</v>
      </c>
      <c r="E591" s="44" t="str">
        <f>IF(MONTH(A591)=MONTH(A592),"-",VLOOKUP(A591,'F03 inputs'!$AQ$8:$AV$3003,6))</f>
        <v>-</v>
      </c>
      <c r="F591" s="32">
        <f>VLOOKUP(B591,'F03 inputs'!$AW$9:$AZ$3003,3)</f>
        <v>1.8592797827708586E-5</v>
      </c>
      <c r="G591" s="32">
        <f>VLOOKUP(B591,'F03 inputs'!$AW$9:$AZ$3003,4)</f>
        <v>2.0818191728810138E-5</v>
      </c>
      <c r="I591" s="32">
        <f t="shared" si="54"/>
        <v>7.0403271472845481E-3</v>
      </c>
      <c r="J591" s="32">
        <f t="shared" si="55"/>
        <v>7.264032714728455E-2</v>
      </c>
      <c r="K591" s="88">
        <f t="shared" si="56"/>
        <v>7.3959481429300755E-2</v>
      </c>
      <c r="M591" s="32">
        <f t="shared" si="57"/>
        <v>7.6732397406814642E-3</v>
      </c>
      <c r="N591" s="32">
        <f t="shared" si="58"/>
        <v>7.3273239740681465E-2</v>
      </c>
      <c r="O591" s="43">
        <f t="shared" si="59"/>
        <v>7.461548165620524E-2</v>
      </c>
      <c r="Q591" s="78"/>
      <c r="R591" s="75"/>
    </row>
    <row r="592" spans="1:18" ht="12.6" customHeight="1">
      <c r="A592" s="31">
        <v>39237</v>
      </c>
      <c r="B592" s="64" t="s">
        <v>58</v>
      </c>
      <c r="C592" s="90">
        <v>6.6049999999999998E-2</v>
      </c>
      <c r="D592" s="44" t="str">
        <f>IF(MONTH(A592)=MONTH(A593),"-",VLOOKUP(A592,'F03 inputs'!$AQ$8:$AV$3003,5))</f>
        <v>-</v>
      </c>
      <c r="E592" s="44" t="str">
        <f>IF(MONTH(A592)=MONTH(A593),"-",VLOOKUP(A592,'F03 inputs'!$AQ$8:$AV$3003,6))</f>
        <v>-</v>
      </c>
      <c r="F592" s="32">
        <f>VLOOKUP(B592,'F03 inputs'!$AW$9:$AZ$3003,3)</f>
        <v>1.8592797827708586E-5</v>
      </c>
      <c r="G592" s="32">
        <f>VLOOKUP(B592,'F03 inputs'!$AW$9:$AZ$3003,4)</f>
        <v>2.0818191728810138E-5</v>
      </c>
      <c r="I592" s="32">
        <f t="shared" si="54"/>
        <v>7.058919945112257E-3</v>
      </c>
      <c r="J592" s="32">
        <f t="shared" si="55"/>
        <v>7.3108919945112261E-2</v>
      </c>
      <c r="K592" s="88">
        <f t="shared" si="56"/>
        <v>7.4445148488997637E-2</v>
      </c>
      <c r="M592" s="32">
        <f t="shared" si="57"/>
        <v>7.6940579324102747E-3</v>
      </c>
      <c r="N592" s="32">
        <f t="shared" si="58"/>
        <v>7.3744057932410276E-2</v>
      </c>
      <c r="O592" s="43">
        <f t="shared" si="59"/>
        <v>7.5103604452495087E-2</v>
      </c>
      <c r="Q592" s="78"/>
      <c r="R592" s="75"/>
    </row>
    <row r="593" spans="1:18" ht="12.6" customHeight="1">
      <c r="A593" s="31">
        <v>39238</v>
      </c>
      <c r="B593" s="64" t="s">
        <v>58</v>
      </c>
      <c r="C593" s="90">
        <v>6.6049999999999998E-2</v>
      </c>
      <c r="D593" s="44" t="str">
        <f>IF(MONTH(A593)=MONTH(A594),"-",VLOOKUP(A593,'F03 inputs'!$AQ$8:$AV$3003,5))</f>
        <v>-</v>
      </c>
      <c r="E593" s="44" t="str">
        <f>IF(MONTH(A593)=MONTH(A594),"-",VLOOKUP(A593,'F03 inputs'!$AQ$8:$AV$3003,6))</f>
        <v>-</v>
      </c>
      <c r="F593" s="32">
        <f>VLOOKUP(B593,'F03 inputs'!$AW$9:$AZ$3003,3)</f>
        <v>1.8592797827708586E-5</v>
      </c>
      <c r="G593" s="32">
        <f>VLOOKUP(B593,'F03 inputs'!$AW$9:$AZ$3003,4)</f>
        <v>2.0818191728810138E-5</v>
      </c>
      <c r="I593" s="32">
        <f t="shared" si="54"/>
        <v>7.0775127429399658E-3</v>
      </c>
      <c r="J593" s="32">
        <f t="shared" si="55"/>
        <v>7.3127512742939965E-2</v>
      </c>
      <c r="K593" s="88">
        <f t="shared" si="56"/>
        <v>7.4464421022932159E-2</v>
      </c>
      <c r="M593" s="32">
        <f t="shared" si="57"/>
        <v>7.7148761241390851E-3</v>
      </c>
      <c r="N593" s="32">
        <f t="shared" si="58"/>
        <v>7.3764876124139081E-2</v>
      </c>
      <c r="O593" s="43">
        <f t="shared" si="59"/>
        <v>7.5125190361541527E-2</v>
      </c>
      <c r="Q593" s="78"/>
      <c r="R593" s="75"/>
    </row>
    <row r="594" spans="1:18" ht="12.6" customHeight="1">
      <c r="A594" s="31">
        <v>39239</v>
      </c>
      <c r="B594" s="64" t="s">
        <v>58</v>
      </c>
      <c r="C594" s="90">
        <v>6.6500000000000004E-2</v>
      </c>
      <c r="D594" s="44" t="str">
        <f>IF(MONTH(A594)=MONTH(A595),"-",VLOOKUP(A594,'F03 inputs'!$AQ$8:$AV$3003,5))</f>
        <v>-</v>
      </c>
      <c r="E594" s="44" t="str">
        <f>IF(MONTH(A594)=MONTH(A595),"-",VLOOKUP(A594,'F03 inputs'!$AQ$8:$AV$3003,6))</f>
        <v>-</v>
      </c>
      <c r="F594" s="32">
        <f>VLOOKUP(B594,'F03 inputs'!$AW$9:$AZ$3003,3)</f>
        <v>1.8592797827708586E-5</v>
      </c>
      <c r="G594" s="32">
        <f>VLOOKUP(B594,'F03 inputs'!$AW$9:$AZ$3003,4)</f>
        <v>2.0818191728810138E-5</v>
      </c>
      <c r="I594" s="32">
        <f t="shared" si="54"/>
        <v>7.0961055407676747E-3</v>
      </c>
      <c r="J594" s="32">
        <f t="shared" si="55"/>
        <v>7.3596105540767676E-2</v>
      </c>
      <c r="K594" s="88">
        <f t="shared" si="56"/>
        <v>7.4950202228459384E-2</v>
      </c>
      <c r="M594" s="32">
        <f t="shared" si="57"/>
        <v>7.7356943158678956E-3</v>
      </c>
      <c r="N594" s="32">
        <f t="shared" si="58"/>
        <v>7.4235694315867906E-2</v>
      </c>
      <c r="O594" s="43">
        <f t="shared" si="59"/>
        <v>7.5613428893507528E-2</v>
      </c>
      <c r="Q594" s="78"/>
      <c r="R594" s="75"/>
    </row>
    <row r="595" spans="1:18" ht="12.6" customHeight="1">
      <c r="A595" s="31">
        <v>39240</v>
      </c>
      <c r="B595" s="64" t="s">
        <v>58</v>
      </c>
      <c r="C595" s="90">
        <v>6.6750000000000004E-2</v>
      </c>
      <c r="D595" s="44" t="str">
        <f>IF(MONTH(A595)=MONTH(A596),"-",VLOOKUP(A595,'F03 inputs'!$AQ$8:$AV$3003,5))</f>
        <v>-</v>
      </c>
      <c r="E595" s="44" t="str">
        <f>IF(MONTH(A595)=MONTH(A596),"-",VLOOKUP(A595,'F03 inputs'!$AQ$8:$AV$3003,6))</f>
        <v>-</v>
      </c>
      <c r="F595" s="32">
        <f>VLOOKUP(B595,'F03 inputs'!$AW$9:$AZ$3003,3)</f>
        <v>1.8592797827708586E-5</v>
      </c>
      <c r="G595" s="32">
        <f>VLOOKUP(B595,'F03 inputs'!$AW$9:$AZ$3003,4)</f>
        <v>2.0818191728810138E-5</v>
      </c>
      <c r="I595" s="32">
        <f t="shared" si="54"/>
        <v>7.1146983385953835E-3</v>
      </c>
      <c r="J595" s="32">
        <f t="shared" si="55"/>
        <v>7.386469833859538E-2</v>
      </c>
      <c r="K595" s="88">
        <f t="shared" si="56"/>
        <v>7.5228696753758317E-2</v>
      </c>
      <c r="M595" s="32">
        <f t="shared" si="57"/>
        <v>7.7565125075967061E-3</v>
      </c>
      <c r="N595" s="32">
        <f t="shared" si="58"/>
        <v>7.4506512507596712E-2</v>
      </c>
      <c r="O595" s="43">
        <f t="shared" si="59"/>
        <v>7.5894317609108031E-2</v>
      </c>
      <c r="Q595" s="78"/>
      <c r="R595" s="75"/>
    </row>
    <row r="596" spans="1:18" ht="12.6" customHeight="1">
      <c r="A596" s="31">
        <v>39241</v>
      </c>
      <c r="B596" s="64" t="s">
        <v>58</v>
      </c>
      <c r="C596" s="90">
        <v>6.8449999999999997E-2</v>
      </c>
      <c r="D596" s="44" t="str">
        <f>IF(MONTH(A596)=MONTH(A597),"-",VLOOKUP(A596,'F03 inputs'!$AQ$8:$AV$3003,5))</f>
        <v>-</v>
      </c>
      <c r="E596" s="44" t="str">
        <f>IF(MONTH(A596)=MONTH(A597),"-",VLOOKUP(A596,'F03 inputs'!$AQ$8:$AV$3003,6))</f>
        <v>-</v>
      </c>
      <c r="F596" s="32">
        <f>VLOOKUP(B596,'F03 inputs'!$AW$9:$AZ$3003,3)</f>
        <v>1.8592797827708586E-5</v>
      </c>
      <c r="G596" s="32">
        <f>VLOOKUP(B596,'F03 inputs'!$AW$9:$AZ$3003,4)</f>
        <v>2.0818191728810138E-5</v>
      </c>
      <c r="I596" s="32">
        <f t="shared" si="54"/>
        <v>7.1332911364230924E-3</v>
      </c>
      <c r="J596" s="32">
        <f t="shared" si="55"/>
        <v>7.5583291136423092E-2</v>
      </c>
      <c r="K596" s="88">
        <f t="shared" si="56"/>
        <v>7.7011499611176149E-2</v>
      </c>
      <c r="M596" s="32">
        <f t="shared" si="57"/>
        <v>7.7773306993255166E-3</v>
      </c>
      <c r="N596" s="32">
        <f t="shared" si="58"/>
        <v>7.622733069932551E-2</v>
      </c>
      <c r="O596" s="43">
        <f t="shared" si="59"/>
        <v>7.7679982185711705E-2</v>
      </c>
      <c r="Q596" s="78"/>
      <c r="R596" s="75"/>
    </row>
    <row r="597" spans="1:18" ht="12.6" customHeight="1">
      <c r="A597" s="31">
        <v>39245</v>
      </c>
      <c r="B597" s="64" t="s">
        <v>58</v>
      </c>
      <c r="C597" s="90">
        <v>6.8250000000000005E-2</v>
      </c>
      <c r="D597" s="44" t="str">
        <f>IF(MONTH(A597)=MONTH(A598),"-",VLOOKUP(A597,'F03 inputs'!$AQ$8:$AV$3003,5))</f>
        <v>-</v>
      </c>
      <c r="E597" s="44" t="str">
        <f>IF(MONTH(A597)=MONTH(A598),"-",VLOOKUP(A597,'F03 inputs'!$AQ$8:$AV$3003,6))</f>
        <v>-</v>
      </c>
      <c r="F597" s="32">
        <f>VLOOKUP(B597,'F03 inputs'!$AW$9:$AZ$3003,3)</f>
        <v>1.8592797827708586E-5</v>
      </c>
      <c r="G597" s="32">
        <f>VLOOKUP(B597,'F03 inputs'!$AW$9:$AZ$3003,4)</f>
        <v>2.0818191728810138E-5</v>
      </c>
      <c r="I597" s="32">
        <f t="shared" si="54"/>
        <v>7.1518839342508012E-3</v>
      </c>
      <c r="J597" s="32">
        <f t="shared" si="55"/>
        <v>7.5401883934250805E-2</v>
      </c>
      <c r="K597" s="88">
        <f t="shared" si="56"/>
        <v>7.6823244959459469E-2</v>
      </c>
      <c r="M597" s="32">
        <f t="shared" si="57"/>
        <v>7.7981488910543271E-3</v>
      </c>
      <c r="N597" s="32">
        <f t="shared" si="58"/>
        <v>7.6048148891054337E-2</v>
      </c>
      <c r="O597" s="43">
        <f t="shared" si="59"/>
        <v>7.7493979128493207E-2</v>
      </c>
      <c r="Q597" s="78"/>
      <c r="R597" s="75"/>
    </row>
    <row r="598" spans="1:18" ht="12.6" customHeight="1">
      <c r="A598" s="31">
        <v>39246</v>
      </c>
      <c r="B598" s="64" t="s">
        <v>58</v>
      </c>
      <c r="C598" s="90">
        <v>6.8650000000000003E-2</v>
      </c>
      <c r="D598" s="44" t="str">
        <f>IF(MONTH(A598)=MONTH(A599),"-",VLOOKUP(A598,'F03 inputs'!$AQ$8:$AV$3003,5))</f>
        <v>-</v>
      </c>
      <c r="E598" s="44" t="str">
        <f>IF(MONTH(A598)=MONTH(A599),"-",VLOOKUP(A598,'F03 inputs'!$AQ$8:$AV$3003,6))</f>
        <v>-</v>
      </c>
      <c r="F598" s="32">
        <f>VLOOKUP(B598,'F03 inputs'!$AW$9:$AZ$3003,3)</f>
        <v>1.8592797827708586E-5</v>
      </c>
      <c r="G598" s="32">
        <f>VLOOKUP(B598,'F03 inputs'!$AW$9:$AZ$3003,4)</f>
        <v>2.0818191728810138E-5</v>
      </c>
      <c r="I598" s="32">
        <f t="shared" si="54"/>
        <v>7.1704767320785101E-3</v>
      </c>
      <c r="J598" s="32">
        <f t="shared" si="55"/>
        <v>7.5820476732078507E-2</v>
      </c>
      <c r="K598" s="88">
        <f t="shared" si="56"/>
        <v>7.7257662905048319E-2</v>
      </c>
      <c r="M598" s="32">
        <f t="shared" si="57"/>
        <v>7.8189670827831376E-3</v>
      </c>
      <c r="N598" s="32">
        <f t="shared" si="58"/>
        <v>7.646896708278314E-2</v>
      </c>
      <c r="O598" s="43">
        <f t="shared" si="59"/>
        <v>7.7930842814459833E-2</v>
      </c>
      <c r="Q598" s="78"/>
      <c r="R598" s="75"/>
    </row>
    <row r="599" spans="1:18" ht="12.6" customHeight="1">
      <c r="A599" s="31">
        <v>39247</v>
      </c>
      <c r="B599" s="64" t="s">
        <v>58</v>
      </c>
      <c r="C599" s="90">
        <v>6.7900000000000002E-2</v>
      </c>
      <c r="D599" s="44" t="str">
        <f>IF(MONTH(A599)=MONTH(A600),"-",VLOOKUP(A599,'F03 inputs'!$AQ$8:$AV$3003,5))</f>
        <v>-</v>
      </c>
      <c r="E599" s="44" t="str">
        <f>IF(MONTH(A599)=MONTH(A600),"-",VLOOKUP(A599,'F03 inputs'!$AQ$8:$AV$3003,6))</f>
        <v>-</v>
      </c>
      <c r="F599" s="32">
        <f>VLOOKUP(B599,'F03 inputs'!$AW$9:$AZ$3003,3)</f>
        <v>1.8592797827708586E-5</v>
      </c>
      <c r="G599" s="32">
        <f>VLOOKUP(B599,'F03 inputs'!$AW$9:$AZ$3003,4)</f>
        <v>2.0818191728810138E-5</v>
      </c>
      <c r="I599" s="32">
        <f t="shared" si="54"/>
        <v>7.1890695299062189E-3</v>
      </c>
      <c r="J599" s="32">
        <f t="shared" si="55"/>
        <v>7.5089069529906224E-2</v>
      </c>
      <c r="K599" s="88">
        <f t="shared" si="56"/>
        <v>7.6498661620622688E-2</v>
      </c>
      <c r="M599" s="32">
        <f t="shared" si="57"/>
        <v>7.8397852745119481E-3</v>
      </c>
      <c r="N599" s="32">
        <f t="shared" si="58"/>
        <v>7.5739785274511945E-2</v>
      </c>
      <c r="O599" s="43">
        <f t="shared" si="59"/>
        <v>7.7173914042869329E-2</v>
      </c>
      <c r="Q599" s="78"/>
      <c r="R599" s="75"/>
    </row>
    <row r="600" spans="1:18" ht="12.6" customHeight="1">
      <c r="A600" s="31">
        <v>39248</v>
      </c>
      <c r="B600" s="64" t="s">
        <v>58</v>
      </c>
      <c r="C600" s="90">
        <v>6.83E-2</v>
      </c>
      <c r="D600" s="44" t="str">
        <f>IF(MONTH(A600)=MONTH(A601),"-",VLOOKUP(A600,'F03 inputs'!$AQ$8:$AV$3003,5))</f>
        <v>-</v>
      </c>
      <c r="E600" s="44" t="str">
        <f>IF(MONTH(A600)=MONTH(A601),"-",VLOOKUP(A600,'F03 inputs'!$AQ$8:$AV$3003,6))</f>
        <v>-</v>
      </c>
      <c r="F600" s="32">
        <f>VLOOKUP(B600,'F03 inputs'!$AW$9:$AZ$3003,3)</f>
        <v>1.8592797827708586E-5</v>
      </c>
      <c r="G600" s="32">
        <f>VLOOKUP(B600,'F03 inputs'!$AW$9:$AZ$3003,4)</f>
        <v>2.0818191728810138E-5</v>
      </c>
      <c r="I600" s="32">
        <f t="shared" si="54"/>
        <v>7.2076623277339278E-3</v>
      </c>
      <c r="J600" s="32">
        <f t="shared" si="55"/>
        <v>7.5507662327733926E-2</v>
      </c>
      <c r="K600" s="88">
        <f t="shared" si="56"/>
        <v>7.6933014095283747E-2</v>
      </c>
      <c r="M600" s="32">
        <f t="shared" si="57"/>
        <v>7.8606034662407585E-3</v>
      </c>
      <c r="N600" s="32">
        <f t="shared" si="58"/>
        <v>7.6160603466240762E-2</v>
      </c>
      <c r="O600" s="43">
        <f t="shared" si="59"/>
        <v>7.7610712846326146E-2</v>
      </c>
      <c r="Q600" s="78"/>
      <c r="R600" s="75"/>
    </row>
    <row r="601" spans="1:18" ht="12.6" customHeight="1">
      <c r="A601" s="31">
        <v>39251</v>
      </c>
      <c r="B601" s="64" t="s">
        <v>58</v>
      </c>
      <c r="C601" s="90">
        <v>6.8100000000000008E-2</v>
      </c>
      <c r="D601" s="44" t="str">
        <f>IF(MONTH(A601)=MONTH(A602),"-",VLOOKUP(A601,'F03 inputs'!$AQ$8:$AV$3003,5))</f>
        <v>-</v>
      </c>
      <c r="E601" s="44" t="str">
        <f>IF(MONTH(A601)=MONTH(A602),"-",VLOOKUP(A601,'F03 inputs'!$AQ$8:$AV$3003,6))</f>
        <v>-</v>
      </c>
      <c r="F601" s="32">
        <f>VLOOKUP(B601,'F03 inputs'!$AW$9:$AZ$3003,3)</f>
        <v>1.8592797827708586E-5</v>
      </c>
      <c r="G601" s="32">
        <f>VLOOKUP(B601,'F03 inputs'!$AW$9:$AZ$3003,4)</f>
        <v>2.0818191728810138E-5</v>
      </c>
      <c r="I601" s="32">
        <f t="shared" si="54"/>
        <v>7.2262551255616366E-3</v>
      </c>
      <c r="J601" s="32">
        <f t="shared" si="55"/>
        <v>7.5326255125561639E-2</v>
      </c>
      <c r="K601" s="88">
        <f t="shared" si="56"/>
        <v>7.6744766303371792E-2</v>
      </c>
      <c r="M601" s="32">
        <f t="shared" si="57"/>
        <v>7.881421657969569E-3</v>
      </c>
      <c r="N601" s="32">
        <f t="shared" si="58"/>
        <v>7.5981421657969575E-2</v>
      </c>
      <c r="O601" s="43">
        <f t="shared" si="59"/>
        <v>7.7424715767260954E-2</v>
      </c>
      <c r="Q601" s="78"/>
      <c r="R601" s="75"/>
    </row>
    <row r="602" spans="1:18" ht="12.6" customHeight="1">
      <c r="A602" s="31">
        <v>39252</v>
      </c>
      <c r="B602" s="64" t="s">
        <v>58</v>
      </c>
      <c r="C602" s="90">
        <v>6.8000000000000005E-2</v>
      </c>
      <c r="D602" s="44" t="str">
        <f>IF(MONTH(A602)=MONTH(A603),"-",VLOOKUP(A602,'F03 inputs'!$AQ$8:$AV$3003,5))</f>
        <v>-</v>
      </c>
      <c r="E602" s="44" t="str">
        <f>IF(MONTH(A602)=MONTH(A603),"-",VLOOKUP(A602,'F03 inputs'!$AQ$8:$AV$3003,6))</f>
        <v>-</v>
      </c>
      <c r="F602" s="32">
        <f>VLOOKUP(B602,'F03 inputs'!$AW$9:$AZ$3003,3)</f>
        <v>1.8592797827708586E-5</v>
      </c>
      <c r="G602" s="32">
        <f>VLOOKUP(B602,'F03 inputs'!$AW$9:$AZ$3003,4)</f>
        <v>2.0818191728810138E-5</v>
      </c>
      <c r="I602" s="32">
        <f t="shared" si="54"/>
        <v>7.2448479233893455E-3</v>
      </c>
      <c r="J602" s="32">
        <f t="shared" si="55"/>
        <v>7.5244847923389355E-2</v>
      </c>
      <c r="K602" s="88">
        <f t="shared" si="56"/>
        <v>7.6660294708142951E-2</v>
      </c>
      <c r="M602" s="32">
        <f t="shared" si="57"/>
        <v>7.9022398496983795E-3</v>
      </c>
      <c r="N602" s="32">
        <f t="shared" si="58"/>
        <v>7.5902239849698377E-2</v>
      </c>
      <c r="O602" s="43">
        <f t="shared" si="59"/>
        <v>7.7342527353248647E-2</v>
      </c>
      <c r="Q602" s="78"/>
      <c r="R602" s="75"/>
    </row>
    <row r="603" spans="1:18" ht="12.6" customHeight="1">
      <c r="A603" s="31">
        <v>39253</v>
      </c>
      <c r="B603" s="64" t="s">
        <v>58</v>
      </c>
      <c r="C603" s="90">
        <v>6.7699999999999996E-2</v>
      </c>
      <c r="D603" s="44" t="str">
        <f>IF(MONTH(A603)=MONTH(A604),"-",VLOOKUP(A603,'F03 inputs'!$AQ$8:$AV$3003,5))</f>
        <v>-</v>
      </c>
      <c r="E603" s="44" t="str">
        <f>IF(MONTH(A603)=MONTH(A604),"-",VLOOKUP(A603,'F03 inputs'!$AQ$8:$AV$3003,6))</f>
        <v>-</v>
      </c>
      <c r="F603" s="32">
        <f>VLOOKUP(B603,'F03 inputs'!$AW$9:$AZ$3003,3)</f>
        <v>1.8592797827708586E-5</v>
      </c>
      <c r="G603" s="32">
        <f>VLOOKUP(B603,'F03 inputs'!$AW$9:$AZ$3003,4)</f>
        <v>2.0818191728810138E-5</v>
      </c>
      <c r="I603" s="32">
        <f t="shared" si="54"/>
        <v>7.2634407212170543E-3</v>
      </c>
      <c r="J603" s="32">
        <f t="shared" si="55"/>
        <v>7.4963440721217051E-2</v>
      </c>
      <c r="K603" s="88">
        <f t="shared" si="56"/>
        <v>7.6368320082408125E-2</v>
      </c>
      <c r="M603" s="32">
        <f t="shared" si="57"/>
        <v>7.92305804142719E-3</v>
      </c>
      <c r="N603" s="32">
        <f t="shared" si="58"/>
        <v>7.5623058041427188E-2</v>
      </c>
      <c r="O603" s="43">
        <f t="shared" si="59"/>
        <v>7.7052769768311213E-2</v>
      </c>
      <c r="Q603" s="78"/>
      <c r="R603" s="75"/>
    </row>
    <row r="604" spans="1:18" ht="12.6" customHeight="1">
      <c r="A604" s="31">
        <v>39254</v>
      </c>
      <c r="B604" s="64" t="s">
        <v>58</v>
      </c>
      <c r="C604" s="90">
        <v>6.8499999999999991E-2</v>
      </c>
      <c r="D604" s="44" t="str">
        <f>IF(MONTH(A604)=MONTH(A605),"-",VLOOKUP(A604,'F03 inputs'!$AQ$8:$AV$3003,5))</f>
        <v>-</v>
      </c>
      <c r="E604" s="44" t="str">
        <f>IF(MONTH(A604)=MONTH(A605),"-",VLOOKUP(A604,'F03 inputs'!$AQ$8:$AV$3003,6))</f>
        <v>-</v>
      </c>
      <c r="F604" s="32">
        <f>VLOOKUP(B604,'F03 inputs'!$AW$9:$AZ$3003,3)</f>
        <v>1.8592797827708586E-5</v>
      </c>
      <c r="G604" s="32">
        <f>VLOOKUP(B604,'F03 inputs'!$AW$9:$AZ$3003,4)</f>
        <v>2.0818191728810138E-5</v>
      </c>
      <c r="I604" s="32">
        <f t="shared" si="54"/>
        <v>7.2820335190447632E-3</v>
      </c>
      <c r="J604" s="32">
        <f t="shared" si="55"/>
        <v>7.578203351904475E-2</v>
      </c>
      <c r="K604" s="88">
        <f t="shared" si="56"/>
        <v>7.7217762670115153E-2</v>
      </c>
      <c r="M604" s="32">
        <f t="shared" si="57"/>
        <v>7.9438762331560005E-3</v>
      </c>
      <c r="N604" s="32">
        <f t="shared" si="58"/>
        <v>7.6443876233155988E-2</v>
      </c>
      <c r="O604" s="43">
        <f t="shared" si="59"/>
        <v>7.7904792786543497E-2</v>
      </c>
      <c r="Q604" s="78"/>
      <c r="R604" s="75"/>
    </row>
    <row r="605" spans="1:18" ht="12.6" customHeight="1">
      <c r="A605" s="31">
        <v>39255</v>
      </c>
      <c r="B605" s="64" t="s">
        <v>58</v>
      </c>
      <c r="C605" s="90">
        <v>6.8600000000000008E-2</v>
      </c>
      <c r="D605" s="44" t="str">
        <f>IF(MONTH(A605)=MONTH(A606),"-",VLOOKUP(A605,'F03 inputs'!$AQ$8:$AV$3003,5))</f>
        <v>-</v>
      </c>
      <c r="E605" s="44" t="str">
        <f>IF(MONTH(A605)=MONTH(A606),"-",VLOOKUP(A605,'F03 inputs'!$AQ$8:$AV$3003,6))</f>
        <v>-</v>
      </c>
      <c r="F605" s="32">
        <f>VLOOKUP(B605,'F03 inputs'!$AW$9:$AZ$3003,3)</f>
        <v>1.8592797827708586E-5</v>
      </c>
      <c r="G605" s="32">
        <f>VLOOKUP(B605,'F03 inputs'!$AW$9:$AZ$3003,4)</f>
        <v>2.0818191728810138E-5</v>
      </c>
      <c r="I605" s="32">
        <f t="shared" si="54"/>
        <v>7.300626316872472E-3</v>
      </c>
      <c r="J605" s="32">
        <f t="shared" si="55"/>
        <v>7.5900626316872485E-2</v>
      </c>
      <c r="K605" s="88">
        <f t="shared" si="56"/>
        <v>7.7340852585695785E-2</v>
      </c>
      <c r="M605" s="32">
        <f t="shared" si="57"/>
        <v>7.964694424884811E-3</v>
      </c>
      <c r="N605" s="32">
        <f t="shared" si="58"/>
        <v>7.6564694424884824E-2</v>
      </c>
      <c r="O605" s="43">
        <f t="shared" si="59"/>
        <v>7.8030232532978916E-2</v>
      </c>
      <c r="Q605" s="78"/>
      <c r="R605" s="75"/>
    </row>
    <row r="606" spans="1:18" ht="12.6" customHeight="1">
      <c r="A606" s="31">
        <v>39258</v>
      </c>
      <c r="B606" s="64" t="s">
        <v>58</v>
      </c>
      <c r="C606" s="90">
        <v>6.8499999999999991E-2</v>
      </c>
      <c r="D606" s="44" t="str">
        <f>IF(MONTH(A606)=MONTH(A607),"-",VLOOKUP(A606,'F03 inputs'!$AQ$8:$AV$3003,5))</f>
        <v>-</v>
      </c>
      <c r="E606" s="44" t="str">
        <f>IF(MONTH(A606)=MONTH(A607),"-",VLOOKUP(A606,'F03 inputs'!$AQ$8:$AV$3003,6))</f>
        <v>-</v>
      </c>
      <c r="F606" s="32">
        <f>VLOOKUP(B606,'F03 inputs'!$AW$9:$AZ$3003,3)</f>
        <v>1.8592797827708586E-5</v>
      </c>
      <c r="G606" s="32">
        <f>VLOOKUP(B606,'F03 inputs'!$AW$9:$AZ$3003,4)</f>
        <v>2.0818191728810138E-5</v>
      </c>
      <c r="I606" s="32">
        <f t="shared" si="54"/>
        <v>7.3192191147001808E-3</v>
      </c>
      <c r="J606" s="32">
        <f t="shared" si="55"/>
        <v>7.5819219114700173E-2</v>
      </c>
      <c r="K606" s="88">
        <f t="shared" si="56"/>
        <v>7.7256357611491078E-2</v>
      </c>
      <c r="M606" s="32">
        <f t="shared" si="57"/>
        <v>7.9855126166136214E-3</v>
      </c>
      <c r="N606" s="32">
        <f t="shared" si="58"/>
        <v>7.6485512616613613E-2</v>
      </c>
      <c r="O606" s="43">
        <f t="shared" si="59"/>
        <v>7.7948021026670089E-2</v>
      </c>
      <c r="Q606" s="78"/>
      <c r="R606" s="75"/>
    </row>
    <row r="607" spans="1:18" ht="12.6" customHeight="1">
      <c r="A607" s="31">
        <v>39259</v>
      </c>
      <c r="B607" s="64" t="s">
        <v>58</v>
      </c>
      <c r="C607" s="90">
        <v>6.8600000000000008E-2</v>
      </c>
      <c r="D607" s="44" t="str">
        <f>IF(MONTH(A607)=MONTH(A608),"-",VLOOKUP(A607,'F03 inputs'!$AQ$8:$AV$3003,5))</f>
        <v>-</v>
      </c>
      <c r="E607" s="44" t="str">
        <f>IF(MONTH(A607)=MONTH(A608),"-",VLOOKUP(A607,'F03 inputs'!$AQ$8:$AV$3003,6))</f>
        <v>-</v>
      </c>
      <c r="F607" s="32">
        <f>VLOOKUP(B607,'F03 inputs'!$AW$9:$AZ$3003,3)</f>
        <v>1.8592797827708586E-5</v>
      </c>
      <c r="G607" s="32">
        <f>VLOOKUP(B607,'F03 inputs'!$AW$9:$AZ$3003,4)</f>
        <v>2.0818191728810138E-5</v>
      </c>
      <c r="I607" s="32">
        <f t="shared" si="54"/>
        <v>7.3378119125278897E-3</v>
      </c>
      <c r="J607" s="32">
        <f t="shared" si="55"/>
        <v>7.5937811912527894E-2</v>
      </c>
      <c r="K607" s="88">
        <f t="shared" si="56"/>
        <v>7.7379449732043692E-2</v>
      </c>
      <c r="M607" s="32">
        <f t="shared" si="57"/>
        <v>8.0063308083424319E-3</v>
      </c>
      <c r="N607" s="32">
        <f t="shared" si="58"/>
        <v>7.6606330808342435E-2</v>
      </c>
      <c r="O607" s="43">
        <f t="shared" si="59"/>
        <v>7.8073463288321765E-2</v>
      </c>
      <c r="Q607" s="78"/>
      <c r="R607" s="75"/>
    </row>
    <row r="608" spans="1:18" ht="12.6" customHeight="1">
      <c r="A608" s="31">
        <v>39260</v>
      </c>
      <c r="B608" s="64" t="s">
        <v>58</v>
      </c>
      <c r="C608" s="90">
        <v>6.8250000000000005E-2</v>
      </c>
      <c r="D608" s="44" t="str">
        <f>IF(MONTH(A608)=MONTH(A609),"-",VLOOKUP(A608,'F03 inputs'!$AQ$8:$AV$3003,5))</f>
        <v>-</v>
      </c>
      <c r="E608" s="44" t="str">
        <f>IF(MONTH(A608)=MONTH(A609),"-",VLOOKUP(A608,'F03 inputs'!$AQ$8:$AV$3003,6))</f>
        <v>-</v>
      </c>
      <c r="F608" s="32">
        <f>VLOOKUP(B608,'F03 inputs'!$AW$9:$AZ$3003,3)</f>
        <v>1.8592797827708586E-5</v>
      </c>
      <c r="G608" s="32">
        <f>VLOOKUP(B608,'F03 inputs'!$AW$9:$AZ$3003,4)</f>
        <v>2.0818191728810138E-5</v>
      </c>
      <c r="I608" s="32">
        <f t="shared" si="54"/>
        <v>7.3564047103555985E-3</v>
      </c>
      <c r="J608" s="32">
        <f t="shared" si="55"/>
        <v>7.560640471035561E-2</v>
      </c>
      <c r="K608" s="88">
        <f t="shared" si="56"/>
        <v>7.7035486818662013E-2</v>
      </c>
      <c r="M608" s="32">
        <f t="shared" si="57"/>
        <v>8.0271490000712424E-3</v>
      </c>
      <c r="N608" s="32">
        <f t="shared" si="58"/>
        <v>7.6277149000071251E-2</v>
      </c>
      <c r="O608" s="43">
        <f t="shared" si="59"/>
        <v>7.7731699864965753E-2</v>
      </c>
      <c r="Q608" s="78"/>
      <c r="R608" s="75"/>
    </row>
    <row r="609" spans="1:18" ht="12.6" customHeight="1">
      <c r="A609" s="31">
        <v>39261</v>
      </c>
      <c r="B609" s="64" t="s">
        <v>58</v>
      </c>
      <c r="C609" s="90">
        <v>6.8499999999999991E-2</v>
      </c>
      <c r="D609" s="44" t="str">
        <f>IF(MONTH(A609)=MONTH(A610),"-",VLOOKUP(A609,'F03 inputs'!$AQ$8:$AV$3003,5))</f>
        <v>-</v>
      </c>
      <c r="E609" s="44" t="str">
        <f>IF(MONTH(A609)=MONTH(A610),"-",VLOOKUP(A609,'F03 inputs'!$AQ$8:$AV$3003,6))</f>
        <v>-</v>
      </c>
      <c r="F609" s="32">
        <f>VLOOKUP(B609,'F03 inputs'!$AW$9:$AZ$3003,3)</f>
        <v>1.8592797827708586E-5</v>
      </c>
      <c r="G609" s="32">
        <f>VLOOKUP(B609,'F03 inputs'!$AW$9:$AZ$3003,4)</f>
        <v>2.0818191728810138E-5</v>
      </c>
      <c r="I609" s="32">
        <f t="shared" si="54"/>
        <v>7.3749975081833074E-3</v>
      </c>
      <c r="J609" s="32">
        <f t="shared" si="55"/>
        <v>7.5874997508183301E-2</v>
      </c>
      <c r="K609" s="88">
        <f t="shared" si="56"/>
        <v>7.7314251319900107E-2</v>
      </c>
      <c r="M609" s="32">
        <f t="shared" si="57"/>
        <v>8.0479671918000529E-3</v>
      </c>
      <c r="N609" s="32">
        <f t="shared" si="58"/>
        <v>7.6547967191800043E-2</v>
      </c>
      <c r="O609" s="43">
        <f t="shared" si="59"/>
        <v>7.8012865012099253E-2</v>
      </c>
      <c r="Q609" s="78"/>
      <c r="R609" s="75"/>
    </row>
    <row r="610" spans="1:18" ht="12.6" customHeight="1">
      <c r="A610" s="31">
        <v>39262</v>
      </c>
      <c r="B610" s="64" t="s">
        <v>58</v>
      </c>
      <c r="C610" s="90">
        <v>6.855E-2</v>
      </c>
      <c r="D610" s="44">
        <f>IF(MONTH(A610)=MONTH(A611),"-",VLOOKUP(A610,'F03 inputs'!$AQ$8:$AV$3003,5))</f>
        <v>7.393590306011011E-3</v>
      </c>
      <c r="E610" s="44">
        <f>IF(MONTH(A610)=MONTH(A611),"-",VLOOKUP(A610,'F03 inputs'!$AQ$8:$AV$3003,6))</f>
        <v>8.0687853835288564E-3</v>
      </c>
      <c r="F610" s="32">
        <f>VLOOKUP(B610,'F03 inputs'!$AW$9:$AZ$3003,3)</f>
        <v>1.8592797827708586E-5</v>
      </c>
      <c r="G610" s="32">
        <f>VLOOKUP(B610,'F03 inputs'!$AW$9:$AZ$3003,4)</f>
        <v>2.0818191728810138E-5</v>
      </c>
      <c r="I610" s="32">
        <f t="shared" si="54"/>
        <v>7.393590306011011E-3</v>
      </c>
      <c r="J610" s="32">
        <f t="shared" si="55"/>
        <v>7.5943590306011013E-2</v>
      </c>
      <c r="K610" s="88">
        <f t="shared" si="56"/>
        <v>7.7385447533152574E-2</v>
      </c>
      <c r="M610" s="32">
        <f t="shared" si="57"/>
        <v>8.0687853835288564E-3</v>
      </c>
      <c r="N610" s="32">
        <f t="shared" si="58"/>
        <v>7.6618785383528856E-2</v>
      </c>
      <c r="O610" s="43">
        <f t="shared" si="59"/>
        <v>7.8086394951940585E-2</v>
      </c>
      <c r="Q610" s="78"/>
      <c r="R610" s="75"/>
    </row>
    <row r="611" spans="1:18" ht="12.6" customHeight="1">
      <c r="A611" s="31">
        <v>39265</v>
      </c>
      <c r="B611" s="64" t="s">
        <v>59</v>
      </c>
      <c r="C611" s="90">
        <v>6.8100000000000008E-2</v>
      </c>
      <c r="D611" s="44" t="str">
        <f>IF(MONTH(A611)=MONTH(A612),"-",VLOOKUP(A611,'F03 inputs'!$AQ$8:$AV$3003,5))</f>
        <v>-</v>
      </c>
      <c r="E611" s="44" t="str">
        <f>IF(MONTH(A611)=MONTH(A612),"-",VLOOKUP(A611,'F03 inputs'!$AQ$8:$AV$3003,6))</f>
        <v>-</v>
      </c>
      <c r="F611" s="32">
        <f>VLOOKUP(B611,'F03 inputs'!$AW$9:$AZ$3003,3)</f>
        <v>5.8771359318544018E-5</v>
      </c>
      <c r="G611" s="32">
        <f>VLOOKUP(B611,'F03 inputs'!$AW$9:$AZ$3003,4)</f>
        <v>7.8615034234484163E-5</v>
      </c>
      <c r="I611" s="32">
        <f t="shared" si="54"/>
        <v>7.4523616653295547E-3</v>
      </c>
      <c r="J611" s="32">
        <f t="shared" si="55"/>
        <v>7.5552361665329568E-2</v>
      </c>
      <c r="K611" s="88">
        <f t="shared" si="56"/>
        <v>7.6979401503632028E-2</v>
      </c>
      <c r="M611" s="32">
        <f t="shared" si="57"/>
        <v>8.1474004177633404E-3</v>
      </c>
      <c r="N611" s="32">
        <f t="shared" si="58"/>
        <v>7.6247400417763345E-2</v>
      </c>
      <c r="O611" s="43">
        <f t="shared" si="59"/>
        <v>7.7700816935380113E-2</v>
      </c>
      <c r="Q611" s="78"/>
      <c r="R611" s="75"/>
    </row>
    <row r="612" spans="1:18" ht="12.6" customHeight="1">
      <c r="A612" s="31">
        <v>39266</v>
      </c>
      <c r="B612" s="64" t="s">
        <v>59</v>
      </c>
      <c r="C612" s="90">
        <v>6.7500000000000004E-2</v>
      </c>
      <c r="D612" s="44" t="str">
        <f>IF(MONTH(A612)=MONTH(A613),"-",VLOOKUP(A612,'F03 inputs'!$AQ$8:$AV$3003,5))</f>
        <v>-</v>
      </c>
      <c r="E612" s="44" t="str">
        <f>IF(MONTH(A612)=MONTH(A613),"-",VLOOKUP(A612,'F03 inputs'!$AQ$8:$AV$3003,6))</f>
        <v>-</v>
      </c>
      <c r="F612" s="32">
        <f>VLOOKUP(B612,'F03 inputs'!$AW$9:$AZ$3003,3)</f>
        <v>5.8771359318544018E-5</v>
      </c>
      <c r="G612" s="32">
        <f>VLOOKUP(B612,'F03 inputs'!$AW$9:$AZ$3003,4)</f>
        <v>7.8615034234484163E-5</v>
      </c>
      <c r="I612" s="32">
        <f t="shared" si="54"/>
        <v>7.5111330246480984E-3</v>
      </c>
      <c r="J612" s="32">
        <f t="shared" si="55"/>
        <v>7.5011133024648097E-2</v>
      </c>
      <c r="K612" s="88">
        <f t="shared" si="56"/>
        <v>7.6417800544058556E-2</v>
      </c>
      <c r="M612" s="32">
        <f t="shared" si="57"/>
        <v>8.2260154519978243E-3</v>
      </c>
      <c r="N612" s="32">
        <f t="shared" si="58"/>
        <v>7.5726015451997836E-2</v>
      </c>
      <c r="O612" s="43">
        <f t="shared" si="59"/>
        <v>7.7159622806056927E-2</v>
      </c>
      <c r="Q612" s="78"/>
      <c r="R612" s="75"/>
    </row>
    <row r="613" spans="1:18" ht="12.6" customHeight="1">
      <c r="A613" s="31">
        <v>39267</v>
      </c>
      <c r="B613" s="64" t="s">
        <v>59</v>
      </c>
      <c r="C613" s="90">
        <v>6.7949999999999997E-2</v>
      </c>
      <c r="D613" s="44" t="str">
        <f>IF(MONTH(A613)=MONTH(A614),"-",VLOOKUP(A613,'F03 inputs'!$AQ$8:$AV$3003,5))</f>
        <v>-</v>
      </c>
      <c r="E613" s="44" t="str">
        <f>IF(MONTH(A613)=MONTH(A614),"-",VLOOKUP(A613,'F03 inputs'!$AQ$8:$AV$3003,6))</f>
        <v>-</v>
      </c>
      <c r="F613" s="32">
        <f>VLOOKUP(B613,'F03 inputs'!$AW$9:$AZ$3003,3)</f>
        <v>5.8771359318544018E-5</v>
      </c>
      <c r="G613" s="32">
        <f>VLOOKUP(B613,'F03 inputs'!$AW$9:$AZ$3003,4)</f>
        <v>7.8615034234484163E-5</v>
      </c>
      <c r="I613" s="32">
        <f t="shared" si="54"/>
        <v>7.569904383966642E-3</v>
      </c>
      <c r="J613" s="32">
        <f t="shared" si="55"/>
        <v>7.5519904383966635E-2</v>
      </c>
      <c r="K613" s="88">
        <f t="shared" si="56"/>
        <v>7.694571837350761E-2</v>
      </c>
      <c r="M613" s="32">
        <f t="shared" si="57"/>
        <v>8.3046304862323082E-3</v>
      </c>
      <c r="N613" s="32">
        <f t="shared" si="58"/>
        <v>7.6254630486232308E-2</v>
      </c>
      <c r="O613" s="43">
        <f t="shared" si="59"/>
        <v>7.7708322653880169E-2</v>
      </c>
      <c r="Q613" s="78"/>
      <c r="R613" s="75"/>
    </row>
    <row r="614" spans="1:18" ht="12.6" customHeight="1">
      <c r="A614" s="31">
        <v>39268</v>
      </c>
      <c r="B614" s="64" t="s">
        <v>59</v>
      </c>
      <c r="C614" s="90">
        <v>6.8349999999999994E-2</v>
      </c>
      <c r="D614" s="44" t="str">
        <f>IF(MONTH(A614)=MONTH(A615),"-",VLOOKUP(A614,'F03 inputs'!$AQ$8:$AV$3003,5))</f>
        <v>-</v>
      </c>
      <c r="E614" s="44" t="str">
        <f>IF(MONTH(A614)=MONTH(A615),"-",VLOOKUP(A614,'F03 inputs'!$AQ$8:$AV$3003,6))</f>
        <v>-</v>
      </c>
      <c r="F614" s="32">
        <f>VLOOKUP(B614,'F03 inputs'!$AW$9:$AZ$3003,3)</f>
        <v>5.8771359318544018E-5</v>
      </c>
      <c r="G614" s="32">
        <f>VLOOKUP(B614,'F03 inputs'!$AW$9:$AZ$3003,4)</f>
        <v>7.8615034234484163E-5</v>
      </c>
      <c r="I614" s="32">
        <f t="shared" si="54"/>
        <v>7.6286757432851857E-3</v>
      </c>
      <c r="J614" s="32">
        <f t="shared" si="55"/>
        <v>7.5978675743285179E-2</v>
      </c>
      <c r="K614" s="88">
        <f t="shared" si="56"/>
        <v>7.7421865535210799E-2</v>
      </c>
      <c r="M614" s="32">
        <f t="shared" si="57"/>
        <v>8.3832455204667922E-3</v>
      </c>
      <c r="N614" s="32">
        <f t="shared" si="58"/>
        <v>7.6733245520466786E-2</v>
      </c>
      <c r="O614" s="43">
        <f t="shared" si="59"/>
        <v>7.8205243262493118E-2</v>
      </c>
      <c r="Q614" s="78"/>
      <c r="R614" s="75"/>
    </row>
    <row r="615" spans="1:18" ht="12.6" customHeight="1">
      <c r="A615" s="31">
        <v>39269</v>
      </c>
      <c r="B615" s="64" t="s">
        <v>59</v>
      </c>
      <c r="C615" s="90">
        <v>6.8600000000000008E-2</v>
      </c>
      <c r="D615" s="44" t="str">
        <f>IF(MONTH(A615)=MONTH(A616),"-",VLOOKUP(A615,'F03 inputs'!$AQ$8:$AV$3003,5))</f>
        <v>-</v>
      </c>
      <c r="E615" s="44" t="str">
        <f>IF(MONTH(A615)=MONTH(A616),"-",VLOOKUP(A615,'F03 inputs'!$AQ$8:$AV$3003,6))</f>
        <v>-</v>
      </c>
      <c r="F615" s="32">
        <f>VLOOKUP(B615,'F03 inputs'!$AW$9:$AZ$3003,3)</f>
        <v>5.8771359318544018E-5</v>
      </c>
      <c r="G615" s="32">
        <f>VLOOKUP(B615,'F03 inputs'!$AW$9:$AZ$3003,4)</f>
        <v>7.8615034234484163E-5</v>
      </c>
      <c r="I615" s="32">
        <f t="shared" si="54"/>
        <v>7.6874471026037294E-3</v>
      </c>
      <c r="J615" s="32">
        <f t="shared" si="55"/>
        <v>7.6287447102603739E-2</v>
      </c>
      <c r="K615" s="88">
        <f t="shared" si="56"/>
        <v>7.7742390748961832E-2</v>
      </c>
      <c r="M615" s="32">
        <f t="shared" si="57"/>
        <v>8.4618605547012761E-3</v>
      </c>
      <c r="N615" s="32">
        <f t="shared" si="58"/>
        <v>7.7061860554701281E-2</v>
      </c>
      <c r="O615" s="43">
        <f t="shared" si="59"/>
        <v>7.8546493142739315E-2</v>
      </c>
      <c r="Q615" s="78"/>
      <c r="R615" s="75"/>
    </row>
    <row r="616" spans="1:18" ht="12.6" customHeight="1">
      <c r="A616" s="31">
        <v>39272</v>
      </c>
      <c r="B616" s="64" t="s">
        <v>59</v>
      </c>
      <c r="C616" s="90">
        <v>6.9249999999999992E-2</v>
      </c>
      <c r="D616" s="44" t="str">
        <f>IF(MONTH(A616)=MONTH(A617),"-",VLOOKUP(A616,'F03 inputs'!$AQ$8:$AV$3003,5))</f>
        <v>-</v>
      </c>
      <c r="E616" s="44" t="str">
        <f>IF(MONTH(A616)=MONTH(A617),"-",VLOOKUP(A616,'F03 inputs'!$AQ$8:$AV$3003,6))</f>
        <v>-</v>
      </c>
      <c r="F616" s="32">
        <f>VLOOKUP(B616,'F03 inputs'!$AW$9:$AZ$3003,3)</f>
        <v>5.8771359318544018E-5</v>
      </c>
      <c r="G616" s="32">
        <f>VLOOKUP(B616,'F03 inputs'!$AW$9:$AZ$3003,4)</f>
        <v>7.8615034234484163E-5</v>
      </c>
      <c r="I616" s="32">
        <f t="shared" si="54"/>
        <v>7.746218461922273E-3</v>
      </c>
      <c r="J616" s="32">
        <f t="shared" si="55"/>
        <v>7.6996218461922269E-2</v>
      </c>
      <c r="K616" s="88">
        <f t="shared" si="56"/>
        <v>7.8478322876281092E-2</v>
      </c>
      <c r="M616" s="32">
        <f t="shared" si="57"/>
        <v>8.54047558893576E-3</v>
      </c>
      <c r="N616" s="32">
        <f t="shared" si="58"/>
        <v>7.7790475588935759E-2</v>
      </c>
      <c r="O616" s="43">
        <f t="shared" si="59"/>
        <v>7.9303315112023709E-2</v>
      </c>
      <c r="Q616" s="78"/>
      <c r="R616" s="75"/>
    </row>
    <row r="617" spans="1:18" ht="12.6" customHeight="1">
      <c r="A617" s="31">
        <v>39273</v>
      </c>
      <c r="B617" s="64" t="s">
        <v>59</v>
      </c>
      <c r="C617" s="90">
        <v>6.9099999999999995E-2</v>
      </c>
      <c r="D617" s="44" t="str">
        <f>IF(MONTH(A617)=MONTH(A618),"-",VLOOKUP(A617,'F03 inputs'!$AQ$8:$AV$3003,5))</f>
        <v>-</v>
      </c>
      <c r="E617" s="44" t="str">
        <f>IF(MONTH(A617)=MONTH(A618),"-",VLOOKUP(A617,'F03 inputs'!$AQ$8:$AV$3003,6))</f>
        <v>-</v>
      </c>
      <c r="F617" s="32">
        <f>VLOOKUP(B617,'F03 inputs'!$AW$9:$AZ$3003,3)</f>
        <v>5.8771359318544018E-5</v>
      </c>
      <c r="G617" s="32">
        <f>VLOOKUP(B617,'F03 inputs'!$AW$9:$AZ$3003,4)</f>
        <v>7.8615034234484163E-5</v>
      </c>
      <c r="I617" s="32">
        <f t="shared" si="54"/>
        <v>7.8049898212408167E-3</v>
      </c>
      <c r="J617" s="32">
        <f t="shared" si="55"/>
        <v>7.6904989821240805E-2</v>
      </c>
      <c r="K617" s="88">
        <f t="shared" si="56"/>
        <v>7.8383584186092037E-2</v>
      </c>
      <c r="M617" s="32">
        <f t="shared" si="57"/>
        <v>8.619090623170244E-3</v>
      </c>
      <c r="N617" s="32">
        <f t="shared" si="58"/>
        <v>7.7719090623170242E-2</v>
      </c>
      <c r="O617" s="43">
        <f t="shared" si="59"/>
        <v>7.9229154884993491E-2</v>
      </c>
      <c r="Q617" s="78"/>
      <c r="R617" s="75"/>
    </row>
    <row r="618" spans="1:18" ht="12.6" customHeight="1">
      <c r="A618" s="31">
        <v>39274</v>
      </c>
      <c r="B618" s="64" t="s">
        <v>59</v>
      </c>
      <c r="C618" s="90">
        <v>6.8250000000000005E-2</v>
      </c>
      <c r="D618" s="44" t="str">
        <f>IF(MONTH(A618)=MONTH(A619),"-",VLOOKUP(A618,'F03 inputs'!$AQ$8:$AV$3003,5))</f>
        <v>-</v>
      </c>
      <c r="E618" s="44" t="str">
        <f>IF(MONTH(A618)=MONTH(A619),"-",VLOOKUP(A618,'F03 inputs'!$AQ$8:$AV$3003,6))</f>
        <v>-</v>
      </c>
      <c r="F618" s="32">
        <f>VLOOKUP(B618,'F03 inputs'!$AW$9:$AZ$3003,3)</f>
        <v>5.8771359318544018E-5</v>
      </c>
      <c r="G618" s="32">
        <f>VLOOKUP(B618,'F03 inputs'!$AW$9:$AZ$3003,4)</f>
        <v>7.8615034234484163E-5</v>
      </c>
      <c r="I618" s="32">
        <f t="shared" si="54"/>
        <v>7.8637611805593612E-3</v>
      </c>
      <c r="J618" s="32">
        <f t="shared" si="55"/>
        <v>7.6113761180559361E-2</v>
      </c>
      <c r="K618" s="88">
        <f t="shared" si="56"/>
        <v>7.7562087340822261E-2</v>
      </c>
      <c r="M618" s="32">
        <f t="shared" si="57"/>
        <v>8.6977056574047279E-3</v>
      </c>
      <c r="N618" s="32">
        <f t="shared" si="58"/>
        <v>7.6947705657404733E-2</v>
      </c>
      <c r="O618" s="43">
        <f t="shared" si="59"/>
        <v>7.8427943008889223E-2</v>
      </c>
      <c r="Q618" s="78"/>
      <c r="R618" s="75"/>
    </row>
    <row r="619" spans="1:18" ht="12.6" customHeight="1">
      <c r="A619" s="31">
        <v>39275</v>
      </c>
      <c r="B619" s="64" t="s">
        <v>59</v>
      </c>
      <c r="C619" s="90">
        <v>6.8699999999999997E-2</v>
      </c>
      <c r="D619" s="44" t="str">
        <f>IF(MONTH(A619)=MONTH(A620),"-",VLOOKUP(A619,'F03 inputs'!$AQ$8:$AV$3003,5))</f>
        <v>-</v>
      </c>
      <c r="E619" s="44" t="str">
        <f>IF(MONTH(A619)=MONTH(A620),"-",VLOOKUP(A619,'F03 inputs'!$AQ$8:$AV$3003,6))</f>
        <v>-</v>
      </c>
      <c r="F619" s="32">
        <f>VLOOKUP(B619,'F03 inputs'!$AW$9:$AZ$3003,3)</f>
        <v>5.8771359318544018E-5</v>
      </c>
      <c r="G619" s="32">
        <f>VLOOKUP(B619,'F03 inputs'!$AW$9:$AZ$3003,4)</f>
        <v>7.8615034234484163E-5</v>
      </c>
      <c r="I619" s="32">
        <f t="shared" si="54"/>
        <v>7.9225325398779058E-3</v>
      </c>
      <c r="J619" s="32">
        <f t="shared" si="55"/>
        <v>7.6622532539877899E-2</v>
      </c>
      <c r="K619" s="88">
        <f t="shared" si="56"/>
        <v>7.8090285663084069E-2</v>
      </c>
      <c r="M619" s="32">
        <f t="shared" si="57"/>
        <v>8.7763206916392118E-3</v>
      </c>
      <c r="N619" s="32">
        <f t="shared" si="58"/>
        <v>7.7476320691639206E-2</v>
      </c>
      <c r="O619" s="43">
        <f t="shared" si="59"/>
        <v>7.8976965758617679E-2</v>
      </c>
      <c r="Q619" s="78"/>
      <c r="R619" s="75"/>
    </row>
    <row r="620" spans="1:18" ht="12.6" customHeight="1">
      <c r="A620" s="31">
        <v>39276</v>
      </c>
      <c r="B620" s="64" t="s">
        <v>59</v>
      </c>
      <c r="C620" s="90">
        <v>6.8750000000000006E-2</v>
      </c>
      <c r="D620" s="44" t="str">
        <f>IF(MONTH(A620)=MONTH(A621),"-",VLOOKUP(A620,'F03 inputs'!$AQ$8:$AV$3003,5))</f>
        <v>-</v>
      </c>
      <c r="E620" s="44" t="str">
        <f>IF(MONTH(A620)=MONTH(A621),"-",VLOOKUP(A620,'F03 inputs'!$AQ$8:$AV$3003,6))</f>
        <v>-</v>
      </c>
      <c r="F620" s="32">
        <f>VLOOKUP(B620,'F03 inputs'!$AW$9:$AZ$3003,3)</f>
        <v>5.8771359318544018E-5</v>
      </c>
      <c r="G620" s="32">
        <f>VLOOKUP(B620,'F03 inputs'!$AW$9:$AZ$3003,4)</f>
        <v>7.8615034234484163E-5</v>
      </c>
      <c r="I620" s="32">
        <f t="shared" si="54"/>
        <v>7.9813038991964503E-3</v>
      </c>
      <c r="J620" s="32">
        <f t="shared" si="55"/>
        <v>7.6731303899196454E-2</v>
      </c>
      <c r="K620" s="88">
        <f t="shared" si="56"/>
        <v>7.8203227148714305E-2</v>
      </c>
      <c r="M620" s="32">
        <f t="shared" si="57"/>
        <v>8.8549357258736958E-3</v>
      </c>
      <c r="N620" s="32">
        <f t="shared" si="58"/>
        <v>7.7604935725873708E-2</v>
      </c>
      <c r="O620" s="43">
        <f t="shared" si="59"/>
        <v>7.9110567238128038E-2</v>
      </c>
      <c r="Q620" s="78"/>
      <c r="R620" s="75"/>
    </row>
    <row r="621" spans="1:18" ht="12.6" customHeight="1">
      <c r="A621" s="31">
        <v>39279</v>
      </c>
      <c r="B621" s="64" t="s">
        <v>59</v>
      </c>
      <c r="C621" s="90">
        <v>6.8199999999999997E-2</v>
      </c>
      <c r="D621" s="44" t="str">
        <f>IF(MONTH(A621)=MONTH(A622),"-",VLOOKUP(A621,'F03 inputs'!$AQ$8:$AV$3003,5))</f>
        <v>-</v>
      </c>
      <c r="E621" s="44" t="str">
        <f>IF(MONTH(A621)=MONTH(A622),"-",VLOOKUP(A621,'F03 inputs'!$AQ$8:$AV$3003,6))</f>
        <v>-</v>
      </c>
      <c r="F621" s="32">
        <f>VLOOKUP(B621,'F03 inputs'!$AW$9:$AZ$3003,3)</f>
        <v>5.8771359318544018E-5</v>
      </c>
      <c r="G621" s="32">
        <f>VLOOKUP(B621,'F03 inputs'!$AW$9:$AZ$3003,4)</f>
        <v>7.8615034234484163E-5</v>
      </c>
      <c r="I621" s="32">
        <f t="shared" si="54"/>
        <v>8.0400752585149948E-3</v>
      </c>
      <c r="J621" s="32">
        <f t="shared" si="55"/>
        <v>7.6240075258514992E-2</v>
      </c>
      <c r="K621" s="88">
        <f t="shared" si="56"/>
        <v>7.7693212527370825E-2</v>
      </c>
      <c r="M621" s="32">
        <f t="shared" si="57"/>
        <v>8.9335507601081797E-3</v>
      </c>
      <c r="N621" s="32">
        <f t="shared" si="58"/>
        <v>7.713355076010818E-2</v>
      </c>
      <c r="O621" s="43">
        <f t="shared" si="59"/>
        <v>7.8620946923323665E-2</v>
      </c>
      <c r="Q621" s="78"/>
      <c r="R621" s="75"/>
    </row>
    <row r="622" spans="1:18" ht="12.6" customHeight="1">
      <c r="A622" s="31">
        <v>39280</v>
      </c>
      <c r="B622" s="64" t="s">
        <v>59</v>
      </c>
      <c r="C622" s="90">
        <v>6.8250000000000005E-2</v>
      </c>
      <c r="D622" s="44" t="str">
        <f>IF(MONTH(A622)=MONTH(A623),"-",VLOOKUP(A622,'F03 inputs'!$AQ$8:$AV$3003,5))</f>
        <v>-</v>
      </c>
      <c r="E622" s="44" t="str">
        <f>IF(MONTH(A622)=MONTH(A623),"-",VLOOKUP(A622,'F03 inputs'!$AQ$8:$AV$3003,6))</f>
        <v>-</v>
      </c>
      <c r="F622" s="32">
        <f>VLOOKUP(B622,'F03 inputs'!$AW$9:$AZ$3003,3)</f>
        <v>5.8771359318544018E-5</v>
      </c>
      <c r="G622" s="32">
        <f>VLOOKUP(B622,'F03 inputs'!$AW$9:$AZ$3003,4)</f>
        <v>7.8615034234484163E-5</v>
      </c>
      <c r="I622" s="32">
        <f t="shared" si="54"/>
        <v>8.0988466178335394E-3</v>
      </c>
      <c r="J622" s="32">
        <f t="shared" si="55"/>
        <v>7.6348846617833546E-2</v>
      </c>
      <c r="K622" s="88">
        <f t="shared" si="56"/>
        <v>7.7806133212801942E-2</v>
      </c>
      <c r="M622" s="32">
        <f t="shared" si="57"/>
        <v>9.0121657943426636E-3</v>
      </c>
      <c r="N622" s="32">
        <f t="shared" si="58"/>
        <v>7.7262165794342669E-2</v>
      </c>
      <c r="O622" s="43">
        <f t="shared" si="59"/>
        <v>7.8754526360151011E-2</v>
      </c>
      <c r="Q622" s="78"/>
      <c r="R622" s="75"/>
    </row>
    <row r="623" spans="1:18" ht="12.6" customHeight="1">
      <c r="A623" s="31">
        <v>39281</v>
      </c>
      <c r="B623" s="64" t="s">
        <v>59</v>
      </c>
      <c r="C623" s="90">
        <v>6.8250000000000005E-2</v>
      </c>
      <c r="D623" s="44" t="str">
        <f>IF(MONTH(A623)=MONTH(A624),"-",VLOOKUP(A623,'F03 inputs'!$AQ$8:$AV$3003,5))</f>
        <v>-</v>
      </c>
      <c r="E623" s="44" t="str">
        <f>IF(MONTH(A623)=MONTH(A624),"-",VLOOKUP(A623,'F03 inputs'!$AQ$8:$AV$3003,6))</f>
        <v>-</v>
      </c>
      <c r="F623" s="32">
        <f>VLOOKUP(B623,'F03 inputs'!$AW$9:$AZ$3003,3)</f>
        <v>5.8771359318544018E-5</v>
      </c>
      <c r="G623" s="32">
        <f>VLOOKUP(B623,'F03 inputs'!$AW$9:$AZ$3003,4)</f>
        <v>7.8615034234484163E-5</v>
      </c>
      <c r="I623" s="32">
        <f t="shared" si="54"/>
        <v>8.1576179771520839E-3</v>
      </c>
      <c r="J623" s="32">
        <f t="shared" si="55"/>
        <v>7.6407617977152092E-2</v>
      </c>
      <c r="K623" s="88">
        <f t="shared" si="56"/>
        <v>7.7867148998387758E-2</v>
      </c>
      <c r="M623" s="32">
        <f t="shared" si="57"/>
        <v>9.0907808285771476E-3</v>
      </c>
      <c r="N623" s="32">
        <f t="shared" si="58"/>
        <v>7.7340780828577149E-2</v>
      </c>
      <c r="O623" s="43">
        <f t="shared" si="59"/>
        <v>7.8836179923370775E-2</v>
      </c>
      <c r="Q623" s="78"/>
      <c r="R623" s="75"/>
    </row>
    <row r="624" spans="1:18" ht="12.6" customHeight="1">
      <c r="A624" s="31">
        <v>39282</v>
      </c>
      <c r="B624" s="64" t="s">
        <v>59</v>
      </c>
      <c r="C624" s="90">
        <v>6.8100000000000008E-2</v>
      </c>
      <c r="D624" s="44" t="str">
        <f>IF(MONTH(A624)=MONTH(A625),"-",VLOOKUP(A624,'F03 inputs'!$AQ$8:$AV$3003,5))</f>
        <v>-</v>
      </c>
      <c r="E624" s="44" t="str">
        <f>IF(MONTH(A624)=MONTH(A625),"-",VLOOKUP(A624,'F03 inputs'!$AQ$8:$AV$3003,6))</f>
        <v>-</v>
      </c>
      <c r="F624" s="32">
        <f>VLOOKUP(B624,'F03 inputs'!$AW$9:$AZ$3003,3)</f>
        <v>5.8771359318544018E-5</v>
      </c>
      <c r="G624" s="32">
        <f>VLOOKUP(B624,'F03 inputs'!$AW$9:$AZ$3003,4)</f>
        <v>7.8615034234484163E-5</v>
      </c>
      <c r="I624" s="32">
        <f t="shared" si="54"/>
        <v>8.2163893364706284E-3</v>
      </c>
      <c r="J624" s="32">
        <f t="shared" si="55"/>
        <v>7.6316389336470641E-2</v>
      </c>
      <c r="K624" s="88">
        <f t="shared" si="56"/>
        <v>7.7772437156809371E-2</v>
      </c>
      <c r="M624" s="32">
        <f t="shared" si="57"/>
        <v>9.1693958628116315E-3</v>
      </c>
      <c r="N624" s="32">
        <f t="shared" si="58"/>
        <v>7.7269395862811646E-2</v>
      </c>
      <c r="O624" s="43">
        <f t="shared" si="59"/>
        <v>7.8762035747062642E-2</v>
      </c>
      <c r="Q624" s="78"/>
      <c r="R624" s="75"/>
    </row>
    <row r="625" spans="1:18" ht="12.6" customHeight="1">
      <c r="A625" s="31">
        <v>39283</v>
      </c>
      <c r="B625" s="64" t="s">
        <v>59</v>
      </c>
      <c r="C625" s="90">
        <v>6.7949999999999997E-2</v>
      </c>
      <c r="D625" s="44" t="str">
        <f>IF(MONTH(A625)=MONTH(A626),"-",VLOOKUP(A625,'F03 inputs'!$AQ$8:$AV$3003,5))</f>
        <v>-</v>
      </c>
      <c r="E625" s="44" t="str">
        <f>IF(MONTH(A625)=MONTH(A626),"-",VLOOKUP(A625,'F03 inputs'!$AQ$8:$AV$3003,6))</f>
        <v>-</v>
      </c>
      <c r="F625" s="32">
        <f>VLOOKUP(B625,'F03 inputs'!$AW$9:$AZ$3003,3)</f>
        <v>5.8771359318544018E-5</v>
      </c>
      <c r="G625" s="32">
        <f>VLOOKUP(B625,'F03 inputs'!$AW$9:$AZ$3003,4)</f>
        <v>7.8615034234484163E-5</v>
      </c>
      <c r="I625" s="32">
        <f t="shared" si="54"/>
        <v>8.275160695789173E-3</v>
      </c>
      <c r="J625" s="32">
        <f t="shared" si="55"/>
        <v>7.6225160695789163E-2</v>
      </c>
      <c r="K625" s="88">
        <f t="shared" si="56"/>
        <v>7.7677729476563817E-2</v>
      </c>
      <c r="M625" s="32">
        <f t="shared" si="57"/>
        <v>9.2480108970461154E-3</v>
      </c>
      <c r="N625" s="32">
        <f t="shared" si="58"/>
        <v>7.7198010897046115E-2</v>
      </c>
      <c r="O625" s="43">
        <f t="shared" si="59"/>
        <v>7.8687894118661061E-2</v>
      </c>
      <c r="Q625" s="78"/>
      <c r="R625" s="75"/>
    </row>
    <row r="626" spans="1:18" ht="12.6" customHeight="1">
      <c r="A626" s="31">
        <v>39286</v>
      </c>
      <c r="B626" s="64" t="s">
        <v>59</v>
      </c>
      <c r="C626" s="90">
        <v>6.7449999999999996E-2</v>
      </c>
      <c r="D626" s="44" t="str">
        <f>IF(MONTH(A626)=MONTH(A627),"-",VLOOKUP(A626,'F03 inputs'!$AQ$8:$AV$3003,5))</f>
        <v>-</v>
      </c>
      <c r="E626" s="44" t="str">
        <f>IF(MONTH(A626)=MONTH(A627),"-",VLOOKUP(A626,'F03 inputs'!$AQ$8:$AV$3003,6))</f>
        <v>-</v>
      </c>
      <c r="F626" s="32">
        <f>VLOOKUP(B626,'F03 inputs'!$AW$9:$AZ$3003,3)</f>
        <v>5.8771359318544018E-5</v>
      </c>
      <c r="G626" s="32">
        <f>VLOOKUP(B626,'F03 inputs'!$AW$9:$AZ$3003,4)</f>
        <v>7.8615034234484163E-5</v>
      </c>
      <c r="I626" s="32">
        <f t="shared" si="54"/>
        <v>8.3339320551077175E-3</v>
      </c>
      <c r="J626" s="32">
        <f t="shared" si="55"/>
        <v>7.5783932055107708E-2</v>
      </c>
      <c r="K626" s="88">
        <f t="shared" si="56"/>
        <v>7.7219733144541003E-2</v>
      </c>
      <c r="M626" s="32">
        <f t="shared" si="57"/>
        <v>9.3266259312805994E-3</v>
      </c>
      <c r="N626" s="32">
        <f t="shared" si="58"/>
        <v>7.6776625931280595E-2</v>
      </c>
      <c r="O626" s="43">
        <f t="shared" si="59"/>
        <v>7.8250288503628695E-2</v>
      </c>
      <c r="Q626" s="78"/>
      <c r="R626" s="75"/>
    </row>
    <row r="627" spans="1:18" ht="12.6" customHeight="1">
      <c r="A627" s="31">
        <v>39287</v>
      </c>
      <c r="B627" s="64" t="s">
        <v>59</v>
      </c>
      <c r="C627" s="90">
        <v>6.7699999999999996E-2</v>
      </c>
      <c r="D627" s="44" t="str">
        <f>IF(MONTH(A627)=MONTH(A628),"-",VLOOKUP(A627,'F03 inputs'!$AQ$8:$AV$3003,5))</f>
        <v>-</v>
      </c>
      <c r="E627" s="44" t="str">
        <f>IF(MONTH(A627)=MONTH(A628),"-",VLOOKUP(A627,'F03 inputs'!$AQ$8:$AV$3003,6))</f>
        <v>-</v>
      </c>
      <c r="F627" s="32">
        <f>VLOOKUP(B627,'F03 inputs'!$AW$9:$AZ$3003,3)</f>
        <v>5.8771359318544018E-5</v>
      </c>
      <c r="G627" s="32">
        <f>VLOOKUP(B627,'F03 inputs'!$AW$9:$AZ$3003,4)</f>
        <v>7.8615034234484163E-5</v>
      </c>
      <c r="I627" s="32">
        <f t="shared" si="54"/>
        <v>8.392703414426262E-3</v>
      </c>
      <c r="J627" s="32">
        <f t="shared" si="55"/>
        <v>7.6092703414426255E-2</v>
      </c>
      <c r="K627" s="88">
        <f t="shared" si="56"/>
        <v>7.7540228292655167E-2</v>
      </c>
      <c r="M627" s="32">
        <f t="shared" si="57"/>
        <v>9.4052409655150833E-3</v>
      </c>
      <c r="N627" s="32">
        <f t="shared" si="58"/>
        <v>7.7105240965515076E-2</v>
      </c>
      <c r="O627" s="43">
        <f t="shared" si="59"/>
        <v>7.8591545511602634E-2</v>
      </c>
      <c r="Q627" s="78"/>
      <c r="R627" s="75"/>
    </row>
    <row r="628" spans="1:18" ht="12.6" customHeight="1">
      <c r="A628" s="31">
        <v>39288</v>
      </c>
      <c r="B628" s="64" t="s">
        <v>59</v>
      </c>
      <c r="C628" s="90">
        <v>6.8199999999999997E-2</v>
      </c>
      <c r="D628" s="44" t="str">
        <f>IF(MONTH(A628)=MONTH(A629),"-",VLOOKUP(A628,'F03 inputs'!$AQ$8:$AV$3003,5))</f>
        <v>-</v>
      </c>
      <c r="E628" s="44" t="str">
        <f>IF(MONTH(A628)=MONTH(A629),"-",VLOOKUP(A628,'F03 inputs'!$AQ$8:$AV$3003,6))</f>
        <v>-</v>
      </c>
      <c r="F628" s="32">
        <f>VLOOKUP(B628,'F03 inputs'!$AW$9:$AZ$3003,3)</f>
        <v>5.8771359318544018E-5</v>
      </c>
      <c r="G628" s="32">
        <f>VLOOKUP(B628,'F03 inputs'!$AW$9:$AZ$3003,4)</f>
        <v>7.8615034234484163E-5</v>
      </c>
      <c r="I628" s="32">
        <f t="shared" si="54"/>
        <v>8.4514747737448066E-3</v>
      </c>
      <c r="J628" s="32">
        <f t="shared" si="55"/>
        <v>7.6651474773744802E-2</v>
      </c>
      <c r="K628" s="88">
        <f t="shared" si="56"/>
        <v>7.8120336919992317E-2</v>
      </c>
      <c r="M628" s="32">
        <f t="shared" si="57"/>
        <v>9.4838559997495672E-3</v>
      </c>
      <c r="N628" s="32">
        <f t="shared" si="58"/>
        <v>7.7683855999749557E-2</v>
      </c>
      <c r="O628" s="43">
        <f t="shared" si="59"/>
        <v>7.9192551370497188E-2</v>
      </c>
      <c r="Q628" s="78"/>
      <c r="R628" s="75"/>
    </row>
    <row r="629" spans="1:18" ht="12.6" customHeight="1">
      <c r="A629" s="31">
        <v>39289</v>
      </c>
      <c r="B629" s="64" t="s">
        <v>59</v>
      </c>
      <c r="C629" s="90">
        <v>6.8349999999999994E-2</v>
      </c>
      <c r="D629" s="44" t="str">
        <f>IF(MONTH(A629)=MONTH(A630),"-",VLOOKUP(A629,'F03 inputs'!$AQ$8:$AV$3003,5))</f>
        <v>-</v>
      </c>
      <c r="E629" s="44" t="str">
        <f>IF(MONTH(A629)=MONTH(A630),"-",VLOOKUP(A629,'F03 inputs'!$AQ$8:$AV$3003,6))</f>
        <v>-</v>
      </c>
      <c r="F629" s="32">
        <f>VLOOKUP(B629,'F03 inputs'!$AW$9:$AZ$3003,3)</f>
        <v>5.8771359318544018E-5</v>
      </c>
      <c r="G629" s="32">
        <f>VLOOKUP(B629,'F03 inputs'!$AW$9:$AZ$3003,4)</f>
        <v>7.8615034234484163E-5</v>
      </c>
      <c r="I629" s="32">
        <f t="shared" si="54"/>
        <v>8.5102461330633511E-3</v>
      </c>
      <c r="J629" s="32">
        <f t="shared" si="55"/>
        <v>7.6860246133063345E-2</v>
      </c>
      <c r="K629" s="88">
        <f t="shared" si="56"/>
        <v>7.8337120491972057E-2</v>
      </c>
      <c r="M629" s="32">
        <f t="shared" si="57"/>
        <v>9.5624710339840512E-3</v>
      </c>
      <c r="N629" s="32">
        <f t="shared" si="58"/>
        <v>7.7912471033984049E-2</v>
      </c>
      <c r="O629" s="43">
        <f t="shared" si="59"/>
        <v>7.9430059319639534E-2</v>
      </c>
      <c r="Q629" s="78"/>
      <c r="R629" s="75"/>
    </row>
    <row r="630" spans="1:18" ht="12.6" customHeight="1">
      <c r="A630" s="31">
        <v>39290</v>
      </c>
      <c r="B630" s="64" t="s">
        <v>59</v>
      </c>
      <c r="C630" s="90">
        <v>6.724999999999999E-2</v>
      </c>
      <c r="D630" s="44" t="str">
        <f>IF(MONTH(A630)=MONTH(A631),"-",VLOOKUP(A630,'F03 inputs'!$AQ$8:$AV$3003,5))</f>
        <v>-</v>
      </c>
      <c r="E630" s="44" t="str">
        <f>IF(MONTH(A630)=MONTH(A631),"-",VLOOKUP(A630,'F03 inputs'!$AQ$8:$AV$3003,6))</f>
        <v>-</v>
      </c>
      <c r="F630" s="32">
        <f>VLOOKUP(B630,'F03 inputs'!$AW$9:$AZ$3003,3)</f>
        <v>5.8771359318544018E-5</v>
      </c>
      <c r="G630" s="32">
        <f>VLOOKUP(B630,'F03 inputs'!$AW$9:$AZ$3003,4)</f>
        <v>7.8615034234484163E-5</v>
      </c>
      <c r="I630" s="32">
        <f t="shared" si="54"/>
        <v>8.5690174923818956E-3</v>
      </c>
      <c r="J630" s="32">
        <f t="shared" si="55"/>
        <v>7.5819017492381888E-2</v>
      </c>
      <c r="K630" s="88">
        <f t="shared" si="56"/>
        <v>7.7256148345759446E-2</v>
      </c>
      <c r="M630" s="32">
        <f t="shared" si="57"/>
        <v>9.6410860682185351E-3</v>
      </c>
      <c r="N630" s="32">
        <f t="shared" si="58"/>
        <v>7.6891086068218525E-2</v>
      </c>
      <c r="O630" s="43">
        <f t="shared" si="59"/>
        <v>7.8369145847406063E-2</v>
      </c>
      <c r="Q630" s="78"/>
      <c r="R630" s="75"/>
    </row>
    <row r="631" spans="1:18" ht="12.6" customHeight="1">
      <c r="A631" s="31">
        <v>39293</v>
      </c>
      <c r="B631" s="64" t="s">
        <v>59</v>
      </c>
      <c r="C631" s="90">
        <v>6.7449999999999996E-2</v>
      </c>
      <c r="D631" s="44" t="str">
        <f>IF(MONTH(A631)=MONTH(A632),"-",VLOOKUP(A631,'F03 inputs'!$AQ$8:$AV$3003,5))</f>
        <v>-</v>
      </c>
      <c r="E631" s="44" t="str">
        <f>IF(MONTH(A631)=MONTH(A632),"-",VLOOKUP(A631,'F03 inputs'!$AQ$8:$AV$3003,6))</f>
        <v>-</v>
      </c>
      <c r="F631" s="32">
        <f>VLOOKUP(B631,'F03 inputs'!$AW$9:$AZ$3003,3)</f>
        <v>5.8771359318544018E-5</v>
      </c>
      <c r="G631" s="32">
        <f>VLOOKUP(B631,'F03 inputs'!$AW$9:$AZ$3003,4)</f>
        <v>7.8615034234484163E-5</v>
      </c>
      <c r="I631" s="32">
        <f t="shared" si="54"/>
        <v>8.6277888517004402E-3</v>
      </c>
      <c r="J631" s="32">
        <f t="shared" si="55"/>
        <v>7.607778885170044E-2</v>
      </c>
      <c r="K631" s="88">
        <f t="shared" si="56"/>
        <v>7.7524746340841499E-2</v>
      </c>
      <c r="M631" s="32">
        <f t="shared" si="57"/>
        <v>9.719701102453019E-3</v>
      </c>
      <c r="N631" s="32">
        <f t="shared" si="58"/>
        <v>7.7169701102453012E-2</v>
      </c>
      <c r="O631" s="43">
        <f t="shared" si="59"/>
        <v>7.8658491794513452E-2</v>
      </c>
      <c r="Q631" s="78"/>
      <c r="R631" s="75"/>
    </row>
    <row r="632" spans="1:18" ht="12.6" customHeight="1">
      <c r="A632" s="31">
        <v>39294</v>
      </c>
      <c r="B632" s="64" t="s">
        <v>59</v>
      </c>
      <c r="C632" s="90">
        <v>6.7699999999999996E-2</v>
      </c>
      <c r="D632" s="44">
        <f>IF(MONTH(A632)=MONTH(A633),"-",VLOOKUP(A632,'F03 inputs'!$AQ$8:$AV$3003,5))</f>
        <v>8.6865602110189795E-3</v>
      </c>
      <c r="E632" s="44">
        <f>IF(MONTH(A632)=MONTH(A633),"-",VLOOKUP(A632,'F03 inputs'!$AQ$8:$AV$3003,6))</f>
        <v>9.7983161366875082E-3</v>
      </c>
      <c r="F632" s="32">
        <f>VLOOKUP(B632,'F03 inputs'!$AW$9:$AZ$3003,3)</f>
        <v>5.8771359318544018E-5</v>
      </c>
      <c r="G632" s="32">
        <f>VLOOKUP(B632,'F03 inputs'!$AW$9:$AZ$3003,4)</f>
        <v>7.8615034234484163E-5</v>
      </c>
      <c r="I632" s="32">
        <f t="shared" si="54"/>
        <v>8.6865602110189795E-3</v>
      </c>
      <c r="J632" s="32">
        <f t="shared" si="55"/>
        <v>7.6386560211018972E-2</v>
      </c>
      <c r="K632" s="88">
        <f t="shared" si="56"/>
        <v>7.784528685623715E-2</v>
      </c>
      <c r="M632" s="32">
        <f t="shared" si="57"/>
        <v>9.7983161366875082E-3</v>
      </c>
      <c r="N632" s="32">
        <f t="shared" si="58"/>
        <v>7.7498316136687506E-2</v>
      </c>
      <c r="O632" s="43">
        <f t="shared" si="59"/>
        <v>7.8999813387692797E-2</v>
      </c>
      <c r="Q632" s="78"/>
      <c r="R632" s="75"/>
    </row>
    <row r="633" spans="1:18" ht="12.6" customHeight="1">
      <c r="A633" s="31">
        <v>39295</v>
      </c>
      <c r="B633" s="64" t="s">
        <v>60</v>
      </c>
      <c r="C633" s="90">
        <v>6.695000000000001E-2</v>
      </c>
      <c r="D633" s="44" t="str">
        <f>IF(MONTH(A633)=MONTH(A634),"-",VLOOKUP(A633,'F03 inputs'!$AQ$8:$AV$3003,5))</f>
        <v>-</v>
      </c>
      <c r="E633" s="44" t="str">
        <f>IF(MONTH(A633)=MONTH(A634),"-",VLOOKUP(A633,'F03 inputs'!$AQ$8:$AV$3003,6))</f>
        <v>-</v>
      </c>
      <c r="F633" s="32">
        <f>VLOOKUP(B633,'F03 inputs'!$AW$9:$AZ$3003,3)</f>
        <v>3.9070722297096371E-5</v>
      </c>
      <c r="G633" s="32">
        <f>VLOOKUP(B633,'F03 inputs'!$AW$9:$AZ$3003,4)</f>
        <v>6.5286410962272592E-5</v>
      </c>
      <c r="I633" s="32">
        <f t="shared" si="54"/>
        <v>8.7256309333160753E-3</v>
      </c>
      <c r="J633" s="32">
        <f t="shared" si="55"/>
        <v>7.5675630933316085E-2</v>
      </c>
      <c r="K633" s="88">
        <f t="shared" si="56"/>
        <v>7.7107331212605157E-2</v>
      </c>
      <c r="M633" s="32">
        <f t="shared" si="57"/>
        <v>9.8636025476497805E-3</v>
      </c>
      <c r="N633" s="32">
        <f t="shared" si="58"/>
        <v>7.6813602547649795E-2</v>
      </c>
      <c r="O633" s="43">
        <f t="shared" si="59"/>
        <v>7.8288684931736574E-2</v>
      </c>
      <c r="Q633" s="78"/>
      <c r="R633" s="75"/>
    </row>
    <row r="634" spans="1:18" ht="12.6" customHeight="1">
      <c r="A634" s="31">
        <v>39296</v>
      </c>
      <c r="B634" s="64" t="s">
        <v>60</v>
      </c>
      <c r="C634" s="90">
        <v>6.7049999999999998E-2</v>
      </c>
      <c r="D634" s="44" t="str">
        <f>IF(MONTH(A634)=MONTH(A635),"-",VLOOKUP(A634,'F03 inputs'!$AQ$8:$AV$3003,5))</f>
        <v>-</v>
      </c>
      <c r="E634" s="44" t="str">
        <f>IF(MONTH(A634)=MONTH(A635),"-",VLOOKUP(A634,'F03 inputs'!$AQ$8:$AV$3003,6))</f>
        <v>-</v>
      </c>
      <c r="F634" s="32">
        <f>VLOOKUP(B634,'F03 inputs'!$AW$9:$AZ$3003,3)</f>
        <v>3.9070722297096371E-5</v>
      </c>
      <c r="G634" s="32">
        <f>VLOOKUP(B634,'F03 inputs'!$AW$9:$AZ$3003,4)</f>
        <v>6.5286410962272592E-5</v>
      </c>
      <c r="I634" s="32">
        <f t="shared" si="54"/>
        <v>8.7647016556131711E-3</v>
      </c>
      <c r="J634" s="32">
        <f t="shared" si="55"/>
        <v>7.5814701655613173E-2</v>
      </c>
      <c r="K634" s="88">
        <f t="shared" si="56"/>
        <v>7.7251668902395432E-2</v>
      </c>
      <c r="M634" s="32">
        <f t="shared" si="57"/>
        <v>9.9288889586120529E-3</v>
      </c>
      <c r="N634" s="32">
        <f t="shared" si="58"/>
        <v>7.6978888958612046E-2</v>
      </c>
      <c r="O634" s="43">
        <f t="shared" si="59"/>
        <v>7.846032629493771E-2</v>
      </c>
      <c r="Q634" s="78"/>
      <c r="R634" s="75"/>
    </row>
    <row r="635" spans="1:18" ht="12.6" customHeight="1">
      <c r="A635" s="31">
        <v>39297</v>
      </c>
      <c r="B635" s="64" t="s">
        <v>60</v>
      </c>
      <c r="C635" s="90">
        <v>6.695000000000001E-2</v>
      </c>
      <c r="D635" s="44" t="str">
        <f>IF(MONTH(A635)=MONTH(A636),"-",VLOOKUP(A635,'F03 inputs'!$AQ$8:$AV$3003,5))</f>
        <v>-</v>
      </c>
      <c r="E635" s="44" t="str">
        <f>IF(MONTH(A635)=MONTH(A636),"-",VLOOKUP(A635,'F03 inputs'!$AQ$8:$AV$3003,6))</f>
        <v>-</v>
      </c>
      <c r="F635" s="32">
        <f>VLOOKUP(B635,'F03 inputs'!$AW$9:$AZ$3003,3)</f>
        <v>3.9070722297096371E-5</v>
      </c>
      <c r="G635" s="32">
        <f>VLOOKUP(B635,'F03 inputs'!$AW$9:$AZ$3003,4)</f>
        <v>6.5286410962272592E-5</v>
      </c>
      <c r="I635" s="32">
        <f t="shared" si="54"/>
        <v>8.803772377910267E-3</v>
      </c>
      <c r="J635" s="32">
        <f t="shared" si="55"/>
        <v>7.5753772377910283E-2</v>
      </c>
      <c r="K635" s="88">
        <f t="shared" si="56"/>
        <v>7.7188430885281267E-2</v>
      </c>
      <c r="M635" s="32">
        <f t="shared" si="57"/>
        <v>9.9941753695743252E-3</v>
      </c>
      <c r="N635" s="32">
        <f t="shared" si="58"/>
        <v>7.6944175369574333E-2</v>
      </c>
      <c r="O635" s="43">
        <f t="shared" si="59"/>
        <v>7.8424276900400436E-2</v>
      </c>
      <c r="Q635" s="78"/>
      <c r="R635" s="75"/>
    </row>
    <row r="636" spans="1:18" ht="12.6" customHeight="1">
      <c r="A636" s="31">
        <v>39301</v>
      </c>
      <c r="B636" s="64" t="s">
        <v>60</v>
      </c>
      <c r="C636" s="90">
        <v>6.6900000000000001E-2</v>
      </c>
      <c r="D636" s="44" t="str">
        <f>IF(MONTH(A636)=MONTH(A637),"-",VLOOKUP(A636,'F03 inputs'!$AQ$8:$AV$3003,5))</f>
        <v>-</v>
      </c>
      <c r="E636" s="44" t="str">
        <f>IF(MONTH(A636)=MONTH(A637),"-",VLOOKUP(A636,'F03 inputs'!$AQ$8:$AV$3003,6))</f>
        <v>-</v>
      </c>
      <c r="F636" s="32">
        <f>VLOOKUP(B636,'F03 inputs'!$AW$9:$AZ$3003,3)</f>
        <v>3.9070722297096371E-5</v>
      </c>
      <c r="G636" s="32">
        <f>VLOOKUP(B636,'F03 inputs'!$AW$9:$AZ$3003,4)</f>
        <v>6.5286410962272592E-5</v>
      </c>
      <c r="I636" s="32">
        <f t="shared" si="54"/>
        <v>8.8428431002073628E-3</v>
      </c>
      <c r="J636" s="32">
        <f t="shared" si="55"/>
        <v>7.574284310020736E-2</v>
      </c>
      <c r="K636" s="88">
        <f t="shared" si="56"/>
        <v>7.7177087670432964E-2</v>
      </c>
      <c r="M636" s="32">
        <f t="shared" si="57"/>
        <v>1.0059461780536598E-2</v>
      </c>
      <c r="N636" s="32">
        <f t="shared" si="58"/>
        <v>7.69594617805366E-2</v>
      </c>
      <c r="O636" s="43">
        <f t="shared" si="59"/>
        <v>7.8440151469924002E-2</v>
      </c>
      <c r="Q636" s="78"/>
      <c r="R636" s="75"/>
    </row>
    <row r="637" spans="1:18" ht="12.6" customHeight="1">
      <c r="A637" s="31">
        <v>39302</v>
      </c>
      <c r="B637" s="64" t="s">
        <v>60</v>
      </c>
      <c r="C637" s="90">
        <v>6.7099999999999993E-2</v>
      </c>
      <c r="D637" s="44" t="str">
        <f>IF(MONTH(A637)=MONTH(A638),"-",VLOOKUP(A637,'F03 inputs'!$AQ$8:$AV$3003,5))</f>
        <v>-</v>
      </c>
      <c r="E637" s="44" t="str">
        <f>IF(MONTH(A637)=MONTH(A638),"-",VLOOKUP(A637,'F03 inputs'!$AQ$8:$AV$3003,6))</f>
        <v>-</v>
      </c>
      <c r="F637" s="32">
        <f>VLOOKUP(B637,'F03 inputs'!$AW$9:$AZ$3003,3)</f>
        <v>3.9070722297096371E-5</v>
      </c>
      <c r="G637" s="32">
        <f>VLOOKUP(B637,'F03 inputs'!$AW$9:$AZ$3003,4)</f>
        <v>6.5286410962272592E-5</v>
      </c>
      <c r="I637" s="32">
        <f t="shared" si="54"/>
        <v>8.8819138225044586E-3</v>
      </c>
      <c r="J637" s="32">
        <f t="shared" si="55"/>
        <v>7.5981913822504452E-2</v>
      </c>
      <c r="K637" s="88">
        <f t="shared" si="56"/>
        <v>7.7425226629536992E-2</v>
      </c>
      <c r="M637" s="32">
        <f t="shared" si="57"/>
        <v>1.012474819149887E-2</v>
      </c>
      <c r="N637" s="32">
        <f t="shared" si="58"/>
        <v>7.7224748191498868E-2</v>
      </c>
      <c r="O637" s="43">
        <f t="shared" si="59"/>
        <v>7.8715663624808752E-2</v>
      </c>
      <c r="Q637" s="78"/>
      <c r="R637" s="75"/>
    </row>
    <row r="638" spans="1:18" ht="12.6" customHeight="1">
      <c r="A638" s="31">
        <v>39303</v>
      </c>
      <c r="B638" s="64" t="s">
        <v>60</v>
      </c>
      <c r="C638" s="90">
        <v>6.7400000000000002E-2</v>
      </c>
      <c r="D638" s="44" t="str">
        <f>IF(MONTH(A638)=MONTH(A639),"-",VLOOKUP(A638,'F03 inputs'!$AQ$8:$AV$3003,5))</f>
        <v>-</v>
      </c>
      <c r="E638" s="44" t="str">
        <f>IF(MONTH(A638)=MONTH(A639),"-",VLOOKUP(A638,'F03 inputs'!$AQ$8:$AV$3003,6))</f>
        <v>-</v>
      </c>
      <c r="F638" s="32">
        <f>VLOOKUP(B638,'F03 inputs'!$AW$9:$AZ$3003,3)</f>
        <v>3.9070722297096371E-5</v>
      </c>
      <c r="G638" s="32">
        <f>VLOOKUP(B638,'F03 inputs'!$AW$9:$AZ$3003,4)</f>
        <v>6.5286410962272592E-5</v>
      </c>
      <c r="I638" s="32">
        <f t="shared" si="54"/>
        <v>8.9209845448015544E-3</v>
      </c>
      <c r="J638" s="32">
        <f t="shared" si="55"/>
        <v>7.6320984544801559E-2</v>
      </c>
      <c r="K638" s="88">
        <f t="shared" si="56"/>
        <v>7.7777207715273633E-2</v>
      </c>
      <c r="M638" s="32">
        <f t="shared" si="57"/>
        <v>1.0190034602461142E-2</v>
      </c>
      <c r="N638" s="32">
        <f t="shared" si="58"/>
        <v>7.7590034602461139E-2</v>
      </c>
      <c r="O638" s="43">
        <f t="shared" si="59"/>
        <v>7.9095087969863975E-2</v>
      </c>
      <c r="Q638" s="78"/>
      <c r="R638" s="75"/>
    </row>
    <row r="639" spans="1:18" ht="12.6" customHeight="1">
      <c r="A639" s="31">
        <v>39304</v>
      </c>
      <c r="B639" s="64" t="s">
        <v>60</v>
      </c>
      <c r="C639" s="90">
        <v>6.6600000000000006E-2</v>
      </c>
      <c r="D639" s="44" t="str">
        <f>IF(MONTH(A639)=MONTH(A640),"-",VLOOKUP(A639,'F03 inputs'!$AQ$8:$AV$3003,5))</f>
        <v>-</v>
      </c>
      <c r="E639" s="44" t="str">
        <f>IF(MONTH(A639)=MONTH(A640),"-",VLOOKUP(A639,'F03 inputs'!$AQ$8:$AV$3003,6))</f>
        <v>-</v>
      </c>
      <c r="F639" s="32">
        <f>VLOOKUP(B639,'F03 inputs'!$AW$9:$AZ$3003,3)</f>
        <v>3.9070722297096371E-5</v>
      </c>
      <c r="G639" s="32">
        <f>VLOOKUP(B639,'F03 inputs'!$AW$9:$AZ$3003,4)</f>
        <v>6.5286410962272592E-5</v>
      </c>
      <c r="I639" s="32">
        <f t="shared" si="54"/>
        <v>8.9600552670986502E-3</v>
      </c>
      <c r="J639" s="32">
        <f t="shared" si="55"/>
        <v>7.5560055267098664E-2</v>
      </c>
      <c r="K639" s="88">
        <f t="shared" si="56"/>
        <v>7.6987385755090454E-2</v>
      </c>
      <c r="M639" s="32">
        <f t="shared" si="57"/>
        <v>1.0255321013423415E-2</v>
      </c>
      <c r="N639" s="32">
        <f t="shared" si="58"/>
        <v>7.6855321013423419E-2</v>
      </c>
      <c r="O639" s="43">
        <f t="shared" si="59"/>
        <v>7.8332006105442664E-2</v>
      </c>
      <c r="Q639" s="78"/>
      <c r="R639" s="75"/>
    </row>
    <row r="640" spans="1:18" ht="12.6" customHeight="1">
      <c r="A640" s="31">
        <v>39307</v>
      </c>
      <c r="B640" s="64" t="s">
        <v>60</v>
      </c>
      <c r="C640" s="90">
        <v>6.7350000000000007E-2</v>
      </c>
      <c r="D640" s="44" t="str">
        <f>IF(MONTH(A640)=MONTH(A641),"-",VLOOKUP(A640,'F03 inputs'!$AQ$8:$AV$3003,5))</f>
        <v>-</v>
      </c>
      <c r="E640" s="44" t="str">
        <f>IF(MONTH(A640)=MONTH(A641),"-",VLOOKUP(A640,'F03 inputs'!$AQ$8:$AV$3003,6))</f>
        <v>-</v>
      </c>
      <c r="F640" s="32">
        <f>VLOOKUP(B640,'F03 inputs'!$AW$9:$AZ$3003,3)</f>
        <v>3.9070722297096371E-5</v>
      </c>
      <c r="G640" s="32">
        <f>VLOOKUP(B640,'F03 inputs'!$AW$9:$AZ$3003,4)</f>
        <v>6.5286410962272592E-5</v>
      </c>
      <c r="I640" s="32">
        <f t="shared" si="54"/>
        <v>8.9991259893957461E-3</v>
      </c>
      <c r="J640" s="32">
        <f t="shared" si="55"/>
        <v>7.634912598939575E-2</v>
      </c>
      <c r="K640" s="88">
        <f t="shared" si="56"/>
        <v>7.7806423249231926E-2</v>
      </c>
      <c r="M640" s="32">
        <f t="shared" si="57"/>
        <v>1.0320607424385687E-2</v>
      </c>
      <c r="N640" s="32">
        <f t="shared" si="58"/>
        <v>7.7670607424385696E-2</v>
      </c>
      <c r="O640" s="43">
        <f t="shared" si="59"/>
        <v>7.9178788238803977E-2</v>
      </c>
      <c r="Q640" s="78"/>
      <c r="R640" s="75"/>
    </row>
    <row r="641" spans="1:18" ht="12.6" customHeight="1">
      <c r="A641" s="31">
        <v>39308</v>
      </c>
      <c r="B641" s="64" t="s">
        <v>60</v>
      </c>
      <c r="C641" s="90">
        <v>6.7049999999999998E-2</v>
      </c>
      <c r="D641" s="44" t="str">
        <f>IF(MONTH(A641)=MONTH(A642),"-",VLOOKUP(A641,'F03 inputs'!$AQ$8:$AV$3003,5))</f>
        <v>-</v>
      </c>
      <c r="E641" s="44" t="str">
        <f>IF(MONTH(A641)=MONTH(A642),"-",VLOOKUP(A641,'F03 inputs'!$AQ$8:$AV$3003,6))</f>
        <v>-</v>
      </c>
      <c r="F641" s="32">
        <f>VLOOKUP(B641,'F03 inputs'!$AW$9:$AZ$3003,3)</f>
        <v>3.9070722297096371E-5</v>
      </c>
      <c r="G641" s="32">
        <f>VLOOKUP(B641,'F03 inputs'!$AW$9:$AZ$3003,4)</f>
        <v>6.5286410962272592E-5</v>
      </c>
      <c r="I641" s="32">
        <f t="shared" si="54"/>
        <v>9.0381967116928419E-3</v>
      </c>
      <c r="J641" s="32">
        <f t="shared" si="55"/>
        <v>7.608819671169284E-2</v>
      </c>
      <c r="K641" s="88">
        <f t="shared" si="56"/>
        <v>7.7535550131401898E-2</v>
      </c>
      <c r="M641" s="32">
        <f t="shared" si="57"/>
        <v>1.0385893835347959E-2</v>
      </c>
      <c r="N641" s="32">
        <f t="shared" si="58"/>
        <v>7.7435893835347963E-2</v>
      </c>
      <c r="O641" s="43">
        <f t="shared" si="59"/>
        <v>7.8934973248867779E-2</v>
      </c>
      <c r="Q641" s="78"/>
      <c r="R641" s="75"/>
    </row>
    <row r="642" spans="1:18" ht="12.6" customHeight="1">
      <c r="A642" s="31">
        <v>39309</v>
      </c>
      <c r="B642" s="64" t="s">
        <v>60</v>
      </c>
      <c r="C642" s="90">
        <v>6.6600000000000006E-2</v>
      </c>
      <c r="D642" s="44" t="str">
        <f>IF(MONTH(A642)=MONTH(A643),"-",VLOOKUP(A642,'F03 inputs'!$AQ$8:$AV$3003,5))</f>
        <v>-</v>
      </c>
      <c r="E642" s="44" t="str">
        <f>IF(MONTH(A642)=MONTH(A643),"-",VLOOKUP(A642,'F03 inputs'!$AQ$8:$AV$3003,6))</f>
        <v>-</v>
      </c>
      <c r="F642" s="32">
        <f>VLOOKUP(B642,'F03 inputs'!$AW$9:$AZ$3003,3)</f>
        <v>3.9070722297096371E-5</v>
      </c>
      <c r="G642" s="32">
        <f>VLOOKUP(B642,'F03 inputs'!$AW$9:$AZ$3003,4)</f>
        <v>6.5286410962272592E-5</v>
      </c>
      <c r="I642" s="32">
        <f t="shared" si="54"/>
        <v>9.0772674339899377E-3</v>
      </c>
      <c r="J642" s="32">
        <f t="shared" si="55"/>
        <v>7.5677267433989948E-2</v>
      </c>
      <c r="K642" s="88">
        <f t="shared" si="56"/>
        <v>7.7109029635558768E-2</v>
      </c>
      <c r="M642" s="32">
        <f t="shared" si="57"/>
        <v>1.0451180246310232E-2</v>
      </c>
      <c r="N642" s="32">
        <f t="shared" si="58"/>
        <v>7.7051180246310233E-2</v>
      </c>
      <c r="O642" s="43">
        <f t="shared" si="59"/>
        <v>7.8535401340647626E-2</v>
      </c>
      <c r="Q642" s="78"/>
      <c r="R642" s="75"/>
    </row>
    <row r="643" spans="1:18" ht="12.6" customHeight="1">
      <c r="A643" s="31">
        <v>39310</v>
      </c>
      <c r="B643" s="64" t="s">
        <v>60</v>
      </c>
      <c r="C643" s="90">
        <v>6.6349999999999992E-2</v>
      </c>
      <c r="D643" s="44" t="str">
        <f>IF(MONTH(A643)=MONTH(A644),"-",VLOOKUP(A643,'F03 inputs'!$AQ$8:$AV$3003,5))</f>
        <v>-</v>
      </c>
      <c r="E643" s="44" t="str">
        <f>IF(MONTH(A643)=MONTH(A644),"-",VLOOKUP(A643,'F03 inputs'!$AQ$8:$AV$3003,6))</f>
        <v>-</v>
      </c>
      <c r="F643" s="32">
        <f>VLOOKUP(B643,'F03 inputs'!$AW$9:$AZ$3003,3)</f>
        <v>3.9070722297096371E-5</v>
      </c>
      <c r="G643" s="32">
        <f>VLOOKUP(B643,'F03 inputs'!$AW$9:$AZ$3003,4)</f>
        <v>6.5286410962272592E-5</v>
      </c>
      <c r="I643" s="32">
        <f t="shared" si="54"/>
        <v>9.1163381562870335E-3</v>
      </c>
      <c r="J643" s="32">
        <f t="shared" si="55"/>
        <v>7.5466338156287033E-2</v>
      </c>
      <c r="K643" s="88">
        <f t="shared" si="56"/>
        <v>7.6890130204966711E-2</v>
      </c>
      <c r="M643" s="32">
        <f t="shared" si="57"/>
        <v>1.0516466657272504E-2</v>
      </c>
      <c r="N643" s="32">
        <f t="shared" si="58"/>
        <v>7.6866466657272495E-2</v>
      </c>
      <c r="O643" s="43">
        <f t="shared" si="59"/>
        <v>7.8343580081366104E-2</v>
      </c>
      <c r="Q643" s="78"/>
      <c r="R643" s="75"/>
    </row>
    <row r="644" spans="1:18" ht="12.6" customHeight="1">
      <c r="A644" s="31">
        <v>39311</v>
      </c>
      <c r="B644" s="64" t="s">
        <v>60</v>
      </c>
      <c r="C644" s="90">
        <v>6.5549999999999997E-2</v>
      </c>
      <c r="D644" s="44" t="str">
        <f>IF(MONTH(A644)=MONTH(A645),"-",VLOOKUP(A644,'F03 inputs'!$AQ$8:$AV$3003,5))</f>
        <v>-</v>
      </c>
      <c r="E644" s="44" t="str">
        <f>IF(MONTH(A644)=MONTH(A645),"-",VLOOKUP(A644,'F03 inputs'!$AQ$8:$AV$3003,6))</f>
        <v>-</v>
      </c>
      <c r="F644" s="32">
        <f>VLOOKUP(B644,'F03 inputs'!$AW$9:$AZ$3003,3)</f>
        <v>3.9070722297096371E-5</v>
      </c>
      <c r="G644" s="32">
        <f>VLOOKUP(B644,'F03 inputs'!$AW$9:$AZ$3003,4)</f>
        <v>6.5286410962272592E-5</v>
      </c>
      <c r="I644" s="32">
        <f t="shared" si="54"/>
        <v>9.1554088785841294E-3</v>
      </c>
      <c r="J644" s="32">
        <f t="shared" si="55"/>
        <v>7.4705408878584123E-2</v>
      </c>
      <c r="K644" s="88">
        <f t="shared" si="56"/>
        <v>7.6100633407513163E-2</v>
      </c>
      <c r="M644" s="32">
        <f t="shared" si="57"/>
        <v>1.0581753068234777E-2</v>
      </c>
      <c r="N644" s="32">
        <f t="shared" si="58"/>
        <v>7.6131753068234775E-2</v>
      </c>
      <c r="O644" s="43">
        <f t="shared" si="59"/>
        <v>7.7580764024545168E-2</v>
      </c>
      <c r="Q644" s="78"/>
      <c r="R644" s="75"/>
    </row>
    <row r="645" spans="1:18" ht="12.6" customHeight="1">
      <c r="A645" s="31">
        <v>39314</v>
      </c>
      <c r="B645" s="64" t="s">
        <v>60</v>
      </c>
      <c r="C645" s="90">
        <v>6.6100000000000006E-2</v>
      </c>
      <c r="D645" s="44" t="str">
        <f>IF(MONTH(A645)=MONTH(A646),"-",VLOOKUP(A645,'F03 inputs'!$AQ$8:$AV$3003,5))</f>
        <v>-</v>
      </c>
      <c r="E645" s="44" t="str">
        <f>IF(MONTH(A645)=MONTH(A646),"-",VLOOKUP(A645,'F03 inputs'!$AQ$8:$AV$3003,6))</f>
        <v>-</v>
      </c>
      <c r="F645" s="32">
        <f>VLOOKUP(B645,'F03 inputs'!$AW$9:$AZ$3003,3)</f>
        <v>3.9070722297096371E-5</v>
      </c>
      <c r="G645" s="32">
        <f>VLOOKUP(B645,'F03 inputs'!$AW$9:$AZ$3003,4)</f>
        <v>6.5286410962272592E-5</v>
      </c>
      <c r="I645" s="32">
        <f t="shared" si="54"/>
        <v>9.1944796008812252E-3</v>
      </c>
      <c r="J645" s="32">
        <f t="shared" si="55"/>
        <v>7.5294479600881231E-2</v>
      </c>
      <c r="K645" s="88">
        <f t="shared" si="56"/>
        <v>7.6711794265473143E-2</v>
      </c>
      <c r="M645" s="32">
        <f t="shared" si="57"/>
        <v>1.0647039479197049E-2</v>
      </c>
      <c r="N645" s="32">
        <f t="shared" si="58"/>
        <v>7.674703947919706E-2</v>
      </c>
      <c r="O645" s="43">
        <f t="shared" si="59"/>
        <v>7.8219566496402271E-2</v>
      </c>
      <c r="Q645" s="78"/>
      <c r="R645" s="75"/>
    </row>
    <row r="646" spans="1:18" ht="12.6" customHeight="1">
      <c r="A646" s="31">
        <v>39315</v>
      </c>
      <c r="B646" s="64" t="s">
        <v>60</v>
      </c>
      <c r="C646" s="90">
        <v>6.5750000000000003E-2</v>
      </c>
      <c r="D646" s="44" t="str">
        <f>IF(MONTH(A646)=MONTH(A647),"-",VLOOKUP(A646,'F03 inputs'!$AQ$8:$AV$3003,5))</f>
        <v>-</v>
      </c>
      <c r="E646" s="44" t="str">
        <f>IF(MONTH(A646)=MONTH(A647),"-",VLOOKUP(A646,'F03 inputs'!$AQ$8:$AV$3003,6))</f>
        <v>-</v>
      </c>
      <c r="F646" s="32">
        <f>VLOOKUP(B646,'F03 inputs'!$AW$9:$AZ$3003,3)</f>
        <v>3.9070722297096371E-5</v>
      </c>
      <c r="G646" s="32">
        <f>VLOOKUP(B646,'F03 inputs'!$AW$9:$AZ$3003,4)</f>
        <v>6.5286410962272592E-5</v>
      </c>
      <c r="I646" s="32">
        <f t="shared" ref="I646:I709" si="60">IF(D646&lt;&gt;"-",D646,I645+F646)</f>
        <v>9.233550323178321E-3</v>
      </c>
      <c r="J646" s="32">
        <f t="shared" ref="J646:J709" si="61">C646+I646</f>
        <v>7.4983550323178327E-2</v>
      </c>
      <c r="K646" s="88">
        <f t="shared" ref="K646:K709" si="62">EFFECT(J646,2)</f>
        <v>7.6389183527945326E-2</v>
      </c>
      <c r="M646" s="32">
        <f t="shared" ref="M646:M709" si="63">IF(E646&lt;&gt;"-",E646,M645+G646)</f>
        <v>1.0712325890159321E-2</v>
      </c>
      <c r="N646" s="32">
        <f t="shared" ref="N646:N709" si="64">C646+M646</f>
        <v>7.6462325890159319E-2</v>
      </c>
      <c r="O646" s="43">
        <f t="shared" ref="O646:O709" si="65">EFFECT(N646,2)</f>
        <v>7.7923947710292429E-2</v>
      </c>
      <c r="Q646" s="78"/>
      <c r="R646" s="75"/>
    </row>
    <row r="647" spans="1:18" ht="12.6" customHeight="1">
      <c r="A647" s="31">
        <v>39316</v>
      </c>
      <c r="B647" s="64" t="s">
        <v>60</v>
      </c>
      <c r="C647" s="90">
        <v>6.6000000000000003E-2</v>
      </c>
      <c r="D647" s="44" t="str">
        <f>IF(MONTH(A647)=MONTH(A648),"-",VLOOKUP(A647,'F03 inputs'!$AQ$8:$AV$3003,5))</f>
        <v>-</v>
      </c>
      <c r="E647" s="44" t="str">
        <f>IF(MONTH(A647)=MONTH(A648),"-",VLOOKUP(A647,'F03 inputs'!$AQ$8:$AV$3003,6))</f>
        <v>-</v>
      </c>
      <c r="F647" s="32">
        <f>VLOOKUP(B647,'F03 inputs'!$AW$9:$AZ$3003,3)</f>
        <v>3.9070722297096371E-5</v>
      </c>
      <c r="G647" s="32">
        <f>VLOOKUP(B647,'F03 inputs'!$AW$9:$AZ$3003,4)</f>
        <v>6.5286410962272592E-5</v>
      </c>
      <c r="I647" s="32">
        <f t="shared" si="60"/>
        <v>9.2726210454754168E-3</v>
      </c>
      <c r="J647" s="32">
        <f t="shared" si="61"/>
        <v>7.5272621045475413E-2</v>
      </c>
      <c r="K647" s="88">
        <f t="shared" si="62"/>
        <v>7.6689112915239388E-2</v>
      </c>
      <c r="M647" s="32">
        <f t="shared" si="63"/>
        <v>1.0777612301121594E-2</v>
      </c>
      <c r="N647" s="32">
        <f t="shared" si="64"/>
        <v>7.6777612301121595E-2</v>
      </c>
      <c r="O647" s="43">
        <f t="shared" si="65"/>
        <v>7.8251312738786938E-2</v>
      </c>
      <c r="Q647" s="78"/>
      <c r="R647" s="75"/>
    </row>
    <row r="648" spans="1:18" ht="12.6" customHeight="1">
      <c r="A648" s="31">
        <v>39317</v>
      </c>
      <c r="B648" s="64" t="s">
        <v>60</v>
      </c>
      <c r="C648" s="90">
        <v>6.6349999999999992E-2</v>
      </c>
      <c r="D648" s="44" t="str">
        <f>IF(MONTH(A648)=MONTH(A649),"-",VLOOKUP(A648,'F03 inputs'!$AQ$8:$AV$3003,5))</f>
        <v>-</v>
      </c>
      <c r="E648" s="44" t="str">
        <f>IF(MONTH(A648)=MONTH(A649),"-",VLOOKUP(A648,'F03 inputs'!$AQ$8:$AV$3003,6))</f>
        <v>-</v>
      </c>
      <c r="F648" s="32">
        <f>VLOOKUP(B648,'F03 inputs'!$AW$9:$AZ$3003,3)</f>
        <v>3.9070722297096371E-5</v>
      </c>
      <c r="G648" s="32">
        <f>VLOOKUP(B648,'F03 inputs'!$AW$9:$AZ$3003,4)</f>
        <v>6.5286410962272592E-5</v>
      </c>
      <c r="I648" s="32">
        <f t="shared" si="60"/>
        <v>9.3116917677725126E-3</v>
      </c>
      <c r="J648" s="32">
        <f t="shared" si="61"/>
        <v>7.5661691767772501E-2</v>
      </c>
      <c r="K648" s="88">
        <f t="shared" si="62"/>
        <v>7.7092864668062866E-2</v>
      </c>
      <c r="M648" s="32">
        <f t="shared" si="63"/>
        <v>1.0842898712083866E-2</v>
      </c>
      <c r="N648" s="32">
        <f t="shared" si="64"/>
        <v>7.719289871208386E-2</v>
      </c>
      <c r="O648" s="43">
        <f t="shared" si="65"/>
        <v>7.8682584614977458E-2</v>
      </c>
      <c r="Q648" s="78"/>
      <c r="R648" s="75"/>
    </row>
    <row r="649" spans="1:18" ht="12.6" customHeight="1">
      <c r="A649" s="31">
        <v>39318</v>
      </c>
      <c r="B649" s="64" t="s">
        <v>60</v>
      </c>
      <c r="C649" s="90">
        <v>6.6549999999999998E-2</v>
      </c>
      <c r="D649" s="44" t="str">
        <f>IF(MONTH(A649)=MONTH(A650),"-",VLOOKUP(A649,'F03 inputs'!$AQ$8:$AV$3003,5))</f>
        <v>-</v>
      </c>
      <c r="E649" s="44" t="str">
        <f>IF(MONTH(A649)=MONTH(A650),"-",VLOOKUP(A649,'F03 inputs'!$AQ$8:$AV$3003,6))</f>
        <v>-</v>
      </c>
      <c r="F649" s="32">
        <f>VLOOKUP(B649,'F03 inputs'!$AW$9:$AZ$3003,3)</f>
        <v>3.9070722297096371E-5</v>
      </c>
      <c r="G649" s="32">
        <f>VLOOKUP(B649,'F03 inputs'!$AW$9:$AZ$3003,4)</f>
        <v>6.5286410962272592E-5</v>
      </c>
      <c r="I649" s="32">
        <f t="shared" si="60"/>
        <v>9.3507624900696085E-3</v>
      </c>
      <c r="J649" s="32">
        <f t="shared" si="61"/>
        <v>7.5900762490069607E-2</v>
      </c>
      <c r="K649" s="88">
        <f t="shared" si="62"/>
        <v>7.734099392671312E-2</v>
      </c>
      <c r="M649" s="32">
        <f t="shared" si="63"/>
        <v>1.0908185123046138E-2</v>
      </c>
      <c r="N649" s="32">
        <f t="shared" si="64"/>
        <v>7.7458185123046142E-2</v>
      </c>
      <c r="O649" s="43">
        <f t="shared" si="65"/>
        <v>7.8958127733685268E-2</v>
      </c>
      <c r="Q649" s="78"/>
      <c r="R649" s="75"/>
    </row>
    <row r="650" spans="1:18" ht="12.6" customHeight="1">
      <c r="A650" s="31">
        <v>39321</v>
      </c>
      <c r="B650" s="64" t="s">
        <v>60</v>
      </c>
      <c r="C650" s="90">
        <v>6.6850000000000007E-2</v>
      </c>
      <c r="D650" s="44" t="str">
        <f>IF(MONTH(A650)=MONTH(A651),"-",VLOOKUP(A650,'F03 inputs'!$AQ$8:$AV$3003,5))</f>
        <v>-</v>
      </c>
      <c r="E650" s="44" t="str">
        <f>IF(MONTH(A650)=MONTH(A651),"-",VLOOKUP(A650,'F03 inputs'!$AQ$8:$AV$3003,6))</f>
        <v>-</v>
      </c>
      <c r="F650" s="32">
        <f>VLOOKUP(B650,'F03 inputs'!$AW$9:$AZ$3003,3)</f>
        <v>3.9070722297096371E-5</v>
      </c>
      <c r="G650" s="32">
        <f>VLOOKUP(B650,'F03 inputs'!$AW$9:$AZ$3003,4)</f>
        <v>6.5286410962272592E-5</v>
      </c>
      <c r="I650" s="32">
        <f t="shared" si="60"/>
        <v>9.3898332123667043E-3</v>
      </c>
      <c r="J650" s="32">
        <f t="shared" si="61"/>
        <v>7.6239833212366714E-2</v>
      </c>
      <c r="K650" s="88">
        <f t="shared" si="62"/>
        <v>7.769296125442926E-2</v>
      </c>
      <c r="M650" s="32">
        <f t="shared" si="63"/>
        <v>1.0973471534008411E-2</v>
      </c>
      <c r="N650" s="32">
        <f t="shared" si="64"/>
        <v>7.7823471534008412E-2</v>
      </c>
      <c r="O650" s="43">
        <f t="shared" si="65"/>
        <v>7.9337594714409487E-2</v>
      </c>
      <c r="Q650" s="78"/>
      <c r="R650" s="75"/>
    </row>
    <row r="651" spans="1:18" ht="12.6" customHeight="1">
      <c r="A651" s="31">
        <v>39322</v>
      </c>
      <c r="B651" s="64" t="s">
        <v>60</v>
      </c>
      <c r="C651" s="90">
        <v>6.615E-2</v>
      </c>
      <c r="D651" s="44" t="str">
        <f>IF(MONTH(A651)=MONTH(A652),"-",VLOOKUP(A651,'F03 inputs'!$AQ$8:$AV$3003,5))</f>
        <v>-</v>
      </c>
      <c r="E651" s="44" t="str">
        <f>IF(MONTH(A651)=MONTH(A652),"-",VLOOKUP(A651,'F03 inputs'!$AQ$8:$AV$3003,6))</f>
        <v>-</v>
      </c>
      <c r="F651" s="32">
        <f>VLOOKUP(B651,'F03 inputs'!$AW$9:$AZ$3003,3)</f>
        <v>3.9070722297096371E-5</v>
      </c>
      <c r="G651" s="32">
        <f>VLOOKUP(B651,'F03 inputs'!$AW$9:$AZ$3003,4)</f>
        <v>6.5286410962272592E-5</v>
      </c>
      <c r="I651" s="32">
        <f t="shared" si="60"/>
        <v>9.4289039346638001E-3</v>
      </c>
      <c r="J651" s="32">
        <f t="shared" si="61"/>
        <v>7.5578903934663794E-2</v>
      </c>
      <c r="K651" s="88">
        <f t="shared" si="62"/>
        <v>7.7006946614655014E-2</v>
      </c>
      <c r="M651" s="32">
        <f t="shared" si="63"/>
        <v>1.1038757944970683E-2</v>
      </c>
      <c r="N651" s="32">
        <f t="shared" si="64"/>
        <v>7.7188757944970682E-2</v>
      </c>
      <c r="O651" s="43">
        <f t="shared" si="65"/>
        <v>7.8678284033242729E-2</v>
      </c>
      <c r="Q651" s="78"/>
      <c r="R651" s="75"/>
    </row>
    <row r="652" spans="1:18" ht="12.6" customHeight="1">
      <c r="A652" s="31">
        <v>39323</v>
      </c>
      <c r="B652" s="64" t="s">
        <v>60</v>
      </c>
      <c r="C652" s="90">
        <v>6.5799999999999997E-2</v>
      </c>
      <c r="D652" s="44" t="str">
        <f>IF(MONTH(A652)=MONTH(A653),"-",VLOOKUP(A652,'F03 inputs'!$AQ$8:$AV$3003,5))</f>
        <v>-</v>
      </c>
      <c r="E652" s="44" t="str">
        <f>IF(MONTH(A652)=MONTH(A653),"-",VLOOKUP(A652,'F03 inputs'!$AQ$8:$AV$3003,6))</f>
        <v>-</v>
      </c>
      <c r="F652" s="32">
        <f>VLOOKUP(B652,'F03 inputs'!$AW$9:$AZ$3003,3)</f>
        <v>3.9070722297096371E-5</v>
      </c>
      <c r="G652" s="32">
        <f>VLOOKUP(B652,'F03 inputs'!$AW$9:$AZ$3003,4)</f>
        <v>6.5286410962272592E-5</v>
      </c>
      <c r="I652" s="32">
        <f t="shared" si="60"/>
        <v>9.4679746569608959E-3</v>
      </c>
      <c r="J652" s="32">
        <f t="shared" si="61"/>
        <v>7.526797465696089E-2</v>
      </c>
      <c r="K652" s="88">
        <f t="shared" si="62"/>
        <v>7.6684291659200987E-2</v>
      </c>
      <c r="M652" s="32">
        <f t="shared" si="63"/>
        <v>1.1104044355932955E-2</v>
      </c>
      <c r="N652" s="32">
        <f t="shared" si="64"/>
        <v>7.6904044355932955E-2</v>
      </c>
      <c r="O652" s="43">
        <f t="shared" si="65"/>
        <v>7.838260236550787E-2</v>
      </c>
      <c r="Q652" s="78"/>
      <c r="R652" s="75"/>
    </row>
    <row r="653" spans="1:18" ht="12.6" customHeight="1">
      <c r="A653" s="31">
        <v>39324</v>
      </c>
      <c r="B653" s="64" t="s">
        <v>60</v>
      </c>
      <c r="C653" s="90">
        <v>6.6250000000000003E-2</v>
      </c>
      <c r="D653" s="44" t="str">
        <f>IF(MONTH(A653)=MONTH(A654),"-",VLOOKUP(A653,'F03 inputs'!$AQ$8:$AV$3003,5))</f>
        <v>-</v>
      </c>
      <c r="E653" s="44" t="str">
        <f>IF(MONTH(A653)=MONTH(A654),"-",VLOOKUP(A653,'F03 inputs'!$AQ$8:$AV$3003,6))</f>
        <v>-</v>
      </c>
      <c r="F653" s="32">
        <f>VLOOKUP(B653,'F03 inputs'!$AW$9:$AZ$3003,3)</f>
        <v>3.9070722297096371E-5</v>
      </c>
      <c r="G653" s="32">
        <f>VLOOKUP(B653,'F03 inputs'!$AW$9:$AZ$3003,4)</f>
        <v>6.5286410962272592E-5</v>
      </c>
      <c r="I653" s="32">
        <f t="shared" si="60"/>
        <v>9.5070453792579918E-3</v>
      </c>
      <c r="J653" s="32">
        <f t="shared" si="61"/>
        <v>7.5757045379257995E-2</v>
      </c>
      <c r="K653" s="88">
        <f t="shared" si="62"/>
        <v>7.7191827860406681E-2</v>
      </c>
      <c r="M653" s="32">
        <f t="shared" si="63"/>
        <v>1.1169330766895228E-2</v>
      </c>
      <c r="N653" s="32">
        <f t="shared" si="64"/>
        <v>7.7419330766895236E-2</v>
      </c>
      <c r="O653" s="43">
        <f t="shared" si="65"/>
        <v>7.8917768960993673E-2</v>
      </c>
      <c r="Q653" s="78"/>
      <c r="R653" s="75"/>
    </row>
    <row r="654" spans="1:18" ht="12.6" customHeight="1">
      <c r="A654" s="31">
        <v>39325</v>
      </c>
      <c r="B654" s="64" t="s">
        <v>60</v>
      </c>
      <c r="C654" s="90">
        <v>6.6449999999999995E-2</v>
      </c>
      <c r="D654" s="44">
        <f>IF(MONTH(A654)=MONTH(A655),"-",VLOOKUP(A654,'F03 inputs'!$AQ$8:$AV$3003,5))</f>
        <v>9.5461161015550997E-3</v>
      </c>
      <c r="E654" s="44">
        <f>IF(MONTH(A654)=MONTH(A655),"-",VLOOKUP(A654,'F03 inputs'!$AQ$8:$AV$3003,6))</f>
        <v>1.1234617177857505E-2</v>
      </c>
      <c r="F654" s="32">
        <f>VLOOKUP(B654,'F03 inputs'!$AW$9:$AZ$3003,3)</f>
        <v>3.9070722297096371E-5</v>
      </c>
      <c r="G654" s="32">
        <f>VLOOKUP(B654,'F03 inputs'!$AW$9:$AZ$3003,4)</f>
        <v>6.5286410962272592E-5</v>
      </c>
      <c r="I654" s="32">
        <f t="shared" si="60"/>
        <v>9.5461161015550997E-3</v>
      </c>
      <c r="J654" s="32">
        <f t="shared" si="61"/>
        <v>7.59961161015551E-2</v>
      </c>
      <c r="K654" s="88">
        <f t="shared" si="62"/>
        <v>7.7439968517185154E-2</v>
      </c>
      <c r="M654" s="32">
        <f t="shared" si="63"/>
        <v>1.1234617177857505E-2</v>
      </c>
      <c r="N654" s="32">
        <f t="shared" si="64"/>
        <v>7.7684617177857504E-2</v>
      </c>
      <c r="O654" s="43">
        <f t="shared" si="65"/>
        <v>7.9193342114374898E-2</v>
      </c>
      <c r="Q654" s="78"/>
      <c r="R654" s="75"/>
    </row>
    <row r="655" spans="1:18" ht="12.6" customHeight="1">
      <c r="A655" s="31">
        <v>39328</v>
      </c>
      <c r="B655" s="64" t="s">
        <v>61</v>
      </c>
      <c r="C655" s="90">
        <v>6.6600000000000006E-2</v>
      </c>
      <c r="D655" s="44" t="str">
        <f>IF(MONTH(A655)=MONTH(A656),"-",VLOOKUP(A655,'F03 inputs'!$AQ$8:$AV$3003,5))</f>
        <v>-</v>
      </c>
      <c r="E655" s="44" t="str">
        <f>IF(MONTH(A655)=MONTH(A656),"-",VLOOKUP(A655,'F03 inputs'!$AQ$8:$AV$3003,6))</f>
        <v>-</v>
      </c>
      <c r="F655" s="32">
        <f>VLOOKUP(B655,'F03 inputs'!$AW$9:$AZ$3003,3)</f>
        <v>8.5563114819731611E-5</v>
      </c>
      <c r="G655" s="32">
        <f>VLOOKUP(B655,'F03 inputs'!$AW$9:$AZ$3003,4)</f>
        <v>1.0600106042329606E-4</v>
      </c>
      <c r="I655" s="32">
        <f t="shared" si="60"/>
        <v>9.6316792163748319E-3</v>
      </c>
      <c r="J655" s="32">
        <f t="shared" si="61"/>
        <v>7.6231679216374831E-2</v>
      </c>
      <c r="K655" s="88">
        <f t="shared" si="62"/>
        <v>7.7684496445411755E-2</v>
      </c>
      <c r="M655" s="32">
        <f t="shared" si="63"/>
        <v>1.1340618238280802E-2</v>
      </c>
      <c r="N655" s="32">
        <f t="shared" si="64"/>
        <v>7.7940618238280801E-2</v>
      </c>
      <c r="O655" s="43">
        <f t="shared" si="65"/>
        <v>7.945930323112238E-2</v>
      </c>
      <c r="Q655" s="78"/>
      <c r="R655" s="75"/>
    </row>
    <row r="656" spans="1:18" ht="12.6" customHeight="1">
      <c r="A656" s="31">
        <v>39329</v>
      </c>
      <c r="B656" s="64" t="s">
        <v>61</v>
      </c>
      <c r="C656" s="90">
        <v>6.6900000000000001E-2</v>
      </c>
      <c r="D656" s="44" t="str">
        <f>IF(MONTH(A656)=MONTH(A657),"-",VLOOKUP(A656,'F03 inputs'!$AQ$8:$AV$3003,5))</f>
        <v>-</v>
      </c>
      <c r="E656" s="44" t="str">
        <f>IF(MONTH(A656)=MONTH(A657),"-",VLOOKUP(A656,'F03 inputs'!$AQ$8:$AV$3003,6))</f>
        <v>-</v>
      </c>
      <c r="F656" s="32">
        <f>VLOOKUP(B656,'F03 inputs'!$AW$9:$AZ$3003,3)</f>
        <v>8.5563114819731611E-5</v>
      </c>
      <c r="G656" s="32">
        <f>VLOOKUP(B656,'F03 inputs'!$AW$9:$AZ$3003,4)</f>
        <v>1.0600106042329606E-4</v>
      </c>
      <c r="I656" s="32">
        <f t="shared" si="60"/>
        <v>9.717242331194564E-3</v>
      </c>
      <c r="J656" s="32">
        <f t="shared" si="61"/>
        <v>7.661724233119456E-2</v>
      </c>
      <c r="K656" s="88">
        <f t="shared" si="62"/>
        <v>7.8084792786803581E-2</v>
      </c>
      <c r="M656" s="32">
        <f t="shared" si="63"/>
        <v>1.1446619298704098E-2</v>
      </c>
      <c r="N656" s="32">
        <f t="shared" si="64"/>
        <v>7.8346619298704095E-2</v>
      </c>
      <c r="O656" s="43">
        <f t="shared" si="65"/>
        <v>7.9881167487588112E-2</v>
      </c>
      <c r="Q656" s="78"/>
      <c r="R656" s="75"/>
    </row>
    <row r="657" spans="1:18" ht="12.6" customHeight="1">
      <c r="A657" s="31">
        <v>39330</v>
      </c>
      <c r="B657" s="64" t="s">
        <v>61</v>
      </c>
      <c r="C657" s="90">
        <v>6.7099999999999993E-2</v>
      </c>
      <c r="D657" s="44" t="str">
        <f>IF(MONTH(A657)=MONTH(A658),"-",VLOOKUP(A657,'F03 inputs'!$AQ$8:$AV$3003,5))</f>
        <v>-</v>
      </c>
      <c r="E657" s="44" t="str">
        <f>IF(MONTH(A657)=MONTH(A658),"-",VLOOKUP(A657,'F03 inputs'!$AQ$8:$AV$3003,6))</f>
        <v>-</v>
      </c>
      <c r="F657" s="32">
        <f>VLOOKUP(B657,'F03 inputs'!$AW$9:$AZ$3003,3)</f>
        <v>8.5563114819731611E-5</v>
      </c>
      <c r="G657" s="32">
        <f>VLOOKUP(B657,'F03 inputs'!$AW$9:$AZ$3003,4)</f>
        <v>1.0600106042329606E-4</v>
      </c>
      <c r="I657" s="32">
        <f t="shared" si="60"/>
        <v>9.8028054460142962E-3</v>
      </c>
      <c r="J657" s="32">
        <f t="shared" si="61"/>
        <v>7.6902805446014286E-2</v>
      </c>
      <c r="K657" s="88">
        <f t="shared" si="62"/>
        <v>7.838131581738117E-2</v>
      </c>
      <c r="M657" s="32">
        <f t="shared" si="63"/>
        <v>1.1552620359127394E-2</v>
      </c>
      <c r="N657" s="32">
        <f t="shared" si="64"/>
        <v>7.8652620359127387E-2</v>
      </c>
      <c r="O657" s="43">
        <f t="shared" si="65"/>
        <v>8.0199179031466894E-2</v>
      </c>
      <c r="Q657" s="78"/>
      <c r="R657" s="75"/>
    </row>
    <row r="658" spans="1:18" ht="12.6" customHeight="1">
      <c r="A658" s="31">
        <v>39331</v>
      </c>
      <c r="B658" s="64" t="s">
        <v>61</v>
      </c>
      <c r="C658" s="90">
        <v>6.6349999999999992E-2</v>
      </c>
      <c r="D658" s="44" t="str">
        <f>IF(MONTH(A658)=MONTH(A659),"-",VLOOKUP(A658,'F03 inputs'!$AQ$8:$AV$3003,5))</f>
        <v>-</v>
      </c>
      <c r="E658" s="44" t="str">
        <f>IF(MONTH(A658)=MONTH(A659),"-",VLOOKUP(A658,'F03 inputs'!$AQ$8:$AV$3003,6))</f>
        <v>-</v>
      </c>
      <c r="F658" s="32">
        <f>VLOOKUP(B658,'F03 inputs'!$AW$9:$AZ$3003,3)</f>
        <v>8.5563114819731611E-5</v>
      </c>
      <c r="G658" s="32">
        <f>VLOOKUP(B658,'F03 inputs'!$AW$9:$AZ$3003,4)</f>
        <v>1.0600106042329606E-4</v>
      </c>
      <c r="I658" s="32">
        <f t="shared" si="60"/>
        <v>9.8883685608340283E-3</v>
      </c>
      <c r="J658" s="32">
        <f t="shared" si="61"/>
        <v>7.6238368560834019E-2</v>
      </c>
      <c r="K658" s="88">
        <f t="shared" si="62"/>
        <v>7.7691440771038289E-2</v>
      </c>
      <c r="M658" s="32">
        <f t="shared" si="63"/>
        <v>1.165862141955069E-2</v>
      </c>
      <c r="N658" s="32">
        <f t="shared" si="64"/>
        <v>7.8008621419550686E-2</v>
      </c>
      <c r="O658" s="43">
        <f t="shared" si="65"/>
        <v>7.9529957673495355E-2</v>
      </c>
      <c r="Q658" s="78"/>
      <c r="R658" s="75"/>
    </row>
    <row r="659" spans="1:18" ht="12.6" customHeight="1">
      <c r="A659" s="31">
        <v>39335</v>
      </c>
      <c r="B659" s="64" t="s">
        <v>61</v>
      </c>
      <c r="C659" s="90">
        <v>6.5449999999999994E-2</v>
      </c>
      <c r="D659" s="44" t="str">
        <f>IF(MONTH(A659)=MONTH(A660),"-",VLOOKUP(A659,'F03 inputs'!$AQ$8:$AV$3003,5))</f>
        <v>-</v>
      </c>
      <c r="E659" s="44" t="str">
        <f>IF(MONTH(A659)=MONTH(A660),"-",VLOOKUP(A659,'F03 inputs'!$AQ$8:$AV$3003,6))</f>
        <v>-</v>
      </c>
      <c r="F659" s="32">
        <f>VLOOKUP(B659,'F03 inputs'!$AW$9:$AZ$3003,3)</f>
        <v>8.5563114819731611E-5</v>
      </c>
      <c r="G659" s="32">
        <f>VLOOKUP(B659,'F03 inputs'!$AW$9:$AZ$3003,4)</f>
        <v>1.0600106042329606E-4</v>
      </c>
      <c r="I659" s="32">
        <f t="shared" si="60"/>
        <v>9.9739316756537605E-3</v>
      </c>
      <c r="J659" s="32">
        <f t="shared" si="61"/>
        <v>7.5423931675653755E-2</v>
      </c>
      <c r="K659" s="88">
        <f t="shared" si="62"/>
        <v>7.6846124043007169E-2</v>
      </c>
      <c r="M659" s="32">
        <f t="shared" si="63"/>
        <v>1.1764622479973987E-2</v>
      </c>
      <c r="N659" s="32">
        <f t="shared" si="64"/>
        <v>7.7214622479973988E-2</v>
      </c>
      <c r="O659" s="43">
        <f t="shared" si="65"/>
        <v>7.8705146961155048E-2</v>
      </c>
      <c r="Q659" s="78"/>
      <c r="R659" s="75"/>
    </row>
    <row r="660" spans="1:18" ht="12.6" customHeight="1">
      <c r="A660" s="31">
        <v>39336</v>
      </c>
      <c r="B660" s="64" t="s">
        <v>61</v>
      </c>
      <c r="C660" s="90">
        <v>6.5799999999999997E-2</v>
      </c>
      <c r="D660" s="44" t="str">
        <f>IF(MONTH(A660)=MONTH(A661),"-",VLOOKUP(A660,'F03 inputs'!$AQ$8:$AV$3003,5))</f>
        <v>-</v>
      </c>
      <c r="E660" s="44" t="str">
        <f>IF(MONTH(A660)=MONTH(A661),"-",VLOOKUP(A660,'F03 inputs'!$AQ$8:$AV$3003,6))</f>
        <v>-</v>
      </c>
      <c r="F660" s="32">
        <f>VLOOKUP(B660,'F03 inputs'!$AW$9:$AZ$3003,3)</f>
        <v>8.5563114819731611E-5</v>
      </c>
      <c r="G660" s="32">
        <f>VLOOKUP(B660,'F03 inputs'!$AW$9:$AZ$3003,4)</f>
        <v>1.0600106042329606E-4</v>
      </c>
      <c r="I660" s="32">
        <f t="shared" si="60"/>
        <v>1.0059494790473493E-2</v>
      </c>
      <c r="J660" s="32">
        <f t="shared" si="61"/>
        <v>7.5859494790473492E-2</v>
      </c>
      <c r="K660" s="88">
        <f t="shared" si="62"/>
        <v>7.7298160527939919E-2</v>
      </c>
      <c r="M660" s="32">
        <f t="shared" si="63"/>
        <v>1.1870623540397283E-2</v>
      </c>
      <c r="N660" s="32">
        <f t="shared" si="64"/>
        <v>7.7670623540397277E-2</v>
      </c>
      <c r="O660" s="43">
        <f t="shared" si="65"/>
        <v>7.9178804980686079E-2</v>
      </c>
      <c r="Q660" s="78"/>
      <c r="R660" s="75"/>
    </row>
    <row r="661" spans="1:18" ht="12.6" customHeight="1">
      <c r="A661" s="31">
        <v>39337</v>
      </c>
      <c r="B661" s="64" t="s">
        <v>61</v>
      </c>
      <c r="C661" s="90">
        <v>6.59E-2</v>
      </c>
      <c r="D661" s="44" t="str">
        <f>IF(MONTH(A661)=MONTH(A662),"-",VLOOKUP(A661,'F03 inputs'!$AQ$8:$AV$3003,5))</f>
        <v>-</v>
      </c>
      <c r="E661" s="44" t="str">
        <f>IF(MONTH(A661)=MONTH(A662),"-",VLOOKUP(A661,'F03 inputs'!$AQ$8:$AV$3003,6))</f>
        <v>-</v>
      </c>
      <c r="F661" s="32">
        <f>VLOOKUP(B661,'F03 inputs'!$AW$9:$AZ$3003,3)</f>
        <v>8.5563114819731611E-5</v>
      </c>
      <c r="G661" s="32">
        <f>VLOOKUP(B661,'F03 inputs'!$AW$9:$AZ$3003,4)</f>
        <v>1.0600106042329606E-4</v>
      </c>
      <c r="I661" s="32">
        <f t="shared" si="60"/>
        <v>1.0145057905293225E-2</v>
      </c>
      <c r="J661" s="32">
        <f t="shared" si="61"/>
        <v>7.6045057905293229E-2</v>
      </c>
      <c r="K661" s="88">
        <f t="shared" si="62"/>
        <v>7.7490770613247939E-2</v>
      </c>
      <c r="M661" s="32">
        <f t="shared" si="63"/>
        <v>1.1976624600820579E-2</v>
      </c>
      <c r="N661" s="32">
        <f t="shared" si="64"/>
        <v>7.7876624600820579E-2</v>
      </c>
      <c r="O661" s="43">
        <f t="shared" si="65"/>
        <v>7.9392816765625041E-2</v>
      </c>
      <c r="Q661" s="78"/>
      <c r="R661" s="75"/>
    </row>
    <row r="662" spans="1:18" ht="12.6" customHeight="1">
      <c r="A662" s="31">
        <v>39338</v>
      </c>
      <c r="B662" s="64" t="s">
        <v>61</v>
      </c>
      <c r="C662" s="90">
        <v>6.5549999999999997E-2</v>
      </c>
      <c r="D662" s="44" t="str">
        <f>IF(MONTH(A662)=MONTH(A663),"-",VLOOKUP(A662,'F03 inputs'!$AQ$8:$AV$3003,5))</f>
        <v>-</v>
      </c>
      <c r="E662" s="44" t="str">
        <f>IF(MONTH(A662)=MONTH(A663),"-",VLOOKUP(A662,'F03 inputs'!$AQ$8:$AV$3003,6))</f>
        <v>-</v>
      </c>
      <c r="F662" s="32">
        <f>VLOOKUP(B662,'F03 inputs'!$AW$9:$AZ$3003,3)</f>
        <v>8.5563114819731611E-5</v>
      </c>
      <c r="G662" s="32">
        <f>VLOOKUP(B662,'F03 inputs'!$AW$9:$AZ$3003,4)</f>
        <v>1.0600106042329606E-4</v>
      </c>
      <c r="I662" s="32">
        <f t="shared" si="60"/>
        <v>1.0230621020112957E-2</v>
      </c>
      <c r="J662" s="32">
        <f t="shared" si="61"/>
        <v>7.5780621020112959E-2</v>
      </c>
      <c r="K662" s="88">
        <f t="shared" si="62"/>
        <v>7.7216296650661542E-2</v>
      </c>
      <c r="M662" s="32">
        <f t="shared" si="63"/>
        <v>1.2082625661243875E-2</v>
      </c>
      <c r="N662" s="32">
        <f t="shared" si="64"/>
        <v>7.7632625661243876E-2</v>
      </c>
      <c r="O662" s="43">
        <f t="shared" si="65"/>
        <v>7.9139331803008695E-2</v>
      </c>
      <c r="Q662" s="78"/>
      <c r="R662" s="75"/>
    </row>
    <row r="663" spans="1:18" ht="12.6" customHeight="1">
      <c r="A663" s="31">
        <v>39339</v>
      </c>
      <c r="B663" s="64" t="s">
        <v>61</v>
      </c>
      <c r="C663" s="90">
        <v>6.6250000000000003E-2</v>
      </c>
      <c r="D663" s="44" t="str">
        <f>IF(MONTH(A663)=MONTH(A664),"-",VLOOKUP(A663,'F03 inputs'!$AQ$8:$AV$3003,5))</f>
        <v>-</v>
      </c>
      <c r="E663" s="44" t="str">
        <f>IF(MONTH(A663)=MONTH(A664),"-",VLOOKUP(A663,'F03 inputs'!$AQ$8:$AV$3003,6))</f>
        <v>-</v>
      </c>
      <c r="F663" s="32">
        <f>VLOOKUP(B663,'F03 inputs'!$AW$9:$AZ$3003,3)</f>
        <v>8.5563114819731611E-5</v>
      </c>
      <c r="G663" s="32">
        <f>VLOOKUP(B663,'F03 inputs'!$AW$9:$AZ$3003,4)</f>
        <v>1.0600106042329606E-4</v>
      </c>
      <c r="I663" s="32">
        <f t="shared" si="60"/>
        <v>1.0316184134932689E-2</v>
      </c>
      <c r="J663" s="32">
        <f t="shared" si="61"/>
        <v>7.6566184134932685E-2</v>
      </c>
      <c r="K663" s="88">
        <f t="shared" si="62"/>
        <v>7.8031779273178836E-2</v>
      </c>
      <c r="M663" s="32">
        <f t="shared" si="63"/>
        <v>1.2188626721667171E-2</v>
      </c>
      <c r="N663" s="32">
        <f t="shared" si="64"/>
        <v>7.8438626721667182E-2</v>
      </c>
      <c r="O663" s="43">
        <f t="shared" si="65"/>
        <v>7.9976781262162566E-2</v>
      </c>
      <c r="Q663" s="78"/>
      <c r="R663" s="75"/>
    </row>
    <row r="664" spans="1:18" ht="12.6" customHeight="1">
      <c r="A664" s="31">
        <v>39342</v>
      </c>
      <c r="B664" s="64" t="s">
        <v>61</v>
      </c>
      <c r="C664" s="90">
        <v>6.6100000000000006E-2</v>
      </c>
      <c r="D664" s="44" t="str">
        <f>IF(MONTH(A664)=MONTH(A665),"-",VLOOKUP(A664,'F03 inputs'!$AQ$8:$AV$3003,5))</f>
        <v>-</v>
      </c>
      <c r="E664" s="44" t="str">
        <f>IF(MONTH(A664)=MONTH(A665),"-",VLOOKUP(A664,'F03 inputs'!$AQ$8:$AV$3003,6))</f>
        <v>-</v>
      </c>
      <c r="F664" s="32">
        <f>VLOOKUP(B664,'F03 inputs'!$AW$9:$AZ$3003,3)</f>
        <v>8.5563114819731611E-5</v>
      </c>
      <c r="G664" s="32">
        <f>VLOOKUP(B664,'F03 inputs'!$AW$9:$AZ$3003,4)</f>
        <v>1.0600106042329606E-4</v>
      </c>
      <c r="I664" s="32">
        <f t="shared" si="60"/>
        <v>1.0401747249752421E-2</v>
      </c>
      <c r="J664" s="32">
        <f t="shared" si="61"/>
        <v>7.6501747249752422E-2</v>
      </c>
      <c r="K664" s="88">
        <f t="shared" si="62"/>
        <v>7.7964876582818476E-2</v>
      </c>
      <c r="M664" s="32">
        <f t="shared" si="63"/>
        <v>1.2294627782090468E-2</v>
      </c>
      <c r="N664" s="32">
        <f t="shared" si="64"/>
        <v>7.839462778209047E-2</v>
      </c>
      <c r="O664" s="43">
        <f t="shared" si="65"/>
        <v>7.9931057198363797E-2</v>
      </c>
      <c r="Q664" s="78"/>
      <c r="R664" s="75"/>
    </row>
    <row r="665" spans="1:18" ht="12.6" customHeight="1">
      <c r="A665" s="31">
        <v>39343</v>
      </c>
      <c r="B665" s="64" t="s">
        <v>61</v>
      </c>
      <c r="C665" s="90">
        <v>6.6449999999999995E-2</v>
      </c>
      <c r="D665" s="44" t="str">
        <f>IF(MONTH(A665)=MONTH(A666),"-",VLOOKUP(A665,'F03 inputs'!$AQ$8:$AV$3003,5))</f>
        <v>-</v>
      </c>
      <c r="E665" s="44" t="str">
        <f>IF(MONTH(A665)=MONTH(A666),"-",VLOOKUP(A665,'F03 inputs'!$AQ$8:$AV$3003,6))</f>
        <v>-</v>
      </c>
      <c r="F665" s="32">
        <f>VLOOKUP(B665,'F03 inputs'!$AW$9:$AZ$3003,3)</f>
        <v>8.5563114819731611E-5</v>
      </c>
      <c r="G665" s="32">
        <f>VLOOKUP(B665,'F03 inputs'!$AW$9:$AZ$3003,4)</f>
        <v>1.0600106042329606E-4</v>
      </c>
      <c r="I665" s="32">
        <f t="shared" si="60"/>
        <v>1.0487310364572153E-2</v>
      </c>
      <c r="J665" s="32">
        <f t="shared" si="61"/>
        <v>7.6937310364572145E-2</v>
      </c>
      <c r="K665" s="88">
        <f t="shared" si="62"/>
        <v>7.8417147796105979E-2</v>
      </c>
      <c r="M665" s="32">
        <f t="shared" si="63"/>
        <v>1.2400628842513764E-2</v>
      </c>
      <c r="N665" s="32">
        <f t="shared" si="64"/>
        <v>7.8850628842513759E-2</v>
      </c>
      <c r="O665" s="43">
        <f t="shared" si="65"/>
        <v>8.0404984259728751E-2</v>
      </c>
      <c r="Q665" s="78"/>
      <c r="R665" s="75"/>
    </row>
    <row r="666" spans="1:18" ht="12.6" customHeight="1">
      <c r="A666" s="31">
        <v>39344</v>
      </c>
      <c r="B666" s="64" t="s">
        <v>61</v>
      </c>
      <c r="C666" s="90">
        <v>6.6699999999999995E-2</v>
      </c>
      <c r="D666" s="44" t="str">
        <f>IF(MONTH(A666)=MONTH(A667),"-",VLOOKUP(A666,'F03 inputs'!$AQ$8:$AV$3003,5))</f>
        <v>-</v>
      </c>
      <c r="E666" s="44" t="str">
        <f>IF(MONTH(A666)=MONTH(A667),"-",VLOOKUP(A666,'F03 inputs'!$AQ$8:$AV$3003,6))</f>
        <v>-</v>
      </c>
      <c r="F666" s="32">
        <f>VLOOKUP(B666,'F03 inputs'!$AW$9:$AZ$3003,3)</f>
        <v>8.5563114819731611E-5</v>
      </c>
      <c r="G666" s="32">
        <f>VLOOKUP(B666,'F03 inputs'!$AW$9:$AZ$3003,4)</f>
        <v>1.0600106042329606E-4</v>
      </c>
      <c r="I666" s="32">
        <f t="shared" si="60"/>
        <v>1.0572873479391886E-2</v>
      </c>
      <c r="J666" s="32">
        <f t="shared" si="61"/>
        <v>7.7272873479391879E-2</v>
      </c>
      <c r="K666" s="88">
        <f t="shared" si="62"/>
        <v>7.8765647723332277E-2</v>
      </c>
      <c r="M666" s="32">
        <f t="shared" si="63"/>
        <v>1.250662990293706E-2</v>
      </c>
      <c r="N666" s="32">
        <f t="shared" si="64"/>
        <v>7.9206629902937059E-2</v>
      </c>
      <c r="O666" s="43">
        <f t="shared" si="65"/>
        <v>8.0775052458082142E-2</v>
      </c>
      <c r="Q666" s="78"/>
      <c r="R666" s="75"/>
    </row>
    <row r="667" spans="1:18" ht="12.6" customHeight="1">
      <c r="A667" s="31">
        <v>39345</v>
      </c>
      <c r="B667" s="64" t="s">
        <v>61</v>
      </c>
      <c r="C667" s="90">
        <v>6.7299999999999999E-2</v>
      </c>
      <c r="D667" s="44" t="str">
        <f>IF(MONTH(A667)=MONTH(A668),"-",VLOOKUP(A667,'F03 inputs'!$AQ$8:$AV$3003,5))</f>
        <v>-</v>
      </c>
      <c r="E667" s="44" t="str">
        <f>IF(MONTH(A667)=MONTH(A668),"-",VLOOKUP(A667,'F03 inputs'!$AQ$8:$AV$3003,6))</f>
        <v>-</v>
      </c>
      <c r="F667" s="32">
        <f>VLOOKUP(B667,'F03 inputs'!$AW$9:$AZ$3003,3)</f>
        <v>8.5563114819731611E-5</v>
      </c>
      <c r="G667" s="32">
        <f>VLOOKUP(B667,'F03 inputs'!$AW$9:$AZ$3003,4)</f>
        <v>1.0600106042329606E-4</v>
      </c>
      <c r="I667" s="32">
        <f t="shared" si="60"/>
        <v>1.0658436594211618E-2</v>
      </c>
      <c r="J667" s="32">
        <f t="shared" si="61"/>
        <v>7.7958436594211616E-2</v>
      </c>
      <c r="K667" s="88">
        <f t="shared" si="62"/>
        <v>7.9477816053264982E-2</v>
      </c>
      <c r="M667" s="32">
        <f t="shared" si="63"/>
        <v>1.2612630963360356E-2</v>
      </c>
      <c r="N667" s="32">
        <f t="shared" si="64"/>
        <v>7.9912630963360348E-2</v>
      </c>
      <c r="O667" s="43">
        <f t="shared" si="65"/>
        <v>8.1509138110231971E-2</v>
      </c>
      <c r="Q667" s="78"/>
      <c r="R667" s="75"/>
    </row>
    <row r="668" spans="1:18" ht="12.6" customHeight="1">
      <c r="A668" s="31">
        <v>39346</v>
      </c>
      <c r="B668" s="64" t="s">
        <v>61</v>
      </c>
      <c r="C668" s="90">
        <v>6.7850000000000008E-2</v>
      </c>
      <c r="D668" s="44" t="str">
        <f>IF(MONTH(A668)=MONTH(A669),"-",VLOOKUP(A668,'F03 inputs'!$AQ$8:$AV$3003,5))</f>
        <v>-</v>
      </c>
      <c r="E668" s="44" t="str">
        <f>IF(MONTH(A668)=MONTH(A669),"-",VLOOKUP(A668,'F03 inputs'!$AQ$8:$AV$3003,6))</f>
        <v>-</v>
      </c>
      <c r="F668" s="32">
        <f>VLOOKUP(B668,'F03 inputs'!$AW$9:$AZ$3003,3)</f>
        <v>8.5563114819731611E-5</v>
      </c>
      <c r="G668" s="32">
        <f>VLOOKUP(B668,'F03 inputs'!$AW$9:$AZ$3003,4)</f>
        <v>1.0600106042329606E-4</v>
      </c>
      <c r="I668" s="32">
        <f t="shared" si="60"/>
        <v>1.074399970903135E-2</v>
      </c>
      <c r="J668" s="32">
        <f t="shared" si="61"/>
        <v>7.8593999709031359E-2</v>
      </c>
      <c r="K668" s="88">
        <f t="shared" si="62"/>
        <v>8.0138253906597123E-2</v>
      </c>
      <c r="M668" s="32">
        <f t="shared" si="63"/>
        <v>1.2718632023783653E-2</v>
      </c>
      <c r="N668" s="32">
        <f t="shared" si="64"/>
        <v>8.0568632023783657E-2</v>
      </c>
      <c r="O668" s="43">
        <f t="shared" si="65"/>
        <v>8.2191458140329354E-2</v>
      </c>
      <c r="Q668" s="78"/>
      <c r="R668" s="75"/>
    </row>
    <row r="669" spans="1:18" ht="12.6" customHeight="1">
      <c r="A669" s="31">
        <v>39349</v>
      </c>
      <c r="B669" s="64" t="s">
        <v>61</v>
      </c>
      <c r="C669" s="90">
        <v>6.8199999999999997E-2</v>
      </c>
      <c r="D669" s="44" t="str">
        <f>IF(MONTH(A669)=MONTH(A670),"-",VLOOKUP(A669,'F03 inputs'!$AQ$8:$AV$3003,5))</f>
        <v>-</v>
      </c>
      <c r="E669" s="44" t="str">
        <f>IF(MONTH(A669)=MONTH(A670),"-",VLOOKUP(A669,'F03 inputs'!$AQ$8:$AV$3003,6))</f>
        <v>-</v>
      </c>
      <c r="F669" s="32">
        <f>VLOOKUP(B669,'F03 inputs'!$AW$9:$AZ$3003,3)</f>
        <v>8.5563114819731611E-5</v>
      </c>
      <c r="G669" s="32">
        <f>VLOOKUP(B669,'F03 inputs'!$AW$9:$AZ$3003,4)</f>
        <v>1.0600106042329606E-4</v>
      </c>
      <c r="I669" s="32">
        <f t="shared" si="60"/>
        <v>1.0829562823851082E-2</v>
      </c>
      <c r="J669" s="32">
        <f t="shared" si="61"/>
        <v>7.9029562823851082E-2</v>
      </c>
      <c r="K669" s="88">
        <f t="shared" si="62"/>
        <v>8.0590980773883159E-2</v>
      </c>
      <c r="M669" s="32">
        <f t="shared" si="63"/>
        <v>1.2824633084206949E-2</v>
      </c>
      <c r="N669" s="32">
        <f t="shared" si="64"/>
        <v>8.1024633084206946E-2</v>
      </c>
      <c r="O669" s="43">
        <f t="shared" si="65"/>
        <v>8.2665880875814723E-2</v>
      </c>
      <c r="Q669" s="78"/>
      <c r="R669" s="75"/>
    </row>
    <row r="670" spans="1:18" ht="12.6" customHeight="1">
      <c r="A670" s="31">
        <v>39350</v>
      </c>
      <c r="B670" s="64" t="s">
        <v>61</v>
      </c>
      <c r="C670" s="90">
        <v>6.8250000000000005E-2</v>
      </c>
      <c r="D670" s="44" t="str">
        <f>IF(MONTH(A670)=MONTH(A671),"-",VLOOKUP(A670,'F03 inputs'!$AQ$8:$AV$3003,5))</f>
        <v>-</v>
      </c>
      <c r="E670" s="44" t="str">
        <f>IF(MONTH(A670)=MONTH(A671),"-",VLOOKUP(A670,'F03 inputs'!$AQ$8:$AV$3003,6))</f>
        <v>-</v>
      </c>
      <c r="F670" s="32">
        <f>VLOOKUP(B670,'F03 inputs'!$AW$9:$AZ$3003,3)</f>
        <v>8.5563114819731611E-5</v>
      </c>
      <c r="G670" s="32">
        <f>VLOOKUP(B670,'F03 inputs'!$AW$9:$AZ$3003,4)</f>
        <v>1.0600106042329606E-4</v>
      </c>
      <c r="I670" s="32">
        <f t="shared" si="60"/>
        <v>1.0915125938670814E-2</v>
      </c>
      <c r="J670" s="32">
        <f t="shared" si="61"/>
        <v>7.9165125938670824E-2</v>
      </c>
      <c r="K670" s="88">
        <f t="shared" si="62"/>
        <v>8.0731905229892265E-2</v>
      </c>
      <c r="M670" s="32">
        <f t="shared" si="63"/>
        <v>1.2930634144630245E-2</v>
      </c>
      <c r="N670" s="32">
        <f t="shared" si="64"/>
        <v>8.1180634144630254E-2</v>
      </c>
      <c r="O670" s="43">
        <f t="shared" si="65"/>
        <v>8.2828207984661395E-2</v>
      </c>
      <c r="Q670" s="78"/>
      <c r="R670" s="75"/>
    </row>
    <row r="671" spans="1:18" ht="12.6" customHeight="1">
      <c r="A671" s="31">
        <v>39351</v>
      </c>
      <c r="B671" s="64" t="s">
        <v>61</v>
      </c>
      <c r="C671" s="90">
        <v>6.8149999999999988E-2</v>
      </c>
      <c r="D671" s="44" t="str">
        <f>IF(MONTH(A671)=MONTH(A672),"-",VLOOKUP(A671,'F03 inputs'!$AQ$8:$AV$3003,5))</f>
        <v>-</v>
      </c>
      <c r="E671" s="44" t="str">
        <f>IF(MONTH(A671)=MONTH(A672),"-",VLOOKUP(A671,'F03 inputs'!$AQ$8:$AV$3003,6))</f>
        <v>-</v>
      </c>
      <c r="F671" s="32">
        <f>VLOOKUP(B671,'F03 inputs'!$AW$9:$AZ$3003,3)</f>
        <v>8.5563114819731611E-5</v>
      </c>
      <c r="G671" s="32">
        <f>VLOOKUP(B671,'F03 inputs'!$AW$9:$AZ$3003,4)</f>
        <v>1.0600106042329606E-4</v>
      </c>
      <c r="I671" s="32">
        <f t="shared" si="60"/>
        <v>1.1000689053490546E-2</v>
      </c>
      <c r="J671" s="32">
        <f t="shared" si="61"/>
        <v>7.9150689053490542E-2</v>
      </c>
      <c r="K671" s="88">
        <f t="shared" si="62"/>
        <v>8.0716896947901073E-2</v>
      </c>
      <c r="M671" s="32">
        <f t="shared" si="63"/>
        <v>1.3036635205053541E-2</v>
      </c>
      <c r="N671" s="32">
        <f t="shared" si="64"/>
        <v>8.1186635205053537E-2</v>
      </c>
      <c r="O671" s="43">
        <f t="shared" si="65"/>
        <v>8.2834452639033218E-2</v>
      </c>
      <c r="Q671" s="78"/>
      <c r="R671" s="75"/>
    </row>
    <row r="672" spans="1:18" ht="12.6" customHeight="1">
      <c r="A672" s="31">
        <v>39352</v>
      </c>
      <c r="B672" s="64" t="s">
        <v>61</v>
      </c>
      <c r="C672" s="90">
        <v>6.8199999999999997E-2</v>
      </c>
      <c r="D672" s="44" t="str">
        <f>IF(MONTH(A672)=MONTH(A673),"-",VLOOKUP(A672,'F03 inputs'!$AQ$8:$AV$3003,5))</f>
        <v>-</v>
      </c>
      <c r="E672" s="44" t="str">
        <f>IF(MONTH(A672)=MONTH(A673),"-",VLOOKUP(A672,'F03 inputs'!$AQ$8:$AV$3003,6))</f>
        <v>-</v>
      </c>
      <c r="F672" s="32">
        <f>VLOOKUP(B672,'F03 inputs'!$AW$9:$AZ$3003,3)</f>
        <v>8.5563114819731611E-5</v>
      </c>
      <c r="G672" s="32">
        <f>VLOOKUP(B672,'F03 inputs'!$AW$9:$AZ$3003,4)</f>
        <v>1.0600106042329606E-4</v>
      </c>
      <c r="I672" s="32">
        <f t="shared" si="60"/>
        <v>1.1086252168310278E-2</v>
      </c>
      <c r="J672" s="32">
        <f t="shared" si="61"/>
        <v>7.928625216831027E-2</v>
      </c>
      <c r="K672" s="88">
        <f t="shared" si="62"/>
        <v>8.085782961403476E-2</v>
      </c>
      <c r="M672" s="32">
        <f t="shared" si="63"/>
        <v>1.3142636265476838E-2</v>
      </c>
      <c r="N672" s="32">
        <f t="shared" si="64"/>
        <v>8.1342636265476831E-2</v>
      </c>
      <c r="O672" s="43">
        <f t="shared" si="65"/>
        <v>8.299679238413149E-2</v>
      </c>
      <c r="Q672" s="78"/>
      <c r="R672" s="75"/>
    </row>
    <row r="673" spans="1:18" ht="12.6" customHeight="1">
      <c r="A673" s="31">
        <v>39353</v>
      </c>
      <c r="B673" s="64" t="s">
        <v>61</v>
      </c>
      <c r="C673" s="90">
        <v>6.8049999999999999E-2</v>
      </c>
      <c r="D673" s="44">
        <f>IF(MONTH(A673)=MONTH(A674),"-",VLOOKUP(A673,'F03 inputs'!$AQ$8:$AV$3003,5))</f>
        <v>1.117181528313E-2</v>
      </c>
      <c r="E673" s="44">
        <f>IF(MONTH(A673)=MONTH(A674),"-",VLOOKUP(A673,'F03 inputs'!$AQ$8:$AV$3003,6))</f>
        <v>1.324863732590013E-2</v>
      </c>
      <c r="F673" s="32">
        <f>VLOOKUP(B673,'F03 inputs'!$AW$9:$AZ$3003,3)</f>
        <v>8.5563114819731611E-5</v>
      </c>
      <c r="G673" s="32">
        <f>VLOOKUP(B673,'F03 inputs'!$AW$9:$AZ$3003,4)</f>
        <v>1.0600106042329606E-4</v>
      </c>
      <c r="I673" s="32">
        <f t="shared" si="60"/>
        <v>1.117181528313E-2</v>
      </c>
      <c r="J673" s="32">
        <f t="shared" si="61"/>
        <v>7.9221815283129993E-2</v>
      </c>
      <c r="K673" s="88">
        <f t="shared" si="62"/>
        <v>8.079083928731845E-2</v>
      </c>
      <c r="M673" s="32">
        <f t="shared" si="63"/>
        <v>1.324863732590013E-2</v>
      </c>
      <c r="N673" s="32">
        <f t="shared" si="64"/>
        <v>8.1298637325900133E-2</v>
      </c>
      <c r="O673" s="43">
        <f t="shared" si="65"/>
        <v>8.2951004433661879E-2</v>
      </c>
      <c r="Q673" s="78"/>
      <c r="R673" s="75"/>
    </row>
    <row r="674" spans="1:18" ht="12.6" customHeight="1">
      <c r="A674" s="31">
        <v>39357</v>
      </c>
      <c r="B674" s="64" t="s">
        <v>62</v>
      </c>
      <c r="C674" s="90">
        <v>6.8199999999999997E-2</v>
      </c>
      <c r="D674" s="44" t="str">
        <f>IF(MONTH(A674)=MONTH(A675),"-",VLOOKUP(A674,'F03 inputs'!$AQ$8:$AV$3003,5))</f>
        <v>-</v>
      </c>
      <c r="E674" s="44" t="str">
        <f>IF(MONTH(A674)=MONTH(A675),"-",VLOOKUP(A674,'F03 inputs'!$AQ$8:$AV$3003,6))</f>
        <v>-</v>
      </c>
      <c r="F674" s="32">
        <f>VLOOKUP(B674,'F03 inputs'!$AW$9:$AZ$3003,3)</f>
        <v>-3.3836826121459116E-5</v>
      </c>
      <c r="G674" s="32">
        <f>VLOOKUP(B674,'F03 inputs'!$AW$9:$AZ$3003,4)</f>
        <v>-3.2665848111235422E-5</v>
      </c>
      <c r="I674" s="32">
        <f t="shared" si="60"/>
        <v>1.1137978457008542E-2</v>
      </c>
      <c r="J674" s="32">
        <f t="shared" si="61"/>
        <v>7.9337978457008546E-2</v>
      </c>
      <c r="K674" s="88">
        <f t="shared" si="62"/>
        <v>8.0911607163419719E-2</v>
      </c>
      <c r="M674" s="32">
        <f t="shared" si="63"/>
        <v>1.3215971477788895E-2</v>
      </c>
      <c r="N674" s="32">
        <f t="shared" si="64"/>
        <v>8.1415971477788895E-2</v>
      </c>
      <c r="O674" s="43">
        <f t="shared" si="65"/>
        <v>8.3073111580706627E-2</v>
      </c>
      <c r="Q674" s="78"/>
      <c r="R674" s="75"/>
    </row>
    <row r="675" spans="1:18" ht="12.6" customHeight="1">
      <c r="A675" s="31">
        <v>39358</v>
      </c>
      <c r="B675" s="64" t="s">
        <v>62</v>
      </c>
      <c r="C675" s="90">
        <v>6.8149999999999988E-2</v>
      </c>
      <c r="D675" s="44" t="str">
        <f>IF(MONTH(A675)=MONTH(A676),"-",VLOOKUP(A675,'F03 inputs'!$AQ$8:$AV$3003,5))</f>
        <v>-</v>
      </c>
      <c r="E675" s="44" t="str">
        <f>IF(MONTH(A675)=MONTH(A676),"-",VLOOKUP(A675,'F03 inputs'!$AQ$8:$AV$3003,6))</f>
        <v>-</v>
      </c>
      <c r="F675" s="32">
        <f>VLOOKUP(B675,'F03 inputs'!$AW$9:$AZ$3003,3)</f>
        <v>-3.3836826121459116E-5</v>
      </c>
      <c r="G675" s="32">
        <f>VLOOKUP(B675,'F03 inputs'!$AW$9:$AZ$3003,4)</f>
        <v>-3.2665848111235422E-5</v>
      </c>
      <c r="I675" s="32">
        <f t="shared" si="60"/>
        <v>1.1104141630887084E-2</v>
      </c>
      <c r="J675" s="32">
        <f t="shared" si="61"/>
        <v>7.9254141630887065E-2</v>
      </c>
      <c r="K675" s="88">
        <f t="shared" si="62"/>
        <v>8.0824446372299352E-2</v>
      </c>
      <c r="M675" s="32">
        <f t="shared" si="63"/>
        <v>1.318330562967766E-2</v>
      </c>
      <c r="N675" s="32">
        <f t="shared" si="64"/>
        <v>8.1333305629677652E-2</v>
      </c>
      <c r="O675" s="43">
        <f t="shared" si="65"/>
        <v>8.2987082280840063E-2</v>
      </c>
      <c r="Q675" s="78"/>
      <c r="R675" s="75"/>
    </row>
    <row r="676" spans="1:18" ht="12.6" customHeight="1">
      <c r="A676" s="31">
        <v>39359</v>
      </c>
      <c r="B676" s="64" t="s">
        <v>62</v>
      </c>
      <c r="C676" s="90">
        <v>6.8149999999999988E-2</v>
      </c>
      <c r="D676" s="44" t="str">
        <f>IF(MONTH(A676)=MONTH(A677),"-",VLOOKUP(A676,'F03 inputs'!$AQ$8:$AV$3003,5))</f>
        <v>-</v>
      </c>
      <c r="E676" s="44" t="str">
        <f>IF(MONTH(A676)=MONTH(A677),"-",VLOOKUP(A676,'F03 inputs'!$AQ$8:$AV$3003,6))</f>
        <v>-</v>
      </c>
      <c r="F676" s="32">
        <f>VLOOKUP(B676,'F03 inputs'!$AW$9:$AZ$3003,3)</f>
        <v>-3.3836826121459116E-5</v>
      </c>
      <c r="G676" s="32">
        <f>VLOOKUP(B676,'F03 inputs'!$AW$9:$AZ$3003,4)</f>
        <v>-3.2665848111235422E-5</v>
      </c>
      <c r="I676" s="32">
        <f t="shared" si="60"/>
        <v>1.1070304804765625E-2</v>
      </c>
      <c r="J676" s="32">
        <f t="shared" si="61"/>
        <v>7.9220304804765607E-2</v>
      </c>
      <c r="K676" s="88">
        <f t="shared" si="62"/>
        <v>8.0789268978105788E-2</v>
      </c>
      <c r="M676" s="32">
        <f t="shared" si="63"/>
        <v>1.3150639781566425E-2</v>
      </c>
      <c r="N676" s="32">
        <f t="shared" si="64"/>
        <v>8.1300639781566417E-2</v>
      </c>
      <c r="O676" s="43">
        <f t="shared" si="65"/>
        <v>8.2953088288789445E-2</v>
      </c>
      <c r="Q676" s="78"/>
      <c r="R676" s="75"/>
    </row>
    <row r="677" spans="1:18" ht="12.6" customHeight="1">
      <c r="A677" s="31">
        <v>39360</v>
      </c>
      <c r="B677" s="64" t="s">
        <v>62</v>
      </c>
      <c r="C677" s="90">
        <v>6.8149999999999988E-2</v>
      </c>
      <c r="D677" s="44" t="str">
        <f>IF(MONTH(A677)=MONTH(A678),"-",VLOOKUP(A677,'F03 inputs'!$AQ$8:$AV$3003,5))</f>
        <v>-</v>
      </c>
      <c r="E677" s="44" t="str">
        <f>IF(MONTH(A677)=MONTH(A678),"-",VLOOKUP(A677,'F03 inputs'!$AQ$8:$AV$3003,6))</f>
        <v>-</v>
      </c>
      <c r="F677" s="32">
        <f>VLOOKUP(B677,'F03 inputs'!$AW$9:$AZ$3003,3)</f>
        <v>-3.3836826121459116E-5</v>
      </c>
      <c r="G677" s="32">
        <f>VLOOKUP(B677,'F03 inputs'!$AW$9:$AZ$3003,4)</f>
        <v>-3.2665848111235422E-5</v>
      </c>
      <c r="I677" s="32">
        <f t="shared" si="60"/>
        <v>1.1036467978644167E-2</v>
      </c>
      <c r="J677" s="32">
        <f t="shared" si="61"/>
        <v>7.9186467978644148E-2</v>
      </c>
      <c r="K677" s="88">
        <f t="shared" si="62"/>
        <v>8.0754092156377411E-2</v>
      </c>
      <c r="M677" s="32">
        <f t="shared" si="63"/>
        <v>1.311797393345519E-2</v>
      </c>
      <c r="N677" s="32">
        <f t="shared" si="64"/>
        <v>8.1267973933455182E-2</v>
      </c>
      <c r="O677" s="43">
        <f t="shared" si="65"/>
        <v>8.2919094830267381E-2</v>
      </c>
      <c r="Q677" s="78"/>
      <c r="R677" s="75"/>
    </row>
    <row r="678" spans="1:18" ht="12.6" customHeight="1">
      <c r="A678" s="31">
        <v>39363</v>
      </c>
      <c r="B678" s="64" t="s">
        <v>62</v>
      </c>
      <c r="C678" s="90">
        <v>6.8900000000000003E-2</v>
      </c>
      <c r="D678" s="44" t="str">
        <f>IF(MONTH(A678)=MONTH(A679),"-",VLOOKUP(A678,'F03 inputs'!$AQ$8:$AV$3003,5))</f>
        <v>-</v>
      </c>
      <c r="E678" s="44" t="str">
        <f>IF(MONTH(A678)=MONTH(A679),"-",VLOOKUP(A678,'F03 inputs'!$AQ$8:$AV$3003,6))</f>
        <v>-</v>
      </c>
      <c r="F678" s="32">
        <f>VLOOKUP(B678,'F03 inputs'!$AW$9:$AZ$3003,3)</f>
        <v>-3.3836826121459116E-5</v>
      </c>
      <c r="G678" s="32">
        <f>VLOOKUP(B678,'F03 inputs'!$AW$9:$AZ$3003,4)</f>
        <v>-3.2665848111235422E-5</v>
      </c>
      <c r="I678" s="32">
        <f t="shared" si="60"/>
        <v>1.1002631152522709E-2</v>
      </c>
      <c r="J678" s="32">
        <f t="shared" si="61"/>
        <v>7.9902631152522718E-2</v>
      </c>
      <c r="K678" s="88">
        <f t="shared" si="62"/>
        <v>8.1498738768796875E-2</v>
      </c>
      <c r="M678" s="32">
        <f t="shared" si="63"/>
        <v>1.3085308085343954E-2</v>
      </c>
      <c r="N678" s="32">
        <f t="shared" si="64"/>
        <v>8.1985308085343961E-2</v>
      </c>
      <c r="O678" s="43">
        <f t="shared" si="65"/>
        <v>8.366570577080612E-2</v>
      </c>
      <c r="Q678" s="78"/>
      <c r="R678" s="75"/>
    </row>
    <row r="679" spans="1:18" ht="12.6" customHeight="1">
      <c r="A679" s="31">
        <v>39364</v>
      </c>
      <c r="B679" s="64" t="s">
        <v>62</v>
      </c>
      <c r="C679" s="90">
        <v>6.9199999999999998E-2</v>
      </c>
      <c r="D679" s="44" t="str">
        <f>IF(MONTH(A679)=MONTH(A680),"-",VLOOKUP(A679,'F03 inputs'!$AQ$8:$AV$3003,5))</f>
        <v>-</v>
      </c>
      <c r="E679" s="44" t="str">
        <f>IF(MONTH(A679)=MONTH(A680),"-",VLOOKUP(A679,'F03 inputs'!$AQ$8:$AV$3003,6))</f>
        <v>-</v>
      </c>
      <c r="F679" s="32">
        <f>VLOOKUP(B679,'F03 inputs'!$AW$9:$AZ$3003,3)</f>
        <v>-3.3836826121459116E-5</v>
      </c>
      <c r="G679" s="32">
        <f>VLOOKUP(B679,'F03 inputs'!$AW$9:$AZ$3003,4)</f>
        <v>-3.2665848111235422E-5</v>
      </c>
      <c r="I679" s="32">
        <f t="shared" si="60"/>
        <v>1.096879432640125E-2</v>
      </c>
      <c r="J679" s="32">
        <f t="shared" si="61"/>
        <v>8.0168794326401255E-2</v>
      </c>
      <c r="K679" s="88">
        <f t="shared" si="62"/>
        <v>8.1775553222338315E-2</v>
      </c>
      <c r="M679" s="32">
        <f t="shared" si="63"/>
        <v>1.3052642237232719E-2</v>
      </c>
      <c r="N679" s="32">
        <f t="shared" si="64"/>
        <v>8.225264223723272E-2</v>
      </c>
      <c r="O679" s="43">
        <f t="shared" si="65"/>
        <v>8.3944016525984377E-2</v>
      </c>
      <c r="Q679" s="78"/>
      <c r="R679" s="75"/>
    </row>
    <row r="680" spans="1:18" ht="12.6" customHeight="1">
      <c r="A680" s="31">
        <v>39365</v>
      </c>
      <c r="B680" s="64" t="s">
        <v>62</v>
      </c>
      <c r="C680" s="90">
        <v>6.9249999999999992E-2</v>
      </c>
      <c r="D680" s="44" t="str">
        <f>IF(MONTH(A680)=MONTH(A681),"-",VLOOKUP(A680,'F03 inputs'!$AQ$8:$AV$3003,5))</f>
        <v>-</v>
      </c>
      <c r="E680" s="44" t="str">
        <f>IF(MONTH(A680)=MONTH(A681),"-",VLOOKUP(A680,'F03 inputs'!$AQ$8:$AV$3003,6))</f>
        <v>-</v>
      </c>
      <c r="F680" s="32">
        <f>VLOOKUP(B680,'F03 inputs'!$AW$9:$AZ$3003,3)</f>
        <v>-3.3836826121459116E-5</v>
      </c>
      <c r="G680" s="32">
        <f>VLOOKUP(B680,'F03 inputs'!$AW$9:$AZ$3003,4)</f>
        <v>-3.2665848111235422E-5</v>
      </c>
      <c r="I680" s="32">
        <f t="shared" si="60"/>
        <v>1.0934957500279792E-2</v>
      </c>
      <c r="J680" s="32">
        <f t="shared" si="61"/>
        <v>8.0184957500279791E-2</v>
      </c>
      <c r="K680" s="88">
        <f t="shared" si="62"/>
        <v>8.1792364352610392E-2</v>
      </c>
      <c r="M680" s="32">
        <f t="shared" si="63"/>
        <v>1.3019976389121484E-2</v>
      </c>
      <c r="N680" s="32">
        <f t="shared" si="64"/>
        <v>8.226997638912148E-2</v>
      </c>
      <c r="O680" s="43">
        <f t="shared" si="65"/>
        <v>8.3962063642888385E-2</v>
      </c>
      <c r="Q680" s="78"/>
      <c r="R680" s="75"/>
    </row>
    <row r="681" spans="1:18" ht="12.6" customHeight="1">
      <c r="A681" s="31">
        <v>39366</v>
      </c>
      <c r="B681" s="64" t="s">
        <v>62</v>
      </c>
      <c r="C681" s="90">
        <v>6.905E-2</v>
      </c>
      <c r="D681" s="44" t="str">
        <f>IF(MONTH(A681)=MONTH(A682),"-",VLOOKUP(A681,'F03 inputs'!$AQ$8:$AV$3003,5))</f>
        <v>-</v>
      </c>
      <c r="E681" s="44" t="str">
        <f>IF(MONTH(A681)=MONTH(A682),"-",VLOOKUP(A681,'F03 inputs'!$AQ$8:$AV$3003,6))</f>
        <v>-</v>
      </c>
      <c r="F681" s="32">
        <f>VLOOKUP(B681,'F03 inputs'!$AW$9:$AZ$3003,3)</f>
        <v>-3.3836826121459116E-5</v>
      </c>
      <c r="G681" s="32">
        <f>VLOOKUP(B681,'F03 inputs'!$AW$9:$AZ$3003,4)</f>
        <v>-3.2665848111235422E-5</v>
      </c>
      <c r="I681" s="32">
        <f t="shared" si="60"/>
        <v>1.0901120674158334E-2</v>
      </c>
      <c r="J681" s="32">
        <f t="shared" si="61"/>
        <v>7.9951120674158327E-2</v>
      </c>
      <c r="K681" s="88">
        <f t="shared" si="62"/>
        <v>8.1549166098421555E-2</v>
      </c>
      <c r="M681" s="32">
        <f t="shared" si="63"/>
        <v>1.2987310541010249E-2</v>
      </c>
      <c r="N681" s="32">
        <f t="shared" si="64"/>
        <v>8.2037310541010253E-2</v>
      </c>
      <c r="O681" s="43">
        <f t="shared" si="65"/>
        <v>8.3719840621210961E-2</v>
      </c>
      <c r="Q681" s="78"/>
      <c r="R681" s="75"/>
    </row>
    <row r="682" spans="1:18" ht="12.6" customHeight="1">
      <c r="A682" s="31">
        <v>39367</v>
      </c>
      <c r="B682" s="64" t="s">
        <v>62</v>
      </c>
      <c r="C682" s="90">
        <v>6.905E-2</v>
      </c>
      <c r="D682" s="44" t="str">
        <f>IF(MONTH(A682)=MONTH(A683),"-",VLOOKUP(A682,'F03 inputs'!$AQ$8:$AV$3003,5))</f>
        <v>-</v>
      </c>
      <c r="E682" s="44" t="str">
        <f>IF(MONTH(A682)=MONTH(A683),"-",VLOOKUP(A682,'F03 inputs'!$AQ$8:$AV$3003,6))</f>
        <v>-</v>
      </c>
      <c r="F682" s="32">
        <f>VLOOKUP(B682,'F03 inputs'!$AW$9:$AZ$3003,3)</f>
        <v>-3.3836826121459116E-5</v>
      </c>
      <c r="G682" s="32">
        <f>VLOOKUP(B682,'F03 inputs'!$AW$9:$AZ$3003,4)</f>
        <v>-3.2665848111235422E-5</v>
      </c>
      <c r="I682" s="32">
        <f t="shared" si="60"/>
        <v>1.0867283848036875E-2</v>
      </c>
      <c r="J682" s="32">
        <f t="shared" si="61"/>
        <v>7.9917283848036869E-2</v>
      </c>
      <c r="K682" s="88">
        <f t="shared" si="62"/>
        <v>8.151397691244866E-2</v>
      </c>
      <c r="M682" s="32">
        <f t="shared" si="63"/>
        <v>1.2954644692899014E-2</v>
      </c>
      <c r="N682" s="32">
        <f t="shared" si="64"/>
        <v>8.2004644692899017E-2</v>
      </c>
      <c r="O682" s="43">
        <f t="shared" si="65"/>
        <v>8.3685835130701269E-2</v>
      </c>
      <c r="Q682" s="78"/>
      <c r="R682" s="75"/>
    </row>
    <row r="683" spans="1:18" ht="12.6" customHeight="1">
      <c r="A683" s="31">
        <v>39370</v>
      </c>
      <c r="B683" s="64" t="s">
        <v>62</v>
      </c>
      <c r="C683" s="90">
        <v>6.9150000000000003E-2</v>
      </c>
      <c r="D683" s="44" t="str">
        <f>IF(MONTH(A683)=MONTH(A684),"-",VLOOKUP(A683,'F03 inputs'!$AQ$8:$AV$3003,5))</f>
        <v>-</v>
      </c>
      <c r="E683" s="44" t="str">
        <f>IF(MONTH(A683)=MONTH(A684),"-",VLOOKUP(A683,'F03 inputs'!$AQ$8:$AV$3003,6))</f>
        <v>-</v>
      </c>
      <c r="F683" s="32">
        <f>VLOOKUP(B683,'F03 inputs'!$AW$9:$AZ$3003,3)</f>
        <v>-3.3836826121459116E-5</v>
      </c>
      <c r="G683" s="32">
        <f>VLOOKUP(B683,'F03 inputs'!$AW$9:$AZ$3003,4)</f>
        <v>-3.2665848111235422E-5</v>
      </c>
      <c r="I683" s="32">
        <f t="shared" si="60"/>
        <v>1.0833447021915417E-2</v>
      </c>
      <c r="J683" s="32">
        <f t="shared" si="61"/>
        <v>7.9983447021915427E-2</v>
      </c>
      <c r="K683" s="88">
        <f t="shared" si="62"/>
        <v>8.1582784971292233E-2</v>
      </c>
      <c r="M683" s="32">
        <f t="shared" si="63"/>
        <v>1.2921978844787779E-2</v>
      </c>
      <c r="N683" s="32">
        <f t="shared" si="64"/>
        <v>8.2071978844787785E-2</v>
      </c>
      <c r="O683" s="43">
        <f t="shared" si="65"/>
        <v>8.3755931272662787E-2</v>
      </c>
      <c r="Q683" s="78"/>
      <c r="R683" s="75"/>
    </row>
    <row r="684" spans="1:18" ht="12.6" customHeight="1">
      <c r="A684" s="31">
        <v>39371</v>
      </c>
      <c r="B684" s="64" t="s">
        <v>62</v>
      </c>
      <c r="C684" s="90">
        <v>6.9500000000000006E-2</v>
      </c>
      <c r="D684" s="44" t="str">
        <f>IF(MONTH(A684)=MONTH(A685),"-",VLOOKUP(A684,'F03 inputs'!$AQ$8:$AV$3003,5))</f>
        <v>-</v>
      </c>
      <c r="E684" s="44" t="str">
        <f>IF(MONTH(A684)=MONTH(A685),"-",VLOOKUP(A684,'F03 inputs'!$AQ$8:$AV$3003,6))</f>
        <v>-</v>
      </c>
      <c r="F684" s="32">
        <f>VLOOKUP(B684,'F03 inputs'!$AW$9:$AZ$3003,3)</f>
        <v>-3.3836826121459116E-5</v>
      </c>
      <c r="G684" s="32">
        <f>VLOOKUP(B684,'F03 inputs'!$AW$9:$AZ$3003,4)</f>
        <v>-3.2665848111235422E-5</v>
      </c>
      <c r="I684" s="32">
        <f t="shared" si="60"/>
        <v>1.0799610195793959E-2</v>
      </c>
      <c r="J684" s="32">
        <f t="shared" si="61"/>
        <v>8.0299610195793958E-2</v>
      </c>
      <c r="K684" s="88">
        <f t="shared" si="62"/>
        <v>8.191161704519323E-2</v>
      </c>
      <c r="M684" s="32">
        <f t="shared" si="63"/>
        <v>1.2889312996676543E-2</v>
      </c>
      <c r="N684" s="32">
        <f t="shared" si="64"/>
        <v>8.2389312996676553E-2</v>
      </c>
      <c r="O684" s="43">
        <f t="shared" si="65"/>
        <v>8.408631272069278E-2</v>
      </c>
      <c r="Q684" s="78"/>
      <c r="R684" s="75"/>
    </row>
    <row r="685" spans="1:18" ht="12.6" customHeight="1">
      <c r="A685" s="31">
        <v>39372</v>
      </c>
      <c r="B685" s="64" t="s">
        <v>62</v>
      </c>
      <c r="C685" s="90">
        <v>6.9000000000000006E-2</v>
      </c>
      <c r="D685" s="44" t="str">
        <f>IF(MONTH(A685)=MONTH(A686),"-",VLOOKUP(A685,'F03 inputs'!$AQ$8:$AV$3003,5))</f>
        <v>-</v>
      </c>
      <c r="E685" s="44" t="str">
        <f>IF(MONTH(A685)=MONTH(A686),"-",VLOOKUP(A685,'F03 inputs'!$AQ$8:$AV$3003,6))</f>
        <v>-</v>
      </c>
      <c r="F685" s="32">
        <f>VLOOKUP(B685,'F03 inputs'!$AW$9:$AZ$3003,3)</f>
        <v>-3.3836826121459116E-5</v>
      </c>
      <c r="G685" s="32">
        <f>VLOOKUP(B685,'F03 inputs'!$AW$9:$AZ$3003,4)</f>
        <v>-3.2665848111235422E-5</v>
      </c>
      <c r="I685" s="32">
        <f t="shared" si="60"/>
        <v>1.07657733696725E-2</v>
      </c>
      <c r="J685" s="32">
        <f t="shared" si="61"/>
        <v>7.9765773369672499E-2</v>
      </c>
      <c r="K685" s="88">
        <f t="shared" si="62"/>
        <v>8.1356418019987942E-2</v>
      </c>
      <c r="M685" s="32">
        <f t="shared" si="63"/>
        <v>1.2856647148565308E-2</v>
      </c>
      <c r="N685" s="32">
        <f t="shared" si="64"/>
        <v>8.1856647148565317E-2</v>
      </c>
      <c r="O685" s="43">
        <f t="shared" si="65"/>
        <v>8.3531774819166182E-2</v>
      </c>
      <c r="Q685" s="78"/>
      <c r="R685" s="75"/>
    </row>
    <row r="686" spans="1:18" ht="12.6" customHeight="1">
      <c r="A686" s="31">
        <v>39373</v>
      </c>
      <c r="B686" s="64" t="s">
        <v>62</v>
      </c>
      <c r="C686" s="90">
        <v>6.8699999999999997E-2</v>
      </c>
      <c r="D686" s="44" t="str">
        <f>IF(MONTH(A686)=MONTH(A687),"-",VLOOKUP(A686,'F03 inputs'!$AQ$8:$AV$3003,5))</f>
        <v>-</v>
      </c>
      <c r="E686" s="44" t="str">
        <f>IF(MONTH(A686)=MONTH(A687),"-",VLOOKUP(A686,'F03 inputs'!$AQ$8:$AV$3003,6))</f>
        <v>-</v>
      </c>
      <c r="F686" s="32">
        <f>VLOOKUP(B686,'F03 inputs'!$AW$9:$AZ$3003,3)</f>
        <v>-3.3836826121459116E-5</v>
      </c>
      <c r="G686" s="32">
        <f>VLOOKUP(B686,'F03 inputs'!$AW$9:$AZ$3003,4)</f>
        <v>-3.2665848111235422E-5</v>
      </c>
      <c r="I686" s="32">
        <f t="shared" si="60"/>
        <v>1.0731936543551042E-2</v>
      </c>
      <c r="J686" s="32">
        <f t="shared" si="61"/>
        <v>7.9431936543551046E-2</v>
      </c>
      <c r="K686" s="88">
        <f t="shared" si="62"/>
        <v>8.1009294679315946E-2</v>
      </c>
      <c r="M686" s="32">
        <f t="shared" si="63"/>
        <v>1.2823981300454073E-2</v>
      </c>
      <c r="N686" s="32">
        <f t="shared" si="64"/>
        <v>8.1523981300454074E-2</v>
      </c>
      <c r="O686" s="43">
        <f t="shared" si="65"/>
        <v>8.3185521182223221E-2</v>
      </c>
      <c r="Q686" s="78"/>
      <c r="R686" s="75"/>
    </row>
    <row r="687" spans="1:18" ht="12.6" customHeight="1">
      <c r="A687" s="31">
        <v>39374</v>
      </c>
      <c r="B687" s="64" t="s">
        <v>62</v>
      </c>
      <c r="C687" s="90">
        <v>6.8199999999999997E-2</v>
      </c>
      <c r="D687" s="44" t="str">
        <f>IF(MONTH(A687)=MONTH(A688),"-",VLOOKUP(A687,'F03 inputs'!$AQ$8:$AV$3003,5))</f>
        <v>-</v>
      </c>
      <c r="E687" s="44" t="str">
        <f>IF(MONTH(A687)=MONTH(A688),"-",VLOOKUP(A687,'F03 inputs'!$AQ$8:$AV$3003,6))</f>
        <v>-</v>
      </c>
      <c r="F687" s="32">
        <f>VLOOKUP(B687,'F03 inputs'!$AW$9:$AZ$3003,3)</f>
        <v>-3.3836826121459116E-5</v>
      </c>
      <c r="G687" s="32">
        <f>VLOOKUP(B687,'F03 inputs'!$AW$9:$AZ$3003,4)</f>
        <v>-3.2665848111235422E-5</v>
      </c>
      <c r="I687" s="32">
        <f t="shared" si="60"/>
        <v>1.0698099717429584E-2</v>
      </c>
      <c r="J687" s="32">
        <f t="shared" si="61"/>
        <v>7.8898099717429587E-2</v>
      </c>
      <c r="K687" s="88">
        <f t="shared" si="62"/>
        <v>8.0454327252184932E-2</v>
      </c>
      <c r="M687" s="32">
        <f t="shared" si="63"/>
        <v>1.2791315452342838E-2</v>
      </c>
      <c r="N687" s="32">
        <f t="shared" si="64"/>
        <v>8.0991315452342838E-2</v>
      </c>
      <c r="O687" s="43">
        <f t="shared" si="65"/>
        <v>8.2631213747018206E-2</v>
      </c>
      <c r="Q687" s="78"/>
      <c r="R687" s="75"/>
    </row>
    <row r="688" spans="1:18" ht="12.6" customHeight="1">
      <c r="A688" s="31">
        <v>39377</v>
      </c>
      <c r="B688" s="64" t="s">
        <v>62</v>
      </c>
      <c r="C688" s="90">
        <v>6.8000000000000005E-2</v>
      </c>
      <c r="D688" s="44" t="str">
        <f>IF(MONTH(A688)=MONTH(A689),"-",VLOOKUP(A688,'F03 inputs'!$AQ$8:$AV$3003,5))</f>
        <v>-</v>
      </c>
      <c r="E688" s="44" t="str">
        <f>IF(MONTH(A688)=MONTH(A689),"-",VLOOKUP(A688,'F03 inputs'!$AQ$8:$AV$3003,6))</f>
        <v>-</v>
      </c>
      <c r="F688" s="32">
        <f>VLOOKUP(B688,'F03 inputs'!$AW$9:$AZ$3003,3)</f>
        <v>-3.3836826121459116E-5</v>
      </c>
      <c r="G688" s="32">
        <f>VLOOKUP(B688,'F03 inputs'!$AW$9:$AZ$3003,4)</f>
        <v>-3.2665848111235422E-5</v>
      </c>
      <c r="I688" s="32">
        <f t="shared" si="60"/>
        <v>1.0664262891308125E-2</v>
      </c>
      <c r="J688" s="32">
        <f t="shared" si="61"/>
        <v>7.8664262891308123E-2</v>
      </c>
      <c r="K688" s="88">
        <f t="shared" si="62"/>
        <v>8.0211279455366435E-2</v>
      </c>
      <c r="M688" s="32">
        <f t="shared" si="63"/>
        <v>1.2758649604231603E-2</v>
      </c>
      <c r="N688" s="32">
        <f t="shared" si="64"/>
        <v>8.0758649604231611E-2</v>
      </c>
      <c r="O688" s="43">
        <f t="shared" si="65"/>
        <v>8.2389139475706363E-2</v>
      </c>
      <c r="Q688" s="78"/>
      <c r="R688" s="75"/>
    </row>
    <row r="689" spans="1:18" ht="12.6" customHeight="1">
      <c r="A689" s="31">
        <v>39378</v>
      </c>
      <c r="B689" s="64" t="s">
        <v>62</v>
      </c>
      <c r="C689" s="90">
        <v>6.8449999999999997E-2</v>
      </c>
      <c r="D689" s="44" t="str">
        <f>IF(MONTH(A689)=MONTH(A690),"-",VLOOKUP(A689,'F03 inputs'!$AQ$8:$AV$3003,5))</f>
        <v>-</v>
      </c>
      <c r="E689" s="44" t="str">
        <f>IF(MONTH(A689)=MONTH(A690),"-",VLOOKUP(A689,'F03 inputs'!$AQ$8:$AV$3003,6))</f>
        <v>-</v>
      </c>
      <c r="F689" s="32">
        <f>VLOOKUP(B689,'F03 inputs'!$AW$9:$AZ$3003,3)</f>
        <v>-3.3836826121459116E-5</v>
      </c>
      <c r="G689" s="32">
        <f>VLOOKUP(B689,'F03 inputs'!$AW$9:$AZ$3003,4)</f>
        <v>-3.2665848111235422E-5</v>
      </c>
      <c r="I689" s="32">
        <f t="shared" si="60"/>
        <v>1.0630426065186667E-2</v>
      </c>
      <c r="J689" s="32">
        <f t="shared" si="61"/>
        <v>7.9080426065186671E-2</v>
      </c>
      <c r="K689" s="88">
        <f t="shared" si="62"/>
        <v>8.06438545118493E-2</v>
      </c>
      <c r="M689" s="32">
        <f t="shared" si="63"/>
        <v>1.2725983756120367E-2</v>
      </c>
      <c r="N689" s="32">
        <f t="shared" si="64"/>
        <v>8.1175983756120368E-2</v>
      </c>
      <c r="O689" s="43">
        <f t="shared" si="65"/>
        <v>8.2823368840813982E-2</v>
      </c>
      <c r="Q689" s="78"/>
      <c r="R689" s="75"/>
    </row>
    <row r="690" spans="1:18" ht="12.6" customHeight="1">
      <c r="A690" s="31">
        <v>39379</v>
      </c>
      <c r="B690" s="64" t="s">
        <v>62</v>
      </c>
      <c r="C690" s="90">
        <v>6.8699999999999997E-2</v>
      </c>
      <c r="D690" s="44" t="str">
        <f>IF(MONTH(A690)=MONTH(A691),"-",VLOOKUP(A690,'F03 inputs'!$AQ$8:$AV$3003,5))</f>
        <v>-</v>
      </c>
      <c r="E690" s="44" t="str">
        <f>IF(MONTH(A690)=MONTH(A691),"-",VLOOKUP(A690,'F03 inputs'!$AQ$8:$AV$3003,6))</f>
        <v>-</v>
      </c>
      <c r="F690" s="32">
        <f>VLOOKUP(B690,'F03 inputs'!$AW$9:$AZ$3003,3)</f>
        <v>-3.3836826121459116E-5</v>
      </c>
      <c r="G690" s="32">
        <f>VLOOKUP(B690,'F03 inputs'!$AW$9:$AZ$3003,4)</f>
        <v>-3.2665848111235422E-5</v>
      </c>
      <c r="I690" s="32">
        <f t="shared" si="60"/>
        <v>1.0596589239065209E-2</v>
      </c>
      <c r="J690" s="32">
        <f t="shared" si="61"/>
        <v>7.9296589239065213E-2</v>
      </c>
      <c r="K690" s="88">
        <f t="shared" si="62"/>
        <v>8.0868576505302547E-2</v>
      </c>
      <c r="M690" s="32">
        <f t="shared" si="63"/>
        <v>1.2693317908009132E-2</v>
      </c>
      <c r="N690" s="32">
        <f t="shared" si="64"/>
        <v>8.1393317908009133E-2</v>
      </c>
      <c r="O690" s="43">
        <f t="shared" si="65"/>
        <v>8.3049535958027665E-2</v>
      </c>
      <c r="Q690" s="78"/>
      <c r="R690" s="75"/>
    </row>
    <row r="691" spans="1:18" ht="12.6" customHeight="1">
      <c r="A691" s="31">
        <v>39380</v>
      </c>
      <c r="B691" s="64" t="s">
        <v>62</v>
      </c>
      <c r="C691" s="90">
        <v>6.8000000000000005E-2</v>
      </c>
      <c r="D691" s="44" t="str">
        <f>IF(MONTH(A691)=MONTH(A692),"-",VLOOKUP(A691,'F03 inputs'!$AQ$8:$AV$3003,5))</f>
        <v>-</v>
      </c>
      <c r="E691" s="44" t="str">
        <f>IF(MONTH(A691)=MONTH(A692),"-",VLOOKUP(A691,'F03 inputs'!$AQ$8:$AV$3003,6))</f>
        <v>-</v>
      </c>
      <c r="F691" s="32">
        <f>VLOOKUP(B691,'F03 inputs'!$AW$9:$AZ$3003,3)</f>
        <v>-3.3836826121459116E-5</v>
      </c>
      <c r="G691" s="32">
        <f>VLOOKUP(B691,'F03 inputs'!$AW$9:$AZ$3003,4)</f>
        <v>-3.2665848111235422E-5</v>
      </c>
      <c r="I691" s="32">
        <f t="shared" si="60"/>
        <v>1.056275241294375E-2</v>
      </c>
      <c r="J691" s="32">
        <f t="shared" si="61"/>
        <v>7.8562752412943748E-2</v>
      </c>
      <c r="K691" s="88">
        <f t="shared" si="62"/>
        <v>8.0105778929618232E-2</v>
      </c>
      <c r="M691" s="32">
        <f t="shared" si="63"/>
        <v>1.2660652059897897E-2</v>
      </c>
      <c r="N691" s="32">
        <f t="shared" si="64"/>
        <v>8.0660652059897905E-2</v>
      </c>
      <c r="O691" s="43">
        <f t="shared" si="65"/>
        <v>8.2287187257580108E-2</v>
      </c>
      <c r="Q691" s="78"/>
      <c r="R691" s="75"/>
    </row>
    <row r="692" spans="1:18" ht="12.6" customHeight="1">
      <c r="A692" s="31">
        <v>39381</v>
      </c>
      <c r="B692" s="64" t="s">
        <v>62</v>
      </c>
      <c r="C692" s="90">
        <v>6.8199999999999997E-2</v>
      </c>
      <c r="D692" s="44" t="str">
        <f>IF(MONTH(A692)=MONTH(A693),"-",VLOOKUP(A692,'F03 inputs'!$AQ$8:$AV$3003,5))</f>
        <v>-</v>
      </c>
      <c r="E692" s="44" t="str">
        <f>IF(MONTH(A692)=MONTH(A693),"-",VLOOKUP(A692,'F03 inputs'!$AQ$8:$AV$3003,6))</f>
        <v>-</v>
      </c>
      <c r="F692" s="32">
        <f>VLOOKUP(B692,'F03 inputs'!$AW$9:$AZ$3003,3)</f>
        <v>-3.3836826121459116E-5</v>
      </c>
      <c r="G692" s="32">
        <f>VLOOKUP(B692,'F03 inputs'!$AW$9:$AZ$3003,4)</f>
        <v>-3.2665848111235422E-5</v>
      </c>
      <c r="I692" s="32">
        <f t="shared" si="60"/>
        <v>1.0528915586822292E-2</v>
      </c>
      <c r="J692" s="32">
        <f t="shared" si="61"/>
        <v>7.8728915586822296E-2</v>
      </c>
      <c r="K692" s="88">
        <f t="shared" si="62"/>
        <v>8.0278476124191478E-2</v>
      </c>
      <c r="M692" s="32">
        <f t="shared" si="63"/>
        <v>1.2627986211786662E-2</v>
      </c>
      <c r="N692" s="32">
        <f t="shared" si="64"/>
        <v>8.0827986211786662E-2</v>
      </c>
      <c r="O692" s="43">
        <f t="shared" si="65"/>
        <v>8.2461277050549953E-2</v>
      </c>
      <c r="Q692" s="78"/>
      <c r="R692" s="75"/>
    </row>
    <row r="693" spans="1:18" ht="12.6" customHeight="1">
      <c r="A693" s="31">
        <v>39384</v>
      </c>
      <c r="B693" s="64" t="s">
        <v>62</v>
      </c>
      <c r="C693" s="90">
        <v>6.8650000000000003E-2</v>
      </c>
      <c r="D693" s="44" t="str">
        <f>IF(MONTH(A693)=MONTH(A694),"-",VLOOKUP(A693,'F03 inputs'!$AQ$8:$AV$3003,5))</f>
        <v>-</v>
      </c>
      <c r="E693" s="44" t="str">
        <f>IF(MONTH(A693)=MONTH(A694),"-",VLOOKUP(A693,'F03 inputs'!$AQ$8:$AV$3003,6))</f>
        <v>-</v>
      </c>
      <c r="F693" s="32">
        <f>VLOOKUP(B693,'F03 inputs'!$AW$9:$AZ$3003,3)</f>
        <v>-3.3836826121459116E-5</v>
      </c>
      <c r="G693" s="32">
        <f>VLOOKUP(B693,'F03 inputs'!$AW$9:$AZ$3003,4)</f>
        <v>-3.2665848111235422E-5</v>
      </c>
      <c r="I693" s="32">
        <f t="shared" si="60"/>
        <v>1.0495078760700834E-2</v>
      </c>
      <c r="J693" s="32">
        <f t="shared" si="61"/>
        <v>7.9145078760700843E-2</v>
      </c>
      <c r="K693" s="88">
        <f t="shared" si="62"/>
        <v>8.0711064633709917E-2</v>
      </c>
      <c r="M693" s="32">
        <f t="shared" si="63"/>
        <v>1.2595320363675427E-2</v>
      </c>
      <c r="N693" s="32">
        <f t="shared" si="64"/>
        <v>8.1245320363675433E-2</v>
      </c>
      <c r="O693" s="43">
        <f t="shared" si="65"/>
        <v>8.28955208839246E-2</v>
      </c>
      <c r="Q693" s="78"/>
      <c r="R693" s="75"/>
    </row>
    <row r="694" spans="1:18" ht="12.6" customHeight="1">
      <c r="A694" s="31">
        <v>39385</v>
      </c>
      <c r="B694" s="64" t="s">
        <v>62</v>
      </c>
      <c r="C694" s="90">
        <v>6.8849999999999995E-2</v>
      </c>
      <c r="D694" s="44" t="str">
        <f>IF(MONTH(A694)=MONTH(A695),"-",VLOOKUP(A694,'F03 inputs'!$AQ$8:$AV$3003,5))</f>
        <v>-</v>
      </c>
      <c r="E694" s="44" t="str">
        <f>IF(MONTH(A694)=MONTH(A695),"-",VLOOKUP(A694,'F03 inputs'!$AQ$8:$AV$3003,6))</f>
        <v>-</v>
      </c>
      <c r="F694" s="32">
        <f>VLOOKUP(B694,'F03 inputs'!$AW$9:$AZ$3003,3)</f>
        <v>-3.3836826121459116E-5</v>
      </c>
      <c r="G694" s="32">
        <f>VLOOKUP(B694,'F03 inputs'!$AW$9:$AZ$3003,4)</f>
        <v>-3.2665848111235422E-5</v>
      </c>
      <c r="I694" s="32">
        <f t="shared" si="60"/>
        <v>1.0461241934579375E-2</v>
      </c>
      <c r="J694" s="32">
        <f t="shared" si="61"/>
        <v>7.9311241934579363E-2</v>
      </c>
      <c r="K694" s="88">
        <f t="shared" si="62"/>
        <v>8.0883810208880469E-2</v>
      </c>
      <c r="M694" s="32">
        <f t="shared" si="63"/>
        <v>1.2562654515564192E-2</v>
      </c>
      <c r="N694" s="32">
        <f t="shared" si="64"/>
        <v>8.141265451556419E-2</v>
      </c>
      <c r="O694" s="43">
        <f t="shared" si="65"/>
        <v>8.3069659594381839E-2</v>
      </c>
      <c r="Q694" s="78"/>
      <c r="R694" s="75"/>
    </row>
    <row r="695" spans="1:18" ht="12.6" customHeight="1">
      <c r="A695" s="31">
        <v>39386</v>
      </c>
      <c r="B695" s="64" t="s">
        <v>62</v>
      </c>
      <c r="C695" s="90">
        <v>6.9199999999999998E-2</v>
      </c>
      <c r="D695" s="44">
        <f>IF(MONTH(A695)=MONTH(A696),"-",VLOOKUP(A695,'F03 inputs'!$AQ$8:$AV$3003,5))</f>
        <v>1.04274051084579E-2</v>
      </c>
      <c r="E695" s="44">
        <f>IF(MONTH(A695)=MONTH(A696),"-",VLOOKUP(A695,'F03 inputs'!$AQ$8:$AV$3003,6))</f>
        <v>1.2529988667452951E-2</v>
      </c>
      <c r="F695" s="32">
        <f>VLOOKUP(B695,'F03 inputs'!$AW$9:$AZ$3003,3)</f>
        <v>-3.3836826121459116E-5</v>
      </c>
      <c r="G695" s="32">
        <f>VLOOKUP(B695,'F03 inputs'!$AW$9:$AZ$3003,4)</f>
        <v>-3.2665848111235422E-5</v>
      </c>
      <c r="I695" s="32">
        <f t="shared" si="60"/>
        <v>1.04274051084579E-2</v>
      </c>
      <c r="J695" s="32">
        <f t="shared" si="61"/>
        <v>7.9627405108457894E-2</v>
      </c>
      <c r="K695" s="88">
        <f t="shared" si="62"/>
        <v>8.1212536019534376E-2</v>
      </c>
      <c r="M695" s="32">
        <f t="shared" si="63"/>
        <v>1.2529988667452951E-2</v>
      </c>
      <c r="N695" s="32">
        <f t="shared" si="64"/>
        <v>8.1729988667452944E-2</v>
      </c>
      <c r="O695" s="43">
        <f t="shared" si="65"/>
        <v>8.3399936429348509E-2</v>
      </c>
      <c r="Q695" s="78"/>
      <c r="R695" s="75"/>
    </row>
    <row r="696" spans="1:18" ht="12.6" customHeight="1">
      <c r="A696" s="31">
        <v>39387</v>
      </c>
      <c r="B696" s="64" t="s">
        <v>63</v>
      </c>
      <c r="C696" s="90">
        <v>7.0499999999999993E-2</v>
      </c>
      <c r="D696" s="44" t="str">
        <f>IF(MONTH(A696)=MONTH(A697),"-",VLOOKUP(A696,'F03 inputs'!$AQ$8:$AV$3003,5))</f>
        <v>-</v>
      </c>
      <c r="E696" s="44" t="str">
        <f>IF(MONTH(A696)=MONTH(A697),"-",VLOOKUP(A696,'F03 inputs'!$AQ$8:$AV$3003,6))</f>
        <v>-</v>
      </c>
      <c r="F696" s="32">
        <f>VLOOKUP(B696,'F03 inputs'!$AW$9:$AZ$3003,3)</f>
        <v>1.0157363190677327E-5</v>
      </c>
      <c r="G696" s="32">
        <f>VLOOKUP(B696,'F03 inputs'!$AW$9:$AZ$3003,4)</f>
        <v>1.4326568460011261E-5</v>
      </c>
      <c r="I696" s="32">
        <f t="shared" si="60"/>
        <v>1.0437562471648577E-2</v>
      </c>
      <c r="J696" s="32">
        <f t="shared" si="61"/>
        <v>8.0937562471648572E-2</v>
      </c>
      <c r="K696" s="88">
        <f t="shared" si="62"/>
        <v>8.2575284726361442E-2</v>
      </c>
      <c r="M696" s="32">
        <f t="shared" si="63"/>
        <v>1.2544315235912963E-2</v>
      </c>
      <c r="N696" s="32">
        <f t="shared" si="64"/>
        <v>8.3044315235912963E-2</v>
      </c>
      <c r="O696" s="43">
        <f t="shared" si="65"/>
        <v>8.4768404809163478E-2</v>
      </c>
      <c r="Q696" s="78"/>
      <c r="R696" s="75"/>
    </row>
    <row r="697" spans="1:18" ht="12.6" customHeight="1">
      <c r="A697" s="31">
        <v>39388</v>
      </c>
      <c r="B697" s="64" t="s">
        <v>63</v>
      </c>
      <c r="C697" s="90">
        <v>6.9699999999999998E-2</v>
      </c>
      <c r="D697" s="44" t="str">
        <f>IF(MONTH(A697)=MONTH(A698),"-",VLOOKUP(A697,'F03 inputs'!$AQ$8:$AV$3003,5))</f>
        <v>-</v>
      </c>
      <c r="E697" s="44" t="str">
        <f>IF(MONTH(A697)=MONTH(A698),"-",VLOOKUP(A697,'F03 inputs'!$AQ$8:$AV$3003,6))</f>
        <v>-</v>
      </c>
      <c r="F697" s="32">
        <f>VLOOKUP(B697,'F03 inputs'!$AW$9:$AZ$3003,3)</f>
        <v>1.0157363190677327E-5</v>
      </c>
      <c r="G697" s="32">
        <f>VLOOKUP(B697,'F03 inputs'!$AW$9:$AZ$3003,4)</f>
        <v>1.4326568460011261E-5</v>
      </c>
      <c r="I697" s="32">
        <f t="shared" si="60"/>
        <v>1.0447719834839254E-2</v>
      </c>
      <c r="J697" s="32">
        <f t="shared" si="61"/>
        <v>8.0147719834839259E-2</v>
      </c>
      <c r="K697" s="88">
        <f t="shared" si="62"/>
        <v>8.1753634083520099E-2</v>
      </c>
      <c r="M697" s="32">
        <f t="shared" si="63"/>
        <v>1.2558641804372975E-2</v>
      </c>
      <c r="N697" s="32">
        <f t="shared" si="64"/>
        <v>8.2258641804372978E-2</v>
      </c>
      <c r="O697" s="43">
        <f t="shared" si="65"/>
        <v>8.3950262842248158E-2</v>
      </c>
      <c r="Q697" s="78"/>
      <c r="R697" s="75"/>
    </row>
    <row r="698" spans="1:18" ht="12.6" customHeight="1">
      <c r="A698" s="31">
        <v>39391</v>
      </c>
      <c r="B698" s="64" t="s">
        <v>63</v>
      </c>
      <c r="C698" s="90">
        <v>7.0499999999999993E-2</v>
      </c>
      <c r="D698" s="44" t="str">
        <f>IF(MONTH(A698)=MONTH(A699),"-",VLOOKUP(A698,'F03 inputs'!$AQ$8:$AV$3003,5))</f>
        <v>-</v>
      </c>
      <c r="E698" s="44" t="str">
        <f>IF(MONTH(A698)=MONTH(A699),"-",VLOOKUP(A698,'F03 inputs'!$AQ$8:$AV$3003,6))</f>
        <v>-</v>
      </c>
      <c r="F698" s="32">
        <f>VLOOKUP(B698,'F03 inputs'!$AW$9:$AZ$3003,3)</f>
        <v>1.0157363190677327E-5</v>
      </c>
      <c r="G698" s="32">
        <f>VLOOKUP(B698,'F03 inputs'!$AW$9:$AZ$3003,4)</f>
        <v>1.4326568460011261E-5</v>
      </c>
      <c r="I698" s="32">
        <f t="shared" si="60"/>
        <v>1.0457877198029932E-2</v>
      </c>
      <c r="J698" s="32">
        <f t="shared" si="61"/>
        <v>8.0957877198029923E-2</v>
      </c>
      <c r="K698" s="88">
        <f t="shared" si="62"/>
        <v>8.2596421668132747E-2</v>
      </c>
      <c r="M698" s="32">
        <f t="shared" si="63"/>
        <v>1.2572968372832987E-2</v>
      </c>
      <c r="N698" s="32">
        <f t="shared" si="64"/>
        <v>8.3072968372832984E-2</v>
      </c>
      <c r="O698" s="43">
        <f t="shared" si="65"/>
        <v>8.4798247891401557E-2</v>
      </c>
      <c r="Q698" s="78"/>
      <c r="R698" s="75"/>
    </row>
    <row r="699" spans="1:18" ht="12.6" customHeight="1">
      <c r="A699" s="31">
        <v>39392</v>
      </c>
      <c r="B699" s="64" t="s">
        <v>63</v>
      </c>
      <c r="C699" s="90">
        <v>7.0099999999999996E-2</v>
      </c>
      <c r="D699" s="44" t="str">
        <f>IF(MONTH(A699)=MONTH(A700),"-",VLOOKUP(A699,'F03 inputs'!$AQ$8:$AV$3003,5))</f>
        <v>-</v>
      </c>
      <c r="E699" s="44" t="str">
        <f>IF(MONTH(A699)=MONTH(A700),"-",VLOOKUP(A699,'F03 inputs'!$AQ$8:$AV$3003,6))</f>
        <v>-</v>
      </c>
      <c r="F699" s="32">
        <f>VLOOKUP(B699,'F03 inputs'!$AW$9:$AZ$3003,3)</f>
        <v>1.0157363190677327E-5</v>
      </c>
      <c r="G699" s="32">
        <f>VLOOKUP(B699,'F03 inputs'!$AW$9:$AZ$3003,4)</f>
        <v>1.4326568460011261E-5</v>
      </c>
      <c r="I699" s="32">
        <f t="shared" si="60"/>
        <v>1.0468034561220609E-2</v>
      </c>
      <c r="J699" s="32">
        <f t="shared" si="61"/>
        <v>8.0568034561220608E-2</v>
      </c>
      <c r="K699" s="88">
        <f t="shared" si="62"/>
        <v>8.2190836609485007E-2</v>
      </c>
      <c r="M699" s="32">
        <f t="shared" si="63"/>
        <v>1.2587294941292999E-2</v>
      </c>
      <c r="N699" s="32">
        <f t="shared" si="64"/>
        <v>8.2687294941292996E-2</v>
      </c>
      <c r="O699" s="43">
        <f t="shared" si="65"/>
        <v>8.4396592127470305E-2</v>
      </c>
      <c r="Q699" s="78"/>
      <c r="R699" s="75"/>
    </row>
    <row r="700" spans="1:18" ht="12.6" customHeight="1">
      <c r="A700" s="31">
        <v>39393</v>
      </c>
      <c r="B700" s="64" t="s">
        <v>63</v>
      </c>
      <c r="C700" s="90">
        <v>7.0300000000000001E-2</v>
      </c>
      <c r="D700" s="44" t="str">
        <f>IF(MONTH(A700)=MONTH(A701),"-",VLOOKUP(A700,'F03 inputs'!$AQ$8:$AV$3003,5))</f>
        <v>-</v>
      </c>
      <c r="E700" s="44" t="str">
        <f>IF(MONTH(A700)=MONTH(A701),"-",VLOOKUP(A700,'F03 inputs'!$AQ$8:$AV$3003,6))</f>
        <v>-</v>
      </c>
      <c r="F700" s="32">
        <f>VLOOKUP(B700,'F03 inputs'!$AW$9:$AZ$3003,3)</f>
        <v>1.0157363190677327E-5</v>
      </c>
      <c r="G700" s="32">
        <f>VLOOKUP(B700,'F03 inputs'!$AW$9:$AZ$3003,4)</f>
        <v>1.4326568460011261E-5</v>
      </c>
      <c r="I700" s="32">
        <f t="shared" si="60"/>
        <v>1.0478191924411287E-2</v>
      </c>
      <c r="J700" s="32">
        <f t="shared" si="61"/>
        <v>8.0778191924411283E-2</v>
      </c>
      <c r="K700" s="88">
        <f t="shared" si="62"/>
        <v>8.2409470997055756E-2</v>
      </c>
      <c r="M700" s="32">
        <f t="shared" si="63"/>
        <v>1.2601621509753011E-2</v>
      </c>
      <c r="N700" s="32">
        <f t="shared" si="64"/>
        <v>8.2901621509753012E-2</v>
      </c>
      <c r="O700" s="43">
        <f t="shared" si="65"/>
        <v>8.4619791221989704E-2</v>
      </c>
      <c r="Q700" s="78"/>
      <c r="R700" s="75"/>
    </row>
    <row r="701" spans="1:18" ht="12.6" customHeight="1">
      <c r="A701" s="31">
        <v>39394</v>
      </c>
      <c r="B701" s="64" t="s">
        <v>63</v>
      </c>
      <c r="C701" s="90">
        <v>6.905E-2</v>
      </c>
      <c r="D701" s="44" t="str">
        <f>IF(MONTH(A701)=MONTH(A702),"-",VLOOKUP(A701,'F03 inputs'!$AQ$8:$AV$3003,5))</f>
        <v>-</v>
      </c>
      <c r="E701" s="44" t="str">
        <f>IF(MONTH(A701)=MONTH(A702),"-",VLOOKUP(A701,'F03 inputs'!$AQ$8:$AV$3003,6))</f>
        <v>-</v>
      </c>
      <c r="F701" s="32">
        <f>VLOOKUP(B701,'F03 inputs'!$AW$9:$AZ$3003,3)</f>
        <v>1.0157363190677327E-5</v>
      </c>
      <c r="G701" s="32">
        <f>VLOOKUP(B701,'F03 inputs'!$AW$9:$AZ$3003,4)</f>
        <v>1.4326568460011261E-5</v>
      </c>
      <c r="I701" s="32">
        <f t="shared" si="60"/>
        <v>1.0488349287601964E-2</v>
      </c>
      <c r="J701" s="32">
        <f t="shared" si="61"/>
        <v>7.9538349287601964E-2</v>
      </c>
      <c r="K701" s="88">
        <f t="shared" si="62"/>
        <v>8.1119936539451043E-2</v>
      </c>
      <c r="M701" s="32">
        <f t="shared" si="63"/>
        <v>1.2615948078213023E-2</v>
      </c>
      <c r="N701" s="32">
        <f t="shared" si="64"/>
        <v>8.1665948078213021E-2</v>
      </c>
      <c r="O701" s="43">
        <f t="shared" si="65"/>
        <v>8.3333279847091157E-2</v>
      </c>
      <c r="Q701" s="78"/>
      <c r="R701" s="75"/>
    </row>
    <row r="702" spans="1:18" ht="12.6" customHeight="1">
      <c r="A702" s="31">
        <v>39395</v>
      </c>
      <c r="B702" s="64" t="s">
        <v>63</v>
      </c>
      <c r="C702" s="90">
        <v>6.93E-2</v>
      </c>
      <c r="D702" s="44" t="str">
        <f>IF(MONTH(A702)=MONTH(A703),"-",VLOOKUP(A702,'F03 inputs'!$AQ$8:$AV$3003,5))</f>
        <v>-</v>
      </c>
      <c r="E702" s="44" t="str">
        <f>IF(MONTH(A702)=MONTH(A703),"-",VLOOKUP(A702,'F03 inputs'!$AQ$8:$AV$3003,6))</f>
        <v>-</v>
      </c>
      <c r="F702" s="32">
        <f>VLOOKUP(B702,'F03 inputs'!$AW$9:$AZ$3003,3)</f>
        <v>1.0157363190677327E-5</v>
      </c>
      <c r="G702" s="32">
        <f>VLOOKUP(B702,'F03 inputs'!$AW$9:$AZ$3003,4)</f>
        <v>1.4326568460011261E-5</v>
      </c>
      <c r="I702" s="32">
        <f t="shared" si="60"/>
        <v>1.0498506650792641E-2</v>
      </c>
      <c r="J702" s="32">
        <f t="shared" si="61"/>
        <v>7.9798506650792647E-2</v>
      </c>
      <c r="K702" s="88">
        <f t="shared" si="62"/>
        <v>8.139045706671677E-2</v>
      </c>
      <c r="M702" s="32">
        <f t="shared" si="63"/>
        <v>1.2630274646673035E-2</v>
      </c>
      <c r="N702" s="32">
        <f t="shared" si="64"/>
        <v>8.1930274646673032E-2</v>
      </c>
      <c r="O702" s="43">
        <f t="shared" si="65"/>
        <v>8.3608417122593037E-2</v>
      </c>
      <c r="Q702" s="78"/>
      <c r="R702" s="75"/>
    </row>
    <row r="703" spans="1:18" ht="12.6" customHeight="1">
      <c r="A703" s="31">
        <v>39398</v>
      </c>
      <c r="B703" s="64" t="s">
        <v>63</v>
      </c>
      <c r="C703" s="90">
        <v>6.8699999999999997E-2</v>
      </c>
      <c r="D703" s="44" t="str">
        <f>IF(MONTH(A703)=MONTH(A704),"-",VLOOKUP(A703,'F03 inputs'!$AQ$8:$AV$3003,5))</f>
        <v>-</v>
      </c>
      <c r="E703" s="44" t="str">
        <f>IF(MONTH(A703)=MONTH(A704),"-",VLOOKUP(A703,'F03 inputs'!$AQ$8:$AV$3003,6))</f>
        <v>-</v>
      </c>
      <c r="F703" s="32">
        <f>VLOOKUP(B703,'F03 inputs'!$AW$9:$AZ$3003,3)</f>
        <v>1.0157363190677327E-5</v>
      </c>
      <c r="G703" s="32">
        <f>VLOOKUP(B703,'F03 inputs'!$AW$9:$AZ$3003,4)</f>
        <v>1.4326568460011261E-5</v>
      </c>
      <c r="I703" s="32">
        <f t="shared" si="60"/>
        <v>1.0508664013983319E-2</v>
      </c>
      <c r="J703" s="32">
        <f t="shared" si="61"/>
        <v>7.9208664013983313E-2</v>
      </c>
      <c r="K703" s="88">
        <f t="shared" si="62"/>
        <v>8.0777167127703331E-2</v>
      </c>
      <c r="M703" s="32">
        <f t="shared" si="63"/>
        <v>1.2644601215133047E-2</v>
      </c>
      <c r="N703" s="32">
        <f t="shared" si="64"/>
        <v>8.1344601215133039E-2</v>
      </c>
      <c r="O703" s="43">
        <f t="shared" si="65"/>
        <v>8.2998837251845092E-2</v>
      </c>
      <c r="Q703" s="78"/>
      <c r="R703" s="75"/>
    </row>
    <row r="704" spans="1:18" ht="12.6" customHeight="1">
      <c r="A704" s="31">
        <v>39399</v>
      </c>
      <c r="B704" s="64" t="s">
        <v>63</v>
      </c>
      <c r="C704" s="90">
        <v>6.9099999999999995E-2</v>
      </c>
      <c r="D704" s="44" t="str">
        <f>IF(MONTH(A704)=MONTH(A705),"-",VLOOKUP(A704,'F03 inputs'!$AQ$8:$AV$3003,5))</f>
        <v>-</v>
      </c>
      <c r="E704" s="44" t="str">
        <f>IF(MONTH(A704)=MONTH(A705),"-",VLOOKUP(A704,'F03 inputs'!$AQ$8:$AV$3003,6))</f>
        <v>-</v>
      </c>
      <c r="F704" s="32">
        <f>VLOOKUP(B704,'F03 inputs'!$AW$9:$AZ$3003,3)</f>
        <v>1.0157363190677327E-5</v>
      </c>
      <c r="G704" s="32">
        <f>VLOOKUP(B704,'F03 inputs'!$AW$9:$AZ$3003,4)</f>
        <v>1.4326568460011261E-5</v>
      </c>
      <c r="I704" s="32">
        <f t="shared" si="60"/>
        <v>1.0518821377173996E-2</v>
      </c>
      <c r="J704" s="32">
        <f t="shared" si="61"/>
        <v>7.9618821377173993E-2</v>
      </c>
      <c r="K704" s="88">
        <f t="shared" si="62"/>
        <v>8.1203610556546346E-2</v>
      </c>
      <c r="M704" s="32">
        <f t="shared" si="63"/>
        <v>1.2658927783593059E-2</v>
      </c>
      <c r="N704" s="32">
        <f t="shared" si="64"/>
        <v>8.1758927783593061E-2</v>
      </c>
      <c r="O704" s="43">
        <f t="shared" si="65"/>
        <v>8.3430058351673608E-2</v>
      </c>
      <c r="Q704" s="78"/>
      <c r="R704" s="75"/>
    </row>
    <row r="705" spans="1:18" ht="12.6" customHeight="1">
      <c r="A705" s="31">
        <v>39400</v>
      </c>
      <c r="B705" s="64" t="s">
        <v>63</v>
      </c>
      <c r="C705" s="90">
        <v>7.014999999999999E-2</v>
      </c>
      <c r="D705" s="44" t="str">
        <f>IF(MONTH(A705)=MONTH(A706),"-",VLOOKUP(A705,'F03 inputs'!$AQ$8:$AV$3003,5))</f>
        <v>-</v>
      </c>
      <c r="E705" s="44" t="str">
        <f>IF(MONTH(A705)=MONTH(A706),"-",VLOOKUP(A705,'F03 inputs'!$AQ$8:$AV$3003,6))</f>
        <v>-</v>
      </c>
      <c r="F705" s="32">
        <f>VLOOKUP(B705,'F03 inputs'!$AW$9:$AZ$3003,3)</f>
        <v>1.0157363190677327E-5</v>
      </c>
      <c r="G705" s="32">
        <f>VLOOKUP(B705,'F03 inputs'!$AW$9:$AZ$3003,4)</f>
        <v>1.4326568460011261E-5</v>
      </c>
      <c r="I705" s="32">
        <f t="shared" si="60"/>
        <v>1.0528978740364674E-2</v>
      </c>
      <c r="J705" s="32">
        <f t="shared" si="61"/>
        <v>8.0678978740364671E-2</v>
      </c>
      <c r="K705" s="88">
        <f t="shared" si="62"/>
        <v>8.2306253143011654E-2</v>
      </c>
      <c r="M705" s="32">
        <f t="shared" si="63"/>
        <v>1.2673254352053071E-2</v>
      </c>
      <c r="N705" s="32">
        <f t="shared" si="64"/>
        <v>8.2823254352053066E-2</v>
      </c>
      <c r="O705" s="43">
        <f t="shared" si="65"/>
        <v>8.4538177217419186E-2</v>
      </c>
      <c r="Q705" s="78"/>
      <c r="R705" s="75"/>
    </row>
    <row r="706" spans="1:18" ht="12.6" customHeight="1">
      <c r="A706" s="31">
        <v>39401</v>
      </c>
      <c r="B706" s="64" t="s">
        <v>63</v>
      </c>
      <c r="C706" s="90">
        <v>6.9850000000000009E-2</v>
      </c>
      <c r="D706" s="44" t="str">
        <f>IF(MONTH(A706)=MONTH(A707),"-",VLOOKUP(A706,'F03 inputs'!$AQ$8:$AV$3003,5))</f>
        <v>-</v>
      </c>
      <c r="E706" s="44" t="str">
        <f>IF(MONTH(A706)=MONTH(A707),"-",VLOOKUP(A706,'F03 inputs'!$AQ$8:$AV$3003,6))</f>
        <v>-</v>
      </c>
      <c r="F706" s="32">
        <f>VLOOKUP(B706,'F03 inputs'!$AW$9:$AZ$3003,3)</f>
        <v>1.0157363190677327E-5</v>
      </c>
      <c r="G706" s="32">
        <f>VLOOKUP(B706,'F03 inputs'!$AW$9:$AZ$3003,4)</f>
        <v>1.4326568460011261E-5</v>
      </c>
      <c r="I706" s="32">
        <f t="shared" si="60"/>
        <v>1.0539136103555351E-2</v>
      </c>
      <c r="J706" s="32">
        <f t="shared" si="61"/>
        <v>8.0389136103555359E-2</v>
      </c>
      <c r="K706" s="88">
        <f t="shared" si="62"/>
        <v>8.2004739404424321E-2</v>
      </c>
      <c r="M706" s="32">
        <f t="shared" si="63"/>
        <v>1.2687580920513083E-2</v>
      </c>
      <c r="N706" s="32">
        <f t="shared" si="64"/>
        <v>8.2537580920513096E-2</v>
      </c>
      <c r="O706" s="43">
        <f t="shared" si="65"/>
        <v>8.4240693986565418E-2</v>
      </c>
      <c r="Q706" s="78"/>
      <c r="R706" s="75"/>
    </row>
    <row r="707" spans="1:18" ht="12.6" customHeight="1">
      <c r="A707" s="31">
        <v>39402</v>
      </c>
      <c r="B707" s="64" t="s">
        <v>63</v>
      </c>
      <c r="C707" s="90">
        <v>6.9500000000000006E-2</v>
      </c>
      <c r="D707" s="44" t="str">
        <f>IF(MONTH(A707)=MONTH(A708),"-",VLOOKUP(A707,'F03 inputs'!$AQ$8:$AV$3003,5))</f>
        <v>-</v>
      </c>
      <c r="E707" s="44" t="str">
        <f>IF(MONTH(A707)=MONTH(A708),"-",VLOOKUP(A707,'F03 inputs'!$AQ$8:$AV$3003,6))</f>
        <v>-</v>
      </c>
      <c r="F707" s="32">
        <f>VLOOKUP(B707,'F03 inputs'!$AW$9:$AZ$3003,3)</f>
        <v>1.0157363190677327E-5</v>
      </c>
      <c r="G707" s="32">
        <f>VLOOKUP(B707,'F03 inputs'!$AW$9:$AZ$3003,4)</f>
        <v>1.4326568460011261E-5</v>
      </c>
      <c r="I707" s="32">
        <f t="shared" si="60"/>
        <v>1.0549293466746028E-2</v>
      </c>
      <c r="J707" s="32">
        <f t="shared" si="61"/>
        <v>8.0049293466746038E-2</v>
      </c>
      <c r="K707" s="88">
        <f t="shared" si="62"/>
        <v>8.1651265812877183E-2</v>
      </c>
      <c r="M707" s="32">
        <f t="shared" si="63"/>
        <v>1.2701907488973095E-2</v>
      </c>
      <c r="N707" s="32">
        <f t="shared" si="64"/>
        <v>8.2201907488973103E-2</v>
      </c>
      <c r="O707" s="43">
        <f t="shared" si="65"/>
        <v>8.3891195887679793E-2</v>
      </c>
      <c r="Q707" s="78"/>
      <c r="R707" s="75"/>
    </row>
    <row r="708" spans="1:18" ht="12.6" customHeight="1">
      <c r="A708" s="31">
        <v>39405</v>
      </c>
      <c r="B708" s="64" t="s">
        <v>63</v>
      </c>
      <c r="C708" s="90">
        <v>6.9650000000000004E-2</v>
      </c>
      <c r="D708" s="44" t="str">
        <f>IF(MONTH(A708)=MONTH(A709),"-",VLOOKUP(A708,'F03 inputs'!$AQ$8:$AV$3003,5))</f>
        <v>-</v>
      </c>
      <c r="E708" s="44" t="str">
        <f>IF(MONTH(A708)=MONTH(A709),"-",VLOOKUP(A708,'F03 inputs'!$AQ$8:$AV$3003,6))</f>
        <v>-</v>
      </c>
      <c r="F708" s="32">
        <f>VLOOKUP(B708,'F03 inputs'!$AW$9:$AZ$3003,3)</f>
        <v>1.0157363190677327E-5</v>
      </c>
      <c r="G708" s="32">
        <f>VLOOKUP(B708,'F03 inputs'!$AW$9:$AZ$3003,4)</f>
        <v>1.4326568460011261E-5</v>
      </c>
      <c r="I708" s="32">
        <f t="shared" si="60"/>
        <v>1.0559450829936706E-2</v>
      </c>
      <c r="J708" s="32">
        <f t="shared" si="61"/>
        <v>8.0209450829936704E-2</v>
      </c>
      <c r="K708" s="88">
        <f t="shared" si="62"/>
        <v>8.1817839830546912E-2</v>
      </c>
      <c r="M708" s="32">
        <f t="shared" si="63"/>
        <v>1.2716234057433107E-2</v>
      </c>
      <c r="N708" s="32">
        <f t="shared" si="64"/>
        <v>8.236623405743311E-2</v>
      </c>
      <c r="O708" s="43">
        <f t="shared" si="65"/>
        <v>8.4062283185633913E-2</v>
      </c>
      <c r="Q708" s="78"/>
      <c r="R708" s="75"/>
    </row>
    <row r="709" spans="1:18" ht="12.6" customHeight="1">
      <c r="A709" s="31">
        <v>39406</v>
      </c>
      <c r="B709" s="64" t="s">
        <v>63</v>
      </c>
      <c r="C709" s="90">
        <v>6.9500000000000006E-2</v>
      </c>
      <c r="D709" s="44" t="str">
        <f>IF(MONTH(A709)=MONTH(A710),"-",VLOOKUP(A709,'F03 inputs'!$AQ$8:$AV$3003,5))</f>
        <v>-</v>
      </c>
      <c r="E709" s="44" t="str">
        <f>IF(MONTH(A709)=MONTH(A710),"-",VLOOKUP(A709,'F03 inputs'!$AQ$8:$AV$3003,6))</f>
        <v>-</v>
      </c>
      <c r="F709" s="32">
        <f>VLOOKUP(B709,'F03 inputs'!$AW$9:$AZ$3003,3)</f>
        <v>1.0157363190677327E-5</v>
      </c>
      <c r="G709" s="32">
        <f>VLOOKUP(B709,'F03 inputs'!$AW$9:$AZ$3003,4)</f>
        <v>1.4326568460011261E-5</v>
      </c>
      <c r="I709" s="32">
        <f t="shared" si="60"/>
        <v>1.0569608193127383E-2</v>
      </c>
      <c r="J709" s="32">
        <f t="shared" si="61"/>
        <v>8.006960819312739E-2</v>
      </c>
      <c r="K709" s="88">
        <f t="shared" si="62"/>
        <v>8.1672393732177495E-2</v>
      </c>
      <c r="M709" s="32">
        <f t="shared" si="63"/>
        <v>1.2730560625893119E-2</v>
      </c>
      <c r="N709" s="32">
        <f t="shared" si="64"/>
        <v>8.2230560625893123E-2</v>
      </c>
      <c r="O709" s="43">
        <f t="shared" si="65"/>
        <v>8.3921026901105478E-2</v>
      </c>
      <c r="Q709" s="78"/>
      <c r="R709" s="75"/>
    </row>
    <row r="710" spans="1:18" ht="12.6" customHeight="1">
      <c r="A710" s="31">
        <v>39407</v>
      </c>
      <c r="B710" s="64" t="s">
        <v>63</v>
      </c>
      <c r="C710" s="90">
        <v>6.9399999999999989E-2</v>
      </c>
      <c r="D710" s="44" t="str">
        <f>IF(MONTH(A710)=MONTH(A711),"-",VLOOKUP(A710,'F03 inputs'!$AQ$8:$AV$3003,5))</f>
        <v>-</v>
      </c>
      <c r="E710" s="44" t="str">
        <f>IF(MONTH(A710)=MONTH(A711),"-",VLOOKUP(A710,'F03 inputs'!$AQ$8:$AV$3003,6))</f>
        <v>-</v>
      </c>
      <c r="F710" s="32">
        <f>VLOOKUP(B710,'F03 inputs'!$AW$9:$AZ$3003,3)</f>
        <v>1.0157363190677327E-5</v>
      </c>
      <c r="G710" s="32">
        <f>VLOOKUP(B710,'F03 inputs'!$AW$9:$AZ$3003,4)</f>
        <v>1.4326568460011261E-5</v>
      </c>
      <c r="I710" s="32">
        <f t="shared" ref="I710:I773" si="66">IF(D710&lt;&gt;"-",D710,I709+F710)</f>
        <v>1.0579765556318061E-2</v>
      </c>
      <c r="J710" s="32">
        <f t="shared" ref="J710:J773" si="67">C710+I710</f>
        <v>7.9979765556318055E-2</v>
      </c>
      <c r="K710" s="88">
        <f t="shared" ref="K710:K773" si="68">EFFECT(J710,2)</f>
        <v>8.1578956280929038E-2</v>
      </c>
      <c r="M710" s="32">
        <f t="shared" ref="M710:M773" si="69">IF(E710&lt;&gt;"-",E710,M709+G710)</f>
        <v>1.2744887194353131E-2</v>
      </c>
      <c r="N710" s="32">
        <f t="shared" ref="N710:N773" si="70">C710+M710</f>
        <v>8.2144887194353117E-2</v>
      </c>
      <c r="O710" s="43">
        <f t="shared" ref="O710:O773" si="71">EFFECT(N710,2)</f>
        <v>8.3831832817396368E-2</v>
      </c>
      <c r="Q710" s="78"/>
      <c r="R710" s="75"/>
    </row>
    <row r="711" spans="1:18" ht="12.6" customHeight="1">
      <c r="A711" s="31">
        <v>39408</v>
      </c>
      <c r="B711" s="64" t="s">
        <v>63</v>
      </c>
      <c r="C711" s="90">
        <v>6.9000000000000006E-2</v>
      </c>
      <c r="D711" s="44" t="str">
        <f>IF(MONTH(A711)=MONTH(A712),"-",VLOOKUP(A711,'F03 inputs'!$AQ$8:$AV$3003,5))</f>
        <v>-</v>
      </c>
      <c r="E711" s="44" t="str">
        <f>IF(MONTH(A711)=MONTH(A712),"-",VLOOKUP(A711,'F03 inputs'!$AQ$8:$AV$3003,6))</f>
        <v>-</v>
      </c>
      <c r="F711" s="32">
        <f>VLOOKUP(B711,'F03 inputs'!$AW$9:$AZ$3003,3)</f>
        <v>1.0157363190677327E-5</v>
      </c>
      <c r="G711" s="32">
        <f>VLOOKUP(B711,'F03 inputs'!$AW$9:$AZ$3003,4)</f>
        <v>1.4326568460011261E-5</v>
      </c>
      <c r="I711" s="32">
        <f t="shared" si="66"/>
        <v>1.0589922919508738E-2</v>
      </c>
      <c r="J711" s="32">
        <f t="shared" si="67"/>
        <v>7.958992291950874E-2</v>
      </c>
      <c r="K711" s="88">
        <f t="shared" si="68"/>
        <v>8.1173561877092126E-2</v>
      </c>
      <c r="M711" s="32">
        <f t="shared" si="69"/>
        <v>1.2759213762813143E-2</v>
      </c>
      <c r="N711" s="32">
        <f t="shared" si="70"/>
        <v>8.1759213762813143E-2</v>
      </c>
      <c r="O711" s="43">
        <f t="shared" si="71"/>
        <v>8.3430356021591434E-2</v>
      </c>
      <c r="Q711" s="78"/>
      <c r="R711" s="75"/>
    </row>
    <row r="712" spans="1:18" ht="12.6" customHeight="1">
      <c r="A712" s="31">
        <v>39409</v>
      </c>
      <c r="B712" s="64" t="s">
        <v>63</v>
      </c>
      <c r="C712" s="90">
        <v>6.8600000000000008E-2</v>
      </c>
      <c r="D712" s="44" t="str">
        <f>IF(MONTH(A712)=MONTH(A713),"-",VLOOKUP(A712,'F03 inputs'!$AQ$8:$AV$3003,5))</f>
        <v>-</v>
      </c>
      <c r="E712" s="44" t="str">
        <f>IF(MONTH(A712)=MONTH(A713),"-",VLOOKUP(A712,'F03 inputs'!$AQ$8:$AV$3003,6))</f>
        <v>-</v>
      </c>
      <c r="F712" s="32">
        <f>VLOOKUP(B712,'F03 inputs'!$AW$9:$AZ$3003,3)</f>
        <v>1.0157363190677327E-5</v>
      </c>
      <c r="G712" s="32">
        <f>VLOOKUP(B712,'F03 inputs'!$AW$9:$AZ$3003,4)</f>
        <v>1.4326568460011261E-5</v>
      </c>
      <c r="I712" s="32">
        <f t="shared" si="66"/>
        <v>1.0600080282699416E-2</v>
      </c>
      <c r="J712" s="32">
        <f t="shared" si="67"/>
        <v>7.9200080282699425E-2</v>
      </c>
      <c r="K712" s="88">
        <f t="shared" si="68"/>
        <v>8.0768243461895928E-2</v>
      </c>
      <c r="M712" s="32">
        <f t="shared" si="69"/>
        <v>1.2773540331273155E-2</v>
      </c>
      <c r="N712" s="32">
        <f t="shared" si="70"/>
        <v>8.137354033127317E-2</v>
      </c>
      <c r="O712" s="43">
        <f t="shared" si="71"/>
        <v>8.3028953597784616E-2</v>
      </c>
      <c r="Q712" s="78"/>
      <c r="R712" s="75"/>
    </row>
    <row r="713" spans="1:18" ht="12.6" customHeight="1">
      <c r="A713" s="31">
        <v>39412</v>
      </c>
      <c r="B713" s="64" t="s">
        <v>63</v>
      </c>
      <c r="C713" s="90">
        <v>6.9199999999999998E-2</v>
      </c>
      <c r="D713" s="44" t="str">
        <f>IF(MONTH(A713)=MONTH(A714),"-",VLOOKUP(A713,'F03 inputs'!$AQ$8:$AV$3003,5))</f>
        <v>-</v>
      </c>
      <c r="E713" s="44" t="str">
        <f>IF(MONTH(A713)=MONTH(A714),"-",VLOOKUP(A713,'F03 inputs'!$AQ$8:$AV$3003,6))</f>
        <v>-</v>
      </c>
      <c r="F713" s="32">
        <f>VLOOKUP(B713,'F03 inputs'!$AW$9:$AZ$3003,3)</f>
        <v>1.0157363190677327E-5</v>
      </c>
      <c r="G713" s="32">
        <f>VLOOKUP(B713,'F03 inputs'!$AW$9:$AZ$3003,4)</f>
        <v>1.4326568460011261E-5</v>
      </c>
      <c r="I713" s="32">
        <f t="shared" si="66"/>
        <v>1.0610237645890093E-2</v>
      </c>
      <c r="J713" s="32">
        <f t="shared" si="67"/>
        <v>7.9810237645890098E-2</v>
      </c>
      <c r="K713" s="88">
        <f t="shared" si="68"/>
        <v>8.1402656154163644E-2</v>
      </c>
      <c r="M713" s="32">
        <f t="shared" si="69"/>
        <v>1.2787866899733167E-2</v>
      </c>
      <c r="N713" s="32">
        <f t="shared" si="70"/>
        <v>8.1987866899733169E-2</v>
      </c>
      <c r="O713" s="43">
        <f t="shared" si="71"/>
        <v>8.3668369479425131E-2</v>
      </c>
      <c r="Q713" s="78"/>
      <c r="R713" s="75"/>
    </row>
    <row r="714" spans="1:18" ht="12.6" customHeight="1">
      <c r="A714" s="31">
        <v>39413</v>
      </c>
      <c r="B714" s="64" t="s">
        <v>63</v>
      </c>
      <c r="C714" s="90">
        <v>6.8149999999999988E-2</v>
      </c>
      <c r="D714" s="44" t="str">
        <f>IF(MONTH(A714)=MONTH(A715),"-",VLOOKUP(A714,'F03 inputs'!$AQ$8:$AV$3003,5))</f>
        <v>-</v>
      </c>
      <c r="E714" s="44" t="str">
        <f>IF(MONTH(A714)=MONTH(A715),"-",VLOOKUP(A714,'F03 inputs'!$AQ$8:$AV$3003,6))</f>
        <v>-</v>
      </c>
      <c r="F714" s="32">
        <f>VLOOKUP(B714,'F03 inputs'!$AW$9:$AZ$3003,3)</f>
        <v>1.0157363190677327E-5</v>
      </c>
      <c r="G714" s="32">
        <f>VLOOKUP(B714,'F03 inputs'!$AW$9:$AZ$3003,4)</f>
        <v>1.4326568460011261E-5</v>
      </c>
      <c r="I714" s="32">
        <f t="shared" si="66"/>
        <v>1.062039500908077E-2</v>
      </c>
      <c r="J714" s="32">
        <f t="shared" si="67"/>
        <v>7.8770395009080757E-2</v>
      </c>
      <c r="K714" s="88">
        <f t="shared" si="68"/>
        <v>8.0321588791552267E-2</v>
      </c>
      <c r="M714" s="32">
        <f t="shared" si="69"/>
        <v>1.2802193468193179E-2</v>
      </c>
      <c r="N714" s="32">
        <f t="shared" si="70"/>
        <v>8.095219346819317E-2</v>
      </c>
      <c r="O714" s="43">
        <f t="shared" si="71"/>
        <v>8.2590507875021313E-2</v>
      </c>
      <c r="Q714" s="78"/>
      <c r="R714" s="75"/>
    </row>
    <row r="715" spans="1:18" ht="12.6" customHeight="1">
      <c r="A715" s="31">
        <v>39414</v>
      </c>
      <c r="B715" s="64" t="s">
        <v>63</v>
      </c>
      <c r="C715" s="90">
        <v>6.8400000000000002E-2</v>
      </c>
      <c r="D715" s="44" t="str">
        <f>IF(MONTH(A715)=MONTH(A716),"-",VLOOKUP(A715,'F03 inputs'!$AQ$8:$AV$3003,5))</f>
        <v>-</v>
      </c>
      <c r="E715" s="44" t="str">
        <f>IF(MONTH(A715)=MONTH(A716),"-",VLOOKUP(A715,'F03 inputs'!$AQ$8:$AV$3003,6))</f>
        <v>-</v>
      </c>
      <c r="F715" s="32">
        <f>VLOOKUP(B715,'F03 inputs'!$AW$9:$AZ$3003,3)</f>
        <v>1.0157363190677327E-5</v>
      </c>
      <c r="G715" s="32">
        <f>VLOOKUP(B715,'F03 inputs'!$AW$9:$AZ$3003,4)</f>
        <v>1.4326568460011261E-5</v>
      </c>
      <c r="I715" s="32">
        <f t="shared" si="66"/>
        <v>1.0630552372271448E-2</v>
      </c>
      <c r="J715" s="32">
        <f t="shared" si="67"/>
        <v>7.9030552372271454E-2</v>
      </c>
      <c r="K715" s="88">
        <f t="shared" si="68"/>
        <v>8.0592009424337974E-2</v>
      </c>
      <c r="M715" s="32">
        <f t="shared" si="69"/>
        <v>1.2816520036653191E-2</v>
      </c>
      <c r="N715" s="32">
        <f t="shared" si="70"/>
        <v>8.1216520036653195E-2</v>
      </c>
      <c r="O715" s="43">
        <f t="shared" si="71"/>
        <v>8.2865550818369327E-2</v>
      </c>
      <c r="Q715" s="78"/>
      <c r="R715" s="75"/>
    </row>
    <row r="716" spans="1:18" ht="12.6" customHeight="1">
      <c r="A716" s="31">
        <v>39415</v>
      </c>
      <c r="B716" s="64" t="s">
        <v>63</v>
      </c>
      <c r="C716" s="90">
        <v>6.8900000000000003E-2</v>
      </c>
      <c r="D716" s="44" t="str">
        <f>IF(MONTH(A716)=MONTH(A717),"-",VLOOKUP(A716,'F03 inputs'!$AQ$8:$AV$3003,5))</f>
        <v>-</v>
      </c>
      <c r="E716" s="44" t="str">
        <f>IF(MONTH(A716)=MONTH(A717),"-",VLOOKUP(A716,'F03 inputs'!$AQ$8:$AV$3003,6))</f>
        <v>-</v>
      </c>
      <c r="F716" s="32">
        <f>VLOOKUP(B716,'F03 inputs'!$AW$9:$AZ$3003,3)</f>
        <v>1.0157363190677327E-5</v>
      </c>
      <c r="G716" s="32">
        <f>VLOOKUP(B716,'F03 inputs'!$AW$9:$AZ$3003,4)</f>
        <v>1.4326568460011261E-5</v>
      </c>
      <c r="I716" s="32">
        <f t="shared" si="66"/>
        <v>1.0640709735462125E-2</v>
      </c>
      <c r="J716" s="32">
        <f t="shared" si="67"/>
        <v>7.9540709735462123E-2</v>
      </c>
      <c r="K716" s="88">
        <f t="shared" si="68"/>
        <v>8.1122390861767313E-2</v>
      </c>
      <c r="M716" s="32">
        <f t="shared" si="69"/>
        <v>1.2830846605113203E-2</v>
      </c>
      <c r="N716" s="32">
        <f t="shared" si="70"/>
        <v>8.1730846605113205E-2</v>
      </c>
      <c r="O716" s="43">
        <f t="shared" si="71"/>
        <v>8.3400829426810486E-2</v>
      </c>
      <c r="Q716" s="78"/>
      <c r="R716" s="75"/>
    </row>
    <row r="717" spans="1:18" ht="12.6" customHeight="1">
      <c r="A717" s="31">
        <v>39416</v>
      </c>
      <c r="B717" s="64" t="s">
        <v>63</v>
      </c>
      <c r="C717" s="90">
        <v>6.9449999999999998E-2</v>
      </c>
      <c r="D717" s="44">
        <f>IF(MONTH(A717)=MONTH(A718),"-",VLOOKUP(A717,'F03 inputs'!$AQ$8:$AV$3003,5))</f>
        <v>1.0650867098652801E-2</v>
      </c>
      <c r="E717" s="44">
        <f>IF(MONTH(A717)=MONTH(A718),"-",VLOOKUP(A717,'F03 inputs'!$AQ$8:$AV$3003,6))</f>
        <v>1.2845173173573199E-2</v>
      </c>
      <c r="F717" s="32">
        <f>VLOOKUP(B717,'F03 inputs'!$AW$9:$AZ$3003,3)</f>
        <v>1.0157363190677327E-5</v>
      </c>
      <c r="G717" s="32">
        <f>VLOOKUP(B717,'F03 inputs'!$AW$9:$AZ$3003,4)</f>
        <v>1.4326568460011261E-5</v>
      </c>
      <c r="I717" s="32">
        <f t="shared" si="66"/>
        <v>1.0650867098652801E-2</v>
      </c>
      <c r="J717" s="32">
        <f t="shared" si="67"/>
        <v>8.01008670986528E-2</v>
      </c>
      <c r="K717" s="88">
        <f t="shared" si="68"/>
        <v>8.1704904326141747E-2</v>
      </c>
      <c r="M717" s="32">
        <f t="shared" si="69"/>
        <v>1.2845173173573199E-2</v>
      </c>
      <c r="N717" s="32">
        <f t="shared" si="70"/>
        <v>8.2295173173573197E-2</v>
      </c>
      <c r="O717" s="43">
        <f t="shared" si="71"/>
        <v>8.3988297055490158E-2</v>
      </c>
      <c r="Q717" s="78"/>
      <c r="R717" s="75"/>
    </row>
    <row r="718" spans="1:18" ht="12.6" customHeight="1">
      <c r="A718" s="31">
        <v>39419</v>
      </c>
      <c r="B718" s="64" t="s">
        <v>64</v>
      </c>
      <c r="C718" s="90">
        <v>6.9249999999999992E-2</v>
      </c>
      <c r="D718" s="44" t="str">
        <f>IF(MONTH(A718)=MONTH(A719),"-",VLOOKUP(A718,'F03 inputs'!$AQ$8:$AV$3003,5))</f>
        <v>-</v>
      </c>
      <c r="E718" s="44" t="str">
        <f>IF(MONTH(A718)=MONTH(A719),"-",VLOOKUP(A718,'F03 inputs'!$AQ$8:$AV$3003,6))</f>
        <v>-</v>
      </c>
      <c r="F718" s="32">
        <f>VLOOKUP(B718,'F03 inputs'!$AW$9:$AZ$3003,3)</f>
        <v>1.7232322275455257E-4</v>
      </c>
      <c r="G718" s="32">
        <f>VLOOKUP(B718,'F03 inputs'!$AW$9:$AZ$3003,4)</f>
        <v>2.0195724160779486E-4</v>
      </c>
      <c r="I718" s="32">
        <f t="shared" si="66"/>
        <v>1.0823190321407354E-2</v>
      </c>
      <c r="J718" s="32">
        <f t="shared" si="67"/>
        <v>8.0073190321407348E-2</v>
      </c>
      <c r="K718" s="88">
        <f t="shared" si="68"/>
        <v>8.1676119273469183E-2</v>
      </c>
      <c r="M718" s="32">
        <f t="shared" si="69"/>
        <v>1.3047130415180994E-2</v>
      </c>
      <c r="N718" s="32">
        <f t="shared" si="70"/>
        <v>8.2297130415180983E-2</v>
      </c>
      <c r="O718" s="43">
        <f t="shared" si="71"/>
        <v>8.3990334833824232E-2</v>
      </c>
      <c r="Q718" s="78"/>
      <c r="R718" s="75"/>
    </row>
    <row r="719" spans="1:18" ht="12.6" customHeight="1">
      <c r="A719" s="31">
        <v>39420</v>
      </c>
      <c r="B719" s="64" t="s">
        <v>64</v>
      </c>
      <c r="C719" s="90">
        <v>6.9350000000000009E-2</v>
      </c>
      <c r="D719" s="44" t="str">
        <f>IF(MONTH(A719)=MONTH(A720),"-",VLOOKUP(A719,'F03 inputs'!$AQ$8:$AV$3003,5))</f>
        <v>-</v>
      </c>
      <c r="E719" s="44" t="str">
        <f>IF(MONTH(A719)=MONTH(A720),"-",VLOOKUP(A719,'F03 inputs'!$AQ$8:$AV$3003,6))</f>
        <v>-</v>
      </c>
      <c r="F719" s="32">
        <f>VLOOKUP(B719,'F03 inputs'!$AW$9:$AZ$3003,3)</f>
        <v>1.7232322275455257E-4</v>
      </c>
      <c r="G719" s="32">
        <f>VLOOKUP(B719,'F03 inputs'!$AW$9:$AZ$3003,4)</f>
        <v>2.0195724160779486E-4</v>
      </c>
      <c r="I719" s="32">
        <f t="shared" si="66"/>
        <v>1.0995513544161907E-2</v>
      </c>
      <c r="J719" s="32">
        <f t="shared" si="67"/>
        <v>8.0345513544161917E-2</v>
      </c>
      <c r="K719" s="88">
        <f t="shared" si="68"/>
        <v>8.1959363930830476E-2</v>
      </c>
      <c r="M719" s="32">
        <f t="shared" si="69"/>
        <v>1.324908765678879E-2</v>
      </c>
      <c r="N719" s="32">
        <f t="shared" si="70"/>
        <v>8.2599087656788805E-2</v>
      </c>
      <c r="O719" s="43">
        <f t="shared" si="71"/>
        <v>8.4304739977222098E-2</v>
      </c>
      <c r="Q719" s="78"/>
      <c r="R719" s="75"/>
    </row>
    <row r="720" spans="1:18" ht="12.6" customHeight="1">
      <c r="A720" s="31">
        <v>39421</v>
      </c>
      <c r="B720" s="64" t="s">
        <v>64</v>
      </c>
      <c r="C720" s="90">
        <v>6.88E-2</v>
      </c>
      <c r="D720" s="44" t="str">
        <f>IF(MONTH(A720)=MONTH(A721),"-",VLOOKUP(A720,'F03 inputs'!$AQ$8:$AV$3003,5))</f>
        <v>-</v>
      </c>
      <c r="E720" s="44" t="str">
        <f>IF(MONTH(A720)=MONTH(A721),"-",VLOOKUP(A720,'F03 inputs'!$AQ$8:$AV$3003,6))</f>
        <v>-</v>
      </c>
      <c r="F720" s="32">
        <f>VLOOKUP(B720,'F03 inputs'!$AW$9:$AZ$3003,3)</f>
        <v>1.7232322275455257E-4</v>
      </c>
      <c r="G720" s="32">
        <f>VLOOKUP(B720,'F03 inputs'!$AW$9:$AZ$3003,4)</f>
        <v>2.0195724160779486E-4</v>
      </c>
      <c r="I720" s="32">
        <f t="shared" si="66"/>
        <v>1.116783676691646E-2</v>
      </c>
      <c r="J720" s="32">
        <f t="shared" si="67"/>
        <v>7.9967836766916461E-2</v>
      </c>
      <c r="K720" s="88">
        <f t="shared" si="68"/>
        <v>8.1566550496211532E-2</v>
      </c>
      <c r="M720" s="32">
        <f t="shared" si="69"/>
        <v>1.3451044898396585E-2</v>
      </c>
      <c r="N720" s="32">
        <f t="shared" si="70"/>
        <v>8.2251044898396589E-2</v>
      </c>
      <c r="O720" s="43">
        <f t="shared" si="71"/>
        <v>8.3942353495115807E-2</v>
      </c>
      <c r="Q720" s="78"/>
      <c r="R720" s="75"/>
    </row>
    <row r="721" spans="1:18" ht="12.6" customHeight="1">
      <c r="A721" s="31">
        <v>39422</v>
      </c>
      <c r="B721" s="64" t="s">
        <v>64</v>
      </c>
      <c r="C721" s="90">
        <v>6.8849999999999995E-2</v>
      </c>
      <c r="D721" s="44" t="str">
        <f>IF(MONTH(A721)=MONTH(A722),"-",VLOOKUP(A721,'F03 inputs'!$AQ$8:$AV$3003,5))</f>
        <v>-</v>
      </c>
      <c r="E721" s="44" t="str">
        <f>IF(MONTH(A721)=MONTH(A722),"-",VLOOKUP(A721,'F03 inputs'!$AQ$8:$AV$3003,6))</f>
        <v>-</v>
      </c>
      <c r="F721" s="32">
        <f>VLOOKUP(B721,'F03 inputs'!$AW$9:$AZ$3003,3)</f>
        <v>1.7232322275455257E-4</v>
      </c>
      <c r="G721" s="32">
        <f>VLOOKUP(B721,'F03 inputs'!$AW$9:$AZ$3003,4)</f>
        <v>2.0195724160779486E-4</v>
      </c>
      <c r="I721" s="32">
        <f t="shared" si="66"/>
        <v>1.1340159989671013E-2</v>
      </c>
      <c r="J721" s="32">
        <f t="shared" si="67"/>
        <v>8.0190159989671009E-2</v>
      </c>
      <c r="K721" s="88">
        <f t="shared" si="68"/>
        <v>8.1797775429462982E-2</v>
      </c>
      <c r="M721" s="32">
        <f t="shared" si="69"/>
        <v>1.3653002140004381E-2</v>
      </c>
      <c r="N721" s="32">
        <f t="shared" si="70"/>
        <v>8.2503002140004375E-2</v>
      </c>
      <c r="O721" s="43">
        <f t="shared" si="71"/>
        <v>8.420468848053253E-2</v>
      </c>
      <c r="Q721" s="78"/>
      <c r="R721" s="75"/>
    </row>
    <row r="722" spans="1:18" ht="12.6" customHeight="1">
      <c r="A722" s="31">
        <v>39423</v>
      </c>
      <c r="B722" s="64" t="s">
        <v>64</v>
      </c>
      <c r="C722" s="90">
        <v>6.9249999999999992E-2</v>
      </c>
      <c r="D722" s="44" t="str">
        <f>IF(MONTH(A722)=MONTH(A723),"-",VLOOKUP(A722,'F03 inputs'!$AQ$8:$AV$3003,5))</f>
        <v>-</v>
      </c>
      <c r="E722" s="44" t="str">
        <f>IF(MONTH(A722)=MONTH(A723),"-",VLOOKUP(A722,'F03 inputs'!$AQ$8:$AV$3003,6))</f>
        <v>-</v>
      </c>
      <c r="F722" s="32">
        <f>VLOOKUP(B722,'F03 inputs'!$AW$9:$AZ$3003,3)</f>
        <v>1.7232322275455257E-4</v>
      </c>
      <c r="G722" s="32">
        <f>VLOOKUP(B722,'F03 inputs'!$AW$9:$AZ$3003,4)</f>
        <v>2.0195724160779486E-4</v>
      </c>
      <c r="I722" s="32">
        <f t="shared" si="66"/>
        <v>1.1512483212425565E-2</v>
      </c>
      <c r="J722" s="32">
        <f t="shared" si="67"/>
        <v>8.0762483212425559E-2</v>
      </c>
      <c r="K722" s="88">
        <f t="shared" si="68"/>
        <v>8.2393127886084994E-2</v>
      </c>
      <c r="M722" s="32">
        <f t="shared" si="69"/>
        <v>1.3854959381612176E-2</v>
      </c>
      <c r="N722" s="32">
        <f t="shared" si="70"/>
        <v>8.3104959381612165E-2</v>
      </c>
      <c r="O722" s="43">
        <f t="shared" si="71"/>
        <v>8.4831567950066855E-2</v>
      </c>
      <c r="Q722" s="78"/>
      <c r="R722" s="75"/>
    </row>
    <row r="723" spans="1:18" ht="12.6" customHeight="1">
      <c r="A723" s="31">
        <v>39426</v>
      </c>
      <c r="B723" s="64" t="s">
        <v>64</v>
      </c>
      <c r="C723" s="90">
        <v>7.0449999999999999E-2</v>
      </c>
      <c r="D723" s="44" t="str">
        <f>IF(MONTH(A723)=MONTH(A724),"-",VLOOKUP(A723,'F03 inputs'!$AQ$8:$AV$3003,5))</f>
        <v>-</v>
      </c>
      <c r="E723" s="44" t="str">
        <f>IF(MONTH(A723)=MONTH(A724),"-",VLOOKUP(A723,'F03 inputs'!$AQ$8:$AV$3003,6))</f>
        <v>-</v>
      </c>
      <c r="F723" s="32">
        <f>VLOOKUP(B723,'F03 inputs'!$AW$9:$AZ$3003,3)</f>
        <v>1.7232322275455257E-4</v>
      </c>
      <c r="G723" s="32">
        <f>VLOOKUP(B723,'F03 inputs'!$AW$9:$AZ$3003,4)</f>
        <v>2.0195724160779486E-4</v>
      </c>
      <c r="I723" s="32">
        <f t="shared" si="66"/>
        <v>1.1684806435180118E-2</v>
      </c>
      <c r="J723" s="32">
        <f t="shared" si="67"/>
        <v>8.2134806435180119E-2</v>
      </c>
      <c r="K723" s="88">
        <f t="shared" si="68"/>
        <v>8.382133804221592E-2</v>
      </c>
      <c r="M723" s="32">
        <f t="shared" si="69"/>
        <v>1.4056916623219971E-2</v>
      </c>
      <c r="N723" s="32">
        <f t="shared" si="70"/>
        <v>8.4506916623219963E-2</v>
      </c>
      <c r="O723" s="43">
        <f t="shared" si="71"/>
        <v>8.6292271362511164E-2</v>
      </c>
      <c r="Q723" s="78"/>
      <c r="R723" s="75"/>
    </row>
    <row r="724" spans="1:18" ht="12.6" customHeight="1">
      <c r="A724" s="31">
        <v>39427</v>
      </c>
      <c r="B724" s="64" t="s">
        <v>64</v>
      </c>
      <c r="C724" s="90">
        <v>7.1500000000000008E-2</v>
      </c>
      <c r="D724" s="44" t="str">
        <f>IF(MONTH(A724)=MONTH(A725),"-",VLOOKUP(A724,'F03 inputs'!$AQ$8:$AV$3003,5))</f>
        <v>-</v>
      </c>
      <c r="E724" s="44" t="str">
        <f>IF(MONTH(A724)=MONTH(A725),"-",VLOOKUP(A724,'F03 inputs'!$AQ$8:$AV$3003,6))</f>
        <v>-</v>
      </c>
      <c r="F724" s="32">
        <f>VLOOKUP(B724,'F03 inputs'!$AW$9:$AZ$3003,3)</f>
        <v>1.7232322275455257E-4</v>
      </c>
      <c r="G724" s="32">
        <f>VLOOKUP(B724,'F03 inputs'!$AW$9:$AZ$3003,4)</f>
        <v>2.0195724160779486E-4</v>
      </c>
      <c r="I724" s="32">
        <f t="shared" si="66"/>
        <v>1.1857129657934671E-2</v>
      </c>
      <c r="J724" s="32">
        <f t="shared" si="67"/>
        <v>8.3357129657934681E-2</v>
      </c>
      <c r="K724" s="88">
        <f t="shared" si="68"/>
        <v>8.5094232424137051E-2</v>
      </c>
      <c r="M724" s="32">
        <f t="shared" si="69"/>
        <v>1.4258873864827767E-2</v>
      </c>
      <c r="N724" s="32">
        <f t="shared" si="70"/>
        <v>8.5758873864827778E-2</v>
      </c>
      <c r="O724" s="43">
        <f t="shared" si="71"/>
        <v>8.7597519976468696E-2</v>
      </c>
      <c r="Q724" s="78"/>
      <c r="R724" s="75"/>
    </row>
    <row r="725" spans="1:18" ht="12.6" customHeight="1">
      <c r="A725" s="31">
        <v>39428</v>
      </c>
      <c r="B725" s="64" t="s">
        <v>64</v>
      </c>
      <c r="C725" s="90">
        <v>7.0949999999999999E-2</v>
      </c>
      <c r="D725" s="44" t="str">
        <f>IF(MONTH(A725)=MONTH(A726),"-",VLOOKUP(A725,'F03 inputs'!$AQ$8:$AV$3003,5))</f>
        <v>-</v>
      </c>
      <c r="E725" s="44" t="str">
        <f>IF(MONTH(A725)=MONTH(A726),"-",VLOOKUP(A725,'F03 inputs'!$AQ$8:$AV$3003,6))</f>
        <v>-</v>
      </c>
      <c r="F725" s="32">
        <f>VLOOKUP(B725,'F03 inputs'!$AW$9:$AZ$3003,3)</f>
        <v>1.7232322275455257E-4</v>
      </c>
      <c r="G725" s="32">
        <f>VLOOKUP(B725,'F03 inputs'!$AW$9:$AZ$3003,4)</f>
        <v>2.0195724160779486E-4</v>
      </c>
      <c r="I725" s="32">
        <f t="shared" si="66"/>
        <v>1.2029452880689224E-2</v>
      </c>
      <c r="J725" s="32">
        <f t="shared" si="67"/>
        <v>8.2979452880689225E-2</v>
      </c>
      <c r="K725" s="88">
        <f t="shared" si="68"/>
        <v>8.4700850280784001E-2</v>
      </c>
      <c r="M725" s="32">
        <f t="shared" si="69"/>
        <v>1.4460831106435562E-2</v>
      </c>
      <c r="N725" s="32">
        <f t="shared" si="70"/>
        <v>8.5410831106435561E-2</v>
      </c>
      <c r="O725" s="43">
        <f t="shared" si="71"/>
        <v>8.723458362400871E-2</v>
      </c>
      <c r="Q725" s="78"/>
      <c r="R725" s="75"/>
    </row>
    <row r="726" spans="1:18" ht="12.6" customHeight="1">
      <c r="A726" s="31">
        <v>39429</v>
      </c>
      <c r="B726" s="64" t="s">
        <v>64</v>
      </c>
      <c r="C726" s="90">
        <v>7.1300000000000002E-2</v>
      </c>
      <c r="D726" s="44" t="str">
        <f>IF(MONTH(A726)=MONTH(A727),"-",VLOOKUP(A726,'F03 inputs'!$AQ$8:$AV$3003,5))</f>
        <v>-</v>
      </c>
      <c r="E726" s="44" t="str">
        <f>IF(MONTH(A726)=MONTH(A727),"-",VLOOKUP(A726,'F03 inputs'!$AQ$8:$AV$3003,6))</f>
        <v>-</v>
      </c>
      <c r="F726" s="32">
        <f>VLOOKUP(B726,'F03 inputs'!$AW$9:$AZ$3003,3)</f>
        <v>1.7232322275455257E-4</v>
      </c>
      <c r="G726" s="32">
        <f>VLOOKUP(B726,'F03 inputs'!$AW$9:$AZ$3003,4)</f>
        <v>2.0195724160779486E-4</v>
      </c>
      <c r="I726" s="32">
        <f t="shared" si="66"/>
        <v>1.2201776103443777E-2</v>
      </c>
      <c r="J726" s="32">
        <f t="shared" si="67"/>
        <v>8.3501776103443781E-2</v>
      </c>
      <c r="K726" s="88">
        <f t="shared" si="68"/>
        <v>8.5244912756551106E-2</v>
      </c>
      <c r="M726" s="32">
        <f t="shared" si="69"/>
        <v>1.4662788348043358E-2</v>
      </c>
      <c r="N726" s="32">
        <f t="shared" si="70"/>
        <v>8.5962788348043356E-2</v>
      </c>
      <c r="O726" s="43">
        <f t="shared" si="71"/>
        <v>8.7810188593185678E-2</v>
      </c>
      <c r="Q726" s="78"/>
      <c r="R726" s="75"/>
    </row>
    <row r="727" spans="1:18" ht="12.6" customHeight="1">
      <c r="A727" s="31">
        <v>39430</v>
      </c>
      <c r="B727" s="64" t="s">
        <v>64</v>
      </c>
      <c r="C727" s="90">
        <v>7.0999999999999994E-2</v>
      </c>
      <c r="D727" s="44" t="str">
        <f>IF(MONTH(A727)=MONTH(A728),"-",VLOOKUP(A727,'F03 inputs'!$AQ$8:$AV$3003,5))</f>
        <v>-</v>
      </c>
      <c r="E727" s="44" t="str">
        <f>IF(MONTH(A727)=MONTH(A728),"-",VLOOKUP(A727,'F03 inputs'!$AQ$8:$AV$3003,6))</f>
        <v>-</v>
      </c>
      <c r="F727" s="32">
        <f>VLOOKUP(B727,'F03 inputs'!$AW$9:$AZ$3003,3)</f>
        <v>1.7232322275455257E-4</v>
      </c>
      <c r="G727" s="32">
        <f>VLOOKUP(B727,'F03 inputs'!$AW$9:$AZ$3003,4)</f>
        <v>2.0195724160779486E-4</v>
      </c>
      <c r="I727" s="32">
        <f t="shared" si="66"/>
        <v>1.237409932619833E-2</v>
      </c>
      <c r="J727" s="32">
        <f t="shared" si="67"/>
        <v>8.3374099326198325E-2</v>
      </c>
      <c r="K727" s="88">
        <f t="shared" si="68"/>
        <v>8.511190943581215E-2</v>
      </c>
      <c r="M727" s="32">
        <f t="shared" si="69"/>
        <v>1.4864745589651153E-2</v>
      </c>
      <c r="N727" s="32">
        <f t="shared" si="70"/>
        <v>8.5864745589651154E-2</v>
      </c>
      <c r="O727" s="43">
        <f t="shared" si="71"/>
        <v>8.770793422344525E-2</v>
      </c>
      <c r="Q727" s="78"/>
      <c r="R727" s="75"/>
    </row>
    <row r="728" spans="1:18" ht="12.6" customHeight="1">
      <c r="A728" s="31">
        <v>39433</v>
      </c>
      <c r="B728" s="64" t="s">
        <v>64</v>
      </c>
      <c r="C728" s="90">
        <v>7.1099999999999997E-2</v>
      </c>
      <c r="D728" s="44" t="str">
        <f>IF(MONTH(A728)=MONTH(A729),"-",VLOOKUP(A728,'F03 inputs'!$AQ$8:$AV$3003,5))</f>
        <v>-</v>
      </c>
      <c r="E728" s="44" t="str">
        <f>IF(MONTH(A728)=MONTH(A729),"-",VLOOKUP(A728,'F03 inputs'!$AQ$8:$AV$3003,6))</f>
        <v>-</v>
      </c>
      <c r="F728" s="32">
        <f>VLOOKUP(B728,'F03 inputs'!$AW$9:$AZ$3003,3)</f>
        <v>1.7232322275455257E-4</v>
      </c>
      <c r="G728" s="32">
        <f>VLOOKUP(B728,'F03 inputs'!$AW$9:$AZ$3003,4)</f>
        <v>2.0195724160779486E-4</v>
      </c>
      <c r="I728" s="32">
        <f t="shared" si="66"/>
        <v>1.2546422548952883E-2</v>
      </c>
      <c r="J728" s="32">
        <f t="shared" si="67"/>
        <v>8.3646422548952881E-2</v>
      </c>
      <c r="K728" s="88">
        <f t="shared" si="68"/>
        <v>8.5395603550262544E-2</v>
      </c>
      <c r="M728" s="32">
        <f t="shared" si="69"/>
        <v>1.5066702831258948E-2</v>
      </c>
      <c r="N728" s="32">
        <f t="shared" si="70"/>
        <v>8.6166702831258948E-2</v>
      </c>
      <c r="O728" s="43">
        <f t="shared" si="71"/>
        <v>8.8022878000461491E-2</v>
      </c>
      <c r="Q728" s="78"/>
      <c r="R728" s="75"/>
    </row>
    <row r="729" spans="1:18" ht="12.6" customHeight="1">
      <c r="A729" s="31">
        <v>39434</v>
      </c>
      <c r="B729" s="64" t="s">
        <v>64</v>
      </c>
      <c r="C729" s="90">
        <v>7.1500000000000008E-2</v>
      </c>
      <c r="D729" s="44" t="str">
        <f>IF(MONTH(A729)=MONTH(A730),"-",VLOOKUP(A729,'F03 inputs'!$AQ$8:$AV$3003,5))</f>
        <v>-</v>
      </c>
      <c r="E729" s="44" t="str">
        <f>IF(MONTH(A729)=MONTH(A730),"-",VLOOKUP(A729,'F03 inputs'!$AQ$8:$AV$3003,6))</f>
        <v>-</v>
      </c>
      <c r="F729" s="32">
        <f>VLOOKUP(B729,'F03 inputs'!$AW$9:$AZ$3003,3)</f>
        <v>1.7232322275455257E-4</v>
      </c>
      <c r="G729" s="32">
        <f>VLOOKUP(B729,'F03 inputs'!$AW$9:$AZ$3003,4)</f>
        <v>2.0195724160779486E-4</v>
      </c>
      <c r="I729" s="32">
        <f t="shared" si="66"/>
        <v>1.2718745771707436E-2</v>
      </c>
      <c r="J729" s="32">
        <f t="shared" si="67"/>
        <v>8.4218745771707446E-2</v>
      </c>
      <c r="K729" s="88">
        <f t="shared" si="68"/>
        <v>8.599194505654717E-2</v>
      </c>
      <c r="M729" s="32">
        <f t="shared" si="69"/>
        <v>1.5268660072866744E-2</v>
      </c>
      <c r="N729" s="32">
        <f t="shared" si="70"/>
        <v>8.6768660072866752E-2</v>
      </c>
      <c r="O729" s="43">
        <f t="shared" si="71"/>
        <v>8.8650860165576884E-2</v>
      </c>
      <c r="Q729" s="78"/>
      <c r="R729" s="75"/>
    </row>
    <row r="730" spans="1:18" ht="12.6" customHeight="1">
      <c r="A730" s="31">
        <v>39435</v>
      </c>
      <c r="B730" s="64" t="s">
        <v>64</v>
      </c>
      <c r="C730" s="90">
        <v>7.1550000000000002E-2</v>
      </c>
      <c r="D730" s="44" t="str">
        <f>IF(MONTH(A730)=MONTH(A731),"-",VLOOKUP(A730,'F03 inputs'!$AQ$8:$AV$3003,5))</f>
        <v>-</v>
      </c>
      <c r="E730" s="44" t="str">
        <f>IF(MONTH(A730)=MONTH(A731),"-",VLOOKUP(A730,'F03 inputs'!$AQ$8:$AV$3003,6))</f>
        <v>-</v>
      </c>
      <c r="F730" s="32">
        <f>VLOOKUP(B730,'F03 inputs'!$AW$9:$AZ$3003,3)</f>
        <v>1.7232322275455257E-4</v>
      </c>
      <c r="G730" s="32">
        <f>VLOOKUP(B730,'F03 inputs'!$AW$9:$AZ$3003,4)</f>
        <v>2.0195724160779486E-4</v>
      </c>
      <c r="I730" s="32">
        <f t="shared" si="66"/>
        <v>1.2891068994461989E-2</v>
      </c>
      <c r="J730" s="32">
        <f t="shared" si="67"/>
        <v>8.4441068994461993E-2</v>
      </c>
      <c r="K730" s="88">
        <f t="shared" si="68"/>
        <v>8.62236425276941E-2</v>
      </c>
      <c r="M730" s="32">
        <f t="shared" si="69"/>
        <v>1.5470617314474539E-2</v>
      </c>
      <c r="N730" s="32">
        <f t="shared" si="70"/>
        <v>8.7020617314474538E-2</v>
      </c>
      <c r="O730" s="43">
        <f t="shared" si="71"/>
        <v>8.8913764273922613E-2</v>
      </c>
      <c r="Q730" s="78"/>
      <c r="R730" s="75"/>
    </row>
    <row r="731" spans="1:18" ht="12.6" customHeight="1">
      <c r="A731" s="31">
        <v>39436</v>
      </c>
      <c r="B731" s="64" t="s">
        <v>64</v>
      </c>
      <c r="C731" s="90">
        <v>7.0900000000000005E-2</v>
      </c>
      <c r="D731" s="44" t="str">
        <f>IF(MONTH(A731)=MONTH(A732),"-",VLOOKUP(A731,'F03 inputs'!$AQ$8:$AV$3003,5))</f>
        <v>-</v>
      </c>
      <c r="E731" s="44" t="str">
        <f>IF(MONTH(A731)=MONTH(A732),"-",VLOOKUP(A731,'F03 inputs'!$AQ$8:$AV$3003,6))</f>
        <v>-</v>
      </c>
      <c r="F731" s="32">
        <f>VLOOKUP(B731,'F03 inputs'!$AW$9:$AZ$3003,3)</f>
        <v>1.7232322275455257E-4</v>
      </c>
      <c r="G731" s="32">
        <f>VLOOKUP(B731,'F03 inputs'!$AW$9:$AZ$3003,4)</f>
        <v>2.0195724160779486E-4</v>
      </c>
      <c r="I731" s="32">
        <f t="shared" si="66"/>
        <v>1.3063392217216542E-2</v>
      </c>
      <c r="J731" s="32">
        <f t="shared" si="67"/>
        <v>8.3963392217216548E-2</v>
      </c>
      <c r="K731" s="88">
        <f t="shared" si="68"/>
        <v>8.5725855025372333E-2</v>
      </c>
      <c r="M731" s="32">
        <f t="shared" si="69"/>
        <v>1.5672574556082335E-2</v>
      </c>
      <c r="N731" s="32">
        <f t="shared" si="70"/>
        <v>8.6572574556082332E-2</v>
      </c>
      <c r="O731" s="43">
        <f t="shared" si="71"/>
        <v>8.8446277222399283E-2</v>
      </c>
      <c r="Q731" s="78"/>
      <c r="R731" s="75"/>
    </row>
    <row r="732" spans="1:18" ht="12.6" customHeight="1">
      <c r="A732" s="31">
        <v>39437</v>
      </c>
      <c r="B732" s="64" t="s">
        <v>64</v>
      </c>
      <c r="C732" s="90">
        <v>7.1199999999999999E-2</v>
      </c>
      <c r="D732" s="44" t="str">
        <f>IF(MONTH(A732)=MONTH(A733),"-",VLOOKUP(A732,'F03 inputs'!$AQ$8:$AV$3003,5))</f>
        <v>-</v>
      </c>
      <c r="E732" s="44" t="str">
        <f>IF(MONTH(A732)=MONTH(A733),"-",VLOOKUP(A732,'F03 inputs'!$AQ$8:$AV$3003,6))</f>
        <v>-</v>
      </c>
      <c r="F732" s="32">
        <f>VLOOKUP(B732,'F03 inputs'!$AW$9:$AZ$3003,3)</f>
        <v>1.7232322275455257E-4</v>
      </c>
      <c r="G732" s="32">
        <f>VLOOKUP(B732,'F03 inputs'!$AW$9:$AZ$3003,4)</f>
        <v>2.0195724160779486E-4</v>
      </c>
      <c r="I732" s="32">
        <f t="shared" si="66"/>
        <v>1.3235715439971095E-2</v>
      </c>
      <c r="J732" s="32">
        <f t="shared" si="67"/>
        <v>8.4435715439971096E-2</v>
      </c>
      <c r="K732" s="88">
        <f t="shared" si="68"/>
        <v>8.6218062950436325E-2</v>
      </c>
      <c r="M732" s="32">
        <f t="shared" si="69"/>
        <v>1.587453179769013E-2</v>
      </c>
      <c r="N732" s="32">
        <f t="shared" si="70"/>
        <v>8.7074531797690133E-2</v>
      </c>
      <c r="O732" s="43">
        <f t="shared" si="71"/>
        <v>8.8970025319637047E-2</v>
      </c>
      <c r="Q732" s="78"/>
      <c r="R732" s="75"/>
    </row>
    <row r="733" spans="1:18" ht="12.6" customHeight="1">
      <c r="A733" s="31">
        <v>39440</v>
      </c>
      <c r="B733" s="64" t="s">
        <v>64</v>
      </c>
      <c r="C733" s="90">
        <v>7.2149999999999992E-2</v>
      </c>
      <c r="D733" s="44" t="str">
        <f>IF(MONTH(A733)=MONTH(A734),"-",VLOOKUP(A733,'F03 inputs'!$AQ$8:$AV$3003,5))</f>
        <v>-</v>
      </c>
      <c r="E733" s="44" t="str">
        <f>IF(MONTH(A733)=MONTH(A734),"-",VLOOKUP(A733,'F03 inputs'!$AQ$8:$AV$3003,6))</f>
        <v>-</v>
      </c>
      <c r="F733" s="32">
        <f>VLOOKUP(B733,'F03 inputs'!$AW$9:$AZ$3003,3)</f>
        <v>1.7232322275455257E-4</v>
      </c>
      <c r="G733" s="32">
        <f>VLOOKUP(B733,'F03 inputs'!$AW$9:$AZ$3003,4)</f>
        <v>2.0195724160779486E-4</v>
      </c>
      <c r="I733" s="32">
        <f t="shared" si="66"/>
        <v>1.3408038662725648E-2</v>
      </c>
      <c r="J733" s="32">
        <f t="shared" si="67"/>
        <v>8.5558038662725641E-2</v>
      </c>
      <c r="K733" s="88">
        <f t="shared" si="68"/>
        <v>8.7388083157678764E-2</v>
      </c>
      <c r="M733" s="32">
        <f t="shared" si="69"/>
        <v>1.6076489039297925E-2</v>
      </c>
      <c r="N733" s="32">
        <f t="shared" si="70"/>
        <v>8.8226489039297917E-2</v>
      </c>
      <c r="O733" s="43">
        <f t="shared" si="71"/>
        <v>9.0172467381348431E-2</v>
      </c>
      <c r="Q733" s="78"/>
      <c r="R733" s="75"/>
    </row>
    <row r="734" spans="1:18" ht="12.6" customHeight="1">
      <c r="A734" s="31">
        <v>39443</v>
      </c>
      <c r="B734" s="64" t="s">
        <v>64</v>
      </c>
      <c r="C734" s="90">
        <v>7.2599999999999998E-2</v>
      </c>
      <c r="D734" s="44" t="str">
        <f>IF(MONTH(A734)=MONTH(A735),"-",VLOOKUP(A734,'F03 inputs'!$AQ$8:$AV$3003,5))</f>
        <v>-</v>
      </c>
      <c r="E734" s="44" t="str">
        <f>IF(MONTH(A734)=MONTH(A735),"-",VLOOKUP(A734,'F03 inputs'!$AQ$8:$AV$3003,6))</f>
        <v>-</v>
      </c>
      <c r="F734" s="32">
        <f>VLOOKUP(B734,'F03 inputs'!$AW$9:$AZ$3003,3)</f>
        <v>1.7232322275455257E-4</v>
      </c>
      <c r="G734" s="32">
        <f>VLOOKUP(B734,'F03 inputs'!$AW$9:$AZ$3003,4)</f>
        <v>2.0195724160779486E-4</v>
      </c>
      <c r="I734" s="32">
        <f t="shared" si="66"/>
        <v>1.35803618854802E-2</v>
      </c>
      <c r="J734" s="32">
        <f t="shared" si="67"/>
        <v>8.61803618854802E-2</v>
      </c>
      <c r="K734" s="88">
        <f t="shared" si="68"/>
        <v>8.8037125579158548E-2</v>
      </c>
      <c r="M734" s="32">
        <f t="shared" si="69"/>
        <v>1.6278446280905721E-2</v>
      </c>
      <c r="N734" s="32">
        <f t="shared" si="70"/>
        <v>8.8878446280905715E-2</v>
      </c>
      <c r="O734" s="43">
        <f t="shared" si="71"/>
        <v>9.0853290834232769E-2</v>
      </c>
      <c r="Q734" s="78"/>
      <c r="R734" s="75"/>
    </row>
    <row r="735" spans="1:18" ht="12.6" customHeight="1">
      <c r="A735" s="31">
        <v>39444</v>
      </c>
      <c r="B735" s="64" t="s">
        <v>64</v>
      </c>
      <c r="C735" s="90">
        <v>7.2349999999999998E-2</v>
      </c>
      <c r="D735" s="44" t="str">
        <f>IF(MONTH(A735)=MONTH(A736),"-",VLOOKUP(A735,'F03 inputs'!$AQ$8:$AV$3003,5))</f>
        <v>-</v>
      </c>
      <c r="E735" s="44" t="str">
        <f>IF(MONTH(A735)=MONTH(A736),"-",VLOOKUP(A735,'F03 inputs'!$AQ$8:$AV$3003,6))</f>
        <v>-</v>
      </c>
      <c r="F735" s="32">
        <f>VLOOKUP(B735,'F03 inputs'!$AW$9:$AZ$3003,3)</f>
        <v>1.7232322275455257E-4</v>
      </c>
      <c r="G735" s="32">
        <f>VLOOKUP(B735,'F03 inputs'!$AW$9:$AZ$3003,4)</f>
        <v>2.0195724160779486E-4</v>
      </c>
      <c r="I735" s="32">
        <f t="shared" si="66"/>
        <v>1.3752685108234753E-2</v>
      </c>
      <c r="J735" s="32">
        <f t="shared" si="67"/>
        <v>8.6102685108234753E-2</v>
      </c>
      <c r="K735" s="88">
        <f t="shared" si="68"/>
        <v>8.7956103203946867E-2</v>
      </c>
      <c r="M735" s="32">
        <f t="shared" si="69"/>
        <v>1.6480403522513516E-2</v>
      </c>
      <c r="N735" s="32">
        <f t="shared" si="70"/>
        <v>8.8830403522513507E-2</v>
      </c>
      <c r="O735" s="43">
        <f t="shared" si="71"/>
        <v>9.0803113670006486E-2</v>
      </c>
      <c r="Q735" s="78"/>
      <c r="R735" s="75"/>
    </row>
    <row r="736" spans="1:18" ht="12.6" customHeight="1">
      <c r="A736" s="31">
        <v>39447</v>
      </c>
      <c r="B736" s="64" t="s">
        <v>64</v>
      </c>
      <c r="C736" s="90">
        <v>7.17E-2</v>
      </c>
      <c r="D736" s="44">
        <f>IF(MONTH(A736)=MONTH(A737),"-",VLOOKUP(A736,'F03 inputs'!$AQ$8:$AV$3003,5))</f>
        <v>1.3925008330989299E-2</v>
      </c>
      <c r="E736" s="44">
        <f>IF(MONTH(A736)=MONTH(A737),"-",VLOOKUP(A736,'F03 inputs'!$AQ$8:$AV$3003,6))</f>
        <v>1.6682360764121301E-2</v>
      </c>
      <c r="F736" s="32">
        <f>VLOOKUP(B736,'F03 inputs'!$AW$9:$AZ$3003,3)</f>
        <v>1.7232322275455257E-4</v>
      </c>
      <c r="G736" s="32">
        <f>VLOOKUP(B736,'F03 inputs'!$AW$9:$AZ$3003,4)</f>
        <v>2.0195724160779486E-4</v>
      </c>
      <c r="I736" s="32">
        <f t="shared" si="66"/>
        <v>1.3925008330989299E-2</v>
      </c>
      <c r="J736" s="32">
        <f t="shared" si="67"/>
        <v>8.5625008330989294E-2</v>
      </c>
      <c r="K736" s="88">
        <f t="shared" si="68"/>
        <v>8.7457918843909965E-2</v>
      </c>
      <c r="M736" s="32">
        <f t="shared" si="69"/>
        <v>1.6682360764121301E-2</v>
      </c>
      <c r="N736" s="32">
        <f t="shared" si="70"/>
        <v>8.8382360764121301E-2</v>
      </c>
      <c r="O736" s="43">
        <f t="shared" si="71"/>
        <v>9.0335221187681336E-2</v>
      </c>
      <c r="Q736" s="78"/>
      <c r="R736" s="75"/>
    </row>
    <row r="737" spans="1:18" ht="12.6" customHeight="1">
      <c r="A737" s="31">
        <v>39449</v>
      </c>
      <c r="B737" s="64" t="s">
        <v>65</v>
      </c>
      <c r="C737" s="90">
        <v>7.1650000000000005E-2</v>
      </c>
      <c r="D737" s="44" t="str">
        <f>IF(MONTH(A737)=MONTH(A738),"-",VLOOKUP(A737,'F03 inputs'!$AQ$8:$AV$3003,5))</f>
        <v>-</v>
      </c>
      <c r="E737" s="44" t="str">
        <f>IF(MONTH(A737)=MONTH(A738),"-",VLOOKUP(A737,'F03 inputs'!$AQ$8:$AV$3003,6))</f>
        <v>-</v>
      </c>
      <c r="F737" s="32">
        <f>VLOOKUP(B737,'F03 inputs'!$AW$9:$AZ$3003,3)</f>
        <v>-4.8755125015241074E-7</v>
      </c>
      <c r="G737" s="32">
        <f>VLOOKUP(B737,'F03 inputs'!$AW$9:$AZ$3003,4)</f>
        <v>-3.5356309443007701E-5</v>
      </c>
      <c r="I737" s="32">
        <f t="shared" si="66"/>
        <v>1.3924520779739148E-2</v>
      </c>
      <c r="J737" s="32">
        <f t="shared" si="67"/>
        <v>8.5574520779739149E-2</v>
      </c>
      <c r="K737" s="88">
        <f t="shared" si="68"/>
        <v>8.7405270431409665E-2</v>
      </c>
      <c r="M737" s="32">
        <f t="shared" si="69"/>
        <v>1.6647004454678295E-2</v>
      </c>
      <c r="N737" s="32">
        <f t="shared" si="70"/>
        <v>8.8297004454678307E-2</v>
      </c>
      <c r="O737" s="43">
        <f t="shared" si="71"/>
        <v>9.0246094703595681E-2</v>
      </c>
      <c r="Q737" s="78"/>
      <c r="R737" s="75"/>
    </row>
    <row r="738" spans="1:18" ht="12.6" customHeight="1">
      <c r="A738" s="31">
        <v>39450</v>
      </c>
      <c r="B738" s="64" t="s">
        <v>65</v>
      </c>
      <c r="C738" s="90">
        <v>6.9900000000000004E-2</v>
      </c>
      <c r="D738" s="44" t="str">
        <f>IF(MONTH(A738)=MONTH(A739),"-",VLOOKUP(A738,'F03 inputs'!$AQ$8:$AV$3003,5))</f>
        <v>-</v>
      </c>
      <c r="E738" s="44" t="str">
        <f>IF(MONTH(A738)=MONTH(A739),"-",VLOOKUP(A738,'F03 inputs'!$AQ$8:$AV$3003,6))</f>
        <v>-</v>
      </c>
      <c r="F738" s="32">
        <f>VLOOKUP(B738,'F03 inputs'!$AW$9:$AZ$3003,3)</f>
        <v>-4.8755125015241074E-7</v>
      </c>
      <c r="G738" s="32">
        <f>VLOOKUP(B738,'F03 inputs'!$AW$9:$AZ$3003,4)</f>
        <v>-3.5356309443007701E-5</v>
      </c>
      <c r="I738" s="32">
        <f t="shared" si="66"/>
        <v>1.3924033228488996E-2</v>
      </c>
      <c r="J738" s="32">
        <f t="shared" si="67"/>
        <v>8.3824033228488998E-2</v>
      </c>
      <c r="K738" s="88">
        <f t="shared" si="68"/>
        <v>8.5580650365161937E-2</v>
      </c>
      <c r="M738" s="32">
        <f t="shared" si="69"/>
        <v>1.6611648145235289E-2</v>
      </c>
      <c r="N738" s="32">
        <f t="shared" si="70"/>
        <v>8.6511648145235293E-2</v>
      </c>
      <c r="O738" s="43">
        <f t="shared" si="71"/>
        <v>8.838271446143664E-2</v>
      </c>
      <c r="Q738" s="78"/>
      <c r="R738" s="75"/>
    </row>
    <row r="739" spans="1:18" ht="12.6" customHeight="1">
      <c r="A739" s="31">
        <v>39451</v>
      </c>
      <c r="B739" s="64" t="s">
        <v>65</v>
      </c>
      <c r="C739" s="90">
        <v>6.9850000000000009E-2</v>
      </c>
      <c r="D739" s="44" t="str">
        <f>IF(MONTH(A739)=MONTH(A740),"-",VLOOKUP(A739,'F03 inputs'!$AQ$8:$AV$3003,5))</f>
        <v>-</v>
      </c>
      <c r="E739" s="44" t="str">
        <f>IF(MONTH(A739)=MONTH(A740),"-",VLOOKUP(A739,'F03 inputs'!$AQ$8:$AV$3003,6))</f>
        <v>-</v>
      </c>
      <c r="F739" s="32">
        <f>VLOOKUP(B739,'F03 inputs'!$AW$9:$AZ$3003,3)</f>
        <v>-4.8755125015241074E-7</v>
      </c>
      <c r="G739" s="32">
        <f>VLOOKUP(B739,'F03 inputs'!$AW$9:$AZ$3003,4)</f>
        <v>-3.5356309443007701E-5</v>
      </c>
      <c r="I739" s="32">
        <f t="shared" si="66"/>
        <v>1.3923545677238844E-2</v>
      </c>
      <c r="J739" s="32">
        <f t="shared" si="67"/>
        <v>8.3773545677238853E-2</v>
      </c>
      <c r="K739" s="88">
        <f t="shared" si="68"/>
        <v>8.5528047416072894E-2</v>
      </c>
      <c r="M739" s="32">
        <f t="shared" si="69"/>
        <v>1.6576291835792283E-2</v>
      </c>
      <c r="N739" s="32">
        <f t="shared" si="70"/>
        <v>8.6426291835792285E-2</v>
      </c>
      <c r="O739" s="43">
        <f t="shared" si="71"/>
        <v>8.8293667815913635E-2</v>
      </c>
      <c r="Q739" s="78"/>
      <c r="R739" s="75"/>
    </row>
    <row r="740" spans="1:18" ht="12.6" customHeight="1">
      <c r="A740" s="31">
        <v>39454</v>
      </c>
      <c r="B740" s="64" t="s">
        <v>65</v>
      </c>
      <c r="C740" s="90">
        <v>6.9449999999999998E-2</v>
      </c>
      <c r="D740" s="44" t="str">
        <f>IF(MONTH(A740)=MONTH(A741),"-",VLOOKUP(A740,'F03 inputs'!$AQ$8:$AV$3003,5))</f>
        <v>-</v>
      </c>
      <c r="E740" s="44" t="str">
        <f>IF(MONTH(A740)=MONTH(A741),"-",VLOOKUP(A740,'F03 inputs'!$AQ$8:$AV$3003,6))</f>
        <v>-</v>
      </c>
      <c r="F740" s="32">
        <f>VLOOKUP(B740,'F03 inputs'!$AW$9:$AZ$3003,3)</f>
        <v>-4.8755125015241074E-7</v>
      </c>
      <c r="G740" s="32">
        <f>VLOOKUP(B740,'F03 inputs'!$AW$9:$AZ$3003,4)</f>
        <v>-3.5356309443007701E-5</v>
      </c>
      <c r="I740" s="32">
        <f t="shared" si="66"/>
        <v>1.3923058125988692E-2</v>
      </c>
      <c r="J740" s="32">
        <f t="shared" si="67"/>
        <v>8.3373058125988692E-2</v>
      </c>
      <c r="K740" s="88">
        <f t="shared" si="68"/>
        <v>8.5110824831308607E-2</v>
      </c>
      <c r="M740" s="32">
        <f t="shared" si="69"/>
        <v>1.6540935526349276E-2</v>
      </c>
      <c r="N740" s="32">
        <f t="shared" si="70"/>
        <v>8.5990935526349274E-2</v>
      </c>
      <c r="O740" s="43">
        <f t="shared" si="71"/>
        <v>8.7839545774523353E-2</v>
      </c>
      <c r="Q740" s="78"/>
      <c r="R740" s="75"/>
    </row>
    <row r="741" spans="1:18" ht="12.6" customHeight="1">
      <c r="A741" s="31">
        <v>39455</v>
      </c>
      <c r="B741" s="64" t="s">
        <v>65</v>
      </c>
      <c r="C741" s="90">
        <v>6.9650000000000004E-2</v>
      </c>
      <c r="D741" s="44" t="str">
        <f>IF(MONTH(A741)=MONTH(A742),"-",VLOOKUP(A741,'F03 inputs'!$AQ$8:$AV$3003,5))</f>
        <v>-</v>
      </c>
      <c r="E741" s="44" t="str">
        <f>IF(MONTH(A741)=MONTH(A742),"-",VLOOKUP(A741,'F03 inputs'!$AQ$8:$AV$3003,6))</f>
        <v>-</v>
      </c>
      <c r="F741" s="32">
        <f>VLOOKUP(B741,'F03 inputs'!$AW$9:$AZ$3003,3)</f>
        <v>-4.8755125015241074E-7</v>
      </c>
      <c r="G741" s="32">
        <f>VLOOKUP(B741,'F03 inputs'!$AW$9:$AZ$3003,4)</f>
        <v>-3.5356309443007701E-5</v>
      </c>
      <c r="I741" s="32">
        <f t="shared" si="66"/>
        <v>1.392257057473854E-2</v>
      </c>
      <c r="J741" s="32">
        <f t="shared" si="67"/>
        <v>8.3572570574738547E-2</v>
      </c>
      <c r="K741" s="88">
        <f t="shared" si="68"/>
        <v>8.5318664212856277E-2</v>
      </c>
      <c r="M741" s="32">
        <f t="shared" si="69"/>
        <v>1.650557921690627E-2</v>
      </c>
      <c r="N741" s="32">
        <f t="shared" si="70"/>
        <v>8.6155579216906281E-2</v>
      </c>
      <c r="O741" s="43">
        <f t="shared" si="71"/>
        <v>8.8011275174456394E-2</v>
      </c>
      <c r="Q741" s="78"/>
      <c r="R741" s="75"/>
    </row>
    <row r="742" spans="1:18" ht="12.6" customHeight="1">
      <c r="A742" s="31">
        <v>39456</v>
      </c>
      <c r="B742" s="64" t="s">
        <v>65</v>
      </c>
      <c r="C742" s="90">
        <v>6.9500000000000006E-2</v>
      </c>
      <c r="D742" s="44" t="str">
        <f>IF(MONTH(A742)=MONTH(A743),"-",VLOOKUP(A742,'F03 inputs'!$AQ$8:$AV$3003,5))</f>
        <v>-</v>
      </c>
      <c r="E742" s="44" t="str">
        <f>IF(MONTH(A742)=MONTH(A743),"-",VLOOKUP(A742,'F03 inputs'!$AQ$8:$AV$3003,6))</f>
        <v>-</v>
      </c>
      <c r="F742" s="32">
        <f>VLOOKUP(B742,'F03 inputs'!$AW$9:$AZ$3003,3)</f>
        <v>-4.8755125015241074E-7</v>
      </c>
      <c r="G742" s="32">
        <f>VLOOKUP(B742,'F03 inputs'!$AW$9:$AZ$3003,4)</f>
        <v>-3.5356309443007701E-5</v>
      </c>
      <c r="I742" s="32">
        <f t="shared" si="66"/>
        <v>1.3922083023488388E-2</v>
      </c>
      <c r="J742" s="32">
        <f t="shared" si="67"/>
        <v>8.34220830234884E-2</v>
      </c>
      <c r="K742" s="88">
        <f t="shared" si="68"/>
        <v>8.516189400748253E-2</v>
      </c>
      <c r="M742" s="32">
        <f t="shared" si="69"/>
        <v>1.6470222907463264E-2</v>
      </c>
      <c r="N742" s="32">
        <f t="shared" si="70"/>
        <v>8.597022290746327E-2</v>
      </c>
      <c r="O742" s="43">
        <f t="shared" si="71"/>
        <v>8.7817942714152997E-2</v>
      </c>
      <c r="Q742" s="78"/>
      <c r="R742" s="75"/>
    </row>
    <row r="743" spans="1:18" ht="12.6" customHeight="1">
      <c r="A743" s="31">
        <v>39457</v>
      </c>
      <c r="B743" s="64" t="s">
        <v>65</v>
      </c>
      <c r="C743" s="90">
        <v>6.93E-2</v>
      </c>
      <c r="D743" s="44" t="str">
        <f>IF(MONTH(A743)=MONTH(A744),"-",VLOOKUP(A743,'F03 inputs'!$AQ$8:$AV$3003,5))</f>
        <v>-</v>
      </c>
      <c r="E743" s="44" t="str">
        <f>IF(MONTH(A743)=MONTH(A744),"-",VLOOKUP(A743,'F03 inputs'!$AQ$8:$AV$3003,6))</f>
        <v>-</v>
      </c>
      <c r="F743" s="32">
        <f>VLOOKUP(B743,'F03 inputs'!$AW$9:$AZ$3003,3)</f>
        <v>-4.8755125015241074E-7</v>
      </c>
      <c r="G743" s="32">
        <f>VLOOKUP(B743,'F03 inputs'!$AW$9:$AZ$3003,4)</f>
        <v>-3.5356309443007701E-5</v>
      </c>
      <c r="I743" s="32">
        <f t="shared" si="66"/>
        <v>1.3921595472238237E-2</v>
      </c>
      <c r="J743" s="32">
        <f t="shared" si="67"/>
        <v>8.322159547223823E-2</v>
      </c>
      <c r="K743" s="88">
        <f t="shared" si="68"/>
        <v>8.4953053960474367E-2</v>
      </c>
      <c r="M743" s="32">
        <f t="shared" si="69"/>
        <v>1.6434866598020258E-2</v>
      </c>
      <c r="N743" s="32">
        <f t="shared" si="70"/>
        <v>8.5734866598020265E-2</v>
      </c>
      <c r="O743" s="43">
        <f t="shared" si="71"/>
        <v>8.7572483435665482E-2</v>
      </c>
      <c r="Q743" s="78"/>
      <c r="R743" s="75"/>
    </row>
    <row r="744" spans="1:18" ht="12.6" customHeight="1">
      <c r="A744" s="31">
        <v>39458</v>
      </c>
      <c r="B744" s="64" t="s">
        <v>65</v>
      </c>
      <c r="C744" s="90">
        <v>6.9599999999999995E-2</v>
      </c>
      <c r="D744" s="44" t="str">
        <f>IF(MONTH(A744)=MONTH(A745),"-",VLOOKUP(A744,'F03 inputs'!$AQ$8:$AV$3003,5))</f>
        <v>-</v>
      </c>
      <c r="E744" s="44" t="str">
        <f>IF(MONTH(A744)=MONTH(A745),"-",VLOOKUP(A744,'F03 inputs'!$AQ$8:$AV$3003,6))</f>
        <v>-</v>
      </c>
      <c r="F744" s="32">
        <f>VLOOKUP(B744,'F03 inputs'!$AW$9:$AZ$3003,3)</f>
        <v>-4.8755125015241074E-7</v>
      </c>
      <c r="G744" s="32">
        <f>VLOOKUP(B744,'F03 inputs'!$AW$9:$AZ$3003,4)</f>
        <v>-3.5356309443007701E-5</v>
      </c>
      <c r="I744" s="32">
        <f t="shared" si="66"/>
        <v>1.3921107920988085E-2</v>
      </c>
      <c r="J744" s="32">
        <f t="shared" si="67"/>
        <v>8.3521107920988075E-2</v>
      </c>
      <c r="K744" s="88">
        <f t="shared" si="68"/>
        <v>8.5265051788075308E-2</v>
      </c>
      <c r="M744" s="32">
        <f t="shared" si="69"/>
        <v>1.6399510288577251E-2</v>
      </c>
      <c r="N744" s="32">
        <f t="shared" si="70"/>
        <v>8.5999510288577247E-2</v>
      </c>
      <c r="O744" s="43">
        <f t="shared" si="71"/>
        <v>8.7848489231046045E-2</v>
      </c>
      <c r="Q744" s="78"/>
      <c r="R744" s="75"/>
    </row>
    <row r="745" spans="1:18" ht="12.6" customHeight="1">
      <c r="A745" s="31">
        <v>39461</v>
      </c>
      <c r="B745" s="64" t="s">
        <v>65</v>
      </c>
      <c r="C745" s="90">
        <v>6.9099999999999995E-2</v>
      </c>
      <c r="D745" s="44" t="str">
        <f>IF(MONTH(A745)=MONTH(A746),"-",VLOOKUP(A745,'F03 inputs'!$AQ$8:$AV$3003,5))</f>
        <v>-</v>
      </c>
      <c r="E745" s="44" t="str">
        <f>IF(MONTH(A745)=MONTH(A746),"-",VLOOKUP(A745,'F03 inputs'!$AQ$8:$AV$3003,6))</f>
        <v>-</v>
      </c>
      <c r="F745" s="32">
        <f>VLOOKUP(B745,'F03 inputs'!$AW$9:$AZ$3003,3)</f>
        <v>-4.8755125015241074E-7</v>
      </c>
      <c r="G745" s="32">
        <f>VLOOKUP(B745,'F03 inputs'!$AW$9:$AZ$3003,4)</f>
        <v>-3.5356309443007701E-5</v>
      </c>
      <c r="I745" s="32">
        <f t="shared" si="66"/>
        <v>1.3920620369737933E-2</v>
      </c>
      <c r="J745" s="32">
        <f t="shared" si="67"/>
        <v>8.3020620369737924E-2</v>
      </c>
      <c r="K745" s="88">
        <f t="shared" si="68"/>
        <v>8.4743726221382154E-2</v>
      </c>
      <c r="M745" s="32">
        <f t="shared" si="69"/>
        <v>1.6364153979134245E-2</v>
      </c>
      <c r="N745" s="32">
        <f t="shared" si="70"/>
        <v>8.5464153979134233E-2</v>
      </c>
      <c r="O745" s="43">
        <f t="shared" si="71"/>
        <v>8.7290184382976532E-2</v>
      </c>
      <c r="Q745" s="78"/>
      <c r="R745" s="75"/>
    </row>
    <row r="746" spans="1:18" ht="12.6" customHeight="1">
      <c r="A746" s="31">
        <v>39462</v>
      </c>
      <c r="B746" s="64" t="s">
        <v>65</v>
      </c>
      <c r="C746" s="90">
        <v>6.9000000000000006E-2</v>
      </c>
      <c r="D746" s="44" t="str">
        <f>IF(MONTH(A746)=MONTH(A747),"-",VLOOKUP(A746,'F03 inputs'!$AQ$8:$AV$3003,5))</f>
        <v>-</v>
      </c>
      <c r="E746" s="44" t="str">
        <f>IF(MONTH(A746)=MONTH(A747),"-",VLOOKUP(A746,'F03 inputs'!$AQ$8:$AV$3003,6))</f>
        <v>-</v>
      </c>
      <c r="F746" s="32">
        <f>VLOOKUP(B746,'F03 inputs'!$AW$9:$AZ$3003,3)</f>
        <v>-4.8755125015241074E-7</v>
      </c>
      <c r="G746" s="32">
        <f>VLOOKUP(B746,'F03 inputs'!$AW$9:$AZ$3003,4)</f>
        <v>-3.5356309443007701E-5</v>
      </c>
      <c r="I746" s="32">
        <f t="shared" si="66"/>
        <v>1.3920132818487781E-2</v>
      </c>
      <c r="J746" s="32">
        <f t="shared" si="67"/>
        <v>8.2920132818487785E-2</v>
      </c>
      <c r="K746" s="88">
        <f t="shared" si="68"/>
        <v>8.4639069925146693E-2</v>
      </c>
      <c r="M746" s="32">
        <f t="shared" si="69"/>
        <v>1.6328797669691239E-2</v>
      </c>
      <c r="N746" s="32">
        <f t="shared" si="70"/>
        <v>8.5328797669691245E-2</v>
      </c>
      <c r="O746" s="43">
        <f t="shared" si="71"/>
        <v>8.7149048597630063E-2</v>
      </c>
      <c r="Q746" s="78"/>
      <c r="R746" s="75"/>
    </row>
    <row r="747" spans="1:18" ht="12.6" customHeight="1">
      <c r="A747" s="31">
        <v>39463</v>
      </c>
      <c r="B747" s="64" t="s">
        <v>65</v>
      </c>
      <c r="C747" s="90">
        <v>6.8000000000000005E-2</v>
      </c>
      <c r="D747" s="44" t="str">
        <f>IF(MONTH(A747)=MONTH(A748),"-",VLOOKUP(A747,'F03 inputs'!$AQ$8:$AV$3003,5))</f>
        <v>-</v>
      </c>
      <c r="E747" s="44" t="str">
        <f>IF(MONTH(A747)=MONTH(A748),"-",VLOOKUP(A747,'F03 inputs'!$AQ$8:$AV$3003,6))</f>
        <v>-</v>
      </c>
      <c r="F747" s="32">
        <f>VLOOKUP(B747,'F03 inputs'!$AW$9:$AZ$3003,3)</f>
        <v>-4.8755125015241074E-7</v>
      </c>
      <c r="G747" s="32">
        <f>VLOOKUP(B747,'F03 inputs'!$AW$9:$AZ$3003,4)</f>
        <v>-3.5356309443007701E-5</v>
      </c>
      <c r="I747" s="32">
        <f t="shared" si="66"/>
        <v>1.3919645267237629E-2</v>
      </c>
      <c r="J747" s="32">
        <f t="shared" si="67"/>
        <v>8.1919645267237634E-2</v>
      </c>
      <c r="K747" s="88">
        <f t="shared" si="68"/>
        <v>8.3597352337414943E-2</v>
      </c>
      <c r="M747" s="32">
        <f t="shared" si="69"/>
        <v>1.6293441360248233E-2</v>
      </c>
      <c r="N747" s="32">
        <f t="shared" si="70"/>
        <v>8.4293441360248245E-2</v>
      </c>
      <c r="O747" s="43">
        <f t="shared" si="71"/>
        <v>8.6069787424336575E-2</v>
      </c>
      <c r="Q747" s="78"/>
      <c r="R747" s="75"/>
    </row>
    <row r="748" spans="1:18" ht="12.6" customHeight="1">
      <c r="A748" s="31">
        <v>39464</v>
      </c>
      <c r="B748" s="64" t="s">
        <v>65</v>
      </c>
      <c r="C748" s="90">
        <v>6.8149999999999988E-2</v>
      </c>
      <c r="D748" s="44" t="str">
        <f>IF(MONTH(A748)=MONTH(A749),"-",VLOOKUP(A748,'F03 inputs'!$AQ$8:$AV$3003,5))</f>
        <v>-</v>
      </c>
      <c r="E748" s="44" t="str">
        <f>IF(MONTH(A748)=MONTH(A749),"-",VLOOKUP(A748,'F03 inputs'!$AQ$8:$AV$3003,6))</f>
        <v>-</v>
      </c>
      <c r="F748" s="32">
        <f>VLOOKUP(B748,'F03 inputs'!$AW$9:$AZ$3003,3)</f>
        <v>-4.8755125015241074E-7</v>
      </c>
      <c r="G748" s="32">
        <f>VLOOKUP(B748,'F03 inputs'!$AW$9:$AZ$3003,4)</f>
        <v>-3.5356309443007701E-5</v>
      </c>
      <c r="I748" s="32">
        <f t="shared" si="66"/>
        <v>1.3919157715987477E-2</v>
      </c>
      <c r="J748" s="32">
        <f t="shared" si="67"/>
        <v>8.2069157715987467E-2</v>
      </c>
      <c r="K748" s="88">
        <f t="shared" si="68"/>
        <v>8.3752994378040402E-2</v>
      </c>
      <c r="M748" s="32">
        <f t="shared" si="69"/>
        <v>1.6258085050805227E-2</v>
      </c>
      <c r="N748" s="32">
        <f t="shared" si="70"/>
        <v>8.4408085050805215E-2</v>
      </c>
      <c r="O748" s="43">
        <f t="shared" si="71"/>
        <v>8.6189266256291308E-2</v>
      </c>
      <c r="Q748" s="78"/>
      <c r="R748" s="75"/>
    </row>
    <row r="749" spans="1:18" ht="12.6" customHeight="1">
      <c r="A749" s="31">
        <v>39465</v>
      </c>
      <c r="B749" s="64" t="s">
        <v>65</v>
      </c>
      <c r="C749" s="90">
        <v>6.83E-2</v>
      </c>
      <c r="D749" s="44" t="str">
        <f>IF(MONTH(A749)=MONTH(A750),"-",VLOOKUP(A749,'F03 inputs'!$AQ$8:$AV$3003,5))</f>
        <v>-</v>
      </c>
      <c r="E749" s="44" t="str">
        <f>IF(MONTH(A749)=MONTH(A750),"-",VLOOKUP(A749,'F03 inputs'!$AQ$8:$AV$3003,6))</f>
        <v>-</v>
      </c>
      <c r="F749" s="32">
        <f>VLOOKUP(B749,'F03 inputs'!$AW$9:$AZ$3003,3)</f>
        <v>-4.8755125015241074E-7</v>
      </c>
      <c r="G749" s="32">
        <f>VLOOKUP(B749,'F03 inputs'!$AW$9:$AZ$3003,4)</f>
        <v>-3.5356309443007701E-5</v>
      </c>
      <c r="I749" s="32">
        <f t="shared" si="66"/>
        <v>1.3918670164737326E-2</v>
      </c>
      <c r="J749" s="32">
        <f t="shared" si="67"/>
        <v>8.2218670164737329E-2</v>
      </c>
      <c r="K749" s="88">
        <f t="shared" si="68"/>
        <v>8.3908647595651642E-2</v>
      </c>
      <c r="M749" s="32">
        <f t="shared" si="69"/>
        <v>1.622272874136222E-2</v>
      </c>
      <c r="N749" s="32">
        <f t="shared" si="70"/>
        <v>8.4522728741362213E-2</v>
      </c>
      <c r="O749" s="43">
        <f t="shared" si="71"/>
        <v>8.6308751659833538E-2</v>
      </c>
      <c r="Q749" s="78"/>
      <c r="R749" s="75"/>
    </row>
    <row r="750" spans="1:18" ht="12.6" customHeight="1">
      <c r="A750" s="31">
        <v>39468</v>
      </c>
      <c r="B750" s="64" t="s">
        <v>65</v>
      </c>
      <c r="C750" s="90">
        <v>6.8349999999999994E-2</v>
      </c>
      <c r="D750" s="44" t="str">
        <f>IF(MONTH(A750)=MONTH(A751),"-",VLOOKUP(A750,'F03 inputs'!$AQ$8:$AV$3003,5))</f>
        <v>-</v>
      </c>
      <c r="E750" s="44" t="str">
        <f>IF(MONTH(A750)=MONTH(A751),"-",VLOOKUP(A750,'F03 inputs'!$AQ$8:$AV$3003,6))</f>
        <v>-</v>
      </c>
      <c r="F750" s="32">
        <f>VLOOKUP(B750,'F03 inputs'!$AW$9:$AZ$3003,3)</f>
        <v>-4.8755125015241074E-7</v>
      </c>
      <c r="G750" s="32">
        <f>VLOOKUP(B750,'F03 inputs'!$AW$9:$AZ$3003,4)</f>
        <v>-3.5356309443007701E-5</v>
      </c>
      <c r="I750" s="32">
        <f t="shared" si="66"/>
        <v>1.3918182613487174E-2</v>
      </c>
      <c r="J750" s="32">
        <f t="shared" si="67"/>
        <v>8.2268182613487173E-2</v>
      </c>
      <c r="K750" s="88">
        <f t="shared" si="68"/>
        <v>8.3960196081118488E-2</v>
      </c>
      <c r="M750" s="32">
        <f t="shared" si="69"/>
        <v>1.6187372431919214E-2</v>
      </c>
      <c r="N750" s="32">
        <f t="shared" si="70"/>
        <v>8.4537372431919208E-2</v>
      </c>
      <c r="O750" s="43">
        <f t="shared" si="71"/>
        <v>8.6324014266342397E-2</v>
      </c>
      <c r="Q750" s="78"/>
      <c r="R750" s="75"/>
    </row>
    <row r="751" spans="1:18" ht="12.6" customHeight="1">
      <c r="A751" s="31">
        <v>39469</v>
      </c>
      <c r="B751" s="64" t="s">
        <v>65</v>
      </c>
      <c r="C751" s="90">
        <v>6.7199999999999996E-2</v>
      </c>
      <c r="D751" s="44" t="str">
        <f>IF(MONTH(A751)=MONTH(A752),"-",VLOOKUP(A751,'F03 inputs'!$AQ$8:$AV$3003,5))</f>
        <v>-</v>
      </c>
      <c r="E751" s="44" t="str">
        <f>IF(MONTH(A751)=MONTH(A752),"-",VLOOKUP(A751,'F03 inputs'!$AQ$8:$AV$3003,6))</f>
        <v>-</v>
      </c>
      <c r="F751" s="32">
        <f>VLOOKUP(B751,'F03 inputs'!$AW$9:$AZ$3003,3)</f>
        <v>-4.8755125015241074E-7</v>
      </c>
      <c r="G751" s="32">
        <f>VLOOKUP(B751,'F03 inputs'!$AW$9:$AZ$3003,4)</f>
        <v>-3.5356309443007701E-5</v>
      </c>
      <c r="I751" s="32">
        <f t="shared" si="66"/>
        <v>1.3917695062237022E-2</v>
      </c>
      <c r="J751" s="32">
        <f t="shared" si="67"/>
        <v>8.1117695062237011E-2</v>
      </c>
      <c r="K751" s="88">
        <f t="shared" si="68"/>
        <v>8.2762715175289436E-2</v>
      </c>
      <c r="M751" s="32">
        <f t="shared" si="69"/>
        <v>1.6152016122476208E-2</v>
      </c>
      <c r="N751" s="32">
        <f t="shared" si="70"/>
        <v>8.3352016122476197E-2</v>
      </c>
      <c r="O751" s="43">
        <f t="shared" si="71"/>
        <v>8.5088905770396739E-2</v>
      </c>
      <c r="Q751" s="78"/>
      <c r="R751" s="75"/>
    </row>
    <row r="752" spans="1:18" ht="12.6" customHeight="1">
      <c r="A752" s="31">
        <v>39470</v>
      </c>
      <c r="B752" s="64" t="s">
        <v>65</v>
      </c>
      <c r="C752" s="90">
        <v>6.83E-2</v>
      </c>
      <c r="D752" s="44" t="str">
        <f>IF(MONTH(A752)=MONTH(A753),"-",VLOOKUP(A752,'F03 inputs'!$AQ$8:$AV$3003,5))</f>
        <v>-</v>
      </c>
      <c r="E752" s="44" t="str">
        <f>IF(MONTH(A752)=MONTH(A753),"-",VLOOKUP(A752,'F03 inputs'!$AQ$8:$AV$3003,6))</f>
        <v>-</v>
      </c>
      <c r="F752" s="32">
        <f>VLOOKUP(B752,'F03 inputs'!$AW$9:$AZ$3003,3)</f>
        <v>-4.8755125015241074E-7</v>
      </c>
      <c r="G752" s="32">
        <f>VLOOKUP(B752,'F03 inputs'!$AW$9:$AZ$3003,4)</f>
        <v>-3.5356309443007701E-5</v>
      </c>
      <c r="I752" s="32">
        <f t="shared" si="66"/>
        <v>1.391720751098687E-2</v>
      </c>
      <c r="J752" s="32">
        <f t="shared" si="67"/>
        <v>8.2217207510986864E-2</v>
      </c>
      <c r="K752" s="88">
        <f t="shared" si="68"/>
        <v>8.3907124813713319E-2</v>
      </c>
      <c r="M752" s="32">
        <f t="shared" si="69"/>
        <v>1.6116659813033202E-2</v>
      </c>
      <c r="N752" s="32">
        <f t="shared" si="70"/>
        <v>8.4416659813033201E-2</v>
      </c>
      <c r="O752" s="43">
        <f t="shared" si="71"/>
        <v>8.6198202926530465E-2</v>
      </c>
      <c r="Q752" s="78"/>
      <c r="R752" s="75"/>
    </row>
    <row r="753" spans="1:18" ht="12.6" customHeight="1">
      <c r="A753" s="31">
        <v>39471</v>
      </c>
      <c r="B753" s="64" t="s">
        <v>65</v>
      </c>
      <c r="C753" s="90">
        <v>6.8949999999999997E-2</v>
      </c>
      <c r="D753" s="44" t="str">
        <f>IF(MONTH(A753)=MONTH(A754),"-",VLOOKUP(A753,'F03 inputs'!$AQ$8:$AV$3003,5))</f>
        <v>-</v>
      </c>
      <c r="E753" s="44" t="str">
        <f>IF(MONTH(A753)=MONTH(A754),"-",VLOOKUP(A753,'F03 inputs'!$AQ$8:$AV$3003,6))</f>
        <v>-</v>
      </c>
      <c r="F753" s="32">
        <f>VLOOKUP(B753,'F03 inputs'!$AW$9:$AZ$3003,3)</f>
        <v>-4.8755125015241074E-7</v>
      </c>
      <c r="G753" s="32">
        <f>VLOOKUP(B753,'F03 inputs'!$AW$9:$AZ$3003,4)</f>
        <v>-3.5356309443007701E-5</v>
      </c>
      <c r="I753" s="32">
        <f t="shared" si="66"/>
        <v>1.3916719959736718E-2</v>
      </c>
      <c r="J753" s="32">
        <f t="shared" si="67"/>
        <v>8.2866719959736712E-2</v>
      </c>
      <c r="K753" s="88">
        <f t="shared" si="68"/>
        <v>8.4583443278958281E-2</v>
      </c>
      <c r="M753" s="32">
        <f t="shared" si="69"/>
        <v>1.6081303503590196E-2</v>
      </c>
      <c r="N753" s="32">
        <f t="shared" si="70"/>
        <v>8.50313035035902E-2</v>
      </c>
      <c r="O753" s="43">
        <f t="shared" si="71"/>
        <v>8.6838884147470097E-2</v>
      </c>
      <c r="Q753" s="78"/>
      <c r="R753" s="75"/>
    </row>
    <row r="754" spans="1:18" ht="12.6" customHeight="1">
      <c r="A754" s="31">
        <v>39472</v>
      </c>
      <c r="B754" s="64" t="s">
        <v>65</v>
      </c>
      <c r="C754" s="90">
        <v>7.0349999999999996E-2</v>
      </c>
      <c r="D754" s="44" t="str">
        <f>IF(MONTH(A754)=MONTH(A755),"-",VLOOKUP(A754,'F03 inputs'!$AQ$8:$AV$3003,5))</f>
        <v>-</v>
      </c>
      <c r="E754" s="44" t="str">
        <f>IF(MONTH(A754)=MONTH(A755),"-",VLOOKUP(A754,'F03 inputs'!$AQ$8:$AV$3003,6))</f>
        <v>-</v>
      </c>
      <c r="F754" s="32">
        <f>VLOOKUP(B754,'F03 inputs'!$AW$9:$AZ$3003,3)</f>
        <v>-4.8755125015241074E-7</v>
      </c>
      <c r="G754" s="32">
        <f>VLOOKUP(B754,'F03 inputs'!$AW$9:$AZ$3003,4)</f>
        <v>-3.5356309443007701E-5</v>
      </c>
      <c r="I754" s="32">
        <f t="shared" si="66"/>
        <v>1.3916232408486566E-2</v>
      </c>
      <c r="J754" s="32">
        <f t="shared" si="67"/>
        <v>8.426623240848656E-2</v>
      </c>
      <c r="K754" s="88">
        <f t="shared" si="68"/>
        <v>8.6041431889566811E-2</v>
      </c>
      <c r="M754" s="32">
        <f t="shared" si="69"/>
        <v>1.6045947194147189E-2</v>
      </c>
      <c r="N754" s="32">
        <f t="shared" si="70"/>
        <v>8.6395947194147185E-2</v>
      </c>
      <c r="O754" s="43">
        <f t="shared" si="71"/>
        <v>8.8262012117040545E-2</v>
      </c>
      <c r="Q754" s="78"/>
      <c r="R754" s="75"/>
    </row>
    <row r="755" spans="1:18" ht="12.6" customHeight="1">
      <c r="A755" s="31">
        <v>39476</v>
      </c>
      <c r="B755" s="64" t="s">
        <v>65</v>
      </c>
      <c r="C755" s="90">
        <v>6.9249999999999992E-2</v>
      </c>
      <c r="D755" s="44" t="str">
        <f>IF(MONTH(A755)=MONTH(A756),"-",VLOOKUP(A755,'F03 inputs'!$AQ$8:$AV$3003,5))</f>
        <v>-</v>
      </c>
      <c r="E755" s="44" t="str">
        <f>IF(MONTH(A755)=MONTH(A756),"-",VLOOKUP(A755,'F03 inputs'!$AQ$8:$AV$3003,6))</f>
        <v>-</v>
      </c>
      <c r="F755" s="32">
        <f>VLOOKUP(B755,'F03 inputs'!$AW$9:$AZ$3003,3)</f>
        <v>-4.8755125015241074E-7</v>
      </c>
      <c r="G755" s="32">
        <f>VLOOKUP(B755,'F03 inputs'!$AW$9:$AZ$3003,4)</f>
        <v>-3.5356309443007701E-5</v>
      </c>
      <c r="I755" s="32">
        <f t="shared" si="66"/>
        <v>1.3915744857236415E-2</v>
      </c>
      <c r="J755" s="32">
        <f t="shared" si="67"/>
        <v>8.3165744857236407E-2</v>
      </c>
      <c r="K755" s="88">
        <f t="shared" si="68"/>
        <v>8.4894880136651141E-2</v>
      </c>
      <c r="M755" s="32">
        <f t="shared" si="69"/>
        <v>1.6010590884704183E-2</v>
      </c>
      <c r="N755" s="32">
        <f t="shared" si="70"/>
        <v>8.5260590884704168E-2</v>
      </c>
      <c r="O755" s="43">
        <f t="shared" si="71"/>
        <v>8.7077932974206407E-2</v>
      </c>
      <c r="Q755" s="78"/>
      <c r="R755" s="75"/>
    </row>
    <row r="756" spans="1:18" ht="12.6" customHeight="1">
      <c r="A756" s="31">
        <v>39477</v>
      </c>
      <c r="B756" s="64" t="s">
        <v>65</v>
      </c>
      <c r="C756" s="90">
        <v>6.93E-2</v>
      </c>
      <c r="D756" s="44" t="str">
        <f>IF(MONTH(A756)=MONTH(A757),"-",VLOOKUP(A756,'F03 inputs'!$AQ$8:$AV$3003,5))</f>
        <v>-</v>
      </c>
      <c r="E756" s="44" t="str">
        <f>IF(MONTH(A756)=MONTH(A757),"-",VLOOKUP(A756,'F03 inputs'!$AQ$8:$AV$3003,6))</f>
        <v>-</v>
      </c>
      <c r="F756" s="32">
        <f>VLOOKUP(B756,'F03 inputs'!$AW$9:$AZ$3003,3)</f>
        <v>-4.8755125015241074E-7</v>
      </c>
      <c r="G756" s="32">
        <f>VLOOKUP(B756,'F03 inputs'!$AW$9:$AZ$3003,4)</f>
        <v>-3.5356309443007701E-5</v>
      </c>
      <c r="I756" s="32">
        <f t="shared" si="66"/>
        <v>1.3915257305986263E-2</v>
      </c>
      <c r="J756" s="32">
        <f t="shared" si="67"/>
        <v>8.3215257305986265E-2</v>
      </c>
      <c r="K756" s="88">
        <f t="shared" si="68"/>
        <v>8.49464520681118E-2</v>
      </c>
      <c r="M756" s="32">
        <f t="shared" si="69"/>
        <v>1.5975234575261177E-2</v>
      </c>
      <c r="N756" s="32">
        <f t="shared" si="70"/>
        <v>8.5275234575261177E-2</v>
      </c>
      <c r="O756" s="43">
        <f t="shared" si="71"/>
        <v>8.7093200983227703E-2</v>
      </c>
      <c r="Q756" s="78"/>
      <c r="R756" s="75"/>
    </row>
    <row r="757" spans="1:18" ht="12.6" customHeight="1">
      <c r="A757" s="31">
        <v>39478</v>
      </c>
      <c r="B757" s="64" t="s">
        <v>65</v>
      </c>
      <c r="C757" s="90">
        <v>6.9699999999999998E-2</v>
      </c>
      <c r="D757" s="44">
        <f>IF(MONTH(A757)=MONTH(A758),"-",VLOOKUP(A757,'F03 inputs'!$AQ$8:$AV$3003,5))</f>
        <v>1.3914769754736099E-2</v>
      </c>
      <c r="E757" s="44">
        <f>IF(MONTH(A757)=MONTH(A758),"-",VLOOKUP(A757,'F03 inputs'!$AQ$8:$AV$3003,6))</f>
        <v>1.5939878265818139E-2</v>
      </c>
      <c r="F757" s="32">
        <f>VLOOKUP(B757,'F03 inputs'!$AW$9:$AZ$3003,3)</f>
        <v>-4.8755125015241074E-7</v>
      </c>
      <c r="G757" s="32">
        <f>VLOOKUP(B757,'F03 inputs'!$AW$9:$AZ$3003,4)</f>
        <v>-3.5356309443007701E-5</v>
      </c>
      <c r="I757" s="32">
        <f t="shared" si="66"/>
        <v>1.3914769754736099E-2</v>
      </c>
      <c r="J757" s="32">
        <f t="shared" si="67"/>
        <v>8.3614769754736099E-2</v>
      </c>
      <c r="K757" s="88">
        <f t="shared" si="68"/>
        <v>8.5362627185020745E-2</v>
      </c>
      <c r="M757" s="32">
        <f t="shared" si="69"/>
        <v>1.5939878265818139E-2</v>
      </c>
      <c r="N757" s="32">
        <f t="shared" si="70"/>
        <v>8.5639878265818134E-2</v>
      </c>
      <c r="O757" s="43">
        <f t="shared" si="71"/>
        <v>8.7473425453164388E-2</v>
      </c>
      <c r="Q757" s="78"/>
      <c r="R757" s="75"/>
    </row>
    <row r="758" spans="1:18" ht="12.6" customHeight="1">
      <c r="A758" s="31">
        <v>39479</v>
      </c>
      <c r="B758" s="64" t="s">
        <v>66</v>
      </c>
      <c r="C758" s="90">
        <v>7.0199999999999999E-2</v>
      </c>
      <c r="D758" s="44" t="str">
        <f>IF(MONTH(A758)=MONTH(A759),"-",VLOOKUP(A758,'F03 inputs'!$AQ$8:$AV$3003,5))</f>
        <v>-</v>
      </c>
      <c r="E758" s="44" t="str">
        <f>IF(MONTH(A758)=MONTH(A759),"-",VLOOKUP(A758,'F03 inputs'!$AQ$8:$AV$3003,6))</f>
        <v>-</v>
      </c>
      <c r="F758" s="32">
        <f>VLOOKUP(B758,'F03 inputs'!$AW$9:$AZ$3003,3)</f>
        <v>1.1569669297429538E-4</v>
      </c>
      <c r="G758" s="32">
        <f>VLOOKUP(B758,'F03 inputs'!$AW$9:$AZ$3003,4)</f>
        <v>2.3856977456666921E-4</v>
      </c>
      <c r="I758" s="32">
        <f t="shared" si="66"/>
        <v>1.4030466447710395E-2</v>
      </c>
      <c r="J758" s="32">
        <f t="shared" si="67"/>
        <v>8.42304664477104E-2</v>
      </c>
      <c r="K758" s="88">
        <f t="shared" si="68"/>
        <v>8.6004159317210283E-2</v>
      </c>
      <c r="M758" s="32">
        <f t="shared" si="69"/>
        <v>1.6178448040384808E-2</v>
      </c>
      <c r="N758" s="32">
        <f t="shared" si="70"/>
        <v>8.6378448040384803E-2</v>
      </c>
      <c r="O758" s="43">
        <f t="shared" si="71"/>
        <v>8.8243757111851062E-2</v>
      </c>
      <c r="Q758" s="78"/>
      <c r="R758" s="75"/>
    </row>
    <row r="759" spans="1:18" ht="12.6" customHeight="1">
      <c r="A759" s="31">
        <v>39482</v>
      </c>
      <c r="B759" s="64" t="s">
        <v>66</v>
      </c>
      <c r="C759" s="90">
        <v>7.1150000000000005E-2</v>
      </c>
      <c r="D759" s="44" t="str">
        <f>IF(MONTH(A759)=MONTH(A760),"-",VLOOKUP(A759,'F03 inputs'!$AQ$8:$AV$3003,5))</f>
        <v>-</v>
      </c>
      <c r="E759" s="44" t="str">
        <f>IF(MONTH(A759)=MONTH(A760),"-",VLOOKUP(A759,'F03 inputs'!$AQ$8:$AV$3003,6))</f>
        <v>-</v>
      </c>
      <c r="F759" s="32">
        <f>VLOOKUP(B759,'F03 inputs'!$AW$9:$AZ$3003,3)</f>
        <v>1.1569669297429538E-4</v>
      </c>
      <c r="G759" s="32">
        <f>VLOOKUP(B759,'F03 inputs'!$AW$9:$AZ$3003,4)</f>
        <v>2.3856977456666921E-4</v>
      </c>
      <c r="I759" s="32">
        <f t="shared" si="66"/>
        <v>1.4146163140684691E-2</v>
      </c>
      <c r="J759" s="32">
        <f t="shared" si="67"/>
        <v>8.5296163140684694E-2</v>
      </c>
      <c r="K759" s="88">
        <f t="shared" si="68"/>
        <v>8.7115022002315134E-2</v>
      </c>
      <c r="M759" s="32">
        <f t="shared" si="69"/>
        <v>1.6417017814951477E-2</v>
      </c>
      <c r="N759" s="32">
        <f t="shared" si="70"/>
        <v>8.7567017814951478E-2</v>
      </c>
      <c r="O759" s="43">
        <f t="shared" si="71"/>
        <v>8.9484013467202805E-2</v>
      </c>
      <c r="Q759" s="78"/>
      <c r="R759" s="75"/>
    </row>
    <row r="760" spans="1:18" ht="12.6" customHeight="1">
      <c r="A760" s="31">
        <v>39483</v>
      </c>
      <c r="B760" s="64" t="s">
        <v>66</v>
      </c>
      <c r="C760" s="90">
        <v>7.0949999999999999E-2</v>
      </c>
      <c r="D760" s="44" t="str">
        <f>IF(MONTH(A760)=MONTH(A761),"-",VLOOKUP(A760,'F03 inputs'!$AQ$8:$AV$3003,5))</f>
        <v>-</v>
      </c>
      <c r="E760" s="44" t="str">
        <f>IF(MONTH(A760)=MONTH(A761),"-",VLOOKUP(A760,'F03 inputs'!$AQ$8:$AV$3003,6))</f>
        <v>-</v>
      </c>
      <c r="F760" s="32">
        <f>VLOOKUP(B760,'F03 inputs'!$AW$9:$AZ$3003,3)</f>
        <v>1.1569669297429538E-4</v>
      </c>
      <c r="G760" s="32">
        <f>VLOOKUP(B760,'F03 inputs'!$AW$9:$AZ$3003,4)</f>
        <v>2.3856977456666921E-4</v>
      </c>
      <c r="I760" s="32">
        <f t="shared" si="66"/>
        <v>1.4261859833658987E-2</v>
      </c>
      <c r="J760" s="32">
        <f t="shared" si="67"/>
        <v>8.521185983365899E-2</v>
      </c>
      <c r="K760" s="88">
        <f t="shared" si="68"/>
        <v>8.7027125097736802E-2</v>
      </c>
      <c r="M760" s="32">
        <f t="shared" si="69"/>
        <v>1.6655587589518146E-2</v>
      </c>
      <c r="N760" s="32">
        <f t="shared" si="70"/>
        <v>8.7605587589518141E-2</v>
      </c>
      <c r="O760" s="43">
        <f t="shared" si="71"/>
        <v>8.9524272333744603E-2</v>
      </c>
      <c r="Q760" s="78"/>
      <c r="R760" s="75"/>
    </row>
    <row r="761" spans="1:18" ht="12.6" customHeight="1">
      <c r="A761" s="31">
        <v>39484</v>
      </c>
      <c r="B761" s="64" t="s">
        <v>66</v>
      </c>
      <c r="C761" s="90">
        <v>7.0750000000000007E-2</v>
      </c>
      <c r="D761" s="44" t="str">
        <f>IF(MONTH(A761)=MONTH(A762),"-",VLOOKUP(A761,'F03 inputs'!$AQ$8:$AV$3003,5))</f>
        <v>-</v>
      </c>
      <c r="E761" s="44" t="str">
        <f>IF(MONTH(A761)=MONTH(A762),"-",VLOOKUP(A761,'F03 inputs'!$AQ$8:$AV$3003,6))</f>
        <v>-</v>
      </c>
      <c r="F761" s="32">
        <f>VLOOKUP(B761,'F03 inputs'!$AW$9:$AZ$3003,3)</f>
        <v>1.1569669297429538E-4</v>
      </c>
      <c r="G761" s="32">
        <f>VLOOKUP(B761,'F03 inputs'!$AW$9:$AZ$3003,4)</f>
        <v>2.3856977456666921E-4</v>
      </c>
      <c r="I761" s="32">
        <f t="shared" si="66"/>
        <v>1.4377556526633284E-2</v>
      </c>
      <c r="J761" s="32">
        <f t="shared" si="67"/>
        <v>8.5127556526633286E-2</v>
      </c>
      <c r="K761" s="88">
        <f t="shared" si="68"/>
        <v>8.6939231746681944E-2</v>
      </c>
      <c r="M761" s="32">
        <f t="shared" si="69"/>
        <v>1.6894157364084814E-2</v>
      </c>
      <c r="N761" s="32">
        <f t="shared" si="70"/>
        <v>8.7644157364084818E-2</v>
      </c>
      <c r="O761" s="43">
        <f t="shared" si="71"/>
        <v>8.9564531944100079E-2</v>
      </c>
      <c r="Q761" s="78"/>
      <c r="R761" s="75"/>
    </row>
    <row r="762" spans="1:18" ht="12.6" customHeight="1">
      <c r="A762" s="31">
        <v>39485</v>
      </c>
      <c r="B762" s="64" t="s">
        <v>66</v>
      </c>
      <c r="C762" s="90">
        <v>7.0949999999999999E-2</v>
      </c>
      <c r="D762" s="44" t="str">
        <f>IF(MONTH(A762)=MONTH(A763),"-",VLOOKUP(A762,'F03 inputs'!$AQ$8:$AV$3003,5))</f>
        <v>-</v>
      </c>
      <c r="E762" s="44" t="str">
        <f>IF(MONTH(A762)=MONTH(A763),"-",VLOOKUP(A762,'F03 inputs'!$AQ$8:$AV$3003,6))</f>
        <v>-</v>
      </c>
      <c r="F762" s="32">
        <f>VLOOKUP(B762,'F03 inputs'!$AW$9:$AZ$3003,3)</f>
        <v>1.1569669297429538E-4</v>
      </c>
      <c r="G762" s="32">
        <f>VLOOKUP(B762,'F03 inputs'!$AW$9:$AZ$3003,4)</f>
        <v>2.3856977456666921E-4</v>
      </c>
      <c r="I762" s="32">
        <f t="shared" si="66"/>
        <v>1.449325321960758E-2</v>
      </c>
      <c r="J762" s="32">
        <f t="shared" si="67"/>
        <v>8.5443253219607579E-2</v>
      </c>
      <c r="K762" s="88">
        <f t="shared" si="68"/>
        <v>8.7268390599795076E-2</v>
      </c>
      <c r="M762" s="32">
        <f t="shared" si="69"/>
        <v>1.7132727138651483E-2</v>
      </c>
      <c r="N762" s="32">
        <f t="shared" si="70"/>
        <v>8.8082727138651479E-2</v>
      </c>
      <c r="O762" s="43">
        <f t="shared" si="71"/>
        <v>9.0022368843696965E-2</v>
      </c>
      <c r="Q762" s="78"/>
      <c r="R762" s="75"/>
    </row>
    <row r="763" spans="1:18" ht="12.6" customHeight="1">
      <c r="A763" s="31">
        <v>39486</v>
      </c>
      <c r="B763" s="64" t="s">
        <v>66</v>
      </c>
      <c r="C763" s="90">
        <v>7.1650000000000005E-2</v>
      </c>
      <c r="D763" s="44" t="str">
        <f>IF(MONTH(A763)=MONTH(A764),"-",VLOOKUP(A763,'F03 inputs'!$AQ$8:$AV$3003,5))</f>
        <v>-</v>
      </c>
      <c r="E763" s="44" t="str">
        <f>IF(MONTH(A763)=MONTH(A764),"-",VLOOKUP(A763,'F03 inputs'!$AQ$8:$AV$3003,6))</f>
        <v>-</v>
      </c>
      <c r="F763" s="32">
        <f>VLOOKUP(B763,'F03 inputs'!$AW$9:$AZ$3003,3)</f>
        <v>1.1569669297429538E-4</v>
      </c>
      <c r="G763" s="32">
        <f>VLOOKUP(B763,'F03 inputs'!$AW$9:$AZ$3003,4)</f>
        <v>2.3856977456666921E-4</v>
      </c>
      <c r="I763" s="32">
        <f t="shared" si="66"/>
        <v>1.4608949912581876E-2</v>
      </c>
      <c r="J763" s="32">
        <f t="shared" si="67"/>
        <v>8.6258949912581886E-2</v>
      </c>
      <c r="K763" s="88">
        <f t="shared" si="68"/>
        <v>8.8119101522587284E-2</v>
      </c>
      <c r="M763" s="32">
        <f t="shared" si="69"/>
        <v>1.7371296913218152E-2</v>
      </c>
      <c r="N763" s="32">
        <f t="shared" si="70"/>
        <v>8.9021296913218154E-2</v>
      </c>
      <c r="O763" s="43">
        <f t="shared" si="71"/>
        <v>9.1002494739246043E-2</v>
      </c>
      <c r="Q763" s="78"/>
      <c r="R763" s="75"/>
    </row>
    <row r="764" spans="1:18" ht="12.6" customHeight="1">
      <c r="A764" s="31">
        <v>39489</v>
      </c>
      <c r="B764" s="64" t="s">
        <v>66</v>
      </c>
      <c r="C764" s="90">
        <v>7.2249999999999995E-2</v>
      </c>
      <c r="D764" s="44" t="str">
        <f>IF(MONTH(A764)=MONTH(A765),"-",VLOOKUP(A764,'F03 inputs'!$AQ$8:$AV$3003,5))</f>
        <v>-</v>
      </c>
      <c r="E764" s="44" t="str">
        <f>IF(MONTH(A764)=MONTH(A765),"-",VLOOKUP(A764,'F03 inputs'!$AQ$8:$AV$3003,6))</f>
        <v>-</v>
      </c>
      <c r="F764" s="32">
        <f>VLOOKUP(B764,'F03 inputs'!$AW$9:$AZ$3003,3)</f>
        <v>1.1569669297429538E-4</v>
      </c>
      <c r="G764" s="32">
        <f>VLOOKUP(B764,'F03 inputs'!$AW$9:$AZ$3003,4)</f>
        <v>2.3856977456666921E-4</v>
      </c>
      <c r="I764" s="32">
        <f t="shared" si="66"/>
        <v>1.4724646605556172E-2</v>
      </c>
      <c r="J764" s="32">
        <f t="shared" si="67"/>
        <v>8.6974646605556163E-2</v>
      </c>
      <c r="K764" s="88">
        <f t="shared" si="68"/>
        <v>8.8865793893596612E-2</v>
      </c>
      <c r="M764" s="32">
        <f t="shared" si="69"/>
        <v>1.760986668778482E-2</v>
      </c>
      <c r="N764" s="32">
        <f t="shared" si="70"/>
        <v>8.9859866687784812E-2</v>
      </c>
      <c r="O764" s="43">
        <f t="shared" si="71"/>
        <v>9.1878565598071393E-2</v>
      </c>
      <c r="Q764" s="78"/>
      <c r="R764" s="75"/>
    </row>
    <row r="765" spans="1:18" ht="12.6" customHeight="1">
      <c r="A765" s="31">
        <v>39490</v>
      </c>
      <c r="B765" s="64" t="s">
        <v>66</v>
      </c>
      <c r="C765" s="90">
        <v>7.2550000000000003E-2</v>
      </c>
      <c r="D765" s="44" t="str">
        <f>IF(MONTH(A765)=MONTH(A766),"-",VLOOKUP(A765,'F03 inputs'!$AQ$8:$AV$3003,5))</f>
        <v>-</v>
      </c>
      <c r="E765" s="44" t="str">
        <f>IF(MONTH(A765)=MONTH(A766),"-",VLOOKUP(A765,'F03 inputs'!$AQ$8:$AV$3003,6))</f>
        <v>-</v>
      </c>
      <c r="F765" s="32">
        <f>VLOOKUP(B765,'F03 inputs'!$AW$9:$AZ$3003,3)</f>
        <v>1.1569669297429538E-4</v>
      </c>
      <c r="G765" s="32">
        <f>VLOOKUP(B765,'F03 inputs'!$AW$9:$AZ$3003,4)</f>
        <v>2.3856977456666921E-4</v>
      </c>
      <c r="I765" s="32">
        <f t="shared" si="66"/>
        <v>1.4840343298530468E-2</v>
      </c>
      <c r="J765" s="32">
        <f t="shared" si="67"/>
        <v>8.7390343298530473E-2</v>
      </c>
      <c r="K765" s="88">
        <f t="shared" si="68"/>
        <v>8.9299611323989225E-2</v>
      </c>
      <c r="M765" s="32">
        <f t="shared" si="69"/>
        <v>1.7848436462351489E-2</v>
      </c>
      <c r="N765" s="32">
        <f t="shared" si="70"/>
        <v>9.0398436462351489E-2</v>
      </c>
      <c r="O765" s="43">
        <f t="shared" si="71"/>
        <v>9.2441405791060971E-2</v>
      </c>
      <c r="Q765" s="78"/>
      <c r="R765" s="75"/>
    </row>
    <row r="766" spans="1:18" ht="12.6" customHeight="1">
      <c r="A766" s="31">
        <v>39491</v>
      </c>
      <c r="B766" s="64" t="s">
        <v>66</v>
      </c>
      <c r="C766" s="90">
        <v>7.3050000000000004E-2</v>
      </c>
      <c r="D766" s="44" t="str">
        <f>IF(MONTH(A766)=MONTH(A767),"-",VLOOKUP(A766,'F03 inputs'!$AQ$8:$AV$3003,5))</f>
        <v>-</v>
      </c>
      <c r="E766" s="44" t="str">
        <f>IF(MONTH(A766)=MONTH(A767),"-",VLOOKUP(A766,'F03 inputs'!$AQ$8:$AV$3003,6))</f>
        <v>-</v>
      </c>
      <c r="F766" s="32">
        <f>VLOOKUP(B766,'F03 inputs'!$AW$9:$AZ$3003,3)</f>
        <v>1.1569669297429538E-4</v>
      </c>
      <c r="G766" s="32">
        <f>VLOOKUP(B766,'F03 inputs'!$AW$9:$AZ$3003,4)</f>
        <v>2.3856977456666921E-4</v>
      </c>
      <c r="I766" s="32">
        <f t="shared" si="66"/>
        <v>1.4956039991504765E-2</v>
      </c>
      <c r="J766" s="32">
        <f t="shared" si="67"/>
        <v>8.8006039991504775E-2</v>
      </c>
      <c r="K766" s="88">
        <f t="shared" si="68"/>
        <v>8.9942305760251307E-2</v>
      </c>
      <c r="M766" s="32">
        <f t="shared" si="69"/>
        <v>1.8087006236918158E-2</v>
      </c>
      <c r="N766" s="32">
        <f t="shared" si="70"/>
        <v>9.1137006236918158E-2</v>
      </c>
      <c r="O766" s="43">
        <f t="shared" si="71"/>
        <v>9.3213494713375367E-2</v>
      </c>
      <c r="Q766" s="78"/>
      <c r="R766" s="75"/>
    </row>
    <row r="767" spans="1:18" ht="12.6" customHeight="1">
      <c r="A767" s="31">
        <v>39492</v>
      </c>
      <c r="B767" s="64" t="s">
        <v>66</v>
      </c>
      <c r="C767" s="90">
        <v>7.4099999999999999E-2</v>
      </c>
      <c r="D767" s="44" t="str">
        <f>IF(MONTH(A767)=MONTH(A768),"-",VLOOKUP(A767,'F03 inputs'!$AQ$8:$AV$3003,5))</f>
        <v>-</v>
      </c>
      <c r="E767" s="44" t="str">
        <f>IF(MONTH(A767)=MONTH(A768),"-",VLOOKUP(A767,'F03 inputs'!$AQ$8:$AV$3003,6))</f>
        <v>-</v>
      </c>
      <c r="F767" s="32">
        <f>VLOOKUP(B767,'F03 inputs'!$AW$9:$AZ$3003,3)</f>
        <v>1.1569669297429538E-4</v>
      </c>
      <c r="G767" s="32">
        <f>VLOOKUP(B767,'F03 inputs'!$AW$9:$AZ$3003,4)</f>
        <v>2.3856977456666921E-4</v>
      </c>
      <c r="I767" s="32">
        <f t="shared" si="66"/>
        <v>1.5071736684479061E-2</v>
      </c>
      <c r="J767" s="32">
        <f t="shared" si="67"/>
        <v>8.9171736684479058E-2</v>
      </c>
      <c r="K767" s="88">
        <f t="shared" si="68"/>
        <v>9.1159636340310657E-2</v>
      </c>
      <c r="M767" s="32">
        <f t="shared" si="69"/>
        <v>1.8325576011484827E-2</v>
      </c>
      <c r="N767" s="32">
        <f t="shared" si="70"/>
        <v>9.2425576011484822E-2</v>
      </c>
      <c r="O767" s="43">
        <f t="shared" si="71"/>
        <v>9.456119778674843E-2</v>
      </c>
      <c r="Q767" s="78"/>
      <c r="R767" s="75"/>
    </row>
    <row r="768" spans="1:18" ht="12.6" customHeight="1">
      <c r="A768" s="31">
        <v>39493</v>
      </c>
      <c r="B768" s="64" t="s">
        <v>66</v>
      </c>
      <c r="C768" s="90">
        <v>7.4200000000000002E-2</v>
      </c>
      <c r="D768" s="44" t="str">
        <f>IF(MONTH(A768)=MONTH(A769),"-",VLOOKUP(A768,'F03 inputs'!$AQ$8:$AV$3003,5))</f>
        <v>-</v>
      </c>
      <c r="E768" s="44" t="str">
        <f>IF(MONTH(A768)=MONTH(A769),"-",VLOOKUP(A768,'F03 inputs'!$AQ$8:$AV$3003,6))</f>
        <v>-</v>
      </c>
      <c r="F768" s="32">
        <f>VLOOKUP(B768,'F03 inputs'!$AW$9:$AZ$3003,3)</f>
        <v>1.1569669297429538E-4</v>
      </c>
      <c r="G768" s="32">
        <f>VLOOKUP(B768,'F03 inputs'!$AW$9:$AZ$3003,4)</f>
        <v>2.3856977456666921E-4</v>
      </c>
      <c r="I768" s="32">
        <f t="shared" si="66"/>
        <v>1.5187433377453357E-2</v>
      </c>
      <c r="J768" s="32">
        <f t="shared" si="67"/>
        <v>8.9387433377453362E-2</v>
      </c>
      <c r="K768" s="88">
        <f t="shared" si="68"/>
        <v>9.1384961688905531E-2</v>
      </c>
      <c r="M768" s="32">
        <f t="shared" si="69"/>
        <v>1.8564145786051495E-2</v>
      </c>
      <c r="N768" s="32">
        <f t="shared" si="70"/>
        <v>9.2764145786051494E-2</v>
      </c>
      <c r="O768" s="43">
        <f t="shared" si="71"/>
        <v>9.491544247190542E-2</v>
      </c>
      <c r="Q768" s="78"/>
      <c r="R768" s="75"/>
    </row>
    <row r="769" spans="1:18" ht="12.6" customHeight="1">
      <c r="A769" s="31">
        <v>39496</v>
      </c>
      <c r="B769" s="64" t="s">
        <v>66</v>
      </c>
      <c r="C769" s="90">
        <v>7.4349999999999999E-2</v>
      </c>
      <c r="D769" s="44" t="str">
        <f>IF(MONTH(A769)=MONTH(A770),"-",VLOOKUP(A769,'F03 inputs'!$AQ$8:$AV$3003,5))</f>
        <v>-</v>
      </c>
      <c r="E769" s="44" t="str">
        <f>IF(MONTH(A769)=MONTH(A770),"-",VLOOKUP(A769,'F03 inputs'!$AQ$8:$AV$3003,6))</f>
        <v>-</v>
      </c>
      <c r="F769" s="32">
        <f>VLOOKUP(B769,'F03 inputs'!$AW$9:$AZ$3003,3)</f>
        <v>1.1569669297429538E-4</v>
      </c>
      <c r="G769" s="32">
        <f>VLOOKUP(B769,'F03 inputs'!$AW$9:$AZ$3003,4)</f>
        <v>2.3856977456666921E-4</v>
      </c>
      <c r="I769" s="32">
        <f t="shared" si="66"/>
        <v>1.5303130070427653E-2</v>
      </c>
      <c r="J769" s="32">
        <f t="shared" si="67"/>
        <v>8.9653130070427647E-2</v>
      </c>
      <c r="K769" s="88">
        <f t="shared" si="68"/>
        <v>9.1662551003283799E-2</v>
      </c>
      <c r="M769" s="32">
        <f t="shared" si="69"/>
        <v>1.8802715560618164E-2</v>
      </c>
      <c r="N769" s="32">
        <f t="shared" si="70"/>
        <v>9.315271556061816E-2</v>
      </c>
      <c r="O769" s="43">
        <f t="shared" si="71"/>
        <v>9.5322072664697499E-2</v>
      </c>
      <c r="Q769" s="78"/>
      <c r="R769" s="75"/>
    </row>
    <row r="770" spans="1:18" ht="12.6" customHeight="1">
      <c r="A770" s="31">
        <v>39497</v>
      </c>
      <c r="B770" s="64" t="s">
        <v>66</v>
      </c>
      <c r="C770" s="90">
        <v>7.51E-2</v>
      </c>
      <c r="D770" s="44" t="str">
        <f>IF(MONTH(A770)=MONTH(A771),"-",VLOOKUP(A770,'F03 inputs'!$AQ$8:$AV$3003,5))</f>
        <v>-</v>
      </c>
      <c r="E770" s="44" t="str">
        <f>IF(MONTH(A770)=MONTH(A771),"-",VLOOKUP(A770,'F03 inputs'!$AQ$8:$AV$3003,6))</f>
        <v>-</v>
      </c>
      <c r="F770" s="32">
        <f>VLOOKUP(B770,'F03 inputs'!$AW$9:$AZ$3003,3)</f>
        <v>1.1569669297429538E-4</v>
      </c>
      <c r="G770" s="32">
        <f>VLOOKUP(B770,'F03 inputs'!$AW$9:$AZ$3003,4)</f>
        <v>2.3856977456666921E-4</v>
      </c>
      <c r="I770" s="32">
        <f t="shared" si="66"/>
        <v>1.5418826763401949E-2</v>
      </c>
      <c r="J770" s="32">
        <f t="shared" si="67"/>
        <v>9.0518826763401949E-2</v>
      </c>
      <c r="K770" s="88">
        <f t="shared" si="68"/>
        <v>9.256724126305782E-2</v>
      </c>
      <c r="M770" s="32">
        <f t="shared" si="69"/>
        <v>1.9041285335184833E-2</v>
      </c>
      <c r="N770" s="32">
        <f t="shared" si="70"/>
        <v>9.4141285335184829E-2</v>
      </c>
      <c r="O770" s="43">
        <f t="shared" si="71"/>
        <v>9.6356930736325008E-2</v>
      </c>
      <c r="Q770" s="78"/>
      <c r="R770" s="75"/>
    </row>
    <row r="771" spans="1:18" ht="12.6" customHeight="1">
      <c r="A771" s="31">
        <v>39498</v>
      </c>
      <c r="B771" s="64" t="s">
        <v>66</v>
      </c>
      <c r="C771" s="90">
        <v>7.4349999999999999E-2</v>
      </c>
      <c r="D771" s="44" t="str">
        <f>IF(MONTH(A771)=MONTH(A772),"-",VLOOKUP(A771,'F03 inputs'!$AQ$8:$AV$3003,5))</f>
        <v>-</v>
      </c>
      <c r="E771" s="44" t="str">
        <f>IF(MONTH(A771)=MONTH(A772),"-",VLOOKUP(A771,'F03 inputs'!$AQ$8:$AV$3003,6))</f>
        <v>-</v>
      </c>
      <c r="F771" s="32">
        <f>VLOOKUP(B771,'F03 inputs'!$AW$9:$AZ$3003,3)</f>
        <v>1.1569669297429538E-4</v>
      </c>
      <c r="G771" s="32">
        <f>VLOOKUP(B771,'F03 inputs'!$AW$9:$AZ$3003,4)</f>
        <v>2.3856977456666921E-4</v>
      </c>
      <c r="I771" s="32">
        <f t="shared" si="66"/>
        <v>1.5534523456376246E-2</v>
      </c>
      <c r="J771" s="32">
        <f t="shared" si="67"/>
        <v>8.988452345637625E-2</v>
      </c>
      <c r="K771" s="88">
        <f t="shared" si="68"/>
        <v>9.1904330345621066E-2</v>
      </c>
      <c r="M771" s="32">
        <f t="shared" si="69"/>
        <v>1.9279855109751502E-2</v>
      </c>
      <c r="N771" s="32">
        <f t="shared" si="70"/>
        <v>9.3629855109751497E-2</v>
      </c>
      <c r="O771" s="43">
        <f t="shared" si="71"/>
        <v>9.5821492551719567E-2</v>
      </c>
      <c r="Q771" s="78"/>
      <c r="R771" s="75"/>
    </row>
    <row r="772" spans="1:18" ht="12.6" customHeight="1">
      <c r="A772" s="31">
        <v>39499</v>
      </c>
      <c r="B772" s="64" t="s">
        <v>66</v>
      </c>
      <c r="C772" s="90">
        <v>7.4450000000000002E-2</v>
      </c>
      <c r="D772" s="44" t="str">
        <f>IF(MONTH(A772)=MONTH(A773),"-",VLOOKUP(A772,'F03 inputs'!$AQ$8:$AV$3003,5))</f>
        <v>-</v>
      </c>
      <c r="E772" s="44" t="str">
        <f>IF(MONTH(A772)=MONTH(A773),"-",VLOOKUP(A772,'F03 inputs'!$AQ$8:$AV$3003,6))</f>
        <v>-</v>
      </c>
      <c r="F772" s="32">
        <f>VLOOKUP(B772,'F03 inputs'!$AW$9:$AZ$3003,3)</f>
        <v>1.1569669297429538E-4</v>
      </c>
      <c r="G772" s="32">
        <f>VLOOKUP(B772,'F03 inputs'!$AW$9:$AZ$3003,4)</f>
        <v>2.3856977456666921E-4</v>
      </c>
      <c r="I772" s="32">
        <f t="shared" si="66"/>
        <v>1.5650220149350542E-2</v>
      </c>
      <c r="J772" s="32">
        <f t="shared" si="67"/>
        <v>9.0100220149350541E-2</v>
      </c>
      <c r="K772" s="88">
        <f t="shared" si="68"/>
        <v>9.2129732567090672E-2</v>
      </c>
      <c r="M772" s="32">
        <f t="shared" si="69"/>
        <v>1.951842488431817E-2</v>
      </c>
      <c r="N772" s="32">
        <f t="shared" si="70"/>
        <v>9.3968424884318169E-2</v>
      </c>
      <c r="O772" s="43">
        <f t="shared" si="71"/>
        <v>9.6175941103128215E-2</v>
      </c>
      <c r="Q772" s="78"/>
      <c r="R772" s="75"/>
    </row>
    <row r="773" spans="1:18" ht="12.6" customHeight="1">
      <c r="A773" s="31">
        <v>39500</v>
      </c>
      <c r="B773" s="64" t="s">
        <v>66</v>
      </c>
      <c r="C773" s="90">
        <v>7.400000000000001E-2</v>
      </c>
      <c r="D773" s="44" t="str">
        <f>IF(MONTH(A773)=MONTH(A774),"-",VLOOKUP(A773,'F03 inputs'!$AQ$8:$AV$3003,5))</f>
        <v>-</v>
      </c>
      <c r="E773" s="44" t="str">
        <f>IF(MONTH(A773)=MONTH(A774),"-",VLOOKUP(A773,'F03 inputs'!$AQ$8:$AV$3003,6))</f>
        <v>-</v>
      </c>
      <c r="F773" s="32">
        <f>VLOOKUP(B773,'F03 inputs'!$AW$9:$AZ$3003,3)</f>
        <v>1.1569669297429538E-4</v>
      </c>
      <c r="G773" s="32">
        <f>VLOOKUP(B773,'F03 inputs'!$AW$9:$AZ$3003,4)</f>
        <v>2.3856977456666921E-4</v>
      </c>
      <c r="I773" s="32">
        <f t="shared" si="66"/>
        <v>1.5765916842324836E-2</v>
      </c>
      <c r="J773" s="32">
        <f t="shared" si="67"/>
        <v>8.976591684232485E-2</v>
      </c>
      <c r="K773" s="88">
        <f t="shared" si="68"/>
        <v>9.1780396798960773E-2</v>
      </c>
      <c r="M773" s="32">
        <f t="shared" si="69"/>
        <v>1.9756994658884839E-2</v>
      </c>
      <c r="N773" s="32">
        <f t="shared" si="70"/>
        <v>9.3756994658884846E-2</v>
      </c>
      <c r="O773" s="43">
        <f t="shared" si="71"/>
        <v>9.5954588170751531E-2</v>
      </c>
      <c r="Q773" s="78"/>
      <c r="R773" s="75"/>
    </row>
    <row r="774" spans="1:18" ht="12.6" customHeight="1">
      <c r="A774" s="31">
        <v>39503</v>
      </c>
      <c r="B774" s="64" t="s">
        <v>66</v>
      </c>
      <c r="C774" s="90">
        <v>7.4900000000000008E-2</v>
      </c>
      <c r="D774" s="44" t="str">
        <f>IF(MONTH(A774)=MONTH(A775),"-",VLOOKUP(A774,'F03 inputs'!$AQ$8:$AV$3003,5))</f>
        <v>-</v>
      </c>
      <c r="E774" s="44" t="str">
        <f>IF(MONTH(A774)=MONTH(A775),"-",VLOOKUP(A774,'F03 inputs'!$AQ$8:$AV$3003,6))</f>
        <v>-</v>
      </c>
      <c r="F774" s="32">
        <f>VLOOKUP(B774,'F03 inputs'!$AW$9:$AZ$3003,3)</f>
        <v>1.1569669297429538E-4</v>
      </c>
      <c r="G774" s="32">
        <f>VLOOKUP(B774,'F03 inputs'!$AW$9:$AZ$3003,4)</f>
        <v>2.3856977456666921E-4</v>
      </c>
      <c r="I774" s="32">
        <f t="shared" ref="I774:I837" si="72">IF(D774&lt;&gt;"-",D774,I773+F774)</f>
        <v>1.5881613535299131E-2</v>
      </c>
      <c r="J774" s="32">
        <f t="shared" ref="J774:J837" si="73">C774+I774</f>
        <v>9.0781613535299135E-2</v>
      </c>
      <c r="K774" s="88">
        <f t="shared" ref="K774:K837" si="74">EFFECT(J774,2)</f>
        <v>9.2841938874317353E-2</v>
      </c>
      <c r="M774" s="32">
        <f t="shared" ref="M774:M837" si="75">IF(E774&lt;&gt;"-",E774,M773+G774)</f>
        <v>1.9995564433451508E-2</v>
      </c>
      <c r="N774" s="32">
        <f t="shared" ref="N774:N837" si="76">C774+M774</f>
        <v>9.4895564433451512E-2</v>
      </c>
      <c r="O774" s="43">
        <f t="shared" ref="O774:O837" si="77">EFFECT(N774,2)</f>
        <v>9.7146856470737619E-2</v>
      </c>
      <c r="Q774" s="78"/>
      <c r="R774" s="75"/>
    </row>
    <row r="775" spans="1:18" ht="12.6" customHeight="1">
      <c r="A775" s="31">
        <v>39504</v>
      </c>
      <c r="B775" s="64" t="s">
        <v>66</v>
      </c>
      <c r="C775" s="90">
        <v>7.4550000000000005E-2</v>
      </c>
      <c r="D775" s="44" t="str">
        <f>IF(MONTH(A775)=MONTH(A776),"-",VLOOKUP(A775,'F03 inputs'!$AQ$8:$AV$3003,5))</f>
        <v>-</v>
      </c>
      <c r="E775" s="44" t="str">
        <f>IF(MONTH(A775)=MONTH(A776),"-",VLOOKUP(A775,'F03 inputs'!$AQ$8:$AV$3003,6))</f>
        <v>-</v>
      </c>
      <c r="F775" s="32">
        <f>VLOOKUP(B775,'F03 inputs'!$AW$9:$AZ$3003,3)</f>
        <v>1.1569669297429538E-4</v>
      </c>
      <c r="G775" s="32">
        <f>VLOOKUP(B775,'F03 inputs'!$AW$9:$AZ$3003,4)</f>
        <v>2.3856977456666921E-4</v>
      </c>
      <c r="I775" s="32">
        <f t="shared" si="72"/>
        <v>1.5997310228273425E-2</v>
      </c>
      <c r="J775" s="32">
        <f t="shared" si="73"/>
        <v>9.0547310228273434E-2</v>
      </c>
      <c r="K775" s="88">
        <f t="shared" si="74"/>
        <v>9.2597014075667117E-2</v>
      </c>
      <c r="M775" s="32">
        <f t="shared" si="75"/>
        <v>2.0234134208018176E-2</v>
      </c>
      <c r="N775" s="32">
        <f t="shared" si="76"/>
        <v>9.4784134208018178E-2</v>
      </c>
      <c r="O775" s="43">
        <f t="shared" si="77"/>
        <v>9.7030142232409133E-2</v>
      </c>
      <c r="Q775" s="78"/>
      <c r="R775" s="75"/>
    </row>
    <row r="776" spans="1:18" ht="12.6" customHeight="1">
      <c r="A776" s="31">
        <v>39505</v>
      </c>
      <c r="B776" s="64" t="s">
        <v>66</v>
      </c>
      <c r="C776" s="90">
        <v>7.4800000000000005E-2</v>
      </c>
      <c r="D776" s="44" t="str">
        <f>IF(MONTH(A776)=MONTH(A777),"-",VLOOKUP(A776,'F03 inputs'!$AQ$8:$AV$3003,5))</f>
        <v>-</v>
      </c>
      <c r="E776" s="44" t="str">
        <f>IF(MONTH(A776)=MONTH(A777),"-",VLOOKUP(A776,'F03 inputs'!$AQ$8:$AV$3003,6))</f>
        <v>-</v>
      </c>
      <c r="F776" s="32">
        <f>VLOOKUP(B776,'F03 inputs'!$AW$9:$AZ$3003,3)</f>
        <v>1.1569669297429538E-4</v>
      </c>
      <c r="G776" s="32">
        <f>VLOOKUP(B776,'F03 inputs'!$AW$9:$AZ$3003,4)</f>
        <v>2.3856977456666921E-4</v>
      </c>
      <c r="I776" s="32">
        <f t="shared" si="72"/>
        <v>1.611300692124772E-2</v>
      </c>
      <c r="J776" s="32">
        <f t="shared" si="73"/>
        <v>9.0913006921247722E-2</v>
      </c>
      <c r="K776" s="88">
        <f t="shared" si="74"/>
        <v>9.2979300628113215E-2</v>
      </c>
      <c r="M776" s="32">
        <f t="shared" si="75"/>
        <v>2.0472703982584845E-2</v>
      </c>
      <c r="N776" s="32">
        <f t="shared" si="76"/>
        <v>9.5272703982584847E-2</v>
      </c>
      <c r="O776" s="43">
        <f t="shared" si="77"/>
        <v>9.7541926013622993E-2</v>
      </c>
      <c r="Q776" s="78"/>
      <c r="R776" s="75"/>
    </row>
    <row r="777" spans="1:18" ht="12.6" customHeight="1">
      <c r="A777" s="31">
        <v>39506</v>
      </c>
      <c r="B777" s="64" t="s">
        <v>66</v>
      </c>
      <c r="C777" s="90">
        <v>7.535E-2</v>
      </c>
      <c r="D777" s="44" t="str">
        <f>IF(MONTH(A777)=MONTH(A778),"-",VLOOKUP(A777,'F03 inputs'!$AQ$8:$AV$3003,5))</f>
        <v>-</v>
      </c>
      <c r="E777" s="44" t="str">
        <f>IF(MONTH(A777)=MONTH(A778),"-",VLOOKUP(A777,'F03 inputs'!$AQ$8:$AV$3003,6))</f>
        <v>-</v>
      </c>
      <c r="F777" s="32">
        <f>VLOOKUP(B777,'F03 inputs'!$AW$9:$AZ$3003,3)</f>
        <v>1.1569669297429538E-4</v>
      </c>
      <c r="G777" s="32">
        <f>VLOOKUP(B777,'F03 inputs'!$AW$9:$AZ$3003,4)</f>
        <v>2.3856977456666921E-4</v>
      </c>
      <c r="I777" s="32">
        <f t="shared" si="72"/>
        <v>1.6228703614222014E-2</v>
      </c>
      <c r="J777" s="32">
        <f t="shared" si="73"/>
        <v>9.1578703614222018E-2</v>
      </c>
      <c r="K777" s="88">
        <f t="shared" si="74"/>
        <v>9.36753683531375E-2</v>
      </c>
      <c r="M777" s="32">
        <f t="shared" si="75"/>
        <v>2.0711273757151514E-2</v>
      </c>
      <c r="N777" s="32">
        <f t="shared" si="76"/>
        <v>9.6061273757151511E-2</v>
      </c>
      <c r="O777" s="43">
        <f t="shared" si="77"/>
        <v>9.8368215836112993E-2</v>
      </c>
      <c r="Q777" s="78"/>
      <c r="R777" s="75"/>
    </row>
    <row r="778" spans="1:18" ht="12.6" customHeight="1">
      <c r="A778" s="31">
        <v>39507</v>
      </c>
      <c r="B778" s="64" t="s">
        <v>66</v>
      </c>
      <c r="C778" s="90">
        <v>7.3450000000000001E-2</v>
      </c>
      <c r="D778" s="44">
        <f>IF(MONTH(A778)=MONTH(A779),"-",VLOOKUP(A778,'F03 inputs'!$AQ$8:$AV$3003,5))</f>
        <v>1.6344400307196302E-2</v>
      </c>
      <c r="E778" s="44">
        <f>IF(MONTH(A778)=MONTH(A779),"-",VLOOKUP(A778,'F03 inputs'!$AQ$8:$AV$3003,6))</f>
        <v>2.0949843531718193E-2</v>
      </c>
      <c r="F778" s="32">
        <f>VLOOKUP(B778,'F03 inputs'!$AW$9:$AZ$3003,3)</f>
        <v>1.1569669297429538E-4</v>
      </c>
      <c r="G778" s="32">
        <f>VLOOKUP(B778,'F03 inputs'!$AW$9:$AZ$3003,4)</f>
        <v>2.3856977456666921E-4</v>
      </c>
      <c r="I778" s="32">
        <f t="shared" si="72"/>
        <v>1.6344400307196302E-2</v>
      </c>
      <c r="J778" s="32">
        <f t="shared" si="73"/>
        <v>8.9794400307196306E-2</v>
      </c>
      <c r="K778" s="88">
        <f t="shared" si="74"/>
        <v>9.1810158888828486E-2</v>
      </c>
      <c r="M778" s="32">
        <f t="shared" si="75"/>
        <v>2.0949843531718193E-2</v>
      </c>
      <c r="N778" s="32">
        <f t="shared" si="76"/>
        <v>9.4399843531718194E-2</v>
      </c>
      <c r="O778" s="43">
        <f t="shared" si="77"/>
        <v>9.6627676146421537E-2</v>
      </c>
      <c r="Q778" s="78"/>
      <c r="R778" s="75"/>
    </row>
    <row r="779" spans="1:18" ht="12.6" customHeight="1">
      <c r="A779" s="31">
        <v>39510</v>
      </c>
      <c r="B779" s="64" t="s">
        <v>67</v>
      </c>
      <c r="C779" s="90">
        <v>7.3300000000000004E-2</v>
      </c>
      <c r="D779" s="44" t="str">
        <f>IF(MONTH(A779)=MONTH(A780),"-",VLOOKUP(A779,'F03 inputs'!$AQ$8:$AV$3003,5))</f>
        <v>-</v>
      </c>
      <c r="E779" s="44" t="str">
        <f>IF(MONTH(A779)=MONTH(A780),"-",VLOOKUP(A779,'F03 inputs'!$AQ$8:$AV$3003,6))</f>
        <v>-</v>
      </c>
      <c r="F779" s="32">
        <f>VLOOKUP(B779,'F03 inputs'!$AW$9:$AZ$3003,3)</f>
        <v>2.5675395884231579E-4</v>
      </c>
      <c r="G779" s="32">
        <f>VLOOKUP(B779,'F03 inputs'!$AW$9:$AZ$3003,4)</f>
        <v>2.4531515616592814E-4</v>
      </c>
      <c r="I779" s="32">
        <f t="shared" si="72"/>
        <v>1.6601154266038618E-2</v>
      </c>
      <c r="J779" s="32">
        <f t="shared" si="73"/>
        <v>8.9901154266038619E-2</v>
      </c>
      <c r="K779" s="88">
        <f t="shared" si="74"/>
        <v>9.1921708650629874E-2</v>
      </c>
      <c r="M779" s="32">
        <f t="shared" si="75"/>
        <v>2.119515868788412E-2</v>
      </c>
      <c r="N779" s="32">
        <f t="shared" si="76"/>
        <v>9.449515868788412E-2</v>
      </c>
      <c r="O779" s="43">
        <f t="shared" si="77"/>
        <v>9.6727492441746055E-2</v>
      </c>
      <c r="Q779" s="78"/>
      <c r="R779" s="75"/>
    </row>
    <row r="780" spans="1:18" ht="12.6" customHeight="1">
      <c r="A780" s="31">
        <v>39511</v>
      </c>
      <c r="B780" s="64" t="s">
        <v>67</v>
      </c>
      <c r="C780" s="90">
        <v>7.2800000000000004E-2</v>
      </c>
      <c r="D780" s="44" t="str">
        <f>IF(MONTH(A780)=MONTH(A781),"-",VLOOKUP(A780,'F03 inputs'!$AQ$8:$AV$3003,5))</f>
        <v>-</v>
      </c>
      <c r="E780" s="44" t="str">
        <f>IF(MONTH(A780)=MONTH(A781),"-",VLOOKUP(A780,'F03 inputs'!$AQ$8:$AV$3003,6))</f>
        <v>-</v>
      </c>
      <c r="F780" s="32">
        <f>VLOOKUP(B780,'F03 inputs'!$AW$9:$AZ$3003,3)</f>
        <v>2.5675395884231579E-4</v>
      </c>
      <c r="G780" s="32">
        <f>VLOOKUP(B780,'F03 inputs'!$AW$9:$AZ$3003,4)</f>
        <v>2.4531515616592814E-4</v>
      </c>
      <c r="I780" s="32">
        <f t="shared" si="72"/>
        <v>1.6857908224880935E-2</v>
      </c>
      <c r="J780" s="32">
        <f t="shared" si="73"/>
        <v>8.9657908224880942E-2</v>
      </c>
      <c r="K780" s="88">
        <f t="shared" si="74"/>
        <v>9.1667543351696246E-2</v>
      </c>
      <c r="M780" s="32">
        <f t="shared" si="75"/>
        <v>2.1440473844050047E-2</v>
      </c>
      <c r="N780" s="32">
        <f t="shared" si="76"/>
        <v>9.4240473844050043E-2</v>
      </c>
      <c r="O780" s="43">
        <f t="shared" si="77"/>
        <v>9.64607905716377E-2</v>
      </c>
      <c r="Q780" s="78"/>
      <c r="R780" s="75"/>
    </row>
    <row r="781" spans="1:18" ht="12.6" customHeight="1">
      <c r="A781" s="31">
        <v>39512</v>
      </c>
      <c r="B781" s="64" t="s">
        <v>67</v>
      </c>
      <c r="C781" s="90">
        <v>7.3499999999999996E-2</v>
      </c>
      <c r="D781" s="44" t="str">
        <f>IF(MONTH(A781)=MONTH(A782),"-",VLOOKUP(A781,'F03 inputs'!$AQ$8:$AV$3003,5))</f>
        <v>-</v>
      </c>
      <c r="E781" s="44" t="str">
        <f>IF(MONTH(A781)=MONTH(A782),"-",VLOOKUP(A781,'F03 inputs'!$AQ$8:$AV$3003,6))</f>
        <v>-</v>
      </c>
      <c r="F781" s="32">
        <f>VLOOKUP(B781,'F03 inputs'!$AW$9:$AZ$3003,3)</f>
        <v>2.5675395884231579E-4</v>
      </c>
      <c r="G781" s="32">
        <f>VLOOKUP(B781,'F03 inputs'!$AW$9:$AZ$3003,4)</f>
        <v>2.4531515616592814E-4</v>
      </c>
      <c r="I781" s="32">
        <f t="shared" si="72"/>
        <v>1.7114662183723251E-2</v>
      </c>
      <c r="J781" s="32">
        <f t="shared" si="73"/>
        <v>9.0614662183723244E-2</v>
      </c>
      <c r="K781" s="88">
        <f t="shared" si="74"/>
        <v>9.2667416434391026E-2</v>
      </c>
      <c r="M781" s="32">
        <f t="shared" si="75"/>
        <v>2.1685789000215974E-2</v>
      </c>
      <c r="N781" s="32">
        <f t="shared" si="76"/>
        <v>9.5185789000215973E-2</v>
      </c>
      <c r="O781" s="43">
        <f t="shared" si="77"/>
        <v>9.7450872607114603E-2</v>
      </c>
      <c r="Q781" s="78"/>
      <c r="R781" s="75"/>
    </row>
    <row r="782" spans="1:18" ht="12.6" customHeight="1">
      <c r="A782" s="31">
        <v>39513</v>
      </c>
      <c r="B782" s="64" t="s">
        <v>67</v>
      </c>
      <c r="C782" s="90">
        <v>7.4299999999999991E-2</v>
      </c>
      <c r="D782" s="44" t="str">
        <f>IF(MONTH(A782)=MONTH(A783),"-",VLOOKUP(A782,'F03 inputs'!$AQ$8:$AV$3003,5))</f>
        <v>-</v>
      </c>
      <c r="E782" s="44" t="str">
        <f>IF(MONTH(A782)=MONTH(A783),"-",VLOOKUP(A782,'F03 inputs'!$AQ$8:$AV$3003,6))</f>
        <v>-</v>
      </c>
      <c r="F782" s="32">
        <f>VLOOKUP(B782,'F03 inputs'!$AW$9:$AZ$3003,3)</f>
        <v>2.5675395884231579E-4</v>
      </c>
      <c r="G782" s="32">
        <f>VLOOKUP(B782,'F03 inputs'!$AW$9:$AZ$3003,4)</f>
        <v>2.4531515616592814E-4</v>
      </c>
      <c r="I782" s="32">
        <f t="shared" si="72"/>
        <v>1.7371416142565568E-2</v>
      </c>
      <c r="J782" s="32">
        <f t="shared" si="73"/>
        <v>9.1671416142565562E-2</v>
      </c>
      <c r="K782" s="88">
        <f t="shared" si="74"/>
        <v>9.3772328276961359E-2</v>
      </c>
      <c r="M782" s="32">
        <f t="shared" si="75"/>
        <v>2.19311041563819E-2</v>
      </c>
      <c r="N782" s="32">
        <f t="shared" si="76"/>
        <v>9.6231104156381891E-2</v>
      </c>
      <c r="O782" s="43">
        <f t="shared" si="77"/>
        <v>9.8546210508170695E-2</v>
      </c>
      <c r="Q782" s="78"/>
      <c r="R782" s="75"/>
    </row>
    <row r="783" spans="1:18" ht="12.6" customHeight="1">
      <c r="A783" s="31">
        <v>39514</v>
      </c>
      <c r="B783" s="64" t="s">
        <v>67</v>
      </c>
      <c r="C783" s="90">
        <v>7.4249999999999997E-2</v>
      </c>
      <c r="D783" s="44" t="str">
        <f>IF(MONTH(A783)=MONTH(A784),"-",VLOOKUP(A783,'F03 inputs'!$AQ$8:$AV$3003,5))</f>
        <v>-</v>
      </c>
      <c r="E783" s="44" t="str">
        <f>IF(MONTH(A783)=MONTH(A784),"-",VLOOKUP(A783,'F03 inputs'!$AQ$8:$AV$3003,6))</f>
        <v>-</v>
      </c>
      <c r="F783" s="32">
        <f>VLOOKUP(B783,'F03 inputs'!$AW$9:$AZ$3003,3)</f>
        <v>2.5675395884231579E-4</v>
      </c>
      <c r="G783" s="32">
        <f>VLOOKUP(B783,'F03 inputs'!$AW$9:$AZ$3003,4)</f>
        <v>2.4531515616592814E-4</v>
      </c>
      <c r="I783" s="32">
        <f t="shared" si="72"/>
        <v>1.7628170101407884E-2</v>
      </c>
      <c r="J783" s="32">
        <f t="shared" si="73"/>
        <v>9.1878170101407877E-2</v>
      </c>
      <c r="K783" s="88">
        <f t="shared" si="74"/>
        <v>9.3988569636703767E-2</v>
      </c>
      <c r="M783" s="32">
        <f t="shared" si="75"/>
        <v>2.2176419312547827E-2</v>
      </c>
      <c r="N783" s="32">
        <f t="shared" si="76"/>
        <v>9.642641931254782E-2</v>
      </c>
      <c r="O783" s="43">
        <f t="shared" si="77"/>
        <v>9.8750932897907706E-2</v>
      </c>
      <c r="Q783" s="78"/>
      <c r="R783" s="75"/>
    </row>
    <row r="784" spans="1:18" ht="12.6" customHeight="1">
      <c r="A784" s="31">
        <v>39517</v>
      </c>
      <c r="B784" s="64" t="s">
        <v>67</v>
      </c>
      <c r="C784" s="90">
        <v>7.5050000000000006E-2</v>
      </c>
      <c r="D784" s="44" t="str">
        <f>IF(MONTH(A784)=MONTH(A785),"-",VLOOKUP(A784,'F03 inputs'!$AQ$8:$AV$3003,5))</f>
        <v>-</v>
      </c>
      <c r="E784" s="44" t="str">
        <f>IF(MONTH(A784)=MONTH(A785),"-",VLOOKUP(A784,'F03 inputs'!$AQ$8:$AV$3003,6))</f>
        <v>-</v>
      </c>
      <c r="F784" s="32">
        <f>VLOOKUP(B784,'F03 inputs'!$AW$9:$AZ$3003,3)</f>
        <v>2.5675395884231579E-4</v>
      </c>
      <c r="G784" s="32">
        <f>VLOOKUP(B784,'F03 inputs'!$AW$9:$AZ$3003,4)</f>
        <v>2.4531515616592814E-4</v>
      </c>
      <c r="I784" s="32">
        <f t="shared" si="72"/>
        <v>1.7884924060250201E-2</v>
      </c>
      <c r="J784" s="32">
        <f t="shared" si="73"/>
        <v>9.293492406025021E-2</v>
      </c>
      <c r="K784" s="88">
        <f t="shared" si="74"/>
        <v>9.5094149087771251E-2</v>
      </c>
      <c r="M784" s="32">
        <f t="shared" si="75"/>
        <v>2.2421734468713754E-2</v>
      </c>
      <c r="N784" s="32">
        <f t="shared" si="76"/>
        <v>9.7471734468713767E-2</v>
      </c>
      <c r="O784" s="43">
        <f t="shared" si="77"/>
        <v>9.9846919223798736E-2</v>
      </c>
      <c r="Q784" s="78"/>
      <c r="R784" s="75"/>
    </row>
    <row r="785" spans="1:18" ht="12.6" customHeight="1">
      <c r="A785" s="31">
        <v>39518</v>
      </c>
      <c r="B785" s="64" t="s">
        <v>67</v>
      </c>
      <c r="C785" s="90">
        <v>7.485E-2</v>
      </c>
      <c r="D785" s="44" t="str">
        <f>IF(MONTH(A785)=MONTH(A786),"-",VLOOKUP(A785,'F03 inputs'!$AQ$8:$AV$3003,5))</f>
        <v>-</v>
      </c>
      <c r="E785" s="44" t="str">
        <f>IF(MONTH(A785)=MONTH(A786),"-",VLOOKUP(A785,'F03 inputs'!$AQ$8:$AV$3003,6))</f>
        <v>-</v>
      </c>
      <c r="F785" s="32">
        <f>VLOOKUP(B785,'F03 inputs'!$AW$9:$AZ$3003,3)</f>
        <v>2.5675395884231579E-4</v>
      </c>
      <c r="G785" s="32">
        <f>VLOOKUP(B785,'F03 inputs'!$AW$9:$AZ$3003,4)</f>
        <v>2.4531515616592814E-4</v>
      </c>
      <c r="I785" s="32">
        <f t="shared" si="72"/>
        <v>1.8141678019092517E-2</v>
      </c>
      <c r="J785" s="32">
        <f t="shared" si="73"/>
        <v>9.2991678019092514E-2</v>
      </c>
      <c r="K785" s="88">
        <f t="shared" si="74"/>
        <v>9.5153541064294078E-2</v>
      </c>
      <c r="M785" s="32">
        <f t="shared" si="75"/>
        <v>2.2667049624879681E-2</v>
      </c>
      <c r="N785" s="32">
        <f t="shared" si="76"/>
        <v>9.7517049624879684E-2</v>
      </c>
      <c r="O785" s="43">
        <f t="shared" si="77"/>
        <v>9.9894443366765007E-2</v>
      </c>
      <c r="Q785" s="78"/>
      <c r="R785" s="75"/>
    </row>
    <row r="786" spans="1:18" ht="12.6" customHeight="1">
      <c r="A786" s="31">
        <v>39519</v>
      </c>
      <c r="B786" s="64" t="s">
        <v>67</v>
      </c>
      <c r="C786" s="90">
        <v>7.4149999999999994E-2</v>
      </c>
      <c r="D786" s="44" t="str">
        <f>IF(MONTH(A786)=MONTH(A787),"-",VLOOKUP(A786,'F03 inputs'!$AQ$8:$AV$3003,5))</f>
        <v>-</v>
      </c>
      <c r="E786" s="44" t="str">
        <f>IF(MONTH(A786)=MONTH(A787),"-",VLOOKUP(A786,'F03 inputs'!$AQ$8:$AV$3003,6))</f>
        <v>-</v>
      </c>
      <c r="F786" s="32">
        <f>VLOOKUP(B786,'F03 inputs'!$AW$9:$AZ$3003,3)</f>
        <v>2.5675395884231579E-4</v>
      </c>
      <c r="G786" s="32">
        <f>VLOOKUP(B786,'F03 inputs'!$AW$9:$AZ$3003,4)</f>
        <v>2.4531515616592814E-4</v>
      </c>
      <c r="I786" s="32">
        <f t="shared" si="72"/>
        <v>1.8398431977934834E-2</v>
      </c>
      <c r="J786" s="32">
        <f t="shared" si="73"/>
        <v>9.2548431977934831E-2</v>
      </c>
      <c r="K786" s="88">
        <f t="shared" si="74"/>
        <v>9.4689735043328671E-2</v>
      </c>
      <c r="M786" s="32">
        <f t="shared" si="75"/>
        <v>2.2912364781045608E-2</v>
      </c>
      <c r="N786" s="32">
        <f t="shared" si="76"/>
        <v>9.7062364781045601E-2</v>
      </c>
      <c r="O786" s="43">
        <f t="shared" si="77"/>
        <v>9.9417640445267796E-2</v>
      </c>
      <c r="Q786" s="78"/>
      <c r="R786" s="75"/>
    </row>
    <row r="787" spans="1:18" ht="12.6" customHeight="1">
      <c r="A787" s="31">
        <v>39520</v>
      </c>
      <c r="B787" s="64" t="s">
        <v>67</v>
      </c>
      <c r="C787" s="90">
        <v>7.4550000000000005E-2</v>
      </c>
      <c r="D787" s="44" t="str">
        <f>IF(MONTH(A787)=MONTH(A788),"-",VLOOKUP(A787,'F03 inputs'!$AQ$8:$AV$3003,5))</f>
        <v>-</v>
      </c>
      <c r="E787" s="44" t="str">
        <f>IF(MONTH(A787)=MONTH(A788),"-",VLOOKUP(A787,'F03 inputs'!$AQ$8:$AV$3003,6))</f>
        <v>-</v>
      </c>
      <c r="F787" s="32">
        <f>VLOOKUP(B787,'F03 inputs'!$AW$9:$AZ$3003,3)</f>
        <v>2.5675395884231579E-4</v>
      </c>
      <c r="G787" s="32">
        <f>VLOOKUP(B787,'F03 inputs'!$AW$9:$AZ$3003,4)</f>
        <v>2.4531515616592814E-4</v>
      </c>
      <c r="I787" s="32">
        <f t="shared" si="72"/>
        <v>1.865518593677715E-2</v>
      </c>
      <c r="J787" s="32">
        <f t="shared" si="73"/>
        <v>9.3205185936777152E-2</v>
      </c>
      <c r="K787" s="88">
        <f t="shared" si="74"/>
        <v>9.5376987608154495E-2</v>
      </c>
      <c r="M787" s="32">
        <f t="shared" si="75"/>
        <v>2.3157679937211535E-2</v>
      </c>
      <c r="N787" s="32">
        <f t="shared" si="76"/>
        <v>9.7707679937211536E-2</v>
      </c>
      <c r="O787" s="43">
        <f t="shared" si="77"/>
        <v>0.10009437761688988</v>
      </c>
      <c r="Q787" s="78"/>
      <c r="R787" s="75"/>
    </row>
    <row r="788" spans="1:18" ht="12.6" customHeight="1">
      <c r="A788" s="31">
        <v>39521</v>
      </c>
      <c r="B788" s="64" t="s">
        <v>67</v>
      </c>
      <c r="C788" s="90">
        <v>7.3399999999999993E-2</v>
      </c>
      <c r="D788" s="44" t="str">
        <f>IF(MONTH(A788)=MONTH(A789),"-",VLOOKUP(A788,'F03 inputs'!$AQ$8:$AV$3003,5))</f>
        <v>-</v>
      </c>
      <c r="E788" s="44" t="str">
        <f>IF(MONTH(A788)=MONTH(A789),"-",VLOOKUP(A788,'F03 inputs'!$AQ$8:$AV$3003,6))</f>
        <v>-</v>
      </c>
      <c r="F788" s="32">
        <f>VLOOKUP(B788,'F03 inputs'!$AW$9:$AZ$3003,3)</f>
        <v>2.5675395884231579E-4</v>
      </c>
      <c r="G788" s="32">
        <f>VLOOKUP(B788,'F03 inputs'!$AW$9:$AZ$3003,4)</f>
        <v>2.4531515616592814E-4</v>
      </c>
      <c r="I788" s="32">
        <f t="shared" si="72"/>
        <v>1.8911939895619467E-2</v>
      </c>
      <c r="J788" s="32">
        <f t="shared" si="73"/>
        <v>9.2311939895619463E-2</v>
      </c>
      <c r="K788" s="88">
        <f t="shared" si="74"/>
        <v>9.4442313457442806E-2</v>
      </c>
      <c r="M788" s="32">
        <f t="shared" si="75"/>
        <v>2.3402995093377461E-2</v>
      </c>
      <c r="N788" s="32">
        <f t="shared" si="76"/>
        <v>9.6802995093377447E-2</v>
      </c>
      <c r="O788" s="43">
        <f t="shared" si="77"/>
        <v>9.9145700058139496E-2</v>
      </c>
      <c r="Q788" s="78"/>
      <c r="R788" s="75"/>
    </row>
    <row r="789" spans="1:18" ht="12.6" customHeight="1">
      <c r="A789" s="31">
        <v>39524</v>
      </c>
      <c r="B789" s="64" t="s">
        <v>67</v>
      </c>
      <c r="C789" s="90">
        <v>7.2349999999999998E-2</v>
      </c>
      <c r="D789" s="44" t="str">
        <f>IF(MONTH(A789)=MONTH(A790),"-",VLOOKUP(A789,'F03 inputs'!$AQ$8:$AV$3003,5))</f>
        <v>-</v>
      </c>
      <c r="E789" s="44" t="str">
        <f>IF(MONTH(A789)=MONTH(A790),"-",VLOOKUP(A789,'F03 inputs'!$AQ$8:$AV$3003,6))</f>
        <v>-</v>
      </c>
      <c r="F789" s="32">
        <f>VLOOKUP(B789,'F03 inputs'!$AW$9:$AZ$3003,3)</f>
        <v>2.5675395884231579E-4</v>
      </c>
      <c r="G789" s="32">
        <f>VLOOKUP(B789,'F03 inputs'!$AW$9:$AZ$3003,4)</f>
        <v>2.4531515616592814E-4</v>
      </c>
      <c r="I789" s="32">
        <f t="shared" si="72"/>
        <v>1.9168693854461783E-2</v>
      </c>
      <c r="J789" s="32">
        <f t="shared" si="73"/>
        <v>9.1518693854461777E-2</v>
      </c>
      <c r="K789" s="88">
        <f t="shared" si="74"/>
        <v>9.3612611685668368E-2</v>
      </c>
      <c r="M789" s="32">
        <f t="shared" si="75"/>
        <v>2.3648310249543388E-2</v>
      </c>
      <c r="N789" s="32">
        <f t="shared" si="76"/>
        <v>9.5998310249543389E-2</v>
      </c>
      <c r="O789" s="43">
        <f t="shared" si="77"/>
        <v>9.8302229142235076E-2</v>
      </c>
      <c r="Q789" s="78"/>
      <c r="R789" s="75"/>
    </row>
    <row r="790" spans="1:18" ht="12.6" customHeight="1">
      <c r="A790" s="31">
        <v>39525</v>
      </c>
      <c r="B790" s="64" t="s">
        <v>67</v>
      </c>
      <c r="C790" s="90">
        <v>7.1749999999999994E-2</v>
      </c>
      <c r="D790" s="44" t="str">
        <f>IF(MONTH(A790)=MONTH(A791),"-",VLOOKUP(A790,'F03 inputs'!$AQ$8:$AV$3003,5))</f>
        <v>-</v>
      </c>
      <c r="E790" s="44" t="str">
        <f>IF(MONTH(A790)=MONTH(A791),"-",VLOOKUP(A790,'F03 inputs'!$AQ$8:$AV$3003,6))</f>
        <v>-</v>
      </c>
      <c r="F790" s="32">
        <f>VLOOKUP(B790,'F03 inputs'!$AW$9:$AZ$3003,3)</f>
        <v>2.5675395884231579E-4</v>
      </c>
      <c r="G790" s="32">
        <f>VLOOKUP(B790,'F03 inputs'!$AW$9:$AZ$3003,4)</f>
        <v>2.4531515616592814E-4</v>
      </c>
      <c r="I790" s="32">
        <f t="shared" si="72"/>
        <v>1.94254478133041E-2</v>
      </c>
      <c r="J790" s="32">
        <f t="shared" si="73"/>
        <v>9.1175447813304097E-2</v>
      </c>
      <c r="K790" s="88">
        <f t="shared" si="74"/>
        <v>9.3253688384293154E-2</v>
      </c>
      <c r="M790" s="32">
        <f t="shared" si="75"/>
        <v>2.3893625405709315E-2</v>
      </c>
      <c r="N790" s="32">
        <f t="shared" si="76"/>
        <v>9.5643625405709309E-2</v>
      </c>
      <c r="O790" s="43">
        <f t="shared" si="77"/>
        <v>9.793055117589633E-2</v>
      </c>
      <c r="Q790" s="78"/>
      <c r="R790" s="75"/>
    </row>
    <row r="791" spans="1:18" ht="12.6" customHeight="1">
      <c r="A791" s="31">
        <v>39526</v>
      </c>
      <c r="B791" s="64" t="s">
        <v>67</v>
      </c>
      <c r="C791" s="90">
        <v>7.2550000000000003E-2</v>
      </c>
      <c r="D791" s="44" t="str">
        <f>IF(MONTH(A791)=MONTH(A792),"-",VLOOKUP(A791,'F03 inputs'!$AQ$8:$AV$3003,5))</f>
        <v>-</v>
      </c>
      <c r="E791" s="44" t="str">
        <f>IF(MONTH(A791)=MONTH(A792),"-",VLOOKUP(A791,'F03 inputs'!$AQ$8:$AV$3003,6))</f>
        <v>-</v>
      </c>
      <c r="F791" s="32">
        <f>VLOOKUP(B791,'F03 inputs'!$AW$9:$AZ$3003,3)</f>
        <v>2.5675395884231579E-4</v>
      </c>
      <c r="G791" s="32">
        <f>VLOOKUP(B791,'F03 inputs'!$AW$9:$AZ$3003,4)</f>
        <v>2.4531515616592814E-4</v>
      </c>
      <c r="I791" s="32">
        <f t="shared" si="72"/>
        <v>1.9682201772146416E-2</v>
      </c>
      <c r="J791" s="32">
        <f t="shared" si="73"/>
        <v>9.2232201772146416E-2</v>
      </c>
      <c r="K791" s="88">
        <f t="shared" si="74"/>
        <v>9.4358896533081049E-2</v>
      </c>
      <c r="M791" s="32">
        <f t="shared" si="75"/>
        <v>2.4138940561875242E-2</v>
      </c>
      <c r="N791" s="32">
        <f t="shared" si="76"/>
        <v>9.6688940561875242E-2</v>
      </c>
      <c r="O791" s="43">
        <f t="shared" si="77"/>
        <v>9.9026128368619792E-2</v>
      </c>
      <c r="Q791" s="78"/>
      <c r="R791" s="75"/>
    </row>
    <row r="792" spans="1:18" ht="12.6" customHeight="1">
      <c r="A792" s="31">
        <v>39527</v>
      </c>
      <c r="B792" s="64" t="s">
        <v>67</v>
      </c>
      <c r="C792" s="90">
        <v>7.1399999999999991E-2</v>
      </c>
      <c r="D792" s="44" t="str">
        <f>IF(MONTH(A792)=MONTH(A793),"-",VLOOKUP(A792,'F03 inputs'!$AQ$8:$AV$3003,5))</f>
        <v>-</v>
      </c>
      <c r="E792" s="44" t="str">
        <f>IF(MONTH(A792)=MONTH(A793),"-",VLOOKUP(A792,'F03 inputs'!$AQ$8:$AV$3003,6))</f>
        <v>-</v>
      </c>
      <c r="F792" s="32">
        <f>VLOOKUP(B792,'F03 inputs'!$AW$9:$AZ$3003,3)</f>
        <v>2.5675395884231579E-4</v>
      </c>
      <c r="G792" s="32">
        <f>VLOOKUP(B792,'F03 inputs'!$AW$9:$AZ$3003,4)</f>
        <v>2.4531515616592814E-4</v>
      </c>
      <c r="I792" s="32">
        <f t="shared" si="72"/>
        <v>1.9938955730988733E-2</v>
      </c>
      <c r="J792" s="32">
        <f t="shared" si="73"/>
        <v>9.1338955730988727E-2</v>
      </c>
      <c r="K792" s="88">
        <f t="shared" si="74"/>
        <v>9.3424656939495865E-2</v>
      </c>
      <c r="M792" s="32">
        <f t="shared" si="75"/>
        <v>2.4384255718041169E-2</v>
      </c>
      <c r="N792" s="32">
        <f t="shared" si="76"/>
        <v>9.5784255718041167E-2</v>
      </c>
      <c r="O792" s="43">
        <f t="shared" si="77"/>
        <v>9.8077911628905889E-2</v>
      </c>
      <c r="Q792" s="78"/>
      <c r="R792" s="75"/>
    </row>
    <row r="793" spans="1:18" ht="12.6" customHeight="1">
      <c r="A793" s="31">
        <v>39532</v>
      </c>
      <c r="B793" s="64" t="s">
        <v>67</v>
      </c>
      <c r="C793" s="90">
        <v>7.2450000000000001E-2</v>
      </c>
      <c r="D793" s="44" t="str">
        <f>IF(MONTH(A793)=MONTH(A794),"-",VLOOKUP(A793,'F03 inputs'!$AQ$8:$AV$3003,5))</f>
        <v>-</v>
      </c>
      <c r="E793" s="44" t="str">
        <f>IF(MONTH(A793)=MONTH(A794),"-",VLOOKUP(A793,'F03 inputs'!$AQ$8:$AV$3003,6))</f>
        <v>-</v>
      </c>
      <c r="F793" s="32">
        <f>VLOOKUP(B793,'F03 inputs'!$AW$9:$AZ$3003,3)</f>
        <v>2.5675395884231579E-4</v>
      </c>
      <c r="G793" s="32">
        <f>VLOOKUP(B793,'F03 inputs'!$AW$9:$AZ$3003,4)</f>
        <v>2.4531515616592814E-4</v>
      </c>
      <c r="I793" s="32">
        <f t="shared" si="72"/>
        <v>2.0195709689831049E-2</v>
      </c>
      <c r="J793" s="32">
        <f t="shared" si="73"/>
        <v>9.2645709689831046E-2</v>
      </c>
      <c r="K793" s="88">
        <f t="shared" si="74"/>
        <v>9.4791516570814194E-2</v>
      </c>
      <c r="M793" s="32">
        <f t="shared" si="75"/>
        <v>2.4629570874207096E-2</v>
      </c>
      <c r="N793" s="32">
        <f t="shared" si="76"/>
        <v>9.70795708742071E-2</v>
      </c>
      <c r="O793" s="43">
        <f t="shared" si="77"/>
        <v>9.9435681644487017E-2</v>
      </c>
      <c r="Q793" s="78"/>
      <c r="R793" s="75"/>
    </row>
    <row r="794" spans="1:18" ht="12.6" customHeight="1">
      <c r="A794" s="31">
        <v>39533</v>
      </c>
      <c r="B794" s="64" t="s">
        <v>67</v>
      </c>
      <c r="C794" s="90">
        <v>7.1650000000000005E-2</v>
      </c>
      <c r="D794" s="44" t="str">
        <f>IF(MONTH(A794)=MONTH(A795),"-",VLOOKUP(A794,'F03 inputs'!$AQ$8:$AV$3003,5))</f>
        <v>-</v>
      </c>
      <c r="E794" s="44" t="str">
        <f>IF(MONTH(A794)=MONTH(A795),"-",VLOOKUP(A794,'F03 inputs'!$AQ$8:$AV$3003,6))</f>
        <v>-</v>
      </c>
      <c r="F794" s="32">
        <f>VLOOKUP(B794,'F03 inputs'!$AW$9:$AZ$3003,3)</f>
        <v>2.5675395884231579E-4</v>
      </c>
      <c r="G794" s="32">
        <f>VLOOKUP(B794,'F03 inputs'!$AW$9:$AZ$3003,4)</f>
        <v>2.4531515616592814E-4</v>
      </c>
      <c r="I794" s="32">
        <f t="shared" si="72"/>
        <v>2.0452463648673366E-2</v>
      </c>
      <c r="J794" s="32">
        <f t="shared" si="73"/>
        <v>9.2102463648673374E-2</v>
      </c>
      <c r="K794" s="88">
        <f t="shared" si="74"/>
        <v>9.422317960121207E-2</v>
      </c>
      <c r="M794" s="32">
        <f t="shared" si="75"/>
        <v>2.4874886030373022E-2</v>
      </c>
      <c r="N794" s="32">
        <f t="shared" si="76"/>
        <v>9.6524886030373028E-2</v>
      </c>
      <c r="O794" s="43">
        <f t="shared" si="77"/>
        <v>9.8854149436167216E-2</v>
      </c>
      <c r="Q794" s="78"/>
      <c r="R794" s="75"/>
    </row>
    <row r="795" spans="1:18" ht="12.6" customHeight="1">
      <c r="A795" s="31">
        <v>39534</v>
      </c>
      <c r="B795" s="64" t="s">
        <v>67</v>
      </c>
      <c r="C795" s="90">
        <v>7.0999999999999994E-2</v>
      </c>
      <c r="D795" s="44" t="str">
        <f>IF(MONTH(A795)=MONTH(A796),"-",VLOOKUP(A795,'F03 inputs'!$AQ$8:$AV$3003,5))</f>
        <v>-</v>
      </c>
      <c r="E795" s="44" t="str">
        <f>IF(MONTH(A795)=MONTH(A796),"-",VLOOKUP(A795,'F03 inputs'!$AQ$8:$AV$3003,6))</f>
        <v>-</v>
      </c>
      <c r="F795" s="32">
        <f>VLOOKUP(B795,'F03 inputs'!$AW$9:$AZ$3003,3)</f>
        <v>2.5675395884231579E-4</v>
      </c>
      <c r="G795" s="32">
        <f>VLOOKUP(B795,'F03 inputs'!$AW$9:$AZ$3003,4)</f>
        <v>2.4531515616592814E-4</v>
      </c>
      <c r="I795" s="32">
        <f t="shared" si="72"/>
        <v>2.0709217607515682E-2</v>
      </c>
      <c r="J795" s="32">
        <f t="shared" si="73"/>
        <v>9.1709217607515672E-2</v>
      </c>
      <c r="K795" s="88">
        <f t="shared" si="74"/>
        <v>9.381186275606157E-2</v>
      </c>
      <c r="M795" s="32">
        <f t="shared" si="75"/>
        <v>2.5120201186538949E-2</v>
      </c>
      <c r="N795" s="32">
        <f t="shared" si="76"/>
        <v>9.6120201186538939E-2</v>
      </c>
      <c r="O795" s="43">
        <f t="shared" si="77"/>
        <v>9.842997445557411E-2</v>
      </c>
      <c r="Q795" s="78"/>
      <c r="R795" s="75"/>
    </row>
    <row r="796" spans="1:18" ht="12.6" customHeight="1">
      <c r="A796" s="31">
        <v>39535</v>
      </c>
      <c r="B796" s="64" t="s">
        <v>67</v>
      </c>
      <c r="C796" s="90">
        <v>7.2000000000000008E-2</v>
      </c>
      <c r="D796" s="44" t="str">
        <f>IF(MONTH(A796)=MONTH(A797),"-",VLOOKUP(A796,'F03 inputs'!$AQ$8:$AV$3003,5))</f>
        <v>-</v>
      </c>
      <c r="E796" s="44" t="str">
        <f>IF(MONTH(A796)=MONTH(A797),"-",VLOOKUP(A796,'F03 inputs'!$AQ$8:$AV$3003,6))</f>
        <v>-</v>
      </c>
      <c r="F796" s="32">
        <f>VLOOKUP(B796,'F03 inputs'!$AW$9:$AZ$3003,3)</f>
        <v>2.5675395884231579E-4</v>
      </c>
      <c r="G796" s="32">
        <f>VLOOKUP(B796,'F03 inputs'!$AW$9:$AZ$3003,4)</f>
        <v>2.4531515616592814E-4</v>
      </c>
      <c r="I796" s="32">
        <f t="shared" si="72"/>
        <v>2.0965971566357999E-2</v>
      </c>
      <c r="J796" s="32">
        <f t="shared" si="73"/>
        <v>9.2965971566358011E-2</v>
      </c>
      <c r="K796" s="88">
        <f t="shared" si="74"/>
        <v>9.5126639533677171E-2</v>
      </c>
      <c r="M796" s="32">
        <f t="shared" si="75"/>
        <v>2.5365516342704876E-2</v>
      </c>
      <c r="N796" s="32">
        <f t="shared" si="76"/>
        <v>9.7365516342704878E-2</v>
      </c>
      <c r="O796" s="43">
        <f t="shared" si="77"/>
        <v>9.9735527285875314E-2</v>
      </c>
      <c r="Q796" s="78"/>
      <c r="R796" s="75"/>
    </row>
    <row r="797" spans="1:18" ht="12.6" customHeight="1">
      <c r="A797" s="31">
        <v>39538</v>
      </c>
      <c r="B797" s="64" t="s">
        <v>67</v>
      </c>
      <c r="C797" s="90">
        <v>7.0949999999999999E-2</v>
      </c>
      <c r="D797" s="44">
        <f>IF(MONTH(A797)=MONTH(A798),"-",VLOOKUP(A797,'F03 inputs'!$AQ$8:$AV$3003,5))</f>
        <v>2.1222725525200301E-2</v>
      </c>
      <c r="E797" s="44">
        <f>IF(MONTH(A797)=MONTH(A798),"-",VLOOKUP(A797,'F03 inputs'!$AQ$8:$AV$3003,6))</f>
        <v>2.5610831498870827E-2</v>
      </c>
      <c r="F797" s="32">
        <f>VLOOKUP(B797,'F03 inputs'!$AW$9:$AZ$3003,3)</f>
        <v>2.5675395884231579E-4</v>
      </c>
      <c r="G797" s="32">
        <f>VLOOKUP(B797,'F03 inputs'!$AW$9:$AZ$3003,4)</f>
        <v>2.4531515616592814E-4</v>
      </c>
      <c r="I797" s="32">
        <f t="shared" si="72"/>
        <v>2.1222725525200301E-2</v>
      </c>
      <c r="J797" s="32">
        <f t="shared" si="73"/>
        <v>9.2172725525200297E-2</v>
      </c>
      <c r="K797" s="88">
        <f t="shared" si="74"/>
        <v>9.4296678357886465E-2</v>
      </c>
      <c r="M797" s="32">
        <f t="shared" si="75"/>
        <v>2.5610831498870827E-2</v>
      </c>
      <c r="N797" s="32">
        <f t="shared" si="76"/>
        <v>9.6560831498870819E-2</v>
      </c>
      <c r="O797" s="43">
        <f t="shared" si="77"/>
        <v>9.8891830043809081E-2</v>
      </c>
      <c r="Q797" s="78"/>
      <c r="R797" s="75"/>
    </row>
    <row r="798" spans="1:18" ht="12.6" customHeight="1">
      <c r="A798" s="31">
        <v>39539</v>
      </c>
      <c r="B798" s="64" t="s">
        <v>68</v>
      </c>
      <c r="C798" s="90">
        <v>7.0550000000000002E-2</v>
      </c>
      <c r="D798" s="44" t="str">
        <f>IF(MONTH(A798)=MONTH(A799),"-",VLOOKUP(A798,'F03 inputs'!$AQ$8:$AV$3003,5))</f>
        <v>-</v>
      </c>
      <c r="E798" s="44" t="str">
        <f>IF(MONTH(A798)=MONTH(A799),"-",VLOOKUP(A798,'F03 inputs'!$AQ$8:$AV$3003,6))</f>
        <v>-</v>
      </c>
      <c r="F798" s="32">
        <f>VLOOKUP(B798,'F03 inputs'!$AW$9:$AZ$3003,3)</f>
        <v>-7.2739196143323882E-5</v>
      </c>
      <c r="G798" s="32">
        <f>VLOOKUP(B798,'F03 inputs'!$AW$9:$AZ$3003,4)</f>
        <v>-8.5385959337147736E-5</v>
      </c>
      <c r="I798" s="32">
        <f t="shared" si="72"/>
        <v>2.1149986329056979E-2</v>
      </c>
      <c r="J798" s="32">
        <f t="shared" si="73"/>
        <v>9.1699986329056987E-2</v>
      </c>
      <c r="K798" s="88">
        <f t="shared" si="74"/>
        <v>9.3802208202244053E-2</v>
      </c>
      <c r="M798" s="32">
        <f t="shared" si="75"/>
        <v>2.5525445539533679E-2</v>
      </c>
      <c r="N798" s="32">
        <f t="shared" si="76"/>
        <v>9.6075445539533677E-2</v>
      </c>
      <c r="O798" s="43">
        <f t="shared" si="77"/>
        <v>9.8383068348438574E-2</v>
      </c>
      <c r="Q798" s="78"/>
      <c r="R798" s="75"/>
    </row>
    <row r="799" spans="1:18" ht="12.6" customHeight="1">
      <c r="A799" s="31">
        <v>39540</v>
      </c>
      <c r="B799" s="64" t="s">
        <v>68</v>
      </c>
      <c r="C799" s="90">
        <v>7.1650000000000005E-2</v>
      </c>
      <c r="D799" s="44" t="str">
        <f>IF(MONTH(A799)=MONTH(A800),"-",VLOOKUP(A799,'F03 inputs'!$AQ$8:$AV$3003,5))</f>
        <v>-</v>
      </c>
      <c r="E799" s="44" t="str">
        <f>IF(MONTH(A799)=MONTH(A800),"-",VLOOKUP(A799,'F03 inputs'!$AQ$8:$AV$3003,6))</f>
        <v>-</v>
      </c>
      <c r="F799" s="32">
        <f>VLOOKUP(B799,'F03 inputs'!$AW$9:$AZ$3003,3)</f>
        <v>-7.2739196143323882E-5</v>
      </c>
      <c r="G799" s="32">
        <f>VLOOKUP(B799,'F03 inputs'!$AW$9:$AZ$3003,4)</f>
        <v>-8.5385959337147736E-5</v>
      </c>
      <c r="I799" s="32">
        <f t="shared" si="72"/>
        <v>2.1077247132913656E-2</v>
      </c>
      <c r="J799" s="32">
        <f t="shared" si="73"/>
        <v>9.2727247132913665E-2</v>
      </c>
      <c r="K799" s="88">
        <f t="shared" si="74"/>
        <v>9.4876832723125748E-2</v>
      </c>
      <c r="M799" s="32">
        <f t="shared" si="75"/>
        <v>2.5440059580196531E-2</v>
      </c>
      <c r="N799" s="32">
        <f t="shared" si="76"/>
        <v>9.7090059580196536E-2</v>
      </c>
      <c r="O799" s="43">
        <f t="shared" si="77"/>
        <v>9.9446679497517954E-2</v>
      </c>
      <c r="Q799" s="78"/>
      <c r="R799" s="75"/>
    </row>
    <row r="800" spans="1:18" ht="12.6" customHeight="1">
      <c r="A800" s="31">
        <v>39541</v>
      </c>
      <c r="B800" s="64" t="s">
        <v>68</v>
      </c>
      <c r="C800" s="90">
        <v>7.1349999999999997E-2</v>
      </c>
      <c r="D800" s="44" t="str">
        <f>IF(MONTH(A800)=MONTH(A801),"-",VLOOKUP(A800,'F03 inputs'!$AQ$8:$AV$3003,5))</f>
        <v>-</v>
      </c>
      <c r="E800" s="44" t="str">
        <f>IF(MONTH(A800)=MONTH(A801),"-",VLOOKUP(A800,'F03 inputs'!$AQ$8:$AV$3003,6))</f>
        <v>-</v>
      </c>
      <c r="F800" s="32">
        <f>VLOOKUP(B800,'F03 inputs'!$AW$9:$AZ$3003,3)</f>
        <v>-7.2739196143323882E-5</v>
      </c>
      <c r="G800" s="32">
        <f>VLOOKUP(B800,'F03 inputs'!$AW$9:$AZ$3003,4)</f>
        <v>-8.5385959337147736E-5</v>
      </c>
      <c r="I800" s="32">
        <f t="shared" si="72"/>
        <v>2.1004507936770334E-2</v>
      </c>
      <c r="J800" s="32">
        <f t="shared" si="73"/>
        <v>9.235450793677033E-2</v>
      </c>
      <c r="K800" s="88">
        <f t="shared" si="74"/>
        <v>9.4486846720831075E-2</v>
      </c>
      <c r="M800" s="32">
        <f t="shared" si="75"/>
        <v>2.5354673620859382E-2</v>
      </c>
      <c r="N800" s="32">
        <f t="shared" si="76"/>
        <v>9.6704673620859383E-2</v>
      </c>
      <c r="O800" s="43">
        <f t="shared" si="77"/>
        <v>9.9042622095888655E-2</v>
      </c>
      <c r="Q800" s="78"/>
      <c r="R800" s="75"/>
    </row>
    <row r="801" spans="1:18" ht="12.6" customHeight="1">
      <c r="A801" s="31">
        <v>39542</v>
      </c>
      <c r="B801" s="64" t="s">
        <v>68</v>
      </c>
      <c r="C801" s="90">
        <v>7.195E-2</v>
      </c>
      <c r="D801" s="44" t="str">
        <f>IF(MONTH(A801)=MONTH(A802),"-",VLOOKUP(A801,'F03 inputs'!$AQ$8:$AV$3003,5))</f>
        <v>-</v>
      </c>
      <c r="E801" s="44" t="str">
        <f>IF(MONTH(A801)=MONTH(A802),"-",VLOOKUP(A801,'F03 inputs'!$AQ$8:$AV$3003,6))</f>
        <v>-</v>
      </c>
      <c r="F801" s="32">
        <f>VLOOKUP(B801,'F03 inputs'!$AW$9:$AZ$3003,3)</f>
        <v>-7.2739196143323882E-5</v>
      </c>
      <c r="G801" s="32">
        <f>VLOOKUP(B801,'F03 inputs'!$AW$9:$AZ$3003,4)</f>
        <v>-8.5385959337147736E-5</v>
      </c>
      <c r="I801" s="32">
        <f t="shared" si="72"/>
        <v>2.0931768740627011E-2</v>
      </c>
      <c r="J801" s="32">
        <f t="shared" si="73"/>
        <v>9.2881768740627008E-2</v>
      </c>
      <c r="K801" s="88">
        <f t="shared" si="74"/>
        <v>9.5038524481723785E-2</v>
      </c>
      <c r="M801" s="32">
        <f t="shared" si="75"/>
        <v>2.5269287661522234E-2</v>
      </c>
      <c r="N801" s="32">
        <f t="shared" si="76"/>
        <v>9.7219287661522241E-2</v>
      </c>
      <c r="O801" s="43">
        <f t="shared" si="77"/>
        <v>9.9582185134875489E-2</v>
      </c>
      <c r="Q801" s="78"/>
      <c r="R801" s="75"/>
    </row>
    <row r="802" spans="1:18" ht="12.6" customHeight="1">
      <c r="A802" s="31">
        <v>39545</v>
      </c>
      <c r="B802" s="64" t="s">
        <v>68</v>
      </c>
      <c r="C802" s="90">
        <v>7.145E-2</v>
      </c>
      <c r="D802" s="44" t="str">
        <f>IF(MONTH(A802)=MONTH(A803),"-",VLOOKUP(A802,'F03 inputs'!$AQ$8:$AV$3003,5))</f>
        <v>-</v>
      </c>
      <c r="E802" s="44" t="str">
        <f>IF(MONTH(A802)=MONTH(A803),"-",VLOOKUP(A802,'F03 inputs'!$AQ$8:$AV$3003,6))</f>
        <v>-</v>
      </c>
      <c r="F802" s="32">
        <f>VLOOKUP(B802,'F03 inputs'!$AW$9:$AZ$3003,3)</f>
        <v>-7.2739196143323882E-5</v>
      </c>
      <c r="G802" s="32">
        <f>VLOOKUP(B802,'F03 inputs'!$AW$9:$AZ$3003,4)</f>
        <v>-8.5385959337147736E-5</v>
      </c>
      <c r="I802" s="32">
        <f t="shared" si="72"/>
        <v>2.0859029544483688E-2</v>
      </c>
      <c r="J802" s="32">
        <f t="shared" si="73"/>
        <v>9.2309029544483695E-2</v>
      </c>
      <c r="K802" s="88">
        <f t="shared" si="74"/>
        <v>9.4439268778344632E-2</v>
      </c>
      <c r="M802" s="32">
        <f t="shared" si="75"/>
        <v>2.5183901702185086E-2</v>
      </c>
      <c r="N802" s="32">
        <f t="shared" si="76"/>
        <v>9.6633901702185082E-2</v>
      </c>
      <c r="O802" s="43">
        <f t="shared" si="77"/>
        <v>9.8968429441731898E-2</v>
      </c>
      <c r="Q802" s="78"/>
      <c r="R802" s="75"/>
    </row>
    <row r="803" spans="1:18" ht="12.6" customHeight="1">
      <c r="A803" s="31">
        <v>39546</v>
      </c>
      <c r="B803" s="64" t="s">
        <v>68</v>
      </c>
      <c r="C803" s="90">
        <v>7.195E-2</v>
      </c>
      <c r="D803" s="44" t="str">
        <f>IF(MONTH(A803)=MONTH(A804),"-",VLOOKUP(A803,'F03 inputs'!$AQ$8:$AV$3003,5))</f>
        <v>-</v>
      </c>
      <c r="E803" s="44" t="str">
        <f>IF(MONTH(A803)=MONTH(A804),"-",VLOOKUP(A803,'F03 inputs'!$AQ$8:$AV$3003,6))</f>
        <v>-</v>
      </c>
      <c r="F803" s="32">
        <f>VLOOKUP(B803,'F03 inputs'!$AW$9:$AZ$3003,3)</f>
        <v>-7.2739196143323882E-5</v>
      </c>
      <c r="G803" s="32">
        <f>VLOOKUP(B803,'F03 inputs'!$AW$9:$AZ$3003,4)</f>
        <v>-8.5385959337147736E-5</v>
      </c>
      <c r="I803" s="32">
        <f t="shared" si="72"/>
        <v>2.0786290348340366E-2</v>
      </c>
      <c r="J803" s="32">
        <f t="shared" si="73"/>
        <v>9.2736290348340369E-2</v>
      </c>
      <c r="K803" s="88">
        <f t="shared" si="74"/>
        <v>9.4886295235233398E-2</v>
      </c>
      <c r="M803" s="32">
        <f t="shared" si="75"/>
        <v>2.5098515742847938E-2</v>
      </c>
      <c r="N803" s="32">
        <f t="shared" si="76"/>
        <v>9.7048515742847938E-2</v>
      </c>
      <c r="O803" s="43">
        <f t="shared" si="77"/>
        <v>9.9403119344820379E-2</v>
      </c>
      <c r="Q803" s="78"/>
      <c r="R803" s="75"/>
    </row>
    <row r="804" spans="1:18" ht="12.6" customHeight="1">
      <c r="A804" s="31">
        <v>39547</v>
      </c>
      <c r="B804" s="64" t="s">
        <v>68</v>
      </c>
      <c r="C804" s="90">
        <v>7.1650000000000005E-2</v>
      </c>
      <c r="D804" s="44" t="str">
        <f>IF(MONTH(A804)=MONTH(A805),"-",VLOOKUP(A804,'F03 inputs'!$AQ$8:$AV$3003,5))</f>
        <v>-</v>
      </c>
      <c r="E804" s="44" t="str">
        <f>IF(MONTH(A804)=MONTH(A805),"-",VLOOKUP(A804,'F03 inputs'!$AQ$8:$AV$3003,6))</f>
        <v>-</v>
      </c>
      <c r="F804" s="32">
        <f>VLOOKUP(B804,'F03 inputs'!$AW$9:$AZ$3003,3)</f>
        <v>-7.2739196143323882E-5</v>
      </c>
      <c r="G804" s="32">
        <f>VLOOKUP(B804,'F03 inputs'!$AW$9:$AZ$3003,4)</f>
        <v>-8.5385959337147736E-5</v>
      </c>
      <c r="I804" s="32">
        <f t="shared" si="72"/>
        <v>2.0713551152197043E-2</v>
      </c>
      <c r="J804" s="32">
        <f t="shared" si="73"/>
        <v>9.2363551152197049E-2</v>
      </c>
      <c r="K804" s="88">
        <f t="shared" si="74"/>
        <v>9.4496307547558001E-2</v>
      </c>
      <c r="M804" s="32">
        <f t="shared" si="75"/>
        <v>2.501312978351079E-2</v>
      </c>
      <c r="N804" s="32">
        <f t="shared" si="76"/>
        <v>9.6663129783510798E-2</v>
      </c>
      <c r="O804" s="43">
        <f t="shared" si="77"/>
        <v>9.8999069948396912E-2</v>
      </c>
      <c r="Q804" s="78"/>
      <c r="R804" s="75"/>
    </row>
    <row r="805" spans="1:18" ht="12.6" customHeight="1">
      <c r="A805" s="31">
        <v>39548</v>
      </c>
      <c r="B805" s="64" t="s">
        <v>68</v>
      </c>
      <c r="C805" s="90">
        <v>7.1349999999999997E-2</v>
      </c>
      <c r="D805" s="44" t="str">
        <f>IF(MONTH(A805)=MONTH(A806),"-",VLOOKUP(A805,'F03 inputs'!$AQ$8:$AV$3003,5))</f>
        <v>-</v>
      </c>
      <c r="E805" s="44" t="str">
        <f>IF(MONTH(A805)=MONTH(A806),"-",VLOOKUP(A805,'F03 inputs'!$AQ$8:$AV$3003,6))</f>
        <v>-</v>
      </c>
      <c r="F805" s="32">
        <f>VLOOKUP(B805,'F03 inputs'!$AW$9:$AZ$3003,3)</f>
        <v>-7.2739196143323882E-5</v>
      </c>
      <c r="G805" s="32">
        <f>VLOOKUP(B805,'F03 inputs'!$AW$9:$AZ$3003,4)</f>
        <v>-8.5385959337147736E-5</v>
      </c>
      <c r="I805" s="32">
        <f t="shared" si="72"/>
        <v>2.0640811956053721E-2</v>
      </c>
      <c r="J805" s="32">
        <f t="shared" si="73"/>
        <v>9.1990811956053714E-2</v>
      </c>
      <c r="K805" s="88">
        <f t="shared" si="74"/>
        <v>9.4106389327136997E-2</v>
      </c>
      <c r="M805" s="32">
        <f t="shared" si="75"/>
        <v>2.4927743824173641E-2</v>
      </c>
      <c r="N805" s="32">
        <f t="shared" si="76"/>
        <v>9.6277743824173645E-2</v>
      </c>
      <c r="O805" s="43">
        <f t="shared" si="77"/>
        <v>9.859509481314177E-2</v>
      </c>
      <c r="Q805" s="78"/>
      <c r="R805" s="75"/>
    </row>
    <row r="806" spans="1:18" ht="12.6" customHeight="1">
      <c r="A806" s="31">
        <v>39549</v>
      </c>
      <c r="B806" s="64" t="s">
        <v>68</v>
      </c>
      <c r="C806" s="90">
        <v>7.1849999999999997E-2</v>
      </c>
      <c r="D806" s="44" t="str">
        <f>IF(MONTH(A806)=MONTH(A807),"-",VLOOKUP(A806,'F03 inputs'!$AQ$8:$AV$3003,5))</f>
        <v>-</v>
      </c>
      <c r="E806" s="44" t="str">
        <f>IF(MONTH(A806)=MONTH(A807),"-",VLOOKUP(A806,'F03 inputs'!$AQ$8:$AV$3003,6))</f>
        <v>-</v>
      </c>
      <c r="F806" s="32">
        <f>VLOOKUP(B806,'F03 inputs'!$AW$9:$AZ$3003,3)</f>
        <v>-7.2739196143323882E-5</v>
      </c>
      <c r="G806" s="32">
        <f>VLOOKUP(B806,'F03 inputs'!$AW$9:$AZ$3003,4)</f>
        <v>-8.5385959337147736E-5</v>
      </c>
      <c r="I806" s="32">
        <f t="shared" si="72"/>
        <v>2.0568072759910398E-2</v>
      </c>
      <c r="J806" s="32">
        <f t="shared" si="73"/>
        <v>9.2418072759910402E-2</v>
      </c>
      <c r="K806" s="88">
        <f t="shared" si="74"/>
        <v>9.455334780307445E-2</v>
      </c>
      <c r="M806" s="32">
        <f t="shared" si="75"/>
        <v>2.4842357864836493E-2</v>
      </c>
      <c r="N806" s="32">
        <f t="shared" si="76"/>
        <v>9.6692357864836487E-2</v>
      </c>
      <c r="O806" s="43">
        <f t="shared" si="77"/>
        <v>9.9029710882201805E-2</v>
      </c>
      <c r="Q806" s="78"/>
      <c r="R806" s="75"/>
    </row>
    <row r="807" spans="1:18" ht="12.6" customHeight="1">
      <c r="A807" s="31">
        <v>39552</v>
      </c>
      <c r="B807" s="64" t="s">
        <v>68</v>
      </c>
      <c r="C807" s="90">
        <v>7.0699999999999999E-2</v>
      </c>
      <c r="D807" s="44" t="str">
        <f>IF(MONTH(A807)=MONTH(A808),"-",VLOOKUP(A807,'F03 inputs'!$AQ$8:$AV$3003,5))</f>
        <v>-</v>
      </c>
      <c r="E807" s="44" t="str">
        <f>IF(MONTH(A807)=MONTH(A808),"-",VLOOKUP(A807,'F03 inputs'!$AQ$8:$AV$3003,6))</f>
        <v>-</v>
      </c>
      <c r="F807" s="32">
        <f>VLOOKUP(B807,'F03 inputs'!$AW$9:$AZ$3003,3)</f>
        <v>-7.2739196143323882E-5</v>
      </c>
      <c r="G807" s="32">
        <f>VLOOKUP(B807,'F03 inputs'!$AW$9:$AZ$3003,4)</f>
        <v>-8.5385959337147736E-5</v>
      </c>
      <c r="I807" s="32">
        <f t="shared" si="72"/>
        <v>2.0495333563767076E-2</v>
      </c>
      <c r="J807" s="32">
        <f t="shared" si="73"/>
        <v>9.1195333563767078E-2</v>
      </c>
      <c r="K807" s="88">
        <f t="shared" si="74"/>
        <v>9.3274480779718782E-2</v>
      </c>
      <c r="M807" s="32">
        <f t="shared" si="75"/>
        <v>2.4756971905499345E-2</v>
      </c>
      <c r="N807" s="32">
        <f t="shared" si="76"/>
        <v>9.5456971905499344E-2</v>
      </c>
      <c r="O807" s="43">
        <f t="shared" si="77"/>
        <v>9.7734980276841021E-2</v>
      </c>
      <c r="Q807" s="78"/>
      <c r="R807" s="75"/>
    </row>
    <row r="808" spans="1:18" ht="12.6" customHeight="1">
      <c r="A808" s="31">
        <v>39553</v>
      </c>
      <c r="B808" s="64" t="s">
        <v>68</v>
      </c>
      <c r="C808" s="90">
        <v>7.0550000000000002E-2</v>
      </c>
      <c r="D808" s="44" t="str">
        <f>IF(MONTH(A808)=MONTH(A809),"-",VLOOKUP(A808,'F03 inputs'!$AQ$8:$AV$3003,5))</f>
        <v>-</v>
      </c>
      <c r="E808" s="44" t="str">
        <f>IF(MONTH(A808)=MONTH(A809),"-",VLOOKUP(A808,'F03 inputs'!$AQ$8:$AV$3003,6))</f>
        <v>-</v>
      </c>
      <c r="F808" s="32">
        <f>VLOOKUP(B808,'F03 inputs'!$AW$9:$AZ$3003,3)</f>
        <v>-7.2739196143323882E-5</v>
      </c>
      <c r="G808" s="32">
        <f>VLOOKUP(B808,'F03 inputs'!$AW$9:$AZ$3003,4)</f>
        <v>-8.5385959337147736E-5</v>
      </c>
      <c r="I808" s="32">
        <f t="shared" si="72"/>
        <v>2.0422594367623753E-2</v>
      </c>
      <c r="J808" s="32">
        <f t="shared" si="73"/>
        <v>9.0972594367623755E-2</v>
      </c>
      <c r="K808" s="88">
        <f t="shared" si="74"/>
        <v>9.3041597599117898E-2</v>
      </c>
      <c r="M808" s="32">
        <f t="shared" si="75"/>
        <v>2.4671585946162197E-2</v>
      </c>
      <c r="N808" s="32">
        <f t="shared" si="76"/>
        <v>9.5221585946162202E-2</v>
      </c>
      <c r="O808" s="43">
        <f t="shared" si="77"/>
        <v>9.7488373553687779E-2</v>
      </c>
      <c r="Q808" s="78"/>
      <c r="R808" s="75"/>
    </row>
    <row r="809" spans="1:18" ht="12.6" customHeight="1">
      <c r="A809" s="31">
        <v>39554</v>
      </c>
      <c r="B809" s="64" t="s">
        <v>68</v>
      </c>
      <c r="C809" s="90">
        <v>7.145E-2</v>
      </c>
      <c r="D809" s="44" t="str">
        <f>IF(MONTH(A809)=MONTH(A810),"-",VLOOKUP(A809,'F03 inputs'!$AQ$8:$AV$3003,5))</f>
        <v>-</v>
      </c>
      <c r="E809" s="44" t="str">
        <f>IF(MONTH(A809)=MONTH(A810),"-",VLOOKUP(A809,'F03 inputs'!$AQ$8:$AV$3003,6))</f>
        <v>-</v>
      </c>
      <c r="F809" s="32">
        <f>VLOOKUP(B809,'F03 inputs'!$AW$9:$AZ$3003,3)</f>
        <v>-7.2739196143323882E-5</v>
      </c>
      <c r="G809" s="32">
        <f>VLOOKUP(B809,'F03 inputs'!$AW$9:$AZ$3003,4)</f>
        <v>-8.5385959337147736E-5</v>
      </c>
      <c r="I809" s="32">
        <f t="shared" si="72"/>
        <v>2.0349855171480431E-2</v>
      </c>
      <c r="J809" s="32">
        <f t="shared" si="73"/>
        <v>9.1799855171480427E-2</v>
      </c>
      <c r="K809" s="88">
        <f t="shared" si="74"/>
        <v>9.3906658523856379E-2</v>
      </c>
      <c r="M809" s="32">
        <f t="shared" si="75"/>
        <v>2.4586199986825048E-2</v>
      </c>
      <c r="N809" s="32">
        <f t="shared" si="76"/>
        <v>9.6036199986825055E-2</v>
      </c>
      <c r="O809" s="43">
        <f t="shared" si="77"/>
        <v>9.8341937913802413E-2</v>
      </c>
      <c r="Q809" s="78"/>
      <c r="R809" s="75"/>
    </row>
    <row r="810" spans="1:18" ht="12.6" customHeight="1">
      <c r="A810" s="31">
        <v>39555</v>
      </c>
      <c r="B810" s="64" t="s">
        <v>68</v>
      </c>
      <c r="C810" s="90">
        <v>7.1650000000000005E-2</v>
      </c>
      <c r="D810" s="44" t="str">
        <f>IF(MONTH(A810)=MONTH(A811),"-",VLOOKUP(A810,'F03 inputs'!$AQ$8:$AV$3003,5))</f>
        <v>-</v>
      </c>
      <c r="E810" s="44" t="str">
        <f>IF(MONTH(A810)=MONTH(A811),"-",VLOOKUP(A810,'F03 inputs'!$AQ$8:$AV$3003,6))</f>
        <v>-</v>
      </c>
      <c r="F810" s="32">
        <f>VLOOKUP(B810,'F03 inputs'!$AW$9:$AZ$3003,3)</f>
        <v>-7.2739196143323882E-5</v>
      </c>
      <c r="G810" s="32">
        <f>VLOOKUP(B810,'F03 inputs'!$AW$9:$AZ$3003,4)</f>
        <v>-8.5385959337147736E-5</v>
      </c>
      <c r="I810" s="32">
        <f t="shared" si="72"/>
        <v>2.0277115975337108E-2</v>
      </c>
      <c r="J810" s="32">
        <f t="shared" si="73"/>
        <v>9.192711597533712E-2</v>
      </c>
      <c r="K810" s="88">
        <f t="shared" si="74"/>
        <v>9.4039764638222723E-2</v>
      </c>
      <c r="M810" s="32">
        <f t="shared" si="75"/>
        <v>2.45008140274879E-2</v>
      </c>
      <c r="N810" s="32">
        <f t="shared" si="76"/>
        <v>9.6150814027487902E-2</v>
      </c>
      <c r="O810" s="43">
        <f t="shared" si="77"/>
        <v>9.8462058787024853E-2</v>
      </c>
      <c r="Q810" s="78"/>
      <c r="R810" s="75"/>
    </row>
    <row r="811" spans="1:18" ht="12.6" customHeight="1">
      <c r="A811" s="31">
        <v>39556</v>
      </c>
      <c r="B811" s="64" t="s">
        <v>68</v>
      </c>
      <c r="C811" s="90">
        <v>7.17E-2</v>
      </c>
      <c r="D811" s="44" t="str">
        <f>IF(MONTH(A811)=MONTH(A812),"-",VLOOKUP(A811,'F03 inputs'!$AQ$8:$AV$3003,5))</f>
        <v>-</v>
      </c>
      <c r="E811" s="44" t="str">
        <f>IF(MONTH(A811)=MONTH(A812),"-",VLOOKUP(A811,'F03 inputs'!$AQ$8:$AV$3003,6))</f>
        <v>-</v>
      </c>
      <c r="F811" s="32">
        <f>VLOOKUP(B811,'F03 inputs'!$AW$9:$AZ$3003,3)</f>
        <v>-7.2739196143323882E-5</v>
      </c>
      <c r="G811" s="32">
        <f>VLOOKUP(B811,'F03 inputs'!$AW$9:$AZ$3003,4)</f>
        <v>-8.5385959337147736E-5</v>
      </c>
      <c r="I811" s="32">
        <f t="shared" si="72"/>
        <v>2.0204376779193785E-2</v>
      </c>
      <c r="J811" s="32">
        <f t="shared" si="73"/>
        <v>9.1904376779193789E-2</v>
      </c>
      <c r="K811" s="88">
        <f t="shared" si="74"/>
        <v>9.4015980396986665E-2</v>
      </c>
      <c r="M811" s="32">
        <f t="shared" si="75"/>
        <v>2.4415428068150752E-2</v>
      </c>
      <c r="N811" s="32">
        <f t="shared" si="76"/>
        <v>9.6115428068150752E-2</v>
      </c>
      <c r="O811" s="43">
        <f t="shared" si="77"/>
        <v>9.8424971946331929E-2</v>
      </c>
      <c r="Q811" s="78"/>
      <c r="R811" s="75"/>
    </row>
    <row r="812" spans="1:18" ht="12.6" customHeight="1">
      <c r="A812" s="31">
        <v>39559</v>
      </c>
      <c r="B812" s="64" t="s">
        <v>68</v>
      </c>
      <c r="C812" s="90">
        <v>7.2750000000000009E-2</v>
      </c>
      <c r="D812" s="44" t="str">
        <f>IF(MONTH(A812)=MONTH(A813),"-",VLOOKUP(A812,'F03 inputs'!$AQ$8:$AV$3003,5))</f>
        <v>-</v>
      </c>
      <c r="E812" s="44" t="str">
        <f>IF(MONTH(A812)=MONTH(A813),"-",VLOOKUP(A812,'F03 inputs'!$AQ$8:$AV$3003,6))</f>
        <v>-</v>
      </c>
      <c r="F812" s="32">
        <f>VLOOKUP(B812,'F03 inputs'!$AW$9:$AZ$3003,3)</f>
        <v>-7.2739196143323882E-5</v>
      </c>
      <c r="G812" s="32">
        <f>VLOOKUP(B812,'F03 inputs'!$AW$9:$AZ$3003,4)</f>
        <v>-8.5385959337147736E-5</v>
      </c>
      <c r="I812" s="32">
        <f t="shared" si="72"/>
        <v>2.0131637583050463E-2</v>
      </c>
      <c r="J812" s="32">
        <f t="shared" si="73"/>
        <v>9.2881637583050472E-2</v>
      </c>
      <c r="K812" s="88">
        <f t="shared" si="74"/>
        <v>9.5038387233077781E-2</v>
      </c>
      <c r="M812" s="32">
        <f t="shared" si="75"/>
        <v>2.4330042108813604E-2</v>
      </c>
      <c r="N812" s="32">
        <f t="shared" si="76"/>
        <v>9.7080042108813616E-2</v>
      </c>
      <c r="O812" s="43">
        <f t="shared" si="77"/>
        <v>9.943617575277619E-2</v>
      </c>
      <c r="Q812" s="78"/>
      <c r="R812" s="75"/>
    </row>
    <row r="813" spans="1:18" ht="12.6" customHeight="1">
      <c r="A813" s="31">
        <v>39560</v>
      </c>
      <c r="B813" s="64" t="s">
        <v>68</v>
      </c>
      <c r="C813" s="90">
        <v>7.2149999999999992E-2</v>
      </c>
      <c r="D813" s="44" t="str">
        <f>IF(MONTH(A813)=MONTH(A814),"-",VLOOKUP(A813,'F03 inputs'!$AQ$8:$AV$3003,5))</f>
        <v>-</v>
      </c>
      <c r="E813" s="44" t="str">
        <f>IF(MONTH(A813)=MONTH(A814),"-",VLOOKUP(A813,'F03 inputs'!$AQ$8:$AV$3003,6))</f>
        <v>-</v>
      </c>
      <c r="F813" s="32">
        <f>VLOOKUP(B813,'F03 inputs'!$AW$9:$AZ$3003,3)</f>
        <v>-7.2739196143323882E-5</v>
      </c>
      <c r="G813" s="32">
        <f>VLOOKUP(B813,'F03 inputs'!$AW$9:$AZ$3003,4)</f>
        <v>-8.5385959337147736E-5</v>
      </c>
      <c r="I813" s="32">
        <f t="shared" si="72"/>
        <v>2.005889838690714E-2</v>
      </c>
      <c r="J813" s="32">
        <f t="shared" si="73"/>
        <v>9.2208898386907129E-2</v>
      </c>
      <c r="K813" s="88">
        <f t="shared" si="74"/>
        <v>9.433451862233877E-2</v>
      </c>
      <c r="M813" s="32">
        <f t="shared" si="75"/>
        <v>2.4244656149476455E-2</v>
      </c>
      <c r="N813" s="32">
        <f t="shared" si="76"/>
        <v>9.6394656149476454E-2</v>
      </c>
      <c r="O813" s="43">
        <f t="shared" si="77"/>
        <v>9.8717638583020628E-2</v>
      </c>
      <c r="Q813" s="78"/>
      <c r="R813" s="75"/>
    </row>
    <row r="814" spans="1:18" ht="12.6" customHeight="1">
      <c r="A814" s="31">
        <v>39561</v>
      </c>
      <c r="B814" s="64" t="s">
        <v>68</v>
      </c>
      <c r="C814" s="90">
        <v>7.2849999999999998E-2</v>
      </c>
      <c r="D814" s="44" t="str">
        <f>IF(MONTH(A814)=MONTH(A815),"-",VLOOKUP(A814,'F03 inputs'!$AQ$8:$AV$3003,5))</f>
        <v>-</v>
      </c>
      <c r="E814" s="44" t="str">
        <f>IF(MONTH(A814)=MONTH(A815),"-",VLOOKUP(A814,'F03 inputs'!$AQ$8:$AV$3003,6))</f>
        <v>-</v>
      </c>
      <c r="F814" s="32">
        <f>VLOOKUP(B814,'F03 inputs'!$AW$9:$AZ$3003,3)</f>
        <v>-7.2739196143323882E-5</v>
      </c>
      <c r="G814" s="32">
        <f>VLOOKUP(B814,'F03 inputs'!$AW$9:$AZ$3003,4)</f>
        <v>-8.5385959337147736E-5</v>
      </c>
      <c r="I814" s="32">
        <f t="shared" si="72"/>
        <v>1.9986159190763818E-2</v>
      </c>
      <c r="J814" s="32">
        <f t="shared" si="73"/>
        <v>9.2836159190763823E-2</v>
      </c>
      <c r="K814" s="88">
        <f t="shared" si="74"/>
        <v>9.4990797304087105E-2</v>
      </c>
      <c r="M814" s="32">
        <f t="shared" si="75"/>
        <v>2.4159270190139307E-2</v>
      </c>
      <c r="N814" s="32">
        <f t="shared" si="76"/>
        <v>9.7009270190139302E-2</v>
      </c>
      <c r="O814" s="43">
        <f t="shared" si="77"/>
        <v>9.9361969815845441E-2</v>
      </c>
      <c r="Q814" s="78"/>
      <c r="R814" s="75"/>
    </row>
    <row r="815" spans="1:18" ht="12.6" customHeight="1">
      <c r="A815" s="31">
        <v>39562</v>
      </c>
      <c r="B815" s="64" t="s">
        <v>68</v>
      </c>
      <c r="C815" s="90">
        <v>7.2950000000000001E-2</v>
      </c>
      <c r="D815" s="44" t="str">
        <f>IF(MONTH(A815)=MONTH(A816),"-",VLOOKUP(A815,'F03 inputs'!$AQ$8:$AV$3003,5))</f>
        <v>-</v>
      </c>
      <c r="E815" s="44" t="str">
        <f>IF(MONTH(A815)=MONTH(A816),"-",VLOOKUP(A815,'F03 inputs'!$AQ$8:$AV$3003,6))</f>
        <v>-</v>
      </c>
      <c r="F815" s="32">
        <f>VLOOKUP(B815,'F03 inputs'!$AW$9:$AZ$3003,3)</f>
        <v>-7.2739196143323882E-5</v>
      </c>
      <c r="G815" s="32">
        <f>VLOOKUP(B815,'F03 inputs'!$AW$9:$AZ$3003,4)</f>
        <v>-8.5385959337147736E-5</v>
      </c>
      <c r="I815" s="32">
        <f t="shared" si="72"/>
        <v>1.9913419994620495E-2</v>
      </c>
      <c r="J815" s="32">
        <f t="shared" si="73"/>
        <v>9.28634199946205E-2</v>
      </c>
      <c r="K815" s="88">
        <f t="shared" si="74"/>
        <v>9.5019323687894675E-2</v>
      </c>
      <c r="M815" s="32">
        <f t="shared" si="75"/>
        <v>2.4073884230802159E-2</v>
      </c>
      <c r="N815" s="32">
        <f t="shared" si="76"/>
        <v>9.702388423080216E-2</v>
      </c>
      <c r="O815" s="43">
        <f t="shared" si="77"/>
        <v>9.937729275861007E-2</v>
      </c>
      <c r="Q815" s="78"/>
      <c r="R815" s="75"/>
    </row>
    <row r="816" spans="1:18" ht="12.6" customHeight="1">
      <c r="A816" s="31">
        <v>39566</v>
      </c>
      <c r="B816" s="64" t="s">
        <v>68</v>
      </c>
      <c r="C816" s="90">
        <v>7.2950000000000001E-2</v>
      </c>
      <c r="D816" s="44" t="str">
        <f>IF(MONTH(A816)=MONTH(A817),"-",VLOOKUP(A816,'F03 inputs'!$AQ$8:$AV$3003,5))</f>
        <v>-</v>
      </c>
      <c r="E816" s="44" t="str">
        <f>IF(MONTH(A816)=MONTH(A817),"-",VLOOKUP(A816,'F03 inputs'!$AQ$8:$AV$3003,6))</f>
        <v>-</v>
      </c>
      <c r="F816" s="32">
        <f>VLOOKUP(B816,'F03 inputs'!$AW$9:$AZ$3003,3)</f>
        <v>-7.2739196143323882E-5</v>
      </c>
      <c r="G816" s="32">
        <f>VLOOKUP(B816,'F03 inputs'!$AW$9:$AZ$3003,4)</f>
        <v>-8.5385959337147736E-5</v>
      </c>
      <c r="I816" s="32">
        <f t="shared" si="72"/>
        <v>1.9840680798477173E-2</v>
      </c>
      <c r="J816" s="32">
        <f t="shared" si="73"/>
        <v>9.2790680798477174E-2</v>
      </c>
      <c r="K816" s="88">
        <f t="shared" si="74"/>
        <v>9.4943208409238311E-2</v>
      </c>
      <c r="M816" s="32">
        <f t="shared" si="75"/>
        <v>2.3988498271465011E-2</v>
      </c>
      <c r="N816" s="32">
        <f t="shared" si="76"/>
        <v>9.6938498271465015E-2</v>
      </c>
      <c r="O816" s="43">
        <f t="shared" si="77"/>
        <v>9.9287766383246989E-2</v>
      </c>
      <c r="Q816" s="78"/>
      <c r="R816" s="75"/>
    </row>
    <row r="817" spans="1:18" ht="12.6" customHeight="1">
      <c r="A817" s="31">
        <v>39567</v>
      </c>
      <c r="B817" s="64" t="s">
        <v>68</v>
      </c>
      <c r="C817" s="90">
        <v>7.3200000000000001E-2</v>
      </c>
      <c r="D817" s="44" t="str">
        <f>IF(MONTH(A817)=MONTH(A818),"-",VLOOKUP(A817,'F03 inputs'!$AQ$8:$AV$3003,5))</f>
        <v>-</v>
      </c>
      <c r="E817" s="44" t="str">
        <f>IF(MONTH(A817)=MONTH(A818),"-",VLOOKUP(A817,'F03 inputs'!$AQ$8:$AV$3003,6))</f>
        <v>-</v>
      </c>
      <c r="F817" s="32">
        <f>VLOOKUP(B817,'F03 inputs'!$AW$9:$AZ$3003,3)</f>
        <v>-7.2739196143323882E-5</v>
      </c>
      <c r="G817" s="32">
        <f>VLOOKUP(B817,'F03 inputs'!$AW$9:$AZ$3003,4)</f>
        <v>-8.5385959337147736E-5</v>
      </c>
      <c r="I817" s="32">
        <f t="shared" si="72"/>
        <v>1.976794160233385E-2</v>
      </c>
      <c r="J817" s="32">
        <f t="shared" si="73"/>
        <v>9.2967941602333848E-2</v>
      </c>
      <c r="K817" s="88">
        <f t="shared" si="74"/>
        <v>9.5128701143777361E-2</v>
      </c>
      <c r="M817" s="32">
        <f t="shared" si="75"/>
        <v>2.3903112312127862E-2</v>
      </c>
      <c r="N817" s="32">
        <f t="shared" si="76"/>
        <v>9.7103112312127871E-2</v>
      </c>
      <c r="O817" s="43">
        <f t="shared" si="77"/>
        <v>9.9460365917303228E-2</v>
      </c>
      <c r="Q817" s="78"/>
      <c r="R817" s="75"/>
    </row>
    <row r="818" spans="1:18" ht="12.6" customHeight="1">
      <c r="A818" s="31">
        <v>39568</v>
      </c>
      <c r="B818" s="64" t="s">
        <v>68</v>
      </c>
      <c r="C818" s="90">
        <v>7.2599999999999998E-2</v>
      </c>
      <c r="D818" s="44">
        <f>IF(MONTH(A818)=MONTH(A819),"-",VLOOKUP(A818,'F03 inputs'!$AQ$8:$AV$3003,5))</f>
        <v>1.96952024061905E-2</v>
      </c>
      <c r="E818" s="44">
        <f>IF(MONTH(A818)=MONTH(A819),"-",VLOOKUP(A818,'F03 inputs'!$AQ$8:$AV$3003,6))</f>
        <v>2.3817726352790725E-2</v>
      </c>
      <c r="F818" s="32">
        <f>VLOOKUP(B818,'F03 inputs'!$AW$9:$AZ$3003,3)</f>
        <v>-7.2739196143323882E-5</v>
      </c>
      <c r="G818" s="32">
        <f>VLOOKUP(B818,'F03 inputs'!$AW$9:$AZ$3003,4)</f>
        <v>-8.5385959337147736E-5</v>
      </c>
      <c r="I818" s="32">
        <f t="shared" si="72"/>
        <v>1.96952024061905E-2</v>
      </c>
      <c r="J818" s="32">
        <f t="shared" si="73"/>
        <v>9.2295202406190491E-2</v>
      </c>
      <c r="K818" s="88">
        <f t="shared" si="74"/>
        <v>9.4424803502990429E-2</v>
      </c>
      <c r="M818" s="32">
        <f t="shared" si="75"/>
        <v>2.3817726352790725E-2</v>
      </c>
      <c r="N818" s="32">
        <f t="shared" si="76"/>
        <v>9.6417726352790722E-2</v>
      </c>
      <c r="O818" s="43">
        <f t="shared" si="77"/>
        <v>9.874182084155092E-2</v>
      </c>
      <c r="Q818" s="78"/>
      <c r="R818" s="75"/>
    </row>
    <row r="819" spans="1:18" ht="12.6" customHeight="1">
      <c r="A819" s="31">
        <v>39569</v>
      </c>
      <c r="B819" s="64" t="s">
        <v>69</v>
      </c>
      <c r="C819" s="90">
        <v>7.1300000000000002E-2</v>
      </c>
      <c r="D819" s="44" t="str">
        <f>IF(MONTH(A819)=MONTH(A820),"-",VLOOKUP(A819,'F03 inputs'!$AQ$8:$AV$3003,5))</f>
        <v>-</v>
      </c>
      <c r="E819" s="44" t="str">
        <f>IF(MONTH(A819)=MONTH(A820),"-",VLOOKUP(A819,'F03 inputs'!$AQ$8:$AV$3003,6))</f>
        <v>-</v>
      </c>
      <c r="F819" s="32">
        <f>VLOOKUP(B819,'F03 inputs'!$AW$9:$AZ$3003,3)</f>
        <v>-5.0448453898059101E-5</v>
      </c>
      <c r="G819" s="32">
        <f>VLOOKUP(B819,'F03 inputs'!$AW$9:$AZ$3003,4)</f>
        <v>-7.6329512526335426E-5</v>
      </c>
      <c r="I819" s="32">
        <f t="shared" si="72"/>
        <v>1.964475395229244E-2</v>
      </c>
      <c r="J819" s="32">
        <f t="shared" si="73"/>
        <v>9.0944753952292443E-2</v>
      </c>
      <c r="K819" s="88">
        <f t="shared" si="74"/>
        <v>9.3012491020153298E-2</v>
      </c>
      <c r="M819" s="32">
        <f t="shared" si="75"/>
        <v>2.3741396840264391E-2</v>
      </c>
      <c r="N819" s="32">
        <f t="shared" si="76"/>
        <v>9.5041396840264386E-2</v>
      </c>
      <c r="O819" s="43">
        <f t="shared" si="77"/>
        <v>9.729961361860151E-2</v>
      </c>
      <c r="Q819" s="78"/>
      <c r="R819" s="75"/>
    </row>
    <row r="820" spans="1:18" ht="12.6" customHeight="1">
      <c r="A820" s="31">
        <v>39570</v>
      </c>
      <c r="B820" s="64" t="s">
        <v>69</v>
      </c>
      <c r="C820" s="90">
        <v>7.1349999999999997E-2</v>
      </c>
      <c r="D820" s="44" t="str">
        <f>IF(MONTH(A820)=MONTH(A821),"-",VLOOKUP(A820,'F03 inputs'!$AQ$8:$AV$3003,5))</f>
        <v>-</v>
      </c>
      <c r="E820" s="44" t="str">
        <f>IF(MONTH(A820)=MONTH(A821),"-",VLOOKUP(A820,'F03 inputs'!$AQ$8:$AV$3003,6))</f>
        <v>-</v>
      </c>
      <c r="F820" s="32">
        <f>VLOOKUP(B820,'F03 inputs'!$AW$9:$AZ$3003,3)</f>
        <v>-5.0448453898059101E-5</v>
      </c>
      <c r="G820" s="32">
        <f>VLOOKUP(B820,'F03 inputs'!$AW$9:$AZ$3003,4)</f>
        <v>-7.6329512526335426E-5</v>
      </c>
      <c r="I820" s="32">
        <f t="shared" si="72"/>
        <v>1.9594305498394381E-2</v>
      </c>
      <c r="J820" s="32">
        <f t="shared" si="73"/>
        <v>9.0944305498394384E-2</v>
      </c>
      <c r="K820" s="88">
        <f t="shared" si="74"/>
        <v>9.301202217404092E-2</v>
      </c>
      <c r="M820" s="32">
        <f t="shared" si="75"/>
        <v>2.3665067327738057E-2</v>
      </c>
      <c r="N820" s="32">
        <f t="shared" si="76"/>
        <v>9.5015067327738054E-2</v>
      </c>
      <c r="O820" s="43">
        <f t="shared" si="77"/>
        <v>9.7272033082561826E-2</v>
      </c>
      <c r="Q820" s="78"/>
      <c r="R820" s="75"/>
    </row>
    <row r="821" spans="1:18" ht="12.6" customHeight="1">
      <c r="A821" s="31">
        <v>39573</v>
      </c>
      <c r="B821" s="64" t="s">
        <v>69</v>
      </c>
      <c r="C821" s="90">
        <v>7.2750000000000009E-2</v>
      </c>
      <c r="D821" s="44" t="str">
        <f>IF(MONTH(A821)=MONTH(A822),"-",VLOOKUP(A821,'F03 inputs'!$AQ$8:$AV$3003,5))</f>
        <v>-</v>
      </c>
      <c r="E821" s="44" t="str">
        <f>IF(MONTH(A821)=MONTH(A822),"-",VLOOKUP(A821,'F03 inputs'!$AQ$8:$AV$3003,6))</f>
        <v>-</v>
      </c>
      <c r="F821" s="32">
        <f>VLOOKUP(B821,'F03 inputs'!$AW$9:$AZ$3003,3)</f>
        <v>-5.0448453898059101E-5</v>
      </c>
      <c r="G821" s="32">
        <f>VLOOKUP(B821,'F03 inputs'!$AW$9:$AZ$3003,4)</f>
        <v>-7.6329512526335426E-5</v>
      </c>
      <c r="I821" s="32">
        <f t="shared" si="72"/>
        <v>1.9543857044496321E-2</v>
      </c>
      <c r="J821" s="32">
        <f t="shared" si="73"/>
        <v>9.229385704449633E-2</v>
      </c>
      <c r="K821" s="88">
        <f t="shared" si="74"/>
        <v>9.4423396056533937E-2</v>
      </c>
      <c r="M821" s="32">
        <f t="shared" si="75"/>
        <v>2.3588737815211723E-2</v>
      </c>
      <c r="N821" s="32">
        <f t="shared" si="76"/>
        <v>9.6338737815211739E-2</v>
      </c>
      <c r="O821" s="43">
        <f t="shared" si="77"/>
        <v>9.8659025916168819E-2</v>
      </c>
      <c r="Q821" s="78"/>
      <c r="R821" s="75"/>
    </row>
    <row r="822" spans="1:18" ht="12.6" customHeight="1">
      <c r="A822" s="31">
        <v>39574</v>
      </c>
      <c r="B822" s="64" t="s">
        <v>69</v>
      </c>
      <c r="C822" s="90">
        <v>7.2349999999999998E-2</v>
      </c>
      <c r="D822" s="44" t="str">
        <f>IF(MONTH(A822)=MONTH(A823),"-",VLOOKUP(A822,'F03 inputs'!$AQ$8:$AV$3003,5))</f>
        <v>-</v>
      </c>
      <c r="E822" s="44" t="str">
        <f>IF(MONTH(A822)=MONTH(A823),"-",VLOOKUP(A822,'F03 inputs'!$AQ$8:$AV$3003,6))</f>
        <v>-</v>
      </c>
      <c r="F822" s="32">
        <f>VLOOKUP(B822,'F03 inputs'!$AW$9:$AZ$3003,3)</f>
        <v>-5.0448453898059101E-5</v>
      </c>
      <c r="G822" s="32">
        <f>VLOOKUP(B822,'F03 inputs'!$AW$9:$AZ$3003,4)</f>
        <v>-7.6329512526335426E-5</v>
      </c>
      <c r="I822" s="32">
        <f t="shared" si="72"/>
        <v>1.9493408590598262E-2</v>
      </c>
      <c r="J822" s="32">
        <f t="shared" si="73"/>
        <v>9.1843408590598252E-2</v>
      </c>
      <c r="K822" s="88">
        <f t="shared" si="74"/>
        <v>9.3952211515982986E-2</v>
      </c>
      <c r="M822" s="32">
        <f t="shared" si="75"/>
        <v>2.3512408302685389E-2</v>
      </c>
      <c r="N822" s="32">
        <f t="shared" si="76"/>
        <v>9.5862408302685387E-2</v>
      </c>
      <c r="O822" s="43">
        <f t="shared" si="77"/>
        <v>9.8159808634082912E-2</v>
      </c>
      <c r="Q822" s="78"/>
      <c r="R822" s="75"/>
    </row>
    <row r="823" spans="1:18" ht="12.6" customHeight="1">
      <c r="A823" s="31">
        <v>39575</v>
      </c>
      <c r="B823" s="64" t="s">
        <v>69</v>
      </c>
      <c r="C823" s="90">
        <v>7.2550000000000003E-2</v>
      </c>
      <c r="D823" s="44" t="str">
        <f>IF(MONTH(A823)=MONTH(A824),"-",VLOOKUP(A823,'F03 inputs'!$AQ$8:$AV$3003,5))</f>
        <v>-</v>
      </c>
      <c r="E823" s="44" t="str">
        <f>IF(MONTH(A823)=MONTH(A824),"-",VLOOKUP(A823,'F03 inputs'!$AQ$8:$AV$3003,6))</f>
        <v>-</v>
      </c>
      <c r="F823" s="32">
        <f>VLOOKUP(B823,'F03 inputs'!$AW$9:$AZ$3003,3)</f>
        <v>-5.0448453898059101E-5</v>
      </c>
      <c r="G823" s="32">
        <f>VLOOKUP(B823,'F03 inputs'!$AW$9:$AZ$3003,4)</f>
        <v>-7.6329512526335426E-5</v>
      </c>
      <c r="I823" s="32">
        <f t="shared" si="72"/>
        <v>1.9442960136700202E-2</v>
      </c>
      <c r="J823" s="32">
        <f t="shared" si="73"/>
        <v>9.1992960136700205E-2</v>
      </c>
      <c r="K823" s="88">
        <f t="shared" si="74"/>
        <v>9.4108636315378247E-2</v>
      </c>
      <c r="M823" s="32">
        <f t="shared" si="75"/>
        <v>2.3436078790159055E-2</v>
      </c>
      <c r="N823" s="32">
        <f t="shared" si="76"/>
        <v>9.5986078790159052E-2</v>
      </c>
      <c r="O823" s="43">
        <f t="shared" si="77"/>
        <v>9.8289410620536755E-2</v>
      </c>
      <c r="Q823" s="78"/>
      <c r="R823" s="75"/>
    </row>
    <row r="824" spans="1:18" ht="12.6" customHeight="1">
      <c r="A824" s="31">
        <v>39576</v>
      </c>
      <c r="B824" s="64" t="s">
        <v>69</v>
      </c>
      <c r="C824" s="90">
        <v>7.2300000000000003E-2</v>
      </c>
      <c r="D824" s="44" t="str">
        <f>IF(MONTH(A824)=MONTH(A825),"-",VLOOKUP(A824,'F03 inputs'!$AQ$8:$AV$3003,5))</f>
        <v>-</v>
      </c>
      <c r="E824" s="44" t="str">
        <f>IF(MONTH(A824)=MONTH(A825),"-",VLOOKUP(A824,'F03 inputs'!$AQ$8:$AV$3003,6))</f>
        <v>-</v>
      </c>
      <c r="F824" s="32">
        <f>VLOOKUP(B824,'F03 inputs'!$AW$9:$AZ$3003,3)</f>
        <v>-5.0448453898059101E-5</v>
      </c>
      <c r="G824" s="32">
        <f>VLOOKUP(B824,'F03 inputs'!$AW$9:$AZ$3003,4)</f>
        <v>-7.6329512526335426E-5</v>
      </c>
      <c r="I824" s="32">
        <f t="shared" si="72"/>
        <v>1.9392511682802142E-2</v>
      </c>
      <c r="J824" s="32">
        <f t="shared" si="73"/>
        <v>9.1692511682802152E-2</v>
      </c>
      <c r="K824" s="88">
        <f t="shared" si="74"/>
        <v>9.3794390857477206E-2</v>
      </c>
      <c r="M824" s="32">
        <f t="shared" si="75"/>
        <v>2.3359749277632721E-2</v>
      </c>
      <c r="N824" s="32">
        <f t="shared" si="76"/>
        <v>9.5659749277632725E-2</v>
      </c>
      <c r="O824" s="43">
        <f t="shared" si="77"/>
        <v>9.7947446185597586E-2</v>
      </c>
      <c r="Q824" s="78"/>
      <c r="R824" s="75"/>
    </row>
    <row r="825" spans="1:18" ht="12.6" customHeight="1">
      <c r="A825" s="31">
        <v>39577</v>
      </c>
      <c r="B825" s="64" t="s">
        <v>69</v>
      </c>
      <c r="C825" s="90">
        <v>7.1599999999999997E-2</v>
      </c>
      <c r="D825" s="44" t="str">
        <f>IF(MONTH(A825)=MONTH(A826),"-",VLOOKUP(A825,'F03 inputs'!$AQ$8:$AV$3003,5))</f>
        <v>-</v>
      </c>
      <c r="E825" s="44" t="str">
        <f>IF(MONTH(A825)=MONTH(A826),"-",VLOOKUP(A825,'F03 inputs'!$AQ$8:$AV$3003,6))</f>
        <v>-</v>
      </c>
      <c r="F825" s="32">
        <f>VLOOKUP(B825,'F03 inputs'!$AW$9:$AZ$3003,3)</f>
        <v>-5.0448453898059101E-5</v>
      </c>
      <c r="G825" s="32">
        <f>VLOOKUP(B825,'F03 inputs'!$AW$9:$AZ$3003,4)</f>
        <v>-7.6329512526335426E-5</v>
      </c>
      <c r="I825" s="32">
        <f t="shared" si="72"/>
        <v>1.9342063228904083E-2</v>
      </c>
      <c r="J825" s="32">
        <f t="shared" si="73"/>
        <v>9.094206322890408E-2</v>
      </c>
      <c r="K825" s="88">
        <f t="shared" si="74"/>
        <v>9.3009677944986491E-2</v>
      </c>
      <c r="M825" s="32">
        <f t="shared" si="75"/>
        <v>2.3283419765106388E-2</v>
      </c>
      <c r="N825" s="32">
        <f t="shared" si="76"/>
        <v>9.4883419765106392E-2</v>
      </c>
      <c r="O825" s="43">
        <f t="shared" si="77"/>
        <v>9.7134135601686822E-2</v>
      </c>
      <c r="Q825" s="78"/>
      <c r="R825" s="75"/>
    </row>
    <row r="826" spans="1:18" ht="12.6" customHeight="1">
      <c r="A826" s="31">
        <v>39580</v>
      </c>
      <c r="B826" s="64" t="s">
        <v>69</v>
      </c>
      <c r="C826" s="90">
        <v>7.145E-2</v>
      </c>
      <c r="D826" s="44" t="str">
        <f>IF(MONTH(A826)=MONTH(A827),"-",VLOOKUP(A826,'F03 inputs'!$AQ$8:$AV$3003,5))</f>
        <v>-</v>
      </c>
      <c r="E826" s="44" t="str">
        <f>IF(MONTH(A826)=MONTH(A827),"-",VLOOKUP(A826,'F03 inputs'!$AQ$8:$AV$3003,6))</f>
        <v>-</v>
      </c>
      <c r="F826" s="32">
        <f>VLOOKUP(B826,'F03 inputs'!$AW$9:$AZ$3003,3)</f>
        <v>-5.0448453898059101E-5</v>
      </c>
      <c r="G826" s="32">
        <f>VLOOKUP(B826,'F03 inputs'!$AW$9:$AZ$3003,4)</f>
        <v>-7.6329512526335426E-5</v>
      </c>
      <c r="I826" s="32">
        <f t="shared" si="72"/>
        <v>1.9291614775006023E-2</v>
      </c>
      <c r="J826" s="32">
        <f t="shared" si="73"/>
        <v>9.074161477500603E-2</v>
      </c>
      <c r="K826" s="88">
        <f t="shared" si="74"/>
        <v>9.2800124937999939E-2</v>
      </c>
      <c r="M826" s="32">
        <f t="shared" si="75"/>
        <v>2.3207090252580054E-2</v>
      </c>
      <c r="N826" s="32">
        <f t="shared" si="76"/>
        <v>9.4657090252580053E-2</v>
      </c>
      <c r="O826" s="43">
        <f t="shared" si="77"/>
        <v>9.6897081436351007E-2</v>
      </c>
      <c r="Q826" s="78"/>
      <c r="R826" s="75"/>
    </row>
    <row r="827" spans="1:18" ht="12.6" customHeight="1">
      <c r="A827" s="31">
        <v>39581</v>
      </c>
      <c r="B827" s="64" t="s">
        <v>69</v>
      </c>
      <c r="C827" s="90">
        <v>7.1349999999999997E-2</v>
      </c>
      <c r="D827" s="44" t="str">
        <f>IF(MONTH(A827)=MONTH(A828),"-",VLOOKUP(A827,'F03 inputs'!$AQ$8:$AV$3003,5))</f>
        <v>-</v>
      </c>
      <c r="E827" s="44" t="str">
        <f>IF(MONTH(A827)=MONTH(A828),"-",VLOOKUP(A827,'F03 inputs'!$AQ$8:$AV$3003,6))</f>
        <v>-</v>
      </c>
      <c r="F827" s="32">
        <f>VLOOKUP(B827,'F03 inputs'!$AW$9:$AZ$3003,3)</f>
        <v>-5.0448453898059101E-5</v>
      </c>
      <c r="G827" s="32">
        <f>VLOOKUP(B827,'F03 inputs'!$AW$9:$AZ$3003,4)</f>
        <v>-7.6329512526335426E-5</v>
      </c>
      <c r="I827" s="32">
        <f t="shared" si="72"/>
        <v>1.9241166321107964E-2</v>
      </c>
      <c r="J827" s="32">
        <f t="shared" si="73"/>
        <v>9.059116632110796E-2</v>
      </c>
      <c r="K827" s="88">
        <f t="shared" si="74"/>
        <v>9.2642856174962596E-2</v>
      </c>
      <c r="M827" s="32">
        <f t="shared" si="75"/>
        <v>2.313076074005372E-2</v>
      </c>
      <c r="N827" s="32">
        <f t="shared" si="76"/>
        <v>9.448076074005371E-2</v>
      </c>
      <c r="O827" s="43">
        <f t="shared" si="77"/>
        <v>9.6712414277558389E-2</v>
      </c>
      <c r="Q827" s="78"/>
      <c r="R827" s="75"/>
    </row>
    <row r="828" spans="1:18" ht="12.6" customHeight="1">
      <c r="A828" s="31">
        <v>39582</v>
      </c>
      <c r="B828" s="64" t="s">
        <v>69</v>
      </c>
      <c r="C828" s="90">
        <v>7.1900000000000006E-2</v>
      </c>
      <c r="D828" s="44" t="str">
        <f>IF(MONTH(A828)=MONTH(A829),"-",VLOOKUP(A828,'F03 inputs'!$AQ$8:$AV$3003,5))</f>
        <v>-</v>
      </c>
      <c r="E828" s="44" t="str">
        <f>IF(MONTH(A828)=MONTH(A829),"-",VLOOKUP(A828,'F03 inputs'!$AQ$8:$AV$3003,6))</f>
        <v>-</v>
      </c>
      <c r="F828" s="32">
        <f>VLOOKUP(B828,'F03 inputs'!$AW$9:$AZ$3003,3)</f>
        <v>-5.0448453898059101E-5</v>
      </c>
      <c r="G828" s="32">
        <f>VLOOKUP(B828,'F03 inputs'!$AW$9:$AZ$3003,4)</f>
        <v>-7.6329512526335426E-5</v>
      </c>
      <c r="I828" s="32">
        <f t="shared" si="72"/>
        <v>1.9190717867209904E-2</v>
      </c>
      <c r="J828" s="32">
        <f t="shared" si="73"/>
        <v>9.1090717867209903E-2</v>
      </c>
      <c r="K828" s="88">
        <f t="shared" si="74"/>
        <v>9.3165097587600831E-2</v>
      </c>
      <c r="M828" s="32">
        <f t="shared" si="75"/>
        <v>2.3054431227527386E-2</v>
      </c>
      <c r="N828" s="32">
        <f t="shared" si="76"/>
        <v>9.4954431227527392E-2</v>
      </c>
      <c r="O828" s="43">
        <f t="shared" si="77"/>
        <v>9.7208517229963265E-2</v>
      </c>
      <c r="Q828" s="78"/>
      <c r="R828" s="75"/>
    </row>
    <row r="829" spans="1:18" ht="12.6" customHeight="1">
      <c r="A829" s="31">
        <v>39583</v>
      </c>
      <c r="B829" s="64" t="s">
        <v>69</v>
      </c>
      <c r="C829" s="90">
        <v>7.2499999999999995E-2</v>
      </c>
      <c r="D829" s="44" t="str">
        <f>IF(MONTH(A829)=MONTH(A830),"-",VLOOKUP(A829,'F03 inputs'!$AQ$8:$AV$3003,5))</f>
        <v>-</v>
      </c>
      <c r="E829" s="44" t="str">
        <f>IF(MONTH(A829)=MONTH(A830),"-",VLOOKUP(A829,'F03 inputs'!$AQ$8:$AV$3003,6))</f>
        <v>-</v>
      </c>
      <c r="F829" s="32">
        <f>VLOOKUP(B829,'F03 inputs'!$AW$9:$AZ$3003,3)</f>
        <v>-5.0448453898059101E-5</v>
      </c>
      <c r="G829" s="32">
        <f>VLOOKUP(B829,'F03 inputs'!$AW$9:$AZ$3003,4)</f>
        <v>-7.6329512526335426E-5</v>
      </c>
      <c r="I829" s="32">
        <f t="shared" si="72"/>
        <v>1.9140269413311845E-2</v>
      </c>
      <c r="J829" s="32">
        <f t="shared" si="73"/>
        <v>9.164026941331184E-2</v>
      </c>
      <c r="K829" s="88">
        <f t="shared" si="74"/>
        <v>9.3739754157848187E-2</v>
      </c>
      <c r="M829" s="32">
        <f t="shared" si="75"/>
        <v>2.2978101715001052E-2</v>
      </c>
      <c r="N829" s="32">
        <f t="shared" si="76"/>
        <v>9.547810171500104E-2</v>
      </c>
      <c r="O829" s="43">
        <f t="shared" si="77"/>
        <v>9.7757118691775835E-2</v>
      </c>
      <c r="Q829" s="78"/>
      <c r="R829" s="75"/>
    </row>
    <row r="830" spans="1:18" ht="12.6" customHeight="1">
      <c r="A830" s="31">
        <v>39584</v>
      </c>
      <c r="B830" s="64" t="s">
        <v>69</v>
      </c>
      <c r="C830" s="90">
        <v>7.2400000000000006E-2</v>
      </c>
      <c r="D830" s="44" t="str">
        <f>IF(MONTH(A830)=MONTH(A831),"-",VLOOKUP(A830,'F03 inputs'!$AQ$8:$AV$3003,5))</f>
        <v>-</v>
      </c>
      <c r="E830" s="44" t="str">
        <f>IF(MONTH(A830)=MONTH(A831),"-",VLOOKUP(A830,'F03 inputs'!$AQ$8:$AV$3003,6))</f>
        <v>-</v>
      </c>
      <c r="F830" s="32">
        <f>VLOOKUP(B830,'F03 inputs'!$AW$9:$AZ$3003,3)</f>
        <v>-5.0448453898059101E-5</v>
      </c>
      <c r="G830" s="32">
        <f>VLOOKUP(B830,'F03 inputs'!$AW$9:$AZ$3003,4)</f>
        <v>-7.6329512526335426E-5</v>
      </c>
      <c r="I830" s="32">
        <f t="shared" si="72"/>
        <v>1.9089820959413785E-2</v>
      </c>
      <c r="J830" s="32">
        <f t="shared" si="73"/>
        <v>9.1489820959413798E-2</v>
      </c>
      <c r="K830" s="88">
        <f t="shared" si="74"/>
        <v>9.3582417794210393E-2</v>
      </c>
      <c r="M830" s="32">
        <f t="shared" si="75"/>
        <v>2.2901772202474718E-2</v>
      </c>
      <c r="N830" s="32">
        <f t="shared" si="76"/>
        <v>9.5301772202474724E-2</v>
      </c>
      <c r="O830" s="43">
        <f t="shared" si="77"/>
        <v>9.7572379148707977E-2</v>
      </c>
      <c r="Q830" s="78"/>
      <c r="R830" s="75"/>
    </row>
    <row r="831" spans="1:18" ht="12.6" customHeight="1">
      <c r="A831" s="31">
        <v>39587</v>
      </c>
      <c r="B831" s="64" t="s">
        <v>69</v>
      </c>
      <c r="C831" s="90">
        <v>7.1800000000000003E-2</v>
      </c>
      <c r="D831" s="44" t="str">
        <f>IF(MONTH(A831)=MONTH(A832),"-",VLOOKUP(A831,'F03 inputs'!$AQ$8:$AV$3003,5))</f>
        <v>-</v>
      </c>
      <c r="E831" s="44" t="str">
        <f>IF(MONTH(A831)=MONTH(A832),"-",VLOOKUP(A831,'F03 inputs'!$AQ$8:$AV$3003,6))</f>
        <v>-</v>
      </c>
      <c r="F831" s="32">
        <f>VLOOKUP(B831,'F03 inputs'!$AW$9:$AZ$3003,3)</f>
        <v>-5.0448453898059101E-5</v>
      </c>
      <c r="G831" s="32">
        <f>VLOOKUP(B831,'F03 inputs'!$AW$9:$AZ$3003,4)</f>
        <v>-7.6329512526335426E-5</v>
      </c>
      <c r="I831" s="32">
        <f t="shared" si="72"/>
        <v>1.9039372505515725E-2</v>
      </c>
      <c r="J831" s="32">
        <f t="shared" si="73"/>
        <v>9.0839372505515728E-2</v>
      </c>
      <c r="K831" s="88">
        <f t="shared" si="74"/>
        <v>9.290232040481472E-2</v>
      </c>
      <c r="M831" s="32">
        <f t="shared" si="75"/>
        <v>2.2825442689948384E-2</v>
      </c>
      <c r="N831" s="32">
        <f t="shared" si="76"/>
        <v>9.462544268994838E-2</v>
      </c>
      <c r="O831" s="43">
        <f t="shared" si="77"/>
        <v>9.6863936291015529E-2</v>
      </c>
      <c r="Q831" s="78"/>
      <c r="R831" s="75"/>
    </row>
    <row r="832" spans="1:18" ht="12.6" customHeight="1">
      <c r="A832" s="31">
        <v>39588</v>
      </c>
      <c r="B832" s="64" t="s">
        <v>69</v>
      </c>
      <c r="C832" s="90">
        <v>7.2300000000000003E-2</v>
      </c>
      <c r="D832" s="44" t="str">
        <f>IF(MONTH(A832)=MONTH(A833),"-",VLOOKUP(A832,'F03 inputs'!$AQ$8:$AV$3003,5))</f>
        <v>-</v>
      </c>
      <c r="E832" s="44" t="str">
        <f>IF(MONTH(A832)=MONTH(A833),"-",VLOOKUP(A832,'F03 inputs'!$AQ$8:$AV$3003,6))</f>
        <v>-</v>
      </c>
      <c r="F832" s="32">
        <f>VLOOKUP(B832,'F03 inputs'!$AW$9:$AZ$3003,3)</f>
        <v>-5.0448453898059101E-5</v>
      </c>
      <c r="G832" s="32">
        <f>VLOOKUP(B832,'F03 inputs'!$AW$9:$AZ$3003,4)</f>
        <v>-7.6329512526335426E-5</v>
      </c>
      <c r="I832" s="32">
        <f t="shared" si="72"/>
        <v>1.8988924051617666E-2</v>
      </c>
      <c r="J832" s="32">
        <f t="shared" si="73"/>
        <v>9.1288924051617676E-2</v>
      </c>
      <c r="K832" s="88">
        <f t="shared" si="74"/>
        <v>9.3372340965242939E-2</v>
      </c>
      <c r="M832" s="32">
        <f t="shared" si="75"/>
        <v>2.2749113177422051E-2</v>
      </c>
      <c r="N832" s="32">
        <f t="shared" si="76"/>
        <v>9.5049113177422054E-2</v>
      </c>
      <c r="O832" s="43">
        <f t="shared" si="77"/>
        <v>9.7307696656375731E-2</v>
      </c>
      <c r="Q832" s="78"/>
      <c r="R832" s="75"/>
    </row>
    <row r="833" spans="1:18" ht="12.6" customHeight="1">
      <c r="A833" s="31">
        <v>39589</v>
      </c>
      <c r="B833" s="64" t="s">
        <v>69</v>
      </c>
      <c r="C833" s="90">
        <v>7.145E-2</v>
      </c>
      <c r="D833" s="44" t="str">
        <f>IF(MONTH(A833)=MONTH(A834),"-",VLOOKUP(A833,'F03 inputs'!$AQ$8:$AV$3003,5))</f>
        <v>-</v>
      </c>
      <c r="E833" s="44" t="str">
        <f>IF(MONTH(A833)=MONTH(A834),"-",VLOOKUP(A833,'F03 inputs'!$AQ$8:$AV$3003,6))</f>
        <v>-</v>
      </c>
      <c r="F833" s="32">
        <f>VLOOKUP(B833,'F03 inputs'!$AW$9:$AZ$3003,3)</f>
        <v>-5.0448453898059101E-5</v>
      </c>
      <c r="G833" s="32">
        <f>VLOOKUP(B833,'F03 inputs'!$AW$9:$AZ$3003,4)</f>
        <v>-7.6329512526335426E-5</v>
      </c>
      <c r="I833" s="32">
        <f t="shared" si="72"/>
        <v>1.8938475597719606E-2</v>
      </c>
      <c r="J833" s="32">
        <f t="shared" si="73"/>
        <v>9.0388475597719606E-2</v>
      </c>
      <c r="K833" s="88">
        <f t="shared" si="74"/>
        <v>9.2430994727939586E-2</v>
      </c>
      <c r="M833" s="32">
        <f t="shared" si="75"/>
        <v>2.2672783664895717E-2</v>
      </c>
      <c r="N833" s="32">
        <f t="shared" si="76"/>
        <v>9.4122783664895709E-2</v>
      </c>
      <c r="O833" s="43">
        <f t="shared" si="77"/>
        <v>9.6337558266102796E-2</v>
      </c>
      <c r="Q833" s="78"/>
      <c r="R833" s="75"/>
    </row>
    <row r="834" spans="1:18" ht="12.6" customHeight="1">
      <c r="A834" s="31">
        <v>39590</v>
      </c>
      <c r="B834" s="64" t="s">
        <v>69</v>
      </c>
      <c r="C834" s="90">
        <v>7.2750000000000009E-2</v>
      </c>
      <c r="D834" s="44" t="str">
        <f>IF(MONTH(A834)=MONTH(A835),"-",VLOOKUP(A834,'F03 inputs'!$AQ$8:$AV$3003,5))</f>
        <v>-</v>
      </c>
      <c r="E834" s="44" t="str">
        <f>IF(MONTH(A834)=MONTH(A835),"-",VLOOKUP(A834,'F03 inputs'!$AQ$8:$AV$3003,6))</f>
        <v>-</v>
      </c>
      <c r="F834" s="32">
        <f>VLOOKUP(B834,'F03 inputs'!$AW$9:$AZ$3003,3)</f>
        <v>-5.0448453898059101E-5</v>
      </c>
      <c r="G834" s="32">
        <f>VLOOKUP(B834,'F03 inputs'!$AW$9:$AZ$3003,4)</f>
        <v>-7.6329512526335426E-5</v>
      </c>
      <c r="I834" s="32">
        <f t="shared" si="72"/>
        <v>1.8888027143821547E-2</v>
      </c>
      <c r="J834" s="32">
        <f t="shared" si="73"/>
        <v>9.1638027143821549E-2</v>
      </c>
      <c r="K834" s="88">
        <f t="shared" si="74"/>
        <v>9.3737409148524353E-2</v>
      </c>
      <c r="M834" s="32">
        <f t="shared" si="75"/>
        <v>2.2596454152369383E-2</v>
      </c>
      <c r="N834" s="32">
        <f t="shared" si="76"/>
        <v>9.5346454152369392E-2</v>
      </c>
      <c r="O834" s="43">
        <f t="shared" si="77"/>
        <v>9.7619190732226579E-2</v>
      </c>
      <c r="Q834" s="78"/>
      <c r="R834" s="75"/>
    </row>
    <row r="835" spans="1:18" ht="12.6" customHeight="1">
      <c r="A835" s="31">
        <v>39591</v>
      </c>
      <c r="B835" s="64" t="s">
        <v>69</v>
      </c>
      <c r="C835" s="90">
        <v>7.3650000000000007E-2</v>
      </c>
      <c r="D835" s="44" t="str">
        <f>IF(MONTH(A835)=MONTH(A836),"-",VLOOKUP(A835,'F03 inputs'!$AQ$8:$AV$3003,5))</f>
        <v>-</v>
      </c>
      <c r="E835" s="44" t="str">
        <f>IF(MONTH(A835)=MONTH(A836),"-",VLOOKUP(A835,'F03 inputs'!$AQ$8:$AV$3003,6))</f>
        <v>-</v>
      </c>
      <c r="F835" s="32">
        <f>VLOOKUP(B835,'F03 inputs'!$AW$9:$AZ$3003,3)</f>
        <v>-5.0448453898059101E-5</v>
      </c>
      <c r="G835" s="32">
        <f>VLOOKUP(B835,'F03 inputs'!$AW$9:$AZ$3003,4)</f>
        <v>-7.6329512526335426E-5</v>
      </c>
      <c r="I835" s="32">
        <f t="shared" si="72"/>
        <v>1.8837578689923487E-2</v>
      </c>
      <c r="J835" s="32">
        <f t="shared" si="73"/>
        <v>9.2487578689923494E-2</v>
      </c>
      <c r="K835" s="88">
        <f t="shared" si="74"/>
        <v>9.4626066742904413E-2</v>
      </c>
      <c r="M835" s="32">
        <f t="shared" si="75"/>
        <v>2.2520124639843049E-2</v>
      </c>
      <c r="N835" s="32">
        <f t="shared" si="76"/>
        <v>9.6170124639843063E-2</v>
      </c>
      <c r="O835" s="43">
        <f t="shared" si="77"/>
        <v>9.8482297858153878E-2</v>
      </c>
      <c r="Q835" s="78"/>
      <c r="R835" s="75"/>
    </row>
    <row r="836" spans="1:18" ht="12.6" customHeight="1">
      <c r="A836" s="31">
        <v>39594</v>
      </c>
      <c r="B836" s="64" t="s">
        <v>69</v>
      </c>
      <c r="C836" s="90">
        <v>7.2999999999999995E-2</v>
      </c>
      <c r="D836" s="44" t="str">
        <f>IF(MONTH(A836)=MONTH(A837),"-",VLOOKUP(A836,'F03 inputs'!$AQ$8:$AV$3003,5))</f>
        <v>-</v>
      </c>
      <c r="E836" s="44" t="str">
        <f>IF(MONTH(A836)=MONTH(A837),"-",VLOOKUP(A836,'F03 inputs'!$AQ$8:$AV$3003,6))</f>
        <v>-</v>
      </c>
      <c r="F836" s="32">
        <f>VLOOKUP(B836,'F03 inputs'!$AW$9:$AZ$3003,3)</f>
        <v>-5.0448453898059101E-5</v>
      </c>
      <c r="G836" s="32">
        <f>VLOOKUP(B836,'F03 inputs'!$AW$9:$AZ$3003,4)</f>
        <v>-7.6329512526335426E-5</v>
      </c>
      <c r="I836" s="32">
        <f t="shared" si="72"/>
        <v>1.8787130236025427E-2</v>
      </c>
      <c r="J836" s="32">
        <f t="shared" si="73"/>
        <v>9.1787130236025416E-2</v>
      </c>
      <c r="K836" s="88">
        <f t="shared" si="74"/>
        <v>9.3893349555266958E-2</v>
      </c>
      <c r="M836" s="32">
        <f t="shared" si="75"/>
        <v>2.2443795127316715E-2</v>
      </c>
      <c r="N836" s="32">
        <f t="shared" si="76"/>
        <v>9.5443795127316711E-2</v>
      </c>
      <c r="O836" s="43">
        <f t="shared" si="77"/>
        <v>9.7721174634393115E-2</v>
      </c>
      <c r="Q836" s="78"/>
      <c r="R836" s="75"/>
    </row>
    <row r="837" spans="1:18" ht="12.6" customHeight="1">
      <c r="A837" s="31">
        <v>39595</v>
      </c>
      <c r="B837" s="64" t="s">
        <v>69</v>
      </c>
      <c r="C837" s="90">
        <v>7.3099999999999998E-2</v>
      </c>
      <c r="D837" s="44" t="str">
        <f>IF(MONTH(A837)=MONTH(A838),"-",VLOOKUP(A837,'F03 inputs'!$AQ$8:$AV$3003,5))</f>
        <v>-</v>
      </c>
      <c r="E837" s="44" t="str">
        <f>IF(MONTH(A837)=MONTH(A838),"-",VLOOKUP(A837,'F03 inputs'!$AQ$8:$AV$3003,6))</f>
        <v>-</v>
      </c>
      <c r="F837" s="32">
        <f>VLOOKUP(B837,'F03 inputs'!$AW$9:$AZ$3003,3)</f>
        <v>-5.0448453898059101E-5</v>
      </c>
      <c r="G837" s="32">
        <f>VLOOKUP(B837,'F03 inputs'!$AW$9:$AZ$3003,4)</f>
        <v>-7.6329512526335426E-5</v>
      </c>
      <c r="I837" s="32">
        <f t="shared" si="72"/>
        <v>1.8736681782127368E-2</v>
      </c>
      <c r="J837" s="32">
        <f t="shared" si="73"/>
        <v>9.1836681782127366E-2</v>
      </c>
      <c r="K837" s="88">
        <f t="shared" si="74"/>
        <v>9.3945175812315318E-2</v>
      </c>
      <c r="M837" s="32">
        <f t="shared" si="75"/>
        <v>2.2367465614790381E-2</v>
      </c>
      <c r="N837" s="32">
        <f t="shared" si="76"/>
        <v>9.5467465614790387E-2</v>
      </c>
      <c r="O837" s="43">
        <f t="shared" si="77"/>
        <v>9.7745974862518237E-2</v>
      </c>
      <c r="Q837" s="78"/>
      <c r="R837" s="75"/>
    </row>
    <row r="838" spans="1:18" ht="12.6" customHeight="1">
      <c r="A838" s="31">
        <v>39596</v>
      </c>
      <c r="B838" s="64" t="s">
        <v>69</v>
      </c>
      <c r="C838" s="90">
        <v>7.3200000000000001E-2</v>
      </c>
      <c r="D838" s="44" t="str">
        <f>IF(MONTH(A838)=MONTH(A839),"-",VLOOKUP(A838,'F03 inputs'!$AQ$8:$AV$3003,5))</f>
        <v>-</v>
      </c>
      <c r="E838" s="44" t="str">
        <f>IF(MONTH(A838)=MONTH(A839),"-",VLOOKUP(A838,'F03 inputs'!$AQ$8:$AV$3003,6))</f>
        <v>-</v>
      </c>
      <c r="F838" s="32">
        <f>VLOOKUP(B838,'F03 inputs'!$AW$9:$AZ$3003,3)</f>
        <v>-5.0448453898059101E-5</v>
      </c>
      <c r="G838" s="32">
        <f>VLOOKUP(B838,'F03 inputs'!$AW$9:$AZ$3003,4)</f>
        <v>-7.6329512526335426E-5</v>
      </c>
      <c r="I838" s="32">
        <f t="shared" ref="I838:I901" si="78">IF(D838&lt;&gt;"-",D838,I837+F838)</f>
        <v>1.8686233328229308E-2</v>
      </c>
      <c r="J838" s="32">
        <f t="shared" ref="J838:J901" si="79">C838+I838</f>
        <v>9.1886233328229316E-2</v>
      </c>
      <c r="K838" s="88">
        <f t="shared" ref="K838:K901" si="80">EFFECT(J838,2)</f>
        <v>9.3997003297041859E-2</v>
      </c>
      <c r="M838" s="32">
        <f t="shared" ref="M838:M901" si="81">IF(E838&lt;&gt;"-",E838,M837+G838)</f>
        <v>2.2291136102264048E-2</v>
      </c>
      <c r="N838" s="32">
        <f t="shared" ref="N838:N901" si="82">C838+M838</f>
        <v>9.5491136102264049E-2</v>
      </c>
      <c r="O838" s="43">
        <f t="shared" ref="O838:O901" si="83">EFFECT(N838,2)</f>
        <v>9.7770775370789487E-2</v>
      </c>
      <c r="Q838" s="78"/>
      <c r="R838" s="75"/>
    </row>
    <row r="839" spans="1:18" ht="12.6" customHeight="1">
      <c r="A839" s="31">
        <v>39597</v>
      </c>
      <c r="B839" s="64" t="s">
        <v>69</v>
      </c>
      <c r="C839" s="90">
        <v>7.3849999999999999E-2</v>
      </c>
      <c r="D839" s="44" t="str">
        <f>IF(MONTH(A839)=MONTH(A840),"-",VLOOKUP(A839,'F03 inputs'!$AQ$8:$AV$3003,5))</f>
        <v>-</v>
      </c>
      <c r="E839" s="44" t="str">
        <f>IF(MONTH(A839)=MONTH(A840),"-",VLOOKUP(A839,'F03 inputs'!$AQ$8:$AV$3003,6))</f>
        <v>-</v>
      </c>
      <c r="F839" s="32">
        <f>VLOOKUP(B839,'F03 inputs'!$AW$9:$AZ$3003,3)</f>
        <v>-5.0448453898059101E-5</v>
      </c>
      <c r="G839" s="32">
        <f>VLOOKUP(B839,'F03 inputs'!$AW$9:$AZ$3003,4)</f>
        <v>-7.6329512526335426E-5</v>
      </c>
      <c r="I839" s="32">
        <f t="shared" si="78"/>
        <v>1.8635784874331249E-2</v>
      </c>
      <c r="J839" s="32">
        <f t="shared" si="79"/>
        <v>9.2485784874331248E-2</v>
      </c>
      <c r="K839" s="88">
        <f t="shared" si="80"/>
        <v>9.4624189975286432E-2</v>
      </c>
      <c r="M839" s="32">
        <f t="shared" si="81"/>
        <v>2.2214806589737714E-2</v>
      </c>
      <c r="N839" s="32">
        <f t="shared" si="82"/>
        <v>9.6064806589737706E-2</v>
      </c>
      <c r="O839" s="43">
        <f t="shared" si="83"/>
        <v>9.8371918356018773E-2</v>
      </c>
      <c r="Q839" s="78"/>
      <c r="R839" s="75"/>
    </row>
    <row r="840" spans="1:18" ht="12.6" customHeight="1">
      <c r="A840" s="31">
        <v>39598</v>
      </c>
      <c r="B840" s="64" t="s">
        <v>69</v>
      </c>
      <c r="C840" s="90">
        <v>7.2950000000000001E-2</v>
      </c>
      <c r="D840" s="44">
        <f>IF(MONTH(A840)=MONTH(A841),"-",VLOOKUP(A840,'F03 inputs'!$AQ$8:$AV$3003,5))</f>
        <v>1.85853364204332E-2</v>
      </c>
      <c r="E840" s="44">
        <f>IF(MONTH(A840)=MONTH(A841),"-",VLOOKUP(A840,'F03 inputs'!$AQ$8:$AV$3003,6))</f>
        <v>2.2138477077211345E-2</v>
      </c>
      <c r="F840" s="32">
        <f>VLOOKUP(B840,'F03 inputs'!$AW$9:$AZ$3003,3)</f>
        <v>-5.0448453898059101E-5</v>
      </c>
      <c r="G840" s="32">
        <f>VLOOKUP(B840,'F03 inputs'!$AW$9:$AZ$3003,4)</f>
        <v>-7.6329512526335426E-5</v>
      </c>
      <c r="I840" s="32">
        <f t="shared" si="78"/>
        <v>1.85853364204332E-2</v>
      </c>
      <c r="J840" s="32">
        <f t="shared" si="79"/>
        <v>9.1535336420433197E-2</v>
      </c>
      <c r="K840" s="88">
        <f t="shared" si="80"/>
        <v>9.3630015873833683E-2</v>
      </c>
      <c r="M840" s="32">
        <f t="shared" si="81"/>
        <v>2.2138477077211345E-2</v>
      </c>
      <c r="N840" s="32">
        <f t="shared" si="82"/>
        <v>9.5088477077211353E-2</v>
      </c>
      <c r="O840" s="43">
        <f t="shared" si="83"/>
        <v>9.7348931695427021E-2</v>
      </c>
      <c r="Q840" s="78"/>
      <c r="R840" s="75"/>
    </row>
    <row r="841" spans="1:18" ht="12.6" customHeight="1">
      <c r="A841" s="31">
        <v>39601</v>
      </c>
      <c r="B841" s="64" t="s">
        <v>70</v>
      </c>
      <c r="C841" s="90">
        <v>7.3499999999999996E-2</v>
      </c>
      <c r="D841" s="44" t="str">
        <f>IF(MONTH(A841)=MONTH(A842),"-",VLOOKUP(A841,'F03 inputs'!$AQ$8:$AV$3003,5))</f>
        <v>-</v>
      </c>
      <c r="E841" s="44" t="str">
        <f>IF(MONTH(A841)=MONTH(A842),"-",VLOOKUP(A841,'F03 inputs'!$AQ$8:$AV$3003,6))</f>
        <v>-</v>
      </c>
      <c r="F841" s="32">
        <f>VLOOKUP(B841,'F03 inputs'!$AW$9:$AZ$3003,3)</f>
        <v>2.1647716917071511E-4</v>
      </c>
      <c r="G841" s="32">
        <f>VLOOKUP(B841,'F03 inputs'!$AW$9:$AZ$3003,4)</f>
        <v>7.5475714180677289E-5</v>
      </c>
      <c r="I841" s="32">
        <f t="shared" si="78"/>
        <v>1.8801813589603915E-2</v>
      </c>
      <c r="J841" s="32">
        <f t="shared" si="79"/>
        <v>9.2301813589603904E-2</v>
      </c>
      <c r="K841" s="88">
        <f t="shared" si="80"/>
        <v>9.4431719787586577E-2</v>
      </c>
      <c r="M841" s="32">
        <f t="shared" si="81"/>
        <v>2.2213952791392023E-2</v>
      </c>
      <c r="N841" s="32">
        <f t="shared" si="82"/>
        <v>9.5713952791392026E-2</v>
      </c>
      <c r="O841" s="43">
        <f t="shared" si="83"/>
        <v>9.8004242981130085E-2</v>
      </c>
      <c r="Q841" s="78"/>
      <c r="R841" s="75"/>
    </row>
    <row r="842" spans="1:18" ht="12.6" customHeight="1">
      <c r="A842" s="31">
        <v>39602</v>
      </c>
      <c r="B842" s="64" t="s">
        <v>70</v>
      </c>
      <c r="C842" s="90">
        <v>7.3200000000000001E-2</v>
      </c>
      <c r="D842" s="44" t="str">
        <f>IF(MONTH(A842)=MONTH(A843),"-",VLOOKUP(A842,'F03 inputs'!$AQ$8:$AV$3003,5))</f>
        <v>-</v>
      </c>
      <c r="E842" s="44" t="str">
        <f>IF(MONTH(A842)=MONTH(A843),"-",VLOOKUP(A842,'F03 inputs'!$AQ$8:$AV$3003,6))</f>
        <v>-</v>
      </c>
      <c r="F842" s="32">
        <f>VLOOKUP(B842,'F03 inputs'!$AW$9:$AZ$3003,3)</f>
        <v>2.1647716917071511E-4</v>
      </c>
      <c r="G842" s="32">
        <f>VLOOKUP(B842,'F03 inputs'!$AW$9:$AZ$3003,4)</f>
        <v>7.5475714180677289E-5</v>
      </c>
      <c r="I842" s="32">
        <f t="shared" si="78"/>
        <v>1.901829075877463E-2</v>
      </c>
      <c r="J842" s="32">
        <f t="shared" si="79"/>
        <v>9.2218290758774635E-2</v>
      </c>
      <c r="K842" s="88">
        <f t="shared" si="80"/>
        <v>9.4344344046392248E-2</v>
      </c>
      <c r="M842" s="32">
        <f t="shared" si="81"/>
        <v>2.2289428505572702E-2</v>
      </c>
      <c r="N842" s="32">
        <f t="shared" si="82"/>
        <v>9.548942850557271E-2</v>
      </c>
      <c r="O842" s="43">
        <f t="shared" si="83"/>
        <v>9.7768986244652689E-2</v>
      </c>
      <c r="Q842" s="78"/>
      <c r="R842" s="75"/>
    </row>
    <row r="843" spans="1:18" ht="12.6" customHeight="1">
      <c r="A843" s="31">
        <v>39603</v>
      </c>
      <c r="B843" s="64" t="s">
        <v>70</v>
      </c>
      <c r="C843" s="90">
        <v>7.4050000000000005E-2</v>
      </c>
      <c r="D843" s="44" t="str">
        <f>IF(MONTH(A843)=MONTH(A844),"-",VLOOKUP(A843,'F03 inputs'!$AQ$8:$AV$3003,5))</f>
        <v>-</v>
      </c>
      <c r="E843" s="44" t="str">
        <f>IF(MONTH(A843)=MONTH(A844),"-",VLOOKUP(A843,'F03 inputs'!$AQ$8:$AV$3003,6))</f>
        <v>-</v>
      </c>
      <c r="F843" s="32">
        <f>VLOOKUP(B843,'F03 inputs'!$AW$9:$AZ$3003,3)</f>
        <v>2.1647716917071511E-4</v>
      </c>
      <c r="G843" s="32">
        <f>VLOOKUP(B843,'F03 inputs'!$AW$9:$AZ$3003,4)</f>
        <v>7.5475714180677289E-5</v>
      </c>
      <c r="I843" s="32">
        <f t="shared" si="78"/>
        <v>1.9234767927945345E-2</v>
      </c>
      <c r="J843" s="32">
        <f t="shared" si="79"/>
        <v>9.328476792794535E-2</v>
      </c>
      <c r="K843" s="88">
        <f t="shared" si="80"/>
        <v>9.5460279909788115E-2</v>
      </c>
      <c r="M843" s="32">
        <f t="shared" si="81"/>
        <v>2.236490421975338E-2</v>
      </c>
      <c r="N843" s="32">
        <f t="shared" si="82"/>
        <v>9.6414904219753378E-2</v>
      </c>
      <c r="O843" s="43">
        <f t="shared" si="83"/>
        <v>9.8738862658679594E-2</v>
      </c>
      <c r="Q843" s="78"/>
      <c r="R843" s="75"/>
    </row>
    <row r="844" spans="1:18" ht="12.6" customHeight="1">
      <c r="A844" s="31">
        <v>39604</v>
      </c>
      <c r="B844" s="64" t="s">
        <v>70</v>
      </c>
      <c r="C844" s="90">
        <v>7.3950000000000002E-2</v>
      </c>
      <c r="D844" s="44" t="str">
        <f>IF(MONTH(A844)=MONTH(A845),"-",VLOOKUP(A844,'F03 inputs'!$AQ$8:$AV$3003,5))</f>
        <v>-</v>
      </c>
      <c r="E844" s="44" t="str">
        <f>IF(MONTH(A844)=MONTH(A845),"-",VLOOKUP(A844,'F03 inputs'!$AQ$8:$AV$3003,6))</f>
        <v>-</v>
      </c>
      <c r="F844" s="32">
        <f>VLOOKUP(B844,'F03 inputs'!$AW$9:$AZ$3003,3)</f>
        <v>2.1647716917071511E-4</v>
      </c>
      <c r="G844" s="32">
        <f>VLOOKUP(B844,'F03 inputs'!$AW$9:$AZ$3003,4)</f>
        <v>7.5475714180677289E-5</v>
      </c>
      <c r="I844" s="32">
        <f t="shared" si="78"/>
        <v>1.9451245097116061E-2</v>
      </c>
      <c r="J844" s="32">
        <f t="shared" si="79"/>
        <v>9.3401245097116059E-2</v>
      </c>
      <c r="K844" s="88">
        <f t="shared" si="80"/>
        <v>9.5582193243538782E-2</v>
      </c>
      <c r="M844" s="32">
        <f t="shared" si="81"/>
        <v>2.2440379933934058E-2</v>
      </c>
      <c r="N844" s="32">
        <f t="shared" si="82"/>
        <v>9.6390379933934067E-2</v>
      </c>
      <c r="O844" s="43">
        <f t="shared" si="83"/>
        <v>9.8713156269886193E-2</v>
      </c>
      <c r="Q844" s="78"/>
      <c r="R844" s="75"/>
    </row>
    <row r="845" spans="1:18" ht="12.6" customHeight="1">
      <c r="A845" s="31">
        <v>39605</v>
      </c>
      <c r="B845" s="64" t="s">
        <v>70</v>
      </c>
      <c r="C845" s="90">
        <v>7.51E-2</v>
      </c>
      <c r="D845" s="44" t="str">
        <f>IF(MONTH(A845)=MONTH(A846),"-",VLOOKUP(A845,'F03 inputs'!$AQ$8:$AV$3003,5))</f>
        <v>-</v>
      </c>
      <c r="E845" s="44" t="str">
        <f>IF(MONTH(A845)=MONTH(A846),"-",VLOOKUP(A845,'F03 inputs'!$AQ$8:$AV$3003,6))</f>
        <v>-</v>
      </c>
      <c r="F845" s="32">
        <f>VLOOKUP(B845,'F03 inputs'!$AW$9:$AZ$3003,3)</f>
        <v>2.1647716917071511E-4</v>
      </c>
      <c r="G845" s="32">
        <f>VLOOKUP(B845,'F03 inputs'!$AW$9:$AZ$3003,4)</f>
        <v>7.5475714180677289E-5</v>
      </c>
      <c r="I845" s="32">
        <f t="shared" si="78"/>
        <v>1.9667722266286776E-2</v>
      </c>
      <c r="J845" s="32">
        <f t="shared" si="79"/>
        <v>9.4767722266286769E-2</v>
      </c>
      <c r="K845" s="88">
        <f t="shared" si="80"/>
        <v>9.7012952562171906E-2</v>
      </c>
      <c r="M845" s="32">
        <f t="shared" si="81"/>
        <v>2.2515855648114737E-2</v>
      </c>
      <c r="N845" s="32">
        <f t="shared" si="82"/>
        <v>9.761585564811473E-2</v>
      </c>
      <c r="O845" s="43">
        <f t="shared" si="83"/>
        <v>9.9998069466593176E-2</v>
      </c>
      <c r="Q845" s="78"/>
      <c r="R845" s="75"/>
    </row>
    <row r="846" spans="1:18" ht="12.6" customHeight="1">
      <c r="A846" s="31">
        <v>39609</v>
      </c>
      <c r="B846" s="64" t="s">
        <v>70</v>
      </c>
      <c r="C846" s="90">
        <v>7.6850000000000002E-2</v>
      </c>
      <c r="D846" s="44" t="str">
        <f>IF(MONTH(A846)=MONTH(A847),"-",VLOOKUP(A846,'F03 inputs'!$AQ$8:$AV$3003,5))</f>
        <v>-</v>
      </c>
      <c r="E846" s="44" t="str">
        <f>IF(MONTH(A846)=MONTH(A847),"-",VLOOKUP(A846,'F03 inputs'!$AQ$8:$AV$3003,6))</f>
        <v>-</v>
      </c>
      <c r="F846" s="32">
        <f>VLOOKUP(B846,'F03 inputs'!$AW$9:$AZ$3003,3)</f>
        <v>2.1647716917071511E-4</v>
      </c>
      <c r="G846" s="32">
        <f>VLOOKUP(B846,'F03 inputs'!$AW$9:$AZ$3003,4)</f>
        <v>7.5475714180677289E-5</v>
      </c>
      <c r="I846" s="32">
        <f t="shared" si="78"/>
        <v>1.9884199435457491E-2</v>
      </c>
      <c r="J846" s="32">
        <f t="shared" si="79"/>
        <v>9.6734199435457496E-2</v>
      </c>
      <c r="K846" s="88">
        <f t="shared" si="80"/>
        <v>9.9073575770562305E-2</v>
      </c>
      <c r="M846" s="32">
        <f t="shared" si="81"/>
        <v>2.2591331362295415E-2</v>
      </c>
      <c r="N846" s="32">
        <f t="shared" si="82"/>
        <v>9.944133136229541E-2</v>
      </c>
      <c r="O846" s="43">
        <f t="shared" si="83"/>
        <v>0.10191347595807199</v>
      </c>
      <c r="Q846" s="78"/>
      <c r="R846" s="75"/>
    </row>
    <row r="847" spans="1:18" ht="12.6" customHeight="1">
      <c r="A847" s="31">
        <v>39610</v>
      </c>
      <c r="B847" s="64" t="s">
        <v>70</v>
      </c>
      <c r="C847" s="90">
        <v>7.6350000000000001E-2</v>
      </c>
      <c r="D847" s="44" t="str">
        <f>IF(MONTH(A847)=MONTH(A848),"-",VLOOKUP(A847,'F03 inputs'!$AQ$8:$AV$3003,5))</f>
        <v>-</v>
      </c>
      <c r="E847" s="44" t="str">
        <f>IF(MONTH(A847)=MONTH(A848),"-",VLOOKUP(A847,'F03 inputs'!$AQ$8:$AV$3003,6))</f>
        <v>-</v>
      </c>
      <c r="F847" s="32">
        <f>VLOOKUP(B847,'F03 inputs'!$AW$9:$AZ$3003,3)</f>
        <v>2.1647716917071511E-4</v>
      </c>
      <c r="G847" s="32">
        <f>VLOOKUP(B847,'F03 inputs'!$AW$9:$AZ$3003,4)</f>
        <v>7.5475714180677289E-5</v>
      </c>
      <c r="I847" s="32">
        <f t="shared" si="78"/>
        <v>2.0100676604628206E-2</v>
      </c>
      <c r="J847" s="32">
        <f t="shared" si="79"/>
        <v>9.6450676604628208E-2</v>
      </c>
      <c r="K847" s="88">
        <f t="shared" si="80"/>
        <v>9.8776359859000795E-2</v>
      </c>
      <c r="M847" s="32">
        <f t="shared" si="81"/>
        <v>2.2666807076476093E-2</v>
      </c>
      <c r="N847" s="32">
        <f t="shared" si="82"/>
        <v>9.9016807076476088E-2</v>
      </c>
      <c r="O847" s="43">
        <f t="shared" si="83"/>
        <v>0.10146788909738103</v>
      </c>
      <c r="Q847" s="78"/>
      <c r="R847" s="75"/>
    </row>
    <row r="848" spans="1:18" ht="12.6" customHeight="1">
      <c r="A848" s="31">
        <v>39611</v>
      </c>
      <c r="B848" s="64" t="s">
        <v>70</v>
      </c>
      <c r="C848" s="90">
        <v>7.535E-2</v>
      </c>
      <c r="D848" s="44" t="str">
        <f>IF(MONTH(A848)=MONTH(A849),"-",VLOOKUP(A848,'F03 inputs'!$AQ$8:$AV$3003,5))</f>
        <v>-</v>
      </c>
      <c r="E848" s="44" t="str">
        <f>IF(MONTH(A848)=MONTH(A849),"-",VLOOKUP(A848,'F03 inputs'!$AQ$8:$AV$3003,6))</f>
        <v>-</v>
      </c>
      <c r="F848" s="32">
        <f>VLOOKUP(B848,'F03 inputs'!$AW$9:$AZ$3003,3)</f>
        <v>2.1647716917071511E-4</v>
      </c>
      <c r="G848" s="32">
        <f>VLOOKUP(B848,'F03 inputs'!$AW$9:$AZ$3003,4)</f>
        <v>7.5475714180677289E-5</v>
      </c>
      <c r="I848" s="32">
        <f t="shared" si="78"/>
        <v>2.0317153773798922E-2</v>
      </c>
      <c r="J848" s="32">
        <f t="shared" si="79"/>
        <v>9.5667153773798919E-2</v>
      </c>
      <c r="K848" s="88">
        <f t="shared" si="80"/>
        <v>9.7955204851593702E-2</v>
      </c>
      <c r="M848" s="32">
        <f t="shared" si="81"/>
        <v>2.2742282790656772E-2</v>
      </c>
      <c r="N848" s="32">
        <f t="shared" si="82"/>
        <v>9.8092282790656765E-2</v>
      </c>
      <c r="O848" s="43">
        <f t="shared" si="83"/>
        <v>0.1004978067764275</v>
      </c>
      <c r="Q848" s="78"/>
      <c r="R848" s="75"/>
    </row>
    <row r="849" spans="1:18" ht="12.6" customHeight="1">
      <c r="A849" s="31">
        <v>39612</v>
      </c>
      <c r="B849" s="64" t="s">
        <v>70</v>
      </c>
      <c r="C849" s="90">
        <v>7.644999999999999E-2</v>
      </c>
      <c r="D849" s="44" t="str">
        <f>IF(MONTH(A849)=MONTH(A850),"-",VLOOKUP(A849,'F03 inputs'!$AQ$8:$AV$3003,5))</f>
        <v>-</v>
      </c>
      <c r="E849" s="44" t="str">
        <f>IF(MONTH(A849)=MONTH(A850),"-",VLOOKUP(A849,'F03 inputs'!$AQ$8:$AV$3003,6))</f>
        <v>-</v>
      </c>
      <c r="F849" s="32">
        <f>VLOOKUP(B849,'F03 inputs'!$AW$9:$AZ$3003,3)</f>
        <v>2.1647716917071511E-4</v>
      </c>
      <c r="G849" s="32">
        <f>VLOOKUP(B849,'F03 inputs'!$AW$9:$AZ$3003,4)</f>
        <v>7.5475714180677289E-5</v>
      </c>
      <c r="I849" s="32">
        <f t="shared" si="78"/>
        <v>2.0533630942969637E-2</v>
      </c>
      <c r="J849" s="32">
        <f t="shared" si="79"/>
        <v>9.6983630942969634E-2</v>
      </c>
      <c r="K849" s="88">
        <f t="shared" si="80"/>
        <v>9.9335087110690168E-2</v>
      </c>
      <c r="M849" s="32">
        <f t="shared" si="81"/>
        <v>2.281775850483745E-2</v>
      </c>
      <c r="N849" s="32">
        <f t="shared" si="82"/>
        <v>9.9267758504837433E-2</v>
      </c>
      <c r="O849" s="43">
        <f t="shared" si="83"/>
        <v>0.10173128047448099</v>
      </c>
      <c r="Q849" s="78"/>
      <c r="R849" s="75"/>
    </row>
    <row r="850" spans="1:18" ht="12.6" customHeight="1">
      <c r="A850" s="31">
        <v>39615</v>
      </c>
      <c r="B850" s="64" t="s">
        <v>70</v>
      </c>
      <c r="C850" s="90">
        <v>7.6600000000000001E-2</v>
      </c>
      <c r="D850" s="44" t="str">
        <f>IF(MONTH(A850)=MONTH(A851),"-",VLOOKUP(A850,'F03 inputs'!$AQ$8:$AV$3003,5))</f>
        <v>-</v>
      </c>
      <c r="E850" s="44" t="str">
        <f>IF(MONTH(A850)=MONTH(A851),"-",VLOOKUP(A850,'F03 inputs'!$AQ$8:$AV$3003,6))</f>
        <v>-</v>
      </c>
      <c r="F850" s="32">
        <f>VLOOKUP(B850,'F03 inputs'!$AW$9:$AZ$3003,3)</f>
        <v>2.1647716917071511E-4</v>
      </c>
      <c r="G850" s="32">
        <f>VLOOKUP(B850,'F03 inputs'!$AW$9:$AZ$3003,4)</f>
        <v>7.5475714180677289E-5</v>
      </c>
      <c r="I850" s="32">
        <f t="shared" si="78"/>
        <v>2.0750108112140352E-2</v>
      </c>
      <c r="J850" s="32">
        <f t="shared" si="79"/>
        <v>9.7350108112140357E-2</v>
      </c>
      <c r="K850" s="88">
        <f t="shared" si="80"/>
        <v>9.9719368999501512E-2</v>
      </c>
      <c r="M850" s="32">
        <f t="shared" si="81"/>
        <v>2.2893234219018128E-2</v>
      </c>
      <c r="N850" s="32">
        <f t="shared" si="82"/>
        <v>9.9493234219018123E-2</v>
      </c>
      <c r="O850" s="43">
        <f t="shared" si="83"/>
        <v>0.10196796013285825</v>
      </c>
      <c r="Q850" s="78"/>
      <c r="R850" s="75"/>
    </row>
    <row r="851" spans="1:18" ht="12.6" customHeight="1">
      <c r="A851" s="31">
        <v>39616</v>
      </c>
      <c r="B851" s="64" t="s">
        <v>70</v>
      </c>
      <c r="C851" s="90">
        <v>7.5749999999999998E-2</v>
      </c>
      <c r="D851" s="44" t="str">
        <f>IF(MONTH(A851)=MONTH(A852),"-",VLOOKUP(A851,'F03 inputs'!$AQ$8:$AV$3003,5))</f>
        <v>-</v>
      </c>
      <c r="E851" s="44" t="str">
        <f>IF(MONTH(A851)=MONTH(A852),"-",VLOOKUP(A851,'F03 inputs'!$AQ$8:$AV$3003,6))</f>
        <v>-</v>
      </c>
      <c r="F851" s="32">
        <f>VLOOKUP(B851,'F03 inputs'!$AW$9:$AZ$3003,3)</f>
        <v>2.1647716917071511E-4</v>
      </c>
      <c r="G851" s="32">
        <f>VLOOKUP(B851,'F03 inputs'!$AW$9:$AZ$3003,4)</f>
        <v>7.5475714180677289E-5</v>
      </c>
      <c r="I851" s="32">
        <f t="shared" si="78"/>
        <v>2.0966585281311068E-2</v>
      </c>
      <c r="J851" s="32">
        <f t="shared" si="79"/>
        <v>9.6716585281311065E-2</v>
      </c>
      <c r="K851" s="88">
        <f t="shared" si="80"/>
        <v>9.9055109748430459E-2</v>
      </c>
      <c r="M851" s="32">
        <f t="shared" si="81"/>
        <v>2.2968709933198807E-2</v>
      </c>
      <c r="N851" s="32">
        <f t="shared" si="82"/>
        <v>9.8718709933198812E-2</v>
      </c>
      <c r="O851" s="43">
        <f t="shared" si="83"/>
        <v>0.10115505585591755</v>
      </c>
      <c r="Q851" s="78"/>
      <c r="R851" s="75"/>
    </row>
    <row r="852" spans="1:18" ht="12.6" customHeight="1">
      <c r="A852" s="31">
        <v>39617</v>
      </c>
      <c r="B852" s="64" t="s">
        <v>70</v>
      </c>
      <c r="C852" s="90">
        <v>7.5149999999999995E-2</v>
      </c>
      <c r="D852" s="44" t="str">
        <f>IF(MONTH(A852)=MONTH(A853),"-",VLOOKUP(A852,'F03 inputs'!$AQ$8:$AV$3003,5))</f>
        <v>-</v>
      </c>
      <c r="E852" s="44" t="str">
        <f>IF(MONTH(A852)=MONTH(A853),"-",VLOOKUP(A852,'F03 inputs'!$AQ$8:$AV$3003,6))</f>
        <v>-</v>
      </c>
      <c r="F852" s="32">
        <f>VLOOKUP(B852,'F03 inputs'!$AW$9:$AZ$3003,3)</f>
        <v>2.1647716917071511E-4</v>
      </c>
      <c r="G852" s="32">
        <f>VLOOKUP(B852,'F03 inputs'!$AW$9:$AZ$3003,4)</f>
        <v>7.5475714180677289E-5</v>
      </c>
      <c r="I852" s="32">
        <f t="shared" si="78"/>
        <v>2.1183062450481783E-2</v>
      </c>
      <c r="J852" s="32">
        <f t="shared" si="79"/>
        <v>9.6333062450481774E-2</v>
      </c>
      <c r="K852" s="88">
        <f t="shared" si="80"/>
        <v>9.8653077180753668E-2</v>
      </c>
      <c r="M852" s="32">
        <f t="shared" si="81"/>
        <v>2.3044185647379485E-2</v>
      </c>
      <c r="N852" s="32">
        <f t="shared" si="82"/>
        <v>9.8194185647379473E-2</v>
      </c>
      <c r="O852" s="43">
        <f t="shared" si="83"/>
        <v>0.10060471017111761</v>
      </c>
      <c r="Q852" s="78"/>
      <c r="R852" s="75"/>
    </row>
    <row r="853" spans="1:18" ht="12.6" customHeight="1">
      <c r="A853" s="31">
        <v>39618</v>
      </c>
      <c r="B853" s="64" t="s">
        <v>70</v>
      </c>
      <c r="C853" s="90">
        <v>7.4950000000000003E-2</v>
      </c>
      <c r="D853" s="44" t="str">
        <f>IF(MONTH(A853)=MONTH(A854),"-",VLOOKUP(A853,'F03 inputs'!$AQ$8:$AV$3003,5))</f>
        <v>-</v>
      </c>
      <c r="E853" s="44" t="str">
        <f>IF(MONTH(A853)=MONTH(A854),"-",VLOOKUP(A853,'F03 inputs'!$AQ$8:$AV$3003,6))</f>
        <v>-</v>
      </c>
      <c r="F853" s="32">
        <f>VLOOKUP(B853,'F03 inputs'!$AW$9:$AZ$3003,3)</f>
        <v>2.1647716917071511E-4</v>
      </c>
      <c r="G853" s="32">
        <f>VLOOKUP(B853,'F03 inputs'!$AW$9:$AZ$3003,4)</f>
        <v>7.5475714180677289E-5</v>
      </c>
      <c r="I853" s="32">
        <f t="shared" si="78"/>
        <v>2.1399539619652498E-2</v>
      </c>
      <c r="J853" s="32">
        <f t="shared" si="79"/>
        <v>9.6349539619652508E-2</v>
      </c>
      <c r="K853" s="88">
        <f t="shared" si="80"/>
        <v>9.8670348065882374E-2</v>
      </c>
      <c r="M853" s="32">
        <f t="shared" si="81"/>
        <v>2.3119661361560163E-2</v>
      </c>
      <c r="N853" s="32">
        <f t="shared" si="82"/>
        <v>9.8069661361560173E-2</v>
      </c>
      <c r="O853" s="43">
        <f t="shared" si="83"/>
        <v>0.10047407598145308</v>
      </c>
      <c r="Q853" s="78"/>
      <c r="R853" s="75"/>
    </row>
    <row r="854" spans="1:18" ht="12.6" customHeight="1">
      <c r="A854" s="31">
        <v>39619</v>
      </c>
      <c r="B854" s="64" t="s">
        <v>70</v>
      </c>
      <c r="C854" s="90">
        <v>7.5800000000000006E-2</v>
      </c>
      <c r="D854" s="44" t="str">
        <f>IF(MONTH(A854)=MONTH(A855),"-",VLOOKUP(A854,'F03 inputs'!$AQ$8:$AV$3003,5))</f>
        <v>-</v>
      </c>
      <c r="E854" s="44" t="str">
        <f>IF(MONTH(A854)=MONTH(A855),"-",VLOOKUP(A854,'F03 inputs'!$AQ$8:$AV$3003,6))</f>
        <v>-</v>
      </c>
      <c r="F854" s="32">
        <f>VLOOKUP(B854,'F03 inputs'!$AW$9:$AZ$3003,3)</f>
        <v>2.1647716917071511E-4</v>
      </c>
      <c r="G854" s="32">
        <f>VLOOKUP(B854,'F03 inputs'!$AW$9:$AZ$3003,4)</f>
        <v>7.5475714180677289E-5</v>
      </c>
      <c r="I854" s="32">
        <f t="shared" si="78"/>
        <v>2.1616016788823213E-2</v>
      </c>
      <c r="J854" s="32">
        <f t="shared" si="79"/>
        <v>9.7416016788823223E-2</v>
      </c>
      <c r="K854" s="88">
        <f t="shared" si="80"/>
        <v>9.9788486870573179E-2</v>
      </c>
      <c r="M854" s="32">
        <f t="shared" si="81"/>
        <v>2.3195137075740842E-2</v>
      </c>
      <c r="N854" s="32">
        <f t="shared" si="82"/>
        <v>9.8995137075740841E-2</v>
      </c>
      <c r="O854" s="43">
        <f t="shared" si="83"/>
        <v>0.10144514636690216</v>
      </c>
      <c r="Q854" s="78"/>
      <c r="R854" s="75"/>
    </row>
    <row r="855" spans="1:18" ht="12.6" customHeight="1">
      <c r="A855" s="31">
        <v>39622</v>
      </c>
      <c r="B855" s="64" t="s">
        <v>70</v>
      </c>
      <c r="C855" s="90">
        <v>7.4749999999999997E-2</v>
      </c>
      <c r="D855" s="44" t="str">
        <f>IF(MONTH(A855)=MONTH(A856),"-",VLOOKUP(A855,'F03 inputs'!$AQ$8:$AV$3003,5))</f>
        <v>-</v>
      </c>
      <c r="E855" s="44" t="str">
        <f>IF(MONTH(A855)=MONTH(A856),"-",VLOOKUP(A855,'F03 inputs'!$AQ$8:$AV$3003,6))</f>
        <v>-</v>
      </c>
      <c r="F855" s="32">
        <f>VLOOKUP(B855,'F03 inputs'!$AW$9:$AZ$3003,3)</f>
        <v>2.1647716917071511E-4</v>
      </c>
      <c r="G855" s="32">
        <f>VLOOKUP(B855,'F03 inputs'!$AW$9:$AZ$3003,4)</f>
        <v>7.5475714180677289E-5</v>
      </c>
      <c r="I855" s="32">
        <f t="shared" si="78"/>
        <v>2.1832493957993929E-2</v>
      </c>
      <c r="J855" s="32">
        <f t="shared" si="79"/>
        <v>9.6582493957993926E-2</v>
      </c>
      <c r="K855" s="88">
        <f t="shared" si="80"/>
        <v>9.8914538492780313E-2</v>
      </c>
      <c r="M855" s="32">
        <f t="shared" si="81"/>
        <v>2.327061278992152E-2</v>
      </c>
      <c r="N855" s="32">
        <f t="shared" si="82"/>
        <v>9.8020612789921524E-2</v>
      </c>
      <c r="O855" s="43">
        <f t="shared" si="83"/>
        <v>0.10042262292284931</v>
      </c>
      <c r="Q855" s="78"/>
      <c r="R855" s="75"/>
    </row>
    <row r="856" spans="1:18" ht="12.6" customHeight="1">
      <c r="A856" s="31">
        <v>39623</v>
      </c>
      <c r="B856" s="64" t="s">
        <v>70</v>
      </c>
      <c r="C856" s="90">
        <v>7.4800000000000005E-2</v>
      </c>
      <c r="D856" s="44" t="str">
        <f>IF(MONTH(A856)=MONTH(A857),"-",VLOOKUP(A856,'F03 inputs'!$AQ$8:$AV$3003,5))</f>
        <v>-</v>
      </c>
      <c r="E856" s="44" t="str">
        <f>IF(MONTH(A856)=MONTH(A857),"-",VLOOKUP(A856,'F03 inputs'!$AQ$8:$AV$3003,6))</f>
        <v>-</v>
      </c>
      <c r="F856" s="32">
        <f>VLOOKUP(B856,'F03 inputs'!$AW$9:$AZ$3003,3)</f>
        <v>2.1647716917071511E-4</v>
      </c>
      <c r="G856" s="32">
        <f>VLOOKUP(B856,'F03 inputs'!$AW$9:$AZ$3003,4)</f>
        <v>7.5475714180677289E-5</v>
      </c>
      <c r="I856" s="32">
        <f t="shared" si="78"/>
        <v>2.2048971127164644E-2</v>
      </c>
      <c r="J856" s="32">
        <f t="shared" si="79"/>
        <v>9.6848971127164646E-2</v>
      </c>
      <c r="K856" s="88">
        <f t="shared" si="80"/>
        <v>9.9193901929262029E-2</v>
      </c>
      <c r="M856" s="32">
        <f t="shared" si="81"/>
        <v>2.3346088504102198E-2</v>
      </c>
      <c r="N856" s="32">
        <f t="shared" si="82"/>
        <v>9.8146088504102197E-2</v>
      </c>
      <c r="O856" s="43">
        <f t="shared" si="83"/>
        <v>0.1005542521762659</v>
      </c>
      <c r="Q856" s="78"/>
      <c r="R856" s="75"/>
    </row>
    <row r="857" spans="1:18" ht="12.6" customHeight="1">
      <c r="A857" s="31">
        <v>39624</v>
      </c>
      <c r="B857" s="64" t="s">
        <v>70</v>
      </c>
      <c r="C857" s="90">
        <v>7.4400000000000008E-2</v>
      </c>
      <c r="D857" s="44" t="str">
        <f>IF(MONTH(A857)=MONTH(A858),"-",VLOOKUP(A857,'F03 inputs'!$AQ$8:$AV$3003,5))</f>
        <v>-</v>
      </c>
      <c r="E857" s="44" t="str">
        <f>IF(MONTH(A857)=MONTH(A858),"-",VLOOKUP(A857,'F03 inputs'!$AQ$8:$AV$3003,6))</f>
        <v>-</v>
      </c>
      <c r="F857" s="32">
        <f>VLOOKUP(B857,'F03 inputs'!$AW$9:$AZ$3003,3)</f>
        <v>2.1647716917071511E-4</v>
      </c>
      <c r="G857" s="32">
        <f>VLOOKUP(B857,'F03 inputs'!$AW$9:$AZ$3003,4)</f>
        <v>7.5475714180677289E-5</v>
      </c>
      <c r="I857" s="32">
        <f t="shared" si="78"/>
        <v>2.2265448296335359E-2</v>
      </c>
      <c r="J857" s="32">
        <f t="shared" si="79"/>
        <v>9.666544829633536E-2</v>
      </c>
      <c r="K857" s="88">
        <f t="shared" si="80"/>
        <v>9.9001500519918295E-2</v>
      </c>
      <c r="M857" s="32">
        <f t="shared" si="81"/>
        <v>2.3421564218282877E-2</v>
      </c>
      <c r="N857" s="32">
        <f t="shared" si="82"/>
        <v>9.7821564218282892E-2</v>
      </c>
      <c r="O857" s="43">
        <f t="shared" si="83"/>
        <v>0.10021382882481089</v>
      </c>
      <c r="Q857" s="78"/>
      <c r="R857" s="75"/>
    </row>
    <row r="858" spans="1:18" ht="12.6" customHeight="1">
      <c r="A858" s="31">
        <v>39625</v>
      </c>
      <c r="B858" s="64" t="s">
        <v>70</v>
      </c>
      <c r="C858" s="90">
        <v>7.4950000000000003E-2</v>
      </c>
      <c r="D858" s="44" t="str">
        <f>IF(MONTH(A858)=MONTH(A859),"-",VLOOKUP(A858,'F03 inputs'!$AQ$8:$AV$3003,5))</f>
        <v>-</v>
      </c>
      <c r="E858" s="44" t="str">
        <f>IF(MONTH(A858)=MONTH(A859),"-",VLOOKUP(A858,'F03 inputs'!$AQ$8:$AV$3003,6))</f>
        <v>-</v>
      </c>
      <c r="F858" s="32">
        <f>VLOOKUP(B858,'F03 inputs'!$AW$9:$AZ$3003,3)</f>
        <v>2.1647716917071511E-4</v>
      </c>
      <c r="G858" s="32">
        <f>VLOOKUP(B858,'F03 inputs'!$AW$9:$AZ$3003,4)</f>
        <v>7.5475714180677289E-5</v>
      </c>
      <c r="I858" s="32">
        <f t="shared" si="78"/>
        <v>2.2481925465506074E-2</v>
      </c>
      <c r="J858" s="32">
        <f t="shared" si="79"/>
        <v>9.7431925465506081E-2</v>
      </c>
      <c r="K858" s="88">
        <f t="shared" si="80"/>
        <v>9.9805170490485207E-2</v>
      </c>
      <c r="M858" s="32">
        <f t="shared" si="81"/>
        <v>2.3497039932463555E-2</v>
      </c>
      <c r="N858" s="32">
        <f t="shared" si="82"/>
        <v>9.8447039932463565E-2</v>
      </c>
      <c r="O858" s="43">
        <f t="shared" si="83"/>
        <v>0.10086999485032977</v>
      </c>
      <c r="Q858" s="78"/>
      <c r="R858" s="75"/>
    </row>
    <row r="859" spans="1:18" ht="12.6" customHeight="1">
      <c r="A859" s="31">
        <v>39626</v>
      </c>
      <c r="B859" s="64" t="s">
        <v>70</v>
      </c>
      <c r="C859" s="90">
        <v>7.46E-2</v>
      </c>
      <c r="D859" s="44" t="str">
        <f>IF(MONTH(A859)=MONTH(A860),"-",VLOOKUP(A859,'F03 inputs'!$AQ$8:$AV$3003,5))</f>
        <v>-</v>
      </c>
      <c r="E859" s="44" t="str">
        <f>IF(MONTH(A859)=MONTH(A860),"-",VLOOKUP(A859,'F03 inputs'!$AQ$8:$AV$3003,6))</f>
        <v>-</v>
      </c>
      <c r="F859" s="32">
        <f>VLOOKUP(B859,'F03 inputs'!$AW$9:$AZ$3003,3)</f>
        <v>2.1647716917071511E-4</v>
      </c>
      <c r="G859" s="32">
        <f>VLOOKUP(B859,'F03 inputs'!$AW$9:$AZ$3003,4)</f>
        <v>7.5475714180677289E-5</v>
      </c>
      <c r="I859" s="32">
        <f t="shared" si="78"/>
        <v>2.269840263467679E-2</v>
      </c>
      <c r="J859" s="32">
        <f t="shared" si="79"/>
        <v>9.7298402634676789E-2</v>
      </c>
      <c r="K859" s="88">
        <f t="shared" si="80"/>
        <v>9.9665147423491529E-2</v>
      </c>
      <c r="M859" s="32">
        <f t="shared" si="81"/>
        <v>2.3572515646644233E-2</v>
      </c>
      <c r="N859" s="32">
        <f t="shared" si="82"/>
        <v>9.8172515646644226E-2</v>
      </c>
      <c r="O859" s="43">
        <f t="shared" si="83"/>
        <v>0.10058197635374211</v>
      </c>
      <c r="Q859" s="78"/>
      <c r="R859" s="75"/>
    </row>
    <row r="860" spans="1:18" ht="12.6" customHeight="1">
      <c r="A860" s="31">
        <v>39629</v>
      </c>
      <c r="B860" s="64" t="s">
        <v>70</v>
      </c>
      <c r="C860" s="90">
        <v>7.4149999999999994E-2</v>
      </c>
      <c r="D860" s="44">
        <f>IF(MONTH(A860)=MONTH(A861),"-",VLOOKUP(A860,'F03 inputs'!$AQ$8:$AV$3003,5))</f>
        <v>2.2914879803847502E-2</v>
      </c>
      <c r="E860" s="44">
        <f>IF(MONTH(A860)=MONTH(A861),"-",VLOOKUP(A860,'F03 inputs'!$AQ$8:$AV$3003,6))</f>
        <v>2.3647991360824891E-2</v>
      </c>
      <c r="F860" s="32">
        <f>VLOOKUP(B860,'F03 inputs'!$AW$9:$AZ$3003,3)</f>
        <v>2.1647716917071511E-4</v>
      </c>
      <c r="G860" s="32">
        <f>VLOOKUP(B860,'F03 inputs'!$AW$9:$AZ$3003,4)</f>
        <v>7.5475714180677289E-5</v>
      </c>
      <c r="I860" s="32">
        <f t="shared" si="78"/>
        <v>2.2914879803847502E-2</v>
      </c>
      <c r="J860" s="32">
        <f t="shared" si="79"/>
        <v>9.7064879803847495E-2</v>
      </c>
      <c r="K860" s="88">
        <f t="shared" si="80"/>
        <v>9.9420277526681478E-2</v>
      </c>
      <c r="M860" s="32">
        <f t="shared" si="81"/>
        <v>2.3647991360824891E-2</v>
      </c>
      <c r="N860" s="32">
        <f t="shared" si="82"/>
        <v>9.7797991360824885E-2</v>
      </c>
      <c r="O860" s="43">
        <f t="shared" si="83"/>
        <v>0.10018910313937779</v>
      </c>
      <c r="Q860" s="78"/>
      <c r="R860" s="75"/>
    </row>
    <row r="861" spans="1:18" ht="12.6" customHeight="1">
      <c r="A861" s="31">
        <v>39630</v>
      </c>
      <c r="B861" s="64" t="s">
        <v>71</v>
      </c>
      <c r="C861" s="90">
        <v>7.3950000000000002E-2</v>
      </c>
      <c r="D861" s="44" t="str">
        <f>IF(MONTH(A861)=MONTH(A862),"-",VLOOKUP(A861,'F03 inputs'!$AQ$8:$AV$3003,5))</f>
        <v>-</v>
      </c>
      <c r="E861" s="44" t="str">
        <f>IF(MONTH(A861)=MONTH(A862),"-",VLOOKUP(A861,'F03 inputs'!$AQ$8:$AV$3003,6))</f>
        <v>-</v>
      </c>
      <c r="F861" s="32">
        <f>VLOOKUP(B861,'F03 inputs'!$AW$9:$AZ$3003,3)</f>
        <v>-7.3901836419869668E-5</v>
      </c>
      <c r="G861" s="32">
        <f>VLOOKUP(B861,'F03 inputs'!$AW$9:$AZ$3003,4)</f>
        <v>-7.7228449173773046E-5</v>
      </c>
      <c r="I861" s="32">
        <f t="shared" si="78"/>
        <v>2.2840977967427633E-2</v>
      </c>
      <c r="J861" s="32">
        <f t="shared" si="79"/>
        <v>9.6790977967427638E-2</v>
      </c>
      <c r="K861" s="88">
        <f t="shared" si="80"/>
        <v>9.9133101321400074E-2</v>
      </c>
      <c r="M861" s="32">
        <f t="shared" si="81"/>
        <v>2.3570762911651118E-2</v>
      </c>
      <c r="N861" s="32">
        <f t="shared" si="82"/>
        <v>9.7520762911651127E-2</v>
      </c>
      <c r="O861" s="43">
        <f t="shared" si="83"/>
        <v>9.989833771136869E-2</v>
      </c>
      <c r="Q861" s="78"/>
      <c r="R861" s="75"/>
    </row>
    <row r="862" spans="1:18" ht="12.6" customHeight="1">
      <c r="A862" s="31">
        <v>39631</v>
      </c>
      <c r="B862" s="64" t="s">
        <v>71</v>
      </c>
      <c r="C862" s="90">
        <v>7.4299999999999991E-2</v>
      </c>
      <c r="D862" s="44" t="str">
        <f>IF(MONTH(A862)=MONTH(A863),"-",VLOOKUP(A862,'F03 inputs'!$AQ$8:$AV$3003,5))</f>
        <v>-</v>
      </c>
      <c r="E862" s="44" t="str">
        <f>IF(MONTH(A862)=MONTH(A863),"-",VLOOKUP(A862,'F03 inputs'!$AQ$8:$AV$3003,6))</f>
        <v>-</v>
      </c>
      <c r="F862" s="32">
        <f>VLOOKUP(B862,'F03 inputs'!$AW$9:$AZ$3003,3)</f>
        <v>-7.3901836419869668E-5</v>
      </c>
      <c r="G862" s="32">
        <f>VLOOKUP(B862,'F03 inputs'!$AW$9:$AZ$3003,4)</f>
        <v>-7.7228449173773046E-5</v>
      </c>
      <c r="I862" s="32">
        <f t="shared" si="78"/>
        <v>2.2767076131007764E-2</v>
      </c>
      <c r="J862" s="32">
        <f t="shared" si="79"/>
        <v>9.7067076131007762E-2</v>
      </c>
      <c r="K862" s="88">
        <f t="shared" si="80"/>
        <v>9.9422580448163433E-2</v>
      </c>
      <c r="M862" s="32">
        <f t="shared" si="81"/>
        <v>2.3493534462477345E-2</v>
      </c>
      <c r="N862" s="32">
        <f t="shared" si="82"/>
        <v>9.7793534462477336E-2</v>
      </c>
      <c r="O862" s="43">
        <f t="shared" si="83"/>
        <v>0.100184428308143</v>
      </c>
      <c r="Q862" s="78"/>
      <c r="R862" s="75"/>
    </row>
    <row r="863" spans="1:18" ht="12.6" customHeight="1">
      <c r="A863" s="31">
        <v>39632</v>
      </c>
      <c r="B863" s="64" t="s">
        <v>71</v>
      </c>
      <c r="C863" s="90">
        <v>7.3849999999999999E-2</v>
      </c>
      <c r="D863" s="44" t="str">
        <f>IF(MONTH(A863)=MONTH(A864),"-",VLOOKUP(A863,'F03 inputs'!$AQ$8:$AV$3003,5))</f>
        <v>-</v>
      </c>
      <c r="E863" s="44" t="str">
        <f>IF(MONTH(A863)=MONTH(A864),"-",VLOOKUP(A863,'F03 inputs'!$AQ$8:$AV$3003,6))</f>
        <v>-</v>
      </c>
      <c r="F863" s="32">
        <f>VLOOKUP(B863,'F03 inputs'!$AW$9:$AZ$3003,3)</f>
        <v>-7.3901836419869668E-5</v>
      </c>
      <c r="G863" s="32">
        <f>VLOOKUP(B863,'F03 inputs'!$AW$9:$AZ$3003,4)</f>
        <v>-7.7228449173773046E-5</v>
      </c>
      <c r="I863" s="32">
        <f t="shared" si="78"/>
        <v>2.2693174294587896E-2</v>
      </c>
      <c r="J863" s="32">
        <f t="shared" si="79"/>
        <v>9.6543174294587891E-2</v>
      </c>
      <c r="K863" s="88">
        <f t="shared" si="80"/>
        <v>9.8873320420306499E-2</v>
      </c>
      <c r="M863" s="32">
        <f t="shared" si="81"/>
        <v>2.3416306013303571E-2</v>
      </c>
      <c r="N863" s="32">
        <f t="shared" si="82"/>
        <v>9.7266306013303577E-2</v>
      </c>
      <c r="O863" s="43">
        <f t="shared" si="83"/>
        <v>9.9631489584671939E-2</v>
      </c>
      <c r="Q863" s="78"/>
      <c r="R863" s="75"/>
    </row>
    <row r="864" spans="1:18" ht="12.6" customHeight="1">
      <c r="A864" s="31">
        <v>39633</v>
      </c>
      <c r="B864" s="64" t="s">
        <v>71</v>
      </c>
      <c r="C864" s="90">
        <v>7.3399999999999993E-2</v>
      </c>
      <c r="D864" s="44" t="str">
        <f>IF(MONTH(A864)=MONTH(A865),"-",VLOOKUP(A864,'F03 inputs'!$AQ$8:$AV$3003,5))</f>
        <v>-</v>
      </c>
      <c r="E864" s="44" t="str">
        <f>IF(MONTH(A864)=MONTH(A865),"-",VLOOKUP(A864,'F03 inputs'!$AQ$8:$AV$3003,6))</f>
        <v>-</v>
      </c>
      <c r="F864" s="32">
        <f>VLOOKUP(B864,'F03 inputs'!$AW$9:$AZ$3003,3)</f>
        <v>-7.3901836419869668E-5</v>
      </c>
      <c r="G864" s="32">
        <f>VLOOKUP(B864,'F03 inputs'!$AW$9:$AZ$3003,4)</f>
        <v>-7.7228449173773046E-5</v>
      </c>
      <c r="I864" s="32">
        <f t="shared" si="78"/>
        <v>2.2619272458168027E-2</v>
      </c>
      <c r="J864" s="32">
        <f t="shared" si="79"/>
        <v>9.601927245816802E-2</v>
      </c>
      <c r="K864" s="88">
        <f t="shared" si="80"/>
        <v>9.8324197629017007E-2</v>
      </c>
      <c r="M864" s="32">
        <f t="shared" si="81"/>
        <v>2.3339077564129798E-2</v>
      </c>
      <c r="N864" s="32">
        <f t="shared" si="82"/>
        <v>9.6739077564129791E-2</v>
      </c>
      <c r="O864" s="43">
        <f t="shared" si="83"/>
        <v>9.9078689846119339E-2</v>
      </c>
      <c r="Q864" s="78"/>
      <c r="R864" s="75"/>
    </row>
    <row r="865" spans="1:18" ht="12.6" customHeight="1">
      <c r="A865" s="31">
        <v>39636</v>
      </c>
      <c r="B865" s="64" t="s">
        <v>71</v>
      </c>
      <c r="C865" s="90">
        <v>7.2800000000000004E-2</v>
      </c>
      <c r="D865" s="44" t="str">
        <f>IF(MONTH(A865)=MONTH(A866),"-",VLOOKUP(A865,'F03 inputs'!$AQ$8:$AV$3003,5))</f>
        <v>-</v>
      </c>
      <c r="E865" s="44" t="str">
        <f>IF(MONTH(A865)=MONTH(A866),"-",VLOOKUP(A865,'F03 inputs'!$AQ$8:$AV$3003,6))</f>
        <v>-</v>
      </c>
      <c r="F865" s="32">
        <f>VLOOKUP(B865,'F03 inputs'!$AW$9:$AZ$3003,3)</f>
        <v>-7.3901836419869668E-5</v>
      </c>
      <c r="G865" s="32">
        <f>VLOOKUP(B865,'F03 inputs'!$AW$9:$AZ$3003,4)</f>
        <v>-7.7228449173773046E-5</v>
      </c>
      <c r="I865" s="32">
        <f t="shared" si="78"/>
        <v>2.2545370621748159E-2</v>
      </c>
      <c r="J865" s="32">
        <f t="shared" si="79"/>
        <v>9.5345370621748166E-2</v>
      </c>
      <c r="K865" s="88">
        <f t="shared" si="80"/>
        <v>9.7618055546497606E-2</v>
      </c>
      <c r="M865" s="32">
        <f t="shared" si="81"/>
        <v>2.3261849114956025E-2</v>
      </c>
      <c r="N865" s="32">
        <f t="shared" si="82"/>
        <v>9.6061849114956022E-2</v>
      </c>
      <c r="O865" s="43">
        <f t="shared" si="83"/>
        <v>9.8368818828801885E-2</v>
      </c>
      <c r="Q865" s="78"/>
      <c r="R865" s="75"/>
    </row>
    <row r="866" spans="1:18" ht="12.6" customHeight="1">
      <c r="A866" s="31">
        <v>39637</v>
      </c>
      <c r="B866" s="64" t="s">
        <v>71</v>
      </c>
      <c r="C866" s="90">
        <v>7.3200000000000001E-2</v>
      </c>
      <c r="D866" s="44" t="str">
        <f>IF(MONTH(A866)=MONTH(A867),"-",VLOOKUP(A866,'F03 inputs'!$AQ$8:$AV$3003,5))</f>
        <v>-</v>
      </c>
      <c r="E866" s="44" t="str">
        <f>IF(MONTH(A866)=MONTH(A867),"-",VLOOKUP(A866,'F03 inputs'!$AQ$8:$AV$3003,6))</f>
        <v>-</v>
      </c>
      <c r="F866" s="32">
        <f>VLOOKUP(B866,'F03 inputs'!$AW$9:$AZ$3003,3)</f>
        <v>-7.3901836419869668E-5</v>
      </c>
      <c r="G866" s="32">
        <f>VLOOKUP(B866,'F03 inputs'!$AW$9:$AZ$3003,4)</f>
        <v>-7.7228449173773046E-5</v>
      </c>
      <c r="I866" s="32">
        <f t="shared" si="78"/>
        <v>2.247146878532829E-2</v>
      </c>
      <c r="J866" s="32">
        <f t="shared" si="79"/>
        <v>9.5671468785328284E-2</v>
      </c>
      <c r="K866" s="88">
        <f t="shared" si="80"/>
        <v>9.7959726270213654E-2</v>
      </c>
      <c r="M866" s="32">
        <f t="shared" si="81"/>
        <v>2.3184620665782252E-2</v>
      </c>
      <c r="N866" s="32">
        <f t="shared" si="82"/>
        <v>9.6384620665782253E-2</v>
      </c>
      <c r="O866" s="43">
        <f t="shared" si="83"/>
        <v>9.8707119441004076E-2</v>
      </c>
      <c r="Q866" s="78"/>
      <c r="R866" s="75"/>
    </row>
    <row r="867" spans="1:18" ht="12.6" customHeight="1">
      <c r="A867" s="31">
        <v>39638</v>
      </c>
      <c r="B867" s="64" t="s">
        <v>71</v>
      </c>
      <c r="C867" s="90">
        <v>7.3200000000000001E-2</v>
      </c>
      <c r="D867" s="44" t="str">
        <f>IF(MONTH(A867)=MONTH(A868),"-",VLOOKUP(A867,'F03 inputs'!$AQ$8:$AV$3003,5))</f>
        <v>-</v>
      </c>
      <c r="E867" s="44" t="str">
        <f>IF(MONTH(A867)=MONTH(A868),"-",VLOOKUP(A867,'F03 inputs'!$AQ$8:$AV$3003,6))</f>
        <v>-</v>
      </c>
      <c r="F867" s="32">
        <f>VLOOKUP(B867,'F03 inputs'!$AW$9:$AZ$3003,3)</f>
        <v>-7.3901836419869668E-5</v>
      </c>
      <c r="G867" s="32">
        <f>VLOOKUP(B867,'F03 inputs'!$AW$9:$AZ$3003,4)</f>
        <v>-7.7228449173773046E-5</v>
      </c>
      <c r="I867" s="32">
        <f t="shared" si="78"/>
        <v>2.2397566948908421E-2</v>
      </c>
      <c r="J867" s="32">
        <f t="shared" si="79"/>
        <v>9.5597566948908419E-2</v>
      </c>
      <c r="K867" s="88">
        <f t="shared" si="80"/>
        <v>9.78822906505461E-2</v>
      </c>
      <c r="M867" s="32">
        <f t="shared" si="81"/>
        <v>2.3107392216608479E-2</v>
      </c>
      <c r="N867" s="32">
        <f t="shared" si="82"/>
        <v>9.6307392216608473E-2</v>
      </c>
      <c r="O867" s="43">
        <f t="shared" si="83"/>
        <v>9.8626170665499391E-2</v>
      </c>
      <c r="Q867" s="78"/>
      <c r="R867" s="75"/>
    </row>
    <row r="868" spans="1:18" ht="12.6" customHeight="1">
      <c r="A868" s="31">
        <v>39639</v>
      </c>
      <c r="B868" s="64" t="s">
        <v>71</v>
      </c>
      <c r="C868" s="90">
        <v>7.2550000000000003E-2</v>
      </c>
      <c r="D868" s="44" t="str">
        <f>IF(MONTH(A868)=MONTH(A869),"-",VLOOKUP(A868,'F03 inputs'!$AQ$8:$AV$3003,5))</f>
        <v>-</v>
      </c>
      <c r="E868" s="44" t="str">
        <f>IF(MONTH(A868)=MONTH(A869),"-",VLOOKUP(A868,'F03 inputs'!$AQ$8:$AV$3003,6))</f>
        <v>-</v>
      </c>
      <c r="F868" s="32">
        <f>VLOOKUP(B868,'F03 inputs'!$AW$9:$AZ$3003,3)</f>
        <v>-7.3901836419869668E-5</v>
      </c>
      <c r="G868" s="32">
        <f>VLOOKUP(B868,'F03 inputs'!$AW$9:$AZ$3003,4)</f>
        <v>-7.7228449173773046E-5</v>
      </c>
      <c r="I868" s="32">
        <f t="shared" si="78"/>
        <v>2.2323665112488553E-2</v>
      </c>
      <c r="J868" s="32">
        <f t="shared" si="79"/>
        <v>9.4873665112488556E-2</v>
      </c>
      <c r="K868" s="88">
        <f t="shared" si="80"/>
        <v>9.7123918195457515E-2</v>
      </c>
      <c r="M868" s="32">
        <f t="shared" si="81"/>
        <v>2.3030163767434705E-2</v>
      </c>
      <c r="N868" s="32">
        <f t="shared" si="82"/>
        <v>9.5580163767434709E-2</v>
      </c>
      <c r="O868" s="43">
        <f t="shared" si="83"/>
        <v>9.7864055693887231E-2</v>
      </c>
      <c r="Q868" s="78"/>
      <c r="R868" s="75"/>
    </row>
    <row r="869" spans="1:18" ht="12.6" customHeight="1">
      <c r="A869" s="31">
        <v>39640</v>
      </c>
      <c r="B869" s="64" t="s">
        <v>71</v>
      </c>
      <c r="C869" s="90">
        <v>7.2750000000000009E-2</v>
      </c>
      <c r="D869" s="44" t="str">
        <f>IF(MONTH(A869)=MONTH(A870),"-",VLOOKUP(A869,'F03 inputs'!$AQ$8:$AV$3003,5))</f>
        <v>-</v>
      </c>
      <c r="E869" s="44" t="str">
        <f>IF(MONTH(A869)=MONTH(A870),"-",VLOOKUP(A869,'F03 inputs'!$AQ$8:$AV$3003,6))</f>
        <v>-</v>
      </c>
      <c r="F869" s="32">
        <f>VLOOKUP(B869,'F03 inputs'!$AW$9:$AZ$3003,3)</f>
        <v>-7.3901836419869668E-5</v>
      </c>
      <c r="G869" s="32">
        <f>VLOOKUP(B869,'F03 inputs'!$AW$9:$AZ$3003,4)</f>
        <v>-7.7228449173773046E-5</v>
      </c>
      <c r="I869" s="32">
        <f t="shared" si="78"/>
        <v>2.2249763276068684E-2</v>
      </c>
      <c r="J869" s="32">
        <f t="shared" si="79"/>
        <v>9.4999763276068697E-2</v>
      </c>
      <c r="K869" s="88">
        <f t="shared" si="80"/>
        <v>9.7256002031695932E-2</v>
      </c>
      <c r="M869" s="32">
        <f t="shared" si="81"/>
        <v>2.2952935318260932E-2</v>
      </c>
      <c r="N869" s="32">
        <f t="shared" si="82"/>
        <v>9.5702935318260934E-2</v>
      </c>
      <c r="O869" s="43">
        <f t="shared" si="83"/>
        <v>9.7992698275393586E-2</v>
      </c>
      <c r="Q869" s="78"/>
      <c r="R869" s="75"/>
    </row>
    <row r="870" spans="1:18" ht="12.6" customHeight="1">
      <c r="A870" s="31">
        <v>39643</v>
      </c>
      <c r="B870" s="64" t="s">
        <v>71</v>
      </c>
      <c r="C870" s="90">
        <v>7.3349999999999999E-2</v>
      </c>
      <c r="D870" s="44" t="str">
        <f>IF(MONTH(A870)=MONTH(A871),"-",VLOOKUP(A870,'F03 inputs'!$AQ$8:$AV$3003,5))</f>
        <v>-</v>
      </c>
      <c r="E870" s="44" t="str">
        <f>IF(MONTH(A870)=MONTH(A871),"-",VLOOKUP(A870,'F03 inputs'!$AQ$8:$AV$3003,6))</f>
        <v>-</v>
      </c>
      <c r="F870" s="32">
        <f>VLOOKUP(B870,'F03 inputs'!$AW$9:$AZ$3003,3)</f>
        <v>-7.3901836419869668E-5</v>
      </c>
      <c r="G870" s="32">
        <f>VLOOKUP(B870,'F03 inputs'!$AW$9:$AZ$3003,4)</f>
        <v>-7.7228449173773046E-5</v>
      </c>
      <c r="I870" s="32">
        <f t="shared" si="78"/>
        <v>2.2175861439648815E-2</v>
      </c>
      <c r="J870" s="32">
        <f t="shared" si="79"/>
        <v>9.5525861439648807E-2</v>
      </c>
      <c r="K870" s="88">
        <f t="shared" si="80"/>
        <v>9.7807158990595555E-2</v>
      </c>
      <c r="M870" s="32">
        <f t="shared" si="81"/>
        <v>2.2875706869087159E-2</v>
      </c>
      <c r="N870" s="32">
        <f t="shared" si="82"/>
        <v>9.6225706869087158E-2</v>
      </c>
      <c r="O870" s="43">
        <f t="shared" si="83"/>
        <v>9.8540553534701036E-2</v>
      </c>
      <c r="Q870" s="78"/>
      <c r="R870" s="75"/>
    </row>
    <row r="871" spans="1:18" ht="12.6" customHeight="1">
      <c r="A871" s="31">
        <v>39644</v>
      </c>
      <c r="B871" s="64" t="s">
        <v>71</v>
      </c>
      <c r="C871" s="90">
        <v>7.2900000000000006E-2</v>
      </c>
      <c r="D871" s="44" t="str">
        <f>IF(MONTH(A871)=MONTH(A872),"-",VLOOKUP(A871,'F03 inputs'!$AQ$8:$AV$3003,5))</f>
        <v>-</v>
      </c>
      <c r="E871" s="44" t="str">
        <f>IF(MONTH(A871)=MONTH(A872),"-",VLOOKUP(A871,'F03 inputs'!$AQ$8:$AV$3003,6))</f>
        <v>-</v>
      </c>
      <c r="F871" s="32">
        <f>VLOOKUP(B871,'F03 inputs'!$AW$9:$AZ$3003,3)</f>
        <v>-7.3901836419869668E-5</v>
      </c>
      <c r="G871" s="32">
        <f>VLOOKUP(B871,'F03 inputs'!$AW$9:$AZ$3003,4)</f>
        <v>-7.7228449173773046E-5</v>
      </c>
      <c r="I871" s="32">
        <f t="shared" si="78"/>
        <v>2.2101959603228947E-2</v>
      </c>
      <c r="J871" s="32">
        <f t="shared" si="79"/>
        <v>9.500195960322895E-2</v>
      </c>
      <c r="K871" s="88">
        <f t="shared" si="80"/>
        <v>9.7258302685342191E-2</v>
      </c>
      <c r="M871" s="32">
        <f t="shared" si="81"/>
        <v>2.2798478419913386E-2</v>
      </c>
      <c r="N871" s="32">
        <f t="shared" si="82"/>
        <v>9.5698478419913385E-2</v>
      </c>
      <c r="O871" s="43">
        <f t="shared" si="83"/>
        <v>9.7988028112885095E-2</v>
      </c>
      <c r="Q871" s="78"/>
      <c r="R871" s="75"/>
    </row>
    <row r="872" spans="1:18" ht="12.6" customHeight="1">
      <c r="A872" s="31">
        <v>39645</v>
      </c>
      <c r="B872" s="64" t="s">
        <v>71</v>
      </c>
      <c r="C872" s="90">
        <v>7.3099999999999998E-2</v>
      </c>
      <c r="D872" s="44" t="str">
        <f>IF(MONTH(A872)=MONTH(A873),"-",VLOOKUP(A872,'F03 inputs'!$AQ$8:$AV$3003,5))</f>
        <v>-</v>
      </c>
      <c r="E872" s="44" t="str">
        <f>IF(MONTH(A872)=MONTH(A873),"-",VLOOKUP(A872,'F03 inputs'!$AQ$8:$AV$3003,6))</f>
        <v>-</v>
      </c>
      <c r="F872" s="32">
        <f>VLOOKUP(B872,'F03 inputs'!$AW$9:$AZ$3003,3)</f>
        <v>-7.3901836419869668E-5</v>
      </c>
      <c r="G872" s="32">
        <f>VLOOKUP(B872,'F03 inputs'!$AW$9:$AZ$3003,4)</f>
        <v>-7.7228449173773046E-5</v>
      </c>
      <c r="I872" s="32">
        <f t="shared" si="78"/>
        <v>2.2028057766809078E-2</v>
      </c>
      <c r="J872" s="32">
        <f t="shared" si="79"/>
        <v>9.5128057766809077E-2</v>
      </c>
      <c r="K872" s="88">
        <f t="shared" si="80"/>
        <v>9.739039461043042E-2</v>
      </c>
      <c r="M872" s="32">
        <f t="shared" si="81"/>
        <v>2.2721249970739613E-2</v>
      </c>
      <c r="N872" s="32">
        <f t="shared" si="82"/>
        <v>9.5821249970739611E-2</v>
      </c>
      <c r="O872" s="43">
        <f t="shared" si="83"/>
        <v>9.8116677957228449E-2</v>
      </c>
      <c r="Q872" s="78"/>
      <c r="R872" s="75"/>
    </row>
    <row r="873" spans="1:18" ht="12.6" customHeight="1">
      <c r="A873" s="31">
        <v>39646</v>
      </c>
      <c r="B873" s="64" t="s">
        <v>71</v>
      </c>
      <c r="C873" s="90">
        <v>7.2950000000000001E-2</v>
      </c>
      <c r="D873" s="44" t="str">
        <f>IF(MONTH(A873)=MONTH(A874),"-",VLOOKUP(A873,'F03 inputs'!$AQ$8:$AV$3003,5))</f>
        <v>-</v>
      </c>
      <c r="E873" s="44" t="str">
        <f>IF(MONTH(A873)=MONTH(A874),"-",VLOOKUP(A873,'F03 inputs'!$AQ$8:$AV$3003,6))</f>
        <v>-</v>
      </c>
      <c r="F873" s="32">
        <f>VLOOKUP(B873,'F03 inputs'!$AW$9:$AZ$3003,3)</f>
        <v>-7.3901836419869668E-5</v>
      </c>
      <c r="G873" s="32">
        <f>VLOOKUP(B873,'F03 inputs'!$AW$9:$AZ$3003,4)</f>
        <v>-7.7228449173773046E-5</v>
      </c>
      <c r="I873" s="32">
        <f t="shared" si="78"/>
        <v>2.195415593038921E-2</v>
      </c>
      <c r="J873" s="32">
        <f t="shared" si="79"/>
        <v>9.4904155930389214E-2</v>
      </c>
      <c r="K873" s="88">
        <f t="shared" si="80"/>
        <v>9.7155855633604071E-2</v>
      </c>
      <c r="M873" s="32">
        <f t="shared" si="81"/>
        <v>2.2644021521565839E-2</v>
      </c>
      <c r="N873" s="32">
        <f t="shared" si="82"/>
        <v>9.5594021521565847E-2</v>
      </c>
      <c r="O873" s="43">
        <f t="shared" si="83"/>
        <v>9.7878575759232422E-2</v>
      </c>
      <c r="Q873" s="78"/>
      <c r="R873" s="75"/>
    </row>
    <row r="874" spans="1:18" ht="12.6" customHeight="1">
      <c r="A874" s="31">
        <v>39647</v>
      </c>
      <c r="B874" s="64" t="s">
        <v>71</v>
      </c>
      <c r="C874" s="90">
        <v>7.3650000000000007E-2</v>
      </c>
      <c r="D874" s="44" t="str">
        <f>IF(MONTH(A874)=MONTH(A875),"-",VLOOKUP(A874,'F03 inputs'!$AQ$8:$AV$3003,5))</f>
        <v>-</v>
      </c>
      <c r="E874" s="44" t="str">
        <f>IF(MONTH(A874)=MONTH(A875),"-",VLOOKUP(A874,'F03 inputs'!$AQ$8:$AV$3003,6))</f>
        <v>-</v>
      </c>
      <c r="F874" s="32">
        <f>VLOOKUP(B874,'F03 inputs'!$AW$9:$AZ$3003,3)</f>
        <v>-7.3901836419869668E-5</v>
      </c>
      <c r="G874" s="32">
        <f>VLOOKUP(B874,'F03 inputs'!$AW$9:$AZ$3003,4)</f>
        <v>-7.7228449173773046E-5</v>
      </c>
      <c r="I874" s="32">
        <f t="shared" si="78"/>
        <v>2.1880254093969341E-2</v>
      </c>
      <c r="J874" s="32">
        <f t="shared" si="79"/>
        <v>9.5530254093969341E-2</v>
      </c>
      <c r="K874" s="88">
        <f t="shared" si="80"/>
        <v>9.7811761455784074E-2</v>
      </c>
      <c r="M874" s="32">
        <f t="shared" si="81"/>
        <v>2.2566793072392066E-2</v>
      </c>
      <c r="N874" s="32">
        <f t="shared" si="82"/>
        <v>9.6216793072392073E-2</v>
      </c>
      <c r="O874" s="43">
        <f t="shared" si="83"/>
        <v>9.8531210889676091E-2</v>
      </c>
      <c r="Q874" s="78"/>
      <c r="R874" s="75"/>
    </row>
    <row r="875" spans="1:18" ht="12.6" customHeight="1">
      <c r="A875" s="31">
        <v>39650</v>
      </c>
      <c r="B875" s="64" t="s">
        <v>71</v>
      </c>
      <c r="C875" s="90">
        <v>7.4200000000000002E-2</v>
      </c>
      <c r="D875" s="44" t="str">
        <f>IF(MONTH(A875)=MONTH(A876),"-",VLOOKUP(A875,'F03 inputs'!$AQ$8:$AV$3003,5))</f>
        <v>-</v>
      </c>
      <c r="E875" s="44" t="str">
        <f>IF(MONTH(A875)=MONTH(A876),"-",VLOOKUP(A875,'F03 inputs'!$AQ$8:$AV$3003,6))</f>
        <v>-</v>
      </c>
      <c r="F875" s="32">
        <f>VLOOKUP(B875,'F03 inputs'!$AW$9:$AZ$3003,3)</f>
        <v>-7.3901836419869668E-5</v>
      </c>
      <c r="G875" s="32">
        <f>VLOOKUP(B875,'F03 inputs'!$AW$9:$AZ$3003,4)</f>
        <v>-7.7228449173773046E-5</v>
      </c>
      <c r="I875" s="32">
        <f t="shared" si="78"/>
        <v>2.1806352257549472E-2</v>
      </c>
      <c r="J875" s="32">
        <f t="shared" si="79"/>
        <v>9.6006352257549471E-2</v>
      </c>
      <c r="K875" s="88">
        <f t="shared" si="80"/>
        <v>9.8310657175999516E-2</v>
      </c>
      <c r="M875" s="32">
        <f t="shared" si="81"/>
        <v>2.2489564623218293E-2</v>
      </c>
      <c r="N875" s="32">
        <f t="shared" si="82"/>
        <v>9.6689564623218288E-2</v>
      </c>
      <c r="O875" s="43">
        <f t="shared" si="83"/>
        <v>9.9026782599975327E-2</v>
      </c>
      <c r="Q875" s="78"/>
      <c r="R875" s="75"/>
    </row>
    <row r="876" spans="1:18" ht="12.6" customHeight="1">
      <c r="A876" s="31">
        <v>39651</v>
      </c>
      <c r="B876" s="64" t="s">
        <v>71</v>
      </c>
      <c r="C876" s="90">
        <v>7.4950000000000003E-2</v>
      </c>
      <c r="D876" s="44" t="str">
        <f>IF(MONTH(A876)=MONTH(A877),"-",VLOOKUP(A876,'F03 inputs'!$AQ$8:$AV$3003,5))</f>
        <v>-</v>
      </c>
      <c r="E876" s="44" t="str">
        <f>IF(MONTH(A876)=MONTH(A877),"-",VLOOKUP(A876,'F03 inputs'!$AQ$8:$AV$3003,6))</f>
        <v>-</v>
      </c>
      <c r="F876" s="32">
        <f>VLOOKUP(B876,'F03 inputs'!$AW$9:$AZ$3003,3)</f>
        <v>-7.3901836419869668E-5</v>
      </c>
      <c r="G876" s="32">
        <f>VLOOKUP(B876,'F03 inputs'!$AW$9:$AZ$3003,4)</f>
        <v>-7.7228449173773046E-5</v>
      </c>
      <c r="I876" s="32">
        <f t="shared" si="78"/>
        <v>2.1732450421129604E-2</v>
      </c>
      <c r="J876" s="32">
        <f t="shared" si="79"/>
        <v>9.6682450421129607E-2</v>
      </c>
      <c r="K876" s="88">
        <f t="shared" si="80"/>
        <v>9.9019324475988268E-2</v>
      </c>
      <c r="M876" s="32">
        <f t="shared" si="81"/>
        <v>2.241233617404452E-2</v>
      </c>
      <c r="N876" s="32">
        <f t="shared" si="82"/>
        <v>9.7362336174044523E-2</v>
      </c>
      <c r="O876" s="43">
        <f t="shared" si="83"/>
        <v>9.9732192300361566E-2</v>
      </c>
      <c r="Q876" s="78"/>
      <c r="R876" s="75"/>
    </row>
    <row r="877" spans="1:18" ht="12.6" customHeight="1">
      <c r="A877" s="31">
        <v>39652</v>
      </c>
      <c r="B877" s="64" t="s">
        <v>71</v>
      </c>
      <c r="C877" s="90">
        <v>7.4249999999999997E-2</v>
      </c>
      <c r="D877" s="44" t="str">
        <f>IF(MONTH(A877)=MONTH(A878),"-",VLOOKUP(A877,'F03 inputs'!$AQ$8:$AV$3003,5))</f>
        <v>-</v>
      </c>
      <c r="E877" s="44" t="str">
        <f>IF(MONTH(A877)=MONTH(A878),"-",VLOOKUP(A877,'F03 inputs'!$AQ$8:$AV$3003,6))</f>
        <v>-</v>
      </c>
      <c r="F877" s="32">
        <f>VLOOKUP(B877,'F03 inputs'!$AW$9:$AZ$3003,3)</f>
        <v>-7.3901836419869668E-5</v>
      </c>
      <c r="G877" s="32">
        <f>VLOOKUP(B877,'F03 inputs'!$AW$9:$AZ$3003,4)</f>
        <v>-7.7228449173773046E-5</v>
      </c>
      <c r="I877" s="32">
        <f t="shared" si="78"/>
        <v>2.1658548584709735E-2</v>
      </c>
      <c r="J877" s="32">
        <f t="shared" si="79"/>
        <v>9.5908548584709735E-2</v>
      </c>
      <c r="K877" s="88">
        <f t="shared" si="80"/>
        <v>9.8208161007616201E-2</v>
      </c>
      <c r="M877" s="32">
        <f t="shared" si="81"/>
        <v>2.2335107724870747E-2</v>
      </c>
      <c r="N877" s="32">
        <f t="shared" si="82"/>
        <v>9.658510772487075E-2</v>
      </c>
      <c r="O877" s="43">
        <f t="shared" si="83"/>
        <v>9.8917278483427129E-2</v>
      </c>
      <c r="Q877" s="78"/>
      <c r="R877" s="75"/>
    </row>
    <row r="878" spans="1:18" ht="12.6" customHeight="1">
      <c r="A878" s="31">
        <v>39653</v>
      </c>
      <c r="B878" s="64" t="s">
        <v>71</v>
      </c>
      <c r="C878" s="90">
        <v>7.3349999999999999E-2</v>
      </c>
      <c r="D878" s="44" t="str">
        <f>IF(MONTH(A878)=MONTH(A879),"-",VLOOKUP(A878,'F03 inputs'!$AQ$8:$AV$3003,5))</f>
        <v>-</v>
      </c>
      <c r="E878" s="44" t="str">
        <f>IF(MONTH(A878)=MONTH(A879),"-",VLOOKUP(A878,'F03 inputs'!$AQ$8:$AV$3003,6))</f>
        <v>-</v>
      </c>
      <c r="F878" s="32">
        <f>VLOOKUP(B878,'F03 inputs'!$AW$9:$AZ$3003,3)</f>
        <v>-7.3901836419869668E-5</v>
      </c>
      <c r="G878" s="32">
        <f>VLOOKUP(B878,'F03 inputs'!$AW$9:$AZ$3003,4)</f>
        <v>-7.7228449173773046E-5</v>
      </c>
      <c r="I878" s="32">
        <f t="shared" si="78"/>
        <v>2.1584646748289867E-2</v>
      </c>
      <c r="J878" s="32">
        <f t="shared" si="79"/>
        <v>9.4934646748289858E-2</v>
      </c>
      <c r="K878" s="88">
        <f t="shared" si="80"/>
        <v>9.7187793536595457E-2</v>
      </c>
      <c r="M878" s="32">
        <f t="shared" si="81"/>
        <v>2.2257879275696973E-2</v>
      </c>
      <c r="N878" s="32">
        <f t="shared" si="82"/>
        <v>9.5607879275696972E-2</v>
      </c>
      <c r="O878" s="43">
        <f t="shared" si="83"/>
        <v>9.7893095920595918E-2</v>
      </c>
      <c r="Q878" s="78"/>
      <c r="R878" s="75"/>
    </row>
    <row r="879" spans="1:18" ht="12.6" customHeight="1">
      <c r="A879" s="31">
        <v>39654</v>
      </c>
      <c r="B879" s="64" t="s">
        <v>71</v>
      </c>
      <c r="C879" s="90">
        <v>7.2499999999999995E-2</v>
      </c>
      <c r="D879" s="44" t="str">
        <f>IF(MONTH(A879)=MONTH(A880),"-",VLOOKUP(A879,'F03 inputs'!$AQ$8:$AV$3003,5))</f>
        <v>-</v>
      </c>
      <c r="E879" s="44" t="str">
        <f>IF(MONTH(A879)=MONTH(A880),"-",VLOOKUP(A879,'F03 inputs'!$AQ$8:$AV$3003,6))</f>
        <v>-</v>
      </c>
      <c r="F879" s="32">
        <f>VLOOKUP(B879,'F03 inputs'!$AW$9:$AZ$3003,3)</f>
        <v>-7.3901836419869668E-5</v>
      </c>
      <c r="G879" s="32">
        <f>VLOOKUP(B879,'F03 inputs'!$AW$9:$AZ$3003,4)</f>
        <v>-7.7228449173773046E-5</v>
      </c>
      <c r="I879" s="32">
        <f t="shared" si="78"/>
        <v>2.1510744911869998E-2</v>
      </c>
      <c r="J879" s="32">
        <f t="shared" si="79"/>
        <v>9.4010744911869989E-2</v>
      </c>
      <c r="K879" s="88">
        <f t="shared" si="80"/>
        <v>9.6220249951590953E-2</v>
      </c>
      <c r="M879" s="32">
        <f t="shared" si="81"/>
        <v>2.21806508265232E-2</v>
      </c>
      <c r="N879" s="32">
        <f t="shared" si="82"/>
        <v>9.4680650826523188E-2</v>
      </c>
      <c r="O879" s="43">
        <f t="shared" si="83"/>
        <v>9.6921757236756667E-2</v>
      </c>
      <c r="Q879" s="78"/>
      <c r="R879" s="75"/>
    </row>
    <row r="880" spans="1:18" ht="12.6" customHeight="1">
      <c r="A880" s="31">
        <v>39657</v>
      </c>
      <c r="B880" s="64" t="s">
        <v>71</v>
      </c>
      <c r="C880" s="90">
        <v>7.2300000000000003E-2</v>
      </c>
      <c r="D880" s="44" t="str">
        <f>IF(MONTH(A880)=MONTH(A881),"-",VLOOKUP(A880,'F03 inputs'!$AQ$8:$AV$3003,5))</f>
        <v>-</v>
      </c>
      <c r="E880" s="44" t="str">
        <f>IF(MONTH(A880)=MONTH(A881),"-",VLOOKUP(A880,'F03 inputs'!$AQ$8:$AV$3003,6))</f>
        <v>-</v>
      </c>
      <c r="F880" s="32">
        <f>VLOOKUP(B880,'F03 inputs'!$AW$9:$AZ$3003,3)</f>
        <v>-7.3901836419869668E-5</v>
      </c>
      <c r="G880" s="32">
        <f>VLOOKUP(B880,'F03 inputs'!$AW$9:$AZ$3003,4)</f>
        <v>-7.7228449173773046E-5</v>
      </c>
      <c r="I880" s="32">
        <f t="shared" si="78"/>
        <v>2.1436843075450129E-2</v>
      </c>
      <c r="J880" s="32">
        <f t="shared" si="79"/>
        <v>9.3736843075450133E-2</v>
      </c>
      <c r="K880" s="88">
        <f t="shared" si="80"/>
        <v>9.5933492012888033E-2</v>
      </c>
      <c r="M880" s="32">
        <f t="shared" si="81"/>
        <v>2.2103422377349427E-2</v>
      </c>
      <c r="N880" s="32">
        <f t="shared" si="82"/>
        <v>9.440342237734943E-2</v>
      </c>
      <c r="O880" s="43">
        <f t="shared" si="83"/>
        <v>9.663142391648849E-2</v>
      </c>
      <c r="Q880" s="78"/>
      <c r="R880" s="75"/>
    </row>
    <row r="881" spans="1:18" ht="12.6" customHeight="1">
      <c r="A881" s="31">
        <v>39658</v>
      </c>
      <c r="B881" s="64" t="s">
        <v>71</v>
      </c>
      <c r="C881" s="90">
        <v>7.2849999999999998E-2</v>
      </c>
      <c r="D881" s="44" t="str">
        <f>IF(MONTH(A881)=MONTH(A882),"-",VLOOKUP(A881,'F03 inputs'!$AQ$8:$AV$3003,5))</f>
        <v>-</v>
      </c>
      <c r="E881" s="44" t="str">
        <f>IF(MONTH(A881)=MONTH(A882),"-",VLOOKUP(A881,'F03 inputs'!$AQ$8:$AV$3003,6))</f>
        <v>-</v>
      </c>
      <c r="F881" s="32">
        <f>VLOOKUP(B881,'F03 inputs'!$AW$9:$AZ$3003,3)</f>
        <v>-7.3901836419869668E-5</v>
      </c>
      <c r="G881" s="32">
        <f>VLOOKUP(B881,'F03 inputs'!$AW$9:$AZ$3003,4)</f>
        <v>-7.7228449173773046E-5</v>
      </c>
      <c r="I881" s="32">
        <f t="shared" si="78"/>
        <v>2.1362941239030261E-2</v>
      </c>
      <c r="J881" s="32">
        <f t="shared" si="79"/>
        <v>9.4212941239030262E-2</v>
      </c>
      <c r="K881" s="88">
        <f t="shared" si="80"/>
        <v>9.6431960813257778E-2</v>
      </c>
      <c r="M881" s="32">
        <f t="shared" si="81"/>
        <v>2.2026193928175654E-2</v>
      </c>
      <c r="N881" s="32">
        <f t="shared" si="82"/>
        <v>9.4876193928175645E-2</v>
      </c>
      <c r="O881" s="43">
        <f t="shared" si="83"/>
        <v>9.7126566971749595E-2</v>
      </c>
      <c r="Q881" s="78"/>
      <c r="R881" s="75"/>
    </row>
    <row r="882" spans="1:18" ht="12.6" customHeight="1">
      <c r="A882" s="31">
        <v>39659</v>
      </c>
      <c r="B882" s="64" t="s">
        <v>71</v>
      </c>
      <c r="C882" s="90">
        <v>7.2149999999999992E-2</v>
      </c>
      <c r="D882" s="44" t="str">
        <f>IF(MONTH(A882)=MONTH(A883),"-",VLOOKUP(A882,'F03 inputs'!$AQ$8:$AV$3003,5))</f>
        <v>-</v>
      </c>
      <c r="E882" s="44" t="str">
        <f>IF(MONTH(A882)=MONTH(A883),"-",VLOOKUP(A882,'F03 inputs'!$AQ$8:$AV$3003,6))</f>
        <v>-</v>
      </c>
      <c r="F882" s="32">
        <f>VLOOKUP(B882,'F03 inputs'!$AW$9:$AZ$3003,3)</f>
        <v>-7.3901836419869668E-5</v>
      </c>
      <c r="G882" s="32">
        <f>VLOOKUP(B882,'F03 inputs'!$AW$9:$AZ$3003,4)</f>
        <v>-7.7228449173773046E-5</v>
      </c>
      <c r="I882" s="32">
        <f t="shared" si="78"/>
        <v>2.1289039402610392E-2</v>
      </c>
      <c r="J882" s="32">
        <f t="shared" si="79"/>
        <v>9.3439039402610391E-2</v>
      </c>
      <c r="K882" s="88">
        <f t="shared" si="80"/>
        <v>9.5621752923731318E-2</v>
      </c>
      <c r="M882" s="32">
        <f t="shared" si="81"/>
        <v>2.1948965479001881E-2</v>
      </c>
      <c r="N882" s="32">
        <f t="shared" si="82"/>
        <v>9.4098965479001873E-2</v>
      </c>
      <c r="O882" s="43">
        <f t="shared" si="83"/>
        <v>9.6312619305056524E-2</v>
      </c>
      <c r="Q882" s="78"/>
      <c r="R882" s="75"/>
    </row>
    <row r="883" spans="1:18" ht="12.6" customHeight="1">
      <c r="A883" s="31">
        <v>39660</v>
      </c>
      <c r="B883" s="64" t="s">
        <v>71</v>
      </c>
      <c r="C883" s="90">
        <v>7.145E-2</v>
      </c>
      <c r="D883" s="44">
        <f>IF(MONTH(A883)=MONTH(A884),"-",VLOOKUP(A883,'F03 inputs'!$AQ$8:$AV$3003,5))</f>
        <v>2.1215137566190499E-2</v>
      </c>
      <c r="E883" s="44">
        <f>IF(MONTH(A883)=MONTH(A884),"-",VLOOKUP(A883,'F03 inputs'!$AQ$8:$AV$3003,6))</f>
        <v>2.1871737029828111E-2</v>
      </c>
      <c r="F883" s="32">
        <f>VLOOKUP(B883,'F03 inputs'!$AW$9:$AZ$3003,3)</f>
        <v>-7.3901836419869668E-5</v>
      </c>
      <c r="G883" s="32">
        <f>VLOOKUP(B883,'F03 inputs'!$AW$9:$AZ$3003,4)</f>
        <v>-7.7228449173773046E-5</v>
      </c>
      <c r="I883" s="32">
        <f t="shared" si="78"/>
        <v>2.1215137566190499E-2</v>
      </c>
      <c r="J883" s="32">
        <f t="shared" si="79"/>
        <v>9.2665137566190492E-2</v>
      </c>
      <c r="K883" s="88">
        <f t="shared" si="80"/>
        <v>9.4811844496230924E-2</v>
      </c>
      <c r="M883" s="32">
        <f t="shared" si="81"/>
        <v>2.1871737029828111E-2</v>
      </c>
      <c r="N883" s="32">
        <f t="shared" si="82"/>
        <v>9.3321737029828114E-2</v>
      </c>
      <c r="O883" s="43">
        <f t="shared" si="83"/>
        <v>9.5498973680394394E-2</v>
      </c>
      <c r="Q883" s="78"/>
      <c r="R883" s="75"/>
    </row>
    <row r="884" spans="1:18" ht="12.6" customHeight="1">
      <c r="A884" s="31">
        <v>39661</v>
      </c>
      <c r="B884" s="64" t="s">
        <v>72</v>
      </c>
      <c r="C884" s="90">
        <v>7.0000000000000007E-2</v>
      </c>
      <c r="D884" s="44" t="str">
        <f>IF(MONTH(A884)=MONTH(A885),"-",VLOOKUP(A884,'F03 inputs'!$AQ$8:$AV$3003,5))</f>
        <v>-</v>
      </c>
      <c r="E884" s="44" t="str">
        <f>IF(MONTH(A884)=MONTH(A885),"-",VLOOKUP(A884,'F03 inputs'!$AQ$8:$AV$3003,6))</f>
        <v>-</v>
      </c>
      <c r="F884" s="32">
        <f>VLOOKUP(B884,'F03 inputs'!$AW$9:$AZ$3003,3)</f>
        <v>6.2424211773584939E-5</v>
      </c>
      <c r="G884" s="32">
        <f>VLOOKUP(B884,'F03 inputs'!$AW$9:$AZ$3003,4)</f>
        <v>6.3784215877958452E-5</v>
      </c>
      <c r="I884" s="32">
        <f t="shared" si="78"/>
        <v>2.1277561777964082E-2</v>
      </c>
      <c r="J884" s="32">
        <f t="shared" si="79"/>
        <v>9.1277561777964089E-2</v>
      </c>
      <c r="K884" s="88">
        <f t="shared" si="80"/>
        <v>9.3360460098996567E-2</v>
      </c>
      <c r="M884" s="32">
        <f t="shared" si="81"/>
        <v>2.193552124570607E-2</v>
      </c>
      <c r="N884" s="32">
        <f t="shared" si="82"/>
        <v>9.1935521245706073E-2</v>
      </c>
      <c r="O884" s="43">
        <f t="shared" si="83"/>
        <v>9.4048556262385841E-2</v>
      </c>
      <c r="Q884" s="78"/>
      <c r="R884" s="75"/>
    </row>
    <row r="885" spans="1:18" ht="12.6" customHeight="1">
      <c r="A885" s="31">
        <v>39665</v>
      </c>
      <c r="B885" s="64" t="s">
        <v>72</v>
      </c>
      <c r="C885" s="90">
        <v>6.9000000000000006E-2</v>
      </c>
      <c r="D885" s="44" t="str">
        <f>IF(MONTH(A885)=MONTH(A886),"-",VLOOKUP(A885,'F03 inputs'!$AQ$8:$AV$3003,5))</f>
        <v>-</v>
      </c>
      <c r="E885" s="44" t="str">
        <f>IF(MONTH(A885)=MONTH(A886),"-",VLOOKUP(A885,'F03 inputs'!$AQ$8:$AV$3003,6))</f>
        <v>-</v>
      </c>
      <c r="F885" s="32">
        <f>VLOOKUP(B885,'F03 inputs'!$AW$9:$AZ$3003,3)</f>
        <v>6.2424211773584939E-5</v>
      </c>
      <c r="G885" s="32">
        <f>VLOOKUP(B885,'F03 inputs'!$AW$9:$AZ$3003,4)</f>
        <v>6.3784215877958452E-5</v>
      </c>
      <c r="I885" s="32">
        <f t="shared" si="78"/>
        <v>2.1339985989737666E-2</v>
      </c>
      <c r="J885" s="32">
        <f t="shared" si="79"/>
        <v>9.0339985989737664E-2</v>
      </c>
      <c r="K885" s="88">
        <f t="shared" si="80"/>
        <v>9.2380314256893969E-2</v>
      </c>
      <c r="M885" s="32">
        <f t="shared" si="81"/>
        <v>2.1999305461584028E-2</v>
      </c>
      <c r="N885" s="32">
        <f t="shared" si="82"/>
        <v>9.0999305461584037E-2</v>
      </c>
      <c r="O885" s="43">
        <f t="shared" si="83"/>
        <v>9.3069523860206838E-2</v>
      </c>
      <c r="Q885" s="78"/>
      <c r="R885" s="75"/>
    </row>
    <row r="886" spans="1:18" ht="12.6" customHeight="1">
      <c r="A886" s="31">
        <v>39666</v>
      </c>
      <c r="B886" s="64" t="s">
        <v>72</v>
      </c>
      <c r="C886" s="90">
        <v>6.8699999999999997E-2</v>
      </c>
      <c r="D886" s="44" t="str">
        <f>IF(MONTH(A886)=MONTH(A887),"-",VLOOKUP(A886,'F03 inputs'!$AQ$8:$AV$3003,5))</f>
        <v>-</v>
      </c>
      <c r="E886" s="44" t="str">
        <f>IF(MONTH(A886)=MONTH(A887),"-",VLOOKUP(A886,'F03 inputs'!$AQ$8:$AV$3003,6))</f>
        <v>-</v>
      </c>
      <c r="F886" s="32">
        <f>VLOOKUP(B886,'F03 inputs'!$AW$9:$AZ$3003,3)</f>
        <v>6.2424211773584939E-5</v>
      </c>
      <c r="G886" s="32">
        <f>VLOOKUP(B886,'F03 inputs'!$AW$9:$AZ$3003,4)</f>
        <v>6.3784215877958452E-5</v>
      </c>
      <c r="I886" s="32">
        <f t="shared" si="78"/>
        <v>2.1402410201511249E-2</v>
      </c>
      <c r="J886" s="32">
        <f t="shared" si="79"/>
        <v>9.0102410201511246E-2</v>
      </c>
      <c r="K886" s="88">
        <f t="shared" si="80"/>
        <v>9.213202128254161E-2</v>
      </c>
      <c r="M886" s="32">
        <f t="shared" si="81"/>
        <v>2.2063089677461987E-2</v>
      </c>
      <c r="N886" s="32">
        <f t="shared" si="82"/>
        <v>9.0763089677461981E-2</v>
      </c>
      <c r="O886" s="43">
        <f t="shared" si="83"/>
        <v>9.2822574289411541E-2</v>
      </c>
      <c r="Q886" s="78"/>
      <c r="R886" s="75"/>
    </row>
    <row r="887" spans="1:18" ht="12.6" customHeight="1">
      <c r="A887" s="31">
        <v>39667</v>
      </c>
      <c r="B887" s="64" t="s">
        <v>72</v>
      </c>
      <c r="C887" s="90">
        <v>6.8349999999999994E-2</v>
      </c>
      <c r="D887" s="44" t="str">
        <f>IF(MONTH(A887)=MONTH(A888),"-",VLOOKUP(A887,'F03 inputs'!$AQ$8:$AV$3003,5))</f>
        <v>-</v>
      </c>
      <c r="E887" s="44" t="str">
        <f>IF(MONTH(A887)=MONTH(A888),"-",VLOOKUP(A887,'F03 inputs'!$AQ$8:$AV$3003,6))</f>
        <v>-</v>
      </c>
      <c r="F887" s="32">
        <f>VLOOKUP(B887,'F03 inputs'!$AW$9:$AZ$3003,3)</f>
        <v>6.2424211773584939E-5</v>
      </c>
      <c r="G887" s="32">
        <f>VLOOKUP(B887,'F03 inputs'!$AW$9:$AZ$3003,4)</f>
        <v>6.3784215877958452E-5</v>
      </c>
      <c r="I887" s="32">
        <f t="shared" si="78"/>
        <v>2.1464834413284832E-2</v>
      </c>
      <c r="J887" s="32">
        <f t="shared" si="79"/>
        <v>8.9814834413284833E-2</v>
      </c>
      <c r="K887" s="88">
        <f t="shared" si="80"/>
        <v>9.1831510533456173E-2</v>
      </c>
      <c r="M887" s="32">
        <f t="shared" si="81"/>
        <v>2.2126873893339945E-2</v>
      </c>
      <c r="N887" s="32">
        <f t="shared" si="82"/>
        <v>9.0476873893339943E-2</v>
      </c>
      <c r="O887" s="43">
        <f t="shared" si="83"/>
        <v>9.2523390070718081E-2</v>
      </c>
      <c r="Q887" s="78"/>
      <c r="R887" s="75"/>
    </row>
    <row r="888" spans="1:18" ht="12.6" customHeight="1">
      <c r="A888" s="31">
        <v>39668</v>
      </c>
      <c r="B888" s="64" t="s">
        <v>72</v>
      </c>
      <c r="C888" s="90">
        <v>6.7449999999999996E-2</v>
      </c>
      <c r="D888" s="44" t="str">
        <f>IF(MONTH(A888)=MONTH(A889),"-",VLOOKUP(A888,'F03 inputs'!$AQ$8:$AV$3003,5))</f>
        <v>-</v>
      </c>
      <c r="E888" s="44" t="str">
        <f>IF(MONTH(A888)=MONTH(A889),"-",VLOOKUP(A888,'F03 inputs'!$AQ$8:$AV$3003,6))</f>
        <v>-</v>
      </c>
      <c r="F888" s="32">
        <f>VLOOKUP(B888,'F03 inputs'!$AW$9:$AZ$3003,3)</f>
        <v>6.2424211773584939E-5</v>
      </c>
      <c r="G888" s="32">
        <f>VLOOKUP(B888,'F03 inputs'!$AW$9:$AZ$3003,4)</f>
        <v>6.3784215877958452E-5</v>
      </c>
      <c r="I888" s="32">
        <f t="shared" si="78"/>
        <v>2.1527258625058415E-2</v>
      </c>
      <c r="J888" s="32">
        <f t="shared" si="79"/>
        <v>8.8977258625058411E-2</v>
      </c>
      <c r="K888" s="88">
        <f t="shared" si="80"/>
        <v>9.0956496763166195E-2</v>
      </c>
      <c r="M888" s="32">
        <f t="shared" si="81"/>
        <v>2.2190658109217904E-2</v>
      </c>
      <c r="N888" s="32">
        <f t="shared" si="82"/>
        <v>8.9640658109217897E-2</v>
      </c>
      <c r="O888" s="43">
        <f t="shared" si="83"/>
        <v>9.1649520005781415E-2</v>
      </c>
      <c r="Q888" s="78"/>
      <c r="R888" s="75"/>
    </row>
    <row r="889" spans="1:18" ht="12.6" customHeight="1">
      <c r="A889" s="31">
        <v>39671</v>
      </c>
      <c r="B889" s="64" t="s">
        <v>72</v>
      </c>
      <c r="C889" s="90">
        <v>6.7449999999999996E-2</v>
      </c>
      <c r="D889" s="44" t="str">
        <f>IF(MONTH(A889)=MONTH(A890),"-",VLOOKUP(A889,'F03 inputs'!$AQ$8:$AV$3003,5))</f>
        <v>-</v>
      </c>
      <c r="E889" s="44" t="str">
        <f>IF(MONTH(A889)=MONTH(A890),"-",VLOOKUP(A889,'F03 inputs'!$AQ$8:$AV$3003,6))</f>
        <v>-</v>
      </c>
      <c r="F889" s="32">
        <f>VLOOKUP(B889,'F03 inputs'!$AW$9:$AZ$3003,3)</f>
        <v>6.2424211773584939E-5</v>
      </c>
      <c r="G889" s="32">
        <f>VLOOKUP(B889,'F03 inputs'!$AW$9:$AZ$3003,4)</f>
        <v>6.3784215877958452E-5</v>
      </c>
      <c r="I889" s="32">
        <f t="shared" si="78"/>
        <v>2.1589682836831998E-2</v>
      </c>
      <c r="J889" s="32">
        <f t="shared" si="79"/>
        <v>8.9039682836832001E-2</v>
      </c>
      <c r="K889" s="88">
        <f t="shared" si="80"/>
        <v>9.1021699116752952E-2</v>
      </c>
      <c r="M889" s="32">
        <f t="shared" si="81"/>
        <v>2.2254442325095863E-2</v>
      </c>
      <c r="N889" s="32">
        <f t="shared" si="82"/>
        <v>8.9704442325095862E-2</v>
      </c>
      <c r="O889" s="43">
        <f t="shared" si="83"/>
        <v>9.1716164068309958E-2</v>
      </c>
      <c r="Q889" s="78"/>
      <c r="R889" s="75"/>
    </row>
    <row r="890" spans="1:18" ht="12.6" customHeight="1">
      <c r="A890" s="31">
        <v>39672</v>
      </c>
      <c r="B890" s="64" t="s">
        <v>72</v>
      </c>
      <c r="C890" s="90">
        <v>6.7049999999999998E-2</v>
      </c>
      <c r="D890" s="44" t="str">
        <f>IF(MONTH(A890)=MONTH(A891),"-",VLOOKUP(A890,'F03 inputs'!$AQ$8:$AV$3003,5))</f>
        <v>-</v>
      </c>
      <c r="E890" s="44" t="str">
        <f>IF(MONTH(A890)=MONTH(A891),"-",VLOOKUP(A890,'F03 inputs'!$AQ$8:$AV$3003,6))</f>
        <v>-</v>
      </c>
      <c r="F890" s="32">
        <f>VLOOKUP(B890,'F03 inputs'!$AW$9:$AZ$3003,3)</f>
        <v>6.2424211773584939E-5</v>
      </c>
      <c r="G890" s="32">
        <f>VLOOKUP(B890,'F03 inputs'!$AW$9:$AZ$3003,4)</f>
        <v>6.3784215877958452E-5</v>
      </c>
      <c r="I890" s="32">
        <f t="shared" si="78"/>
        <v>2.1652107048605582E-2</v>
      </c>
      <c r="J890" s="32">
        <f t="shared" si="79"/>
        <v>8.870210704860558E-2</v>
      </c>
      <c r="K890" s="88">
        <f t="shared" si="80"/>
        <v>9.0669122997321105E-2</v>
      </c>
      <c r="M890" s="32">
        <f t="shared" si="81"/>
        <v>2.2318226540973821E-2</v>
      </c>
      <c r="N890" s="32">
        <f t="shared" si="82"/>
        <v>8.9368226540973816E-2</v>
      </c>
      <c r="O890" s="43">
        <f t="shared" si="83"/>
        <v>9.1364896519743555E-2</v>
      </c>
      <c r="Q890" s="78"/>
      <c r="R890" s="75"/>
    </row>
    <row r="891" spans="1:18" ht="12.6" customHeight="1">
      <c r="A891" s="31">
        <v>39673</v>
      </c>
      <c r="B891" s="64" t="s">
        <v>72</v>
      </c>
      <c r="C891" s="90">
        <v>6.6299999999999998E-2</v>
      </c>
      <c r="D891" s="44" t="str">
        <f>IF(MONTH(A891)=MONTH(A892),"-",VLOOKUP(A891,'F03 inputs'!$AQ$8:$AV$3003,5))</f>
        <v>-</v>
      </c>
      <c r="E891" s="44" t="str">
        <f>IF(MONTH(A891)=MONTH(A892),"-",VLOOKUP(A891,'F03 inputs'!$AQ$8:$AV$3003,6))</f>
        <v>-</v>
      </c>
      <c r="F891" s="32">
        <f>VLOOKUP(B891,'F03 inputs'!$AW$9:$AZ$3003,3)</f>
        <v>6.2424211773584939E-5</v>
      </c>
      <c r="G891" s="32">
        <f>VLOOKUP(B891,'F03 inputs'!$AW$9:$AZ$3003,4)</f>
        <v>6.3784215877958452E-5</v>
      </c>
      <c r="I891" s="32">
        <f t="shared" si="78"/>
        <v>2.1714531260379165E-2</v>
      </c>
      <c r="J891" s="32">
        <f t="shared" si="79"/>
        <v>8.801453126037917E-2</v>
      </c>
      <c r="K891" s="88">
        <f t="shared" si="80"/>
        <v>8.9951170688625126E-2</v>
      </c>
      <c r="M891" s="32">
        <f t="shared" si="81"/>
        <v>2.238201075685178E-2</v>
      </c>
      <c r="N891" s="32">
        <f t="shared" si="82"/>
        <v>8.8682010756851781E-2</v>
      </c>
      <c r="O891" s="43">
        <f t="shared" si="83"/>
        <v>9.0648135514821426E-2</v>
      </c>
      <c r="Q891" s="78"/>
      <c r="R891" s="75"/>
    </row>
    <row r="892" spans="1:18" ht="12.6" customHeight="1">
      <c r="A892" s="31">
        <v>39674</v>
      </c>
      <c r="B892" s="64" t="s">
        <v>72</v>
      </c>
      <c r="C892" s="90">
        <v>6.6799999999999998E-2</v>
      </c>
      <c r="D892" s="44" t="str">
        <f>IF(MONTH(A892)=MONTH(A893),"-",VLOOKUP(A892,'F03 inputs'!$AQ$8:$AV$3003,5))</f>
        <v>-</v>
      </c>
      <c r="E892" s="44" t="str">
        <f>IF(MONTH(A892)=MONTH(A893),"-",VLOOKUP(A892,'F03 inputs'!$AQ$8:$AV$3003,6))</f>
        <v>-</v>
      </c>
      <c r="F892" s="32">
        <f>VLOOKUP(B892,'F03 inputs'!$AW$9:$AZ$3003,3)</f>
        <v>6.2424211773584939E-5</v>
      </c>
      <c r="G892" s="32">
        <f>VLOOKUP(B892,'F03 inputs'!$AW$9:$AZ$3003,4)</f>
        <v>6.3784215877958452E-5</v>
      </c>
      <c r="I892" s="32">
        <f t="shared" si="78"/>
        <v>2.1776955472152748E-2</v>
      </c>
      <c r="J892" s="32">
        <f t="shared" si="79"/>
        <v>8.8576955472152746E-2</v>
      </c>
      <c r="K892" s="88">
        <f t="shared" si="80"/>
        <v>9.0538424732331757E-2</v>
      </c>
      <c r="M892" s="32">
        <f t="shared" si="81"/>
        <v>2.2445794972729739E-2</v>
      </c>
      <c r="N892" s="32">
        <f t="shared" si="82"/>
        <v>8.9245794972729733E-2</v>
      </c>
      <c r="O892" s="43">
        <f t="shared" si="83"/>
        <v>9.1236997952808485E-2</v>
      </c>
      <c r="Q892" s="78"/>
      <c r="R892" s="75"/>
    </row>
    <row r="893" spans="1:18" ht="12.6" customHeight="1">
      <c r="A893" s="31">
        <v>39675</v>
      </c>
      <c r="B893" s="64" t="s">
        <v>72</v>
      </c>
      <c r="C893" s="90">
        <v>6.6199999999999995E-2</v>
      </c>
      <c r="D893" s="44" t="str">
        <f>IF(MONTH(A893)=MONTH(A894),"-",VLOOKUP(A893,'F03 inputs'!$AQ$8:$AV$3003,5))</f>
        <v>-</v>
      </c>
      <c r="E893" s="44" t="str">
        <f>IF(MONTH(A893)=MONTH(A894),"-",VLOOKUP(A893,'F03 inputs'!$AQ$8:$AV$3003,6))</f>
        <v>-</v>
      </c>
      <c r="F893" s="32">
        <f>VLOOKUP(B893,'F03 inputs'!$AW$9:$AZ$3003,3)</f>
        <v>6.2424211773584939E-5</v>
      </c>
      <c r="G893" s="32">
        <f>VLOOKUP(B893,'F03 inputs'!$AW$9:$AZ$3003,4)</f>
        <v>6.3784215877958452E-5</v>
      </c>
      <c r="I893" s="32">
        <f t="shared" si="78"/>
        <v>2.1839379683926331E-2</v>
      </c>
      <c r="J893" s="32">
        <f t="shared" si="79"/>
        <v>8.8039379683926333E-2</v>
      </c>
      <c r="K893" s="88">
        <f t="shared" si="80"/>
        <v>8.9977112777708923E-2</v>
      </c>
      <c r="M893" s="32">
        <f t="shared" si="81"/>
        <v>2.2509579188607697E-2</v>
      </c>
      <c r="N893" s="32">
        <f t="shared" si="82"/>
        <v>8.8709579188607696E-2</v>
      </c>
      <c r="O893" s="43">
        <f t="shared" si="83"/>
        <v>9.0676926548562964E-2</v>
      </c>
      <c r="Q893" s="78"/>
      <c r="R893" s="75"/>
    </row>
    <row r="894" spans="1:18" ht="12.6" customHeight="1">
      <c r="A894" s="31">
        <v>39678</v>
      </c>
      <c r="B894" s="64" t="s">
        <v>72</v>
      </c>
      <c r="C894" s="90">
        <v>6.6000000000000003E-2</v>
      </c>
      <c r="D894" s="44" t="str">
        <f>IF(MONTH(A894)=MONTH(A895),"-",VLOOKUP(A894,'F03 inputs'!$AQ$8:$AV$3003,5))</f>
        <v>-</v>
      </c>
      <c r="E894" s="44" t="str">
        <f>IF(MONTH(A894)=MONTH(A895),"-",VLOOKUP(A894,'F03 inputs'!$AQ$8:$AV$3003,6))</f>
        <v>-</v>
      </c>
      <c r="F894" s="32">
        <f>VLOOKUP(B894,'F03 inputs'!$AW$9:$AZ$3003,3)</f>
        <v>6.2424211773584939E-5</v>
      </c>
      <c r="G894" s="32">
        <f>VLOOKUP(B894,'F03 inputs'!$AW$9:$AZ$3003,4)</f>
        <v>6.3784215877958452E-5</v>
      </c>
      <c r="I894" s="32">
        <f t="shared" si="78"/>
        <v>2.1901803895699914E-2</v>
      </c>
      <c r="J894" s="32">
        <f t="shared" si="79"/>
        <v>8.7901803895699918E-2</v>
      </c>
      <c r="K894" s="88">
        <f t="shared" si="80"/>
        <v>8.9833485677729419E-2</v>
      </c>
      <c r="M894" s="32">
        <f t="shared" si="81"/>
        <v>2.2573363404485656E-2</v>
      </c>
      <c r="N894" s="32">
        <f t="shared" si="82"/>
        <v>8.8573363404485655E-2</v>
      </c>
      <c r="O894" s="43">
        <f t="shared" si="83"/>
        <v>9.0534673580681568E-2</v>
      </c>
      <c r="Q894" s="78"/>
      <c r="R894" s="75"/>
    </row>
    <row r="895" spans="1:18" ht="12.6" customHeight="1">
      <c r="A895" s="31">
        <v>39679</v>
      </c>
      <c r="B895" s="64" t="s">
        <v>72</v>
      </c>
      <c r="C895" s="90">
        <v>6.6400000000000001E-2</v>
      </c>
      <c r="D895" s="44" t="str">
        <f>IF(MONTH(A895)=MONTH(A896),"-",VLOOKUP(A895,'F03 inputs'!$AQ$8:$AV$3003,5))</f>
        <v>-</v>
      </c>
      <c r="E895" s="44" t="str">
        <f>IF(MONTH(A895)=MONTH(A896),"-",VLOOKUP(A895,'F03 inputs'!$AQ$8:$AV$3003,6))</f>
        <v>-</v>
      </c>
      <c r="F895" s="32">
        <f>VLOOKUP(B895,'F03 inputs'!$AW$9:$AZ$3003,3)</f>
        <v>6.2424211773584939E-5</v>
      </c>
      <c r="G895" s="32">
        <f>VLOOKUP(B895,'F03 inputs'!$AW$9:$AZ$3003,4)</f>
        <v>6.3784215877958452E-5</v>
      </c>
      <c r="I895" s="32">
        <f t="shared" si="78"/>
        <v>2.1964228107473498E-2</v>
      </c>
      <c r="J895" s="32">
        <f t="shared" si="79"/>
        <v>8.8364228107473491E-2</v>
      </c>
      <c r="K895" s="88">
        <f t="shared" si="80"/>
        <v>9.031628730973118E-2</v>
      </c>
      <c r="M895" s="32">
        <f t="shared" si="81"/>
        <v>2.2637147620363614E-2</v>
      </c>
      <c r="N895" s="32">
        <f t="shared" si="82"/>
        <v>8.9037147620363619E-2</v>
      </c>
      <c r="O895" s="43">
        <f t="shared" si="83"/>
        <v>9.10190510344564E-2</v>
      </c>
      <c r="Q895" s="78"/>
      <c r="R895" s="75"/>
    </row>
    <row r="896" spans="1:18" ht="12.6" customHeight="1">
      <c r="A896" s="31">
        <v>39680</v>
      </c>
      <c r="B896" s="64" t="s">
        <v>72</v>
      </c>
      <c r="C896" s="90">
        <v>6.6850000000000007E-2</v>
      </c>
      <c r="D896" s="44" t="str">
        <f>IF(MONTH(A896)=MONTH(A897),"-",VLOOKUP(A896,'F03 inputs'!$AQ$8:$AV$3003,5))</f>
        <v>-</v>
      </c>
      <c r="E896" s="44" t="str">
        <f>IF(MONTH(A896)=MONTH(A897),"-",VLOOKUP(A896,'F03 inputs'!$AQ$8:$AV$3003,6))</f>
        <v>-</v>
      </c>
      <c r="F896" s="32">
        <f>VLOOKUP(B896,'F03 inputs'!$AW$9:$AZ$3003,3)</f>
        <v>6.2424211773584939E-5</v>
      </c>
      <c r="G896" s="32">
        <f>VLOOKUP(B896,'F03 inputs'!$AW$9:$AZ$3003,4)</f>
        <v>6.3784215877958452E-5</v>
      </c>
      <c r="I896" s="32">
        <f t="shared" si="78"/>
        <v>2.2026652319247081E-2</v>
      </c>
      <c r="J896" s="32">
        <f t="shared" si="79"/>
        <v>8.8876652319247088E-2</v>
      </c>
      <c r="K896" s="88">
        <f t="shared" si="80"/>
        <v>9.0851417151116109E-2</v>
      </c>
      <c r="M896" s="32">
        <f t="shared" si="81"/>
        <v>2.2700931836241573E-2</v>
      </c>
      <c r="N896" s="32">
        <f t="shared" si="82"/>
        <v>8.9550931836241576E-2</v>
      </c>
      <c r="O896" s="43">
        <f t="shared" si="83"/>
        <v>9.1555774184426397E-2</v>
      </c>
      <c r="Q896" s="78"/>
      <c r="R896" s="75"/>
    </row>
    <row r="897" spans="1:18" ht="12.6" customHeight="1">
      <c r="A897" s="31">
        <v>39681</v>
      </c>
      <c r="B897" s="64" t="s">
        <v>72</v>
      </c>
      <c r="C897" s="90">
        <v>6.5949999999999995E-2</v>
      </c>
      <c r="D897" s="44" t="str">
        <f>IF(MONTH(A897)=MONTH(A898),"-",VLOOKUP(A897,'F03 inputs'!$AQ$8:$AV$3003,5))</f>
        <v>-</v>
      </c>
      <c r="E897" s="44" t="str">
        <f>IF(MONTH(A897)=MONTH(A898),"-",VLOOKUP(A897,'F03 inputs'!$AQ$8:$AV$3003,6))</f>
        <v>-</v>
      </c>
      <c r="F897" s="32">
        <f>VLOOKUP(B897,'F03 inputs'!$AW$9:$AZ$3003,3)</f>
        <v>6.2424211773584939E-5</v>
      </c>
      <c r="G897" s="32">
        <f>VLOOKUP(B897,'F03 inputs'!$AW$9:$AZ$3003,4)</f>
        <v>6.3784215877958452E-5</v>
      </c>
      <c r="I897" s="32">
        <f t="shared" si="78"/>
        <v>2.2089076531020664E-2</v>
      </c>
      <c r="J897" s="32">
        <f t="shared" si="79"/>
        <v>8.8039076531020666E-2</v>
      </c>
      <c r="K897" s="88">
        <f t="shared" si="80"/>
        <v>8.9976796280129667E-2</v>
      </c>
      <c r="M897" s="32">
        <f t="shared" si="81"/>
        <v>2.2764716052119532E-2</v>
      </c>
      <c r="N897" s="32">
        <f t="shared" si="82"/>
        <v>8.871471605211953E-2</v>
      </c>
      <c r="O897" s="43">
        <f t="shared" si="83"/>
        <v>9.0682291263171289E-2</v>
      </c>
      <c r="Q897" s="78"/>
      <c r="R897" s="75"/>
    </row>
    <row r="898" spans="1:18" ht="12.6" customHeight="1">
      <c r="A898" s="31">
        <v>39682</v>
      </c>
      <c r="B898" s="64" t="s">
        <v>72</v>
      </c>
      <c r="C898" s="90">
        <v>6.6349999999999992E-2</v>
      </c>
      <c r="D898" s="44" t="str">
        <f>IF(MONTH(A898)=MONTH(A899),"-",VLOOKUP(A898,'F03 inputs'!$AQ$8:$AV$3003,5))</f>
        <v>-</v>
      </c>
      <c r="E898" s="44" t="str">
        <f>IF(MONTH(A898)=MONTH(A899),"-",VLOOKUP(A898,'F03 inputs'!$AQ$8:$AV$3003,6))</f>
        <v>-</v>
      </c>
      <c r="F898" s="32">
        <f>VLOOKUP(B898,'F03 inputs'!$AW$9:$AZ$3003,3)</f>
        <v>6.2424211773584939E-5</v>
      </c>
      <c r="G898" s="32">
        <f>VLOOKUP(B898,'F03 inputs'!$AW$9:$AZ$3003,4)</f>
        <v>6.3784215877958452E-5</v>
      </c>
      <c r="I898" s="32">
        <f t="shared" si="78"/>
        <v>2.2151500742794247E-2</v>
      </c>
      <c r="J898" s="32">
        <f t="shared" si="79"/>
        <v>8.850150074279424E-2</v>
      </c>
      <c r="K898" s="88">
        <f t="shared" si="80"/>
        <v>9.0459629651225892E-2</v>
      </c>
      <c r="M898" s="32">
        <f t="shared" si="81"/>
        <v>2.282850026799749E-2</v>
      </c>
      <c r="N898" s="32">
        <f t="shared" si="82"/>
        <v>8.9178500267997479E-2</v>
      </c>
      <c r="O898" s="43">
        <f t="shared" si="83"/>
        <v>9.1166701495509983E-2</v>
      </c>
      <c r="Q898" s="78"/>
      <c r="R898" s="75"/>
    </row>
    <row r="899" spans="1:18" ht="12.6" customHeight="1">
      <c r="A899" s="31">
        <v>39685</v>
      </c>
      <c r="B899" s="64" t="s">
        <v>72</v>
      </c>
      <c r="C899" s="90">
        <v>6.615E-2</v>
      </c>
      <c r="D899" s="44" t="str">
        <f>IF(MONTH(A899)=MONTH(A900),"-",VLOOKUP(A899,'F03 inputs'!$AQ$8:$AV$3003,5))</f>
        <v>-</v>
      </c>
      <c r="E899" s="44" t="str">
        <f>IF(MONTH(A899)=MONTH(A900),"-",VLOOKUP(A899,'F03 inputs'!$AQ$8:$AV$3003,6))</f>
        <v>-</v>
      </c>
      <c r="F899" s="32">
        <f>VLOOKUP(B899,'F03 inputs'!$AW$9:$AZ$3003,3)</f>
        <v>6.2424211773584939E-5</v>
      </c>
      <c r="G899" s="32">
        <f>VLOOKUP(B899,'F03 inputs'!$AW$9:$AZ$3003,4)</f>
        <v>6.3784215877958452E-5</v>
      </c>
      <c r="I899" s="32">
        <f t="shared" si="78"/>
        <v>2.2213924954567831E-2</v>
      </c>
      <c r="J899" s="32">
        <f t="shared" si="79"/>
        <v>8.8363924954567824E-2</v>
      </c>
      <c r="K899" s="88">
        <f t="shared" si="80"/>
        <v>9.0315970762911979E-2</v>
      </c>
      <c r="M899" s="32">
        <f t="shared" si="81"/>
        <v>2.2892284483875449E-2</v>
      </c>
      <c r="N899" s="32">
        <f t="shared" si="82"/>
        <v>8.9042284483875453E-2</v>
      </c>
      <c r="O899" s="43">
        <f t="shared" si="83"/>
        <v>9.1024416590402391E-2</v>
      </c>
      <c r="Q899" s="78"/>
      <c r="R899" s="75"/>
    </row>
    <row r="900" spans="1:18" ht="12.6" customHeight="1">
      <c r="A900" s="31">
        <v>39686</v>
      </c>
      <c r="B900" s="64" t="s">
        <v>72</v>
      </c>
      <c r="C900" s="90">
        <v>6.59E-2</v>
      </c>
      <c r="D900" s="44" t="str">
        <f>IF(MONTH(A900)=MONTH(A901),"-",VLOOKUP(A900,'F03 inputs'!$AQ$8:$AV$3003,5))</f>
        <v>-</v>
      </c>
      <c r="E900" s="44" t="str">
        <f>IF(MONTH(A900)=MONTH(A901),"-",VLOOKUP(A900,'F03 inputs'!$AQ$8:$AV$3003,6))</f>
        <v>-</v>
      </c>
      <c r="F900" s="32">
        <f>VLOOKUP(B900,'F03 inputs'!$AW$9:$AZ$3003,3)</f>
        <v>6.2424211773584939E-5</v>
      </c>
      <c r="G900" s="32">
        <f>VLOOKUP(B900,'F03 inputs'!$AW$9:$AZ$3003,4)</f>
        <v>6.3784215877958452E-5</v>
      </c>
      <c r="I900" s="32">
        <f t="shared" si="78"/>
        <v>2.2276349166341414E-2</v>
      </c>
      <c r="J900" s="32">
        <f t="shared" si="79"/>
        <v>8.8176349166341414E-2</v>
      </c>
      <c r="K900" s="88">
        <f t="shared" si="80"/>
        <v>9.012011630441763E-2</v>
      </c>
      <c r="M900" s="32">
        <f t="shared" si="81"/>
        <v>2.2956068699753408E-2</v>
      </c>
      <c r="N900" s="32">
        <f t="shared" si="82"/>
        <v>8.8856068699753404E-2</v>
      </c>
      <c r="O900" s="43">
        <f t="shared" si="83"/>
        <v>9.0829918935947163E-2</v>
      </c>
      <c r="Q900" s="78"/>
      <c r="R900" s="75"/>
    </row>
    <row r="901" spans="1:18" ht="12.6" customHeight="1">
      <c r="A901" s="31">
        <v>39687</v>
      </c>
      <c r="B901" s="64" t="s">
        <v>72</v>
      </c>
      <c r="C901" s="90">
        <v>6.54E-2</v>
      </c>
      <c r="D901" s="44" t="str">
        <f>IF(MONTH(A901)=MONTH(A902),"-",VLOOKUP(A901,'F03 inputs'!$AQ$8:$AV$3003,5))</f>
        <v>-</v>
      </c>
      <c r="E901" s="44" t="str">
        <f>IF(MONTH(A901)=MONTH(A902),"-",VLOOKUP(A901,'F03 inputs'!$AQ$8:$AV$3003,6))</f>
        <v>-</v>
      </c>
      <c r="F901" s="32">
        <f>VLOOKUP(B901,'F03 inputs'!$AW$9:$AZ$3003,3)</f>
        <v>6.2424211773584939E-5</v>
      </c>
      <c r="G901" s="32">
        <f>VLOOKUP(B901,'F03 inputs'!$AW$9:$AZ$3003,4)</f>
        <v>6.3784215877958452E-5</v>
      </c>
      <c r="I901" s="32">
        <f t="shared" si="78"/>
        <v>2.2338773378114997E-2</v>
      </c>
      <c r="J901" s="32">
        <f t="shared" si="79"/>
        <v>8.7738773378115004E-2</v>
      </c>
      <c r="K901" s="88">
        <f t="shared" si="80"/>
        <v>8.9663296466589326E-2</v>
      </c>
      <c r="M901" s="32">
        <f t="shared" si="81"/>
        <v>2.3019852915631366E-2</v>
      </c>
      <c r="N901" s="32">
        <f t="shared" si="82"/>
        <v>8.841985291563137E-2</v>
      </c>
      <c r="O901" s="43">
        <f t="shared" si="83"/>
        <v>9.0374370513036872E-2</v>
      </c>
      <c r="Q901" s="78"/>
      <c r="R901" s="75"/>
    </row>
    <row r="902" spans="1:18" ht="12.6" customHeight="1">
      <c r="A902" s="31">
        <v>39688</v>
      </c>
      <c r="B902" s="64" t="s">
        <v>72</v>
      </c>
      <c r="C902" s="90">
        <v>6.59E-2</v>
      </c>
      <c r="D902" s="44" t="str">
        <f>IF(MONTH(A902)=MONTH(A903),"-",VLOOKUP(A902,'F03 inputs'!$AQ$8:$AV$3003,5))</f>
        <v>-</v>
      </c>
      <c r="E902" s="44" t="str">
        <f>IF(MONTH(A902)=MONTH(A903),"-",VLOOKUP(A902,'F03 inputs'!$AQ$8:$AV$3003,6))</f>
        <v>-</v>
      </c>
      <c r="F902" s="32">
        <f>VLOOKUP(B902,'F03 inputs'!$AW$9:$AZ$3003,3)</f>
        <v>6.2424211773584939E-5</v>
      </c>
      <c r="G902" s="32">
        <f>VLOOKUP(B902,'F03 inputs'!$AW$9:$AZ$3003,4)</f>
        <v>6.3784215877958452E-5</v>
      </c>
      <c r="I902" s="32">
        <f t="shared" ref="I902:I965" si="84">IF(D902&lt;&gt;"-",D902,I901+F902)</f>
        <v>2.240119758988858E-2</v>
      </c>
      <c r="J902" s="32">
        <f t="shared" ref="J902:J965" si="85">C902+I902</f>
        <v>8.830119758988858E-2</v>
      </c>
      <c r="K902" s="88">
        <f t="shared" ref="K902:K965" si="86">EFFECT(J902,2)</f>
        <v>9.0250472963840478E-2</v>
      </c>
      <c r="M902" s="32">
        <f t="shared" ref="M902:M965" si="87">IF(E902&lt;&gt;"-",E902,M901+G902)</f>
        <v>2.3083637131509325E-2</v>
      </c>
      <c r="N902" s="32">
        <f t="shared" ref="N902:N965" si="88">C902+M902</f>
        <v>8.8983637131509322E-2</v>
      </c>
      <c r="O902" s="43">
        <f t="shared" ref="O902:O965" si="89">EFFECT(N902,2)</f>
        <v>9.0963159050797104E-2</v>
      </c>
      <c r="Q902" s="78"/>
      <c r="R902" s="75"/>
    </row>
    <row r="903" spans="1:18" ht="12.6" customHeight="1">
      <c r="A903" s="31">
        <v>39689</v>
      </c>
      <c r="B903" s="64" t="s">
        <v>72</v>
      </c>
      <c r="C903" s="90">
        <v>6.59E-2</v>
      </c>
      <c r="D903" s="44">
        <f>IF(MONTH(A903)=MONTH(A904),"-",VLOOKUP(A903,'F03 inputs'!$AQ$8:$AV$3003,5))</f>
        <v>2.2463621801662198E-2</v>
      </c>
      <c r="E903" s="44">
        <f>IF(MONTH(A903)=MONTH(A904),"-",VLOOKUP(A903,'F03 inputs'!$AQ$8:$AV$3003,6))</f>
        <v>2.314742134738728E-2</v>
      </c>
      <c r="F903" s="32">
        <f>VLOOKUP(B903,'F03 inputs'!$AW$9:$AZ$3003,3)</f>
        <v>6.2424211773584939E-5</v>
      </c>
      <c r="G903" s="32">
        <f>VLOOKUP(B903,'F03 inputs'!$AW$9:$AZ$3003,4)</f>
        <v>6.3784215877958452E-5</v>
      </c>
      <c r="I903" s="32">
        <f t="shared" si="84"/>
        <v>2.2463621801662198E-2</v>
      </c>
      <c r="J903" s="32">
        <f t="shared" si="85"/>
        <v>8.8363621801662198E-2</v>
      </c>
      <c r="K903" s="88">
        <f t="shared" si="86"/>
        <v>9.0315654216139185E-2</v>
      </c>
      <c r="M903" s="32">
        <f t="shared" si="87"/>
        <v>2.314742134738728E-2</v>
      </c>
      <c r="N903" s="32">
        <f t="shared" si="88"/>
        <v>8.9047421347387273E-2</v>
      </c>
      <c r="O903" s="43">
        <f t="shared" si="89"/>
        <v>9.1029782159541828E-2</v>
      </c>
      <c r="Q903" s="78"/>
      <c r="R903" s="75"/>
    </row>
    <row r="904" spans="1:18" ht="12.6" customHeight="1">
      <c r="A904" s="31">
        <v>39692</v>
      </c>
      <c r="B904" s="64" t="s">
        <v>73</v>
      </c>
      <c r="C904" s="90">
        <v>6.5449999999999994E-2</v>
      </c>
      <c r="D904" s="44" t="str">
        <f>IF(MONTH(A904)=MONTH(A905),"-",VLOOKUP(A904,'F03 inputs'!$AQ$8:$AV$3003,5))</f>
        <v>-</v>
      </c>
      <c r="E904" s="44" t="str">
        <f>IF(MONTH(A904)=MONTH(A905),"-",VLOOKUP(A904,'F03 inputs'!$AQ$8:$AV$3003,6))</f>
        <v>-</v>
      </c>
      <c r="F904" s="32">
        <f>VLOOKUP(B904,'F03 inputs'!$AW$9:$AZ$3003,3)</f>
        <v>2.4369571204904556E-4</v>
      </c>
      <c r="G904" s="32">
        <f>VLOOKUP(B904,'F03 inputs'!$AW$9:$AZ$3003,4)</f>
        <v>2.4513412859818629E-4</v>
      </c>
      <c r="I904" s="32">
        <f t="shared" si="84"/>
        <v>2.2707317513711245E-2</v>
      </c>
      <c r="J904" s="32">
        <f t="shared" si="85"/>
        <v>8.8157317513711239E-2</v>
      </c>
      <c r="K904" s="88">
        <f t="shared" si="86"/>
        <v>9.0100245671514534E-2</v>
      </c>
      <c r="M904" s="32">
        <f t="shared" si="87"/>
        <v>2.3392555475985465E-2</v>
      </c>
      <c r="N904" s="32">
        <f t="shared" si="88"/>
        <v>8.8842555475985463E-2</v>
      </c>
      <c r="O904" s="43">
        <f t="shared" si="89"/>
        <v>9.0815805391861071E-2</v>
      </c>
      <c r="Q904" s="78"/>
      <c r="R904" s="75"/>
    </row>
    <row r="905" spans="1:18" ht="12.6" customHeight="1">
      <c r="A905" s="31">
        <v>39693</v>
      </c>
      <c r="B905" s="64" t="s">
        <v>73</v>
      </c>
      <c r="C905" s="90">
        <v>6.4850000000000005E-2</v>
      </c>
      <c r="D905" s="44" t="str">
        <f>IF(MONTH(A905)=MONTH(A906),"-",VLOOKUP(A905,'F03 inputs'!$AQ$8:$AV$3003,5))</f>
        <v>-</v>
      </c>
      <c r="E905" s="44" t="str">
        <f>IF(MONTH(A905)=MONTH(A906),"-",VLOOKUP(A905,'F03 inputs'!$AQ$8:$AV$3003,6))</f>
        <v>-</v>
      </c>
      <c r="F905" s="32">
        <f>VLOOKUP(B905,'F03 inputs'!$AW$9:$AZ$3003,3)</f>
        <v>2.4369571204904556E-4</v>
      </c>
      <c r="G905" s="32">
        <f>VLOOKUP(B905,'F03 inputs'!$AW$9:$AZ$3003,4)</f>
        <v>2.4513412859818629E-4</v>
      </c>
      <c r="I905" s="32">
        <f t="shared" si="84"/>
        <v>2.2951013225760292E-2</v>
      </c>
      <c r="J905" s="32">
        <f t="shared" si="85"/>
        <v>8.7801013225760297E-2</v>
      </c>
      <c r="K905" s="88">
        <f t="shared" si="86"/>
        <v>8.9728267706627785E-2</v>
      </c>
      <c r="M905" s="32">
        <f t="shared" si="87"/>
        <v>2.363768960458365E-2</v>
      </c>
      <c r="N905" s="32">
        <f t="shared" si="88"/>
        <v>8.8487689604583655E-2</v>
      </c>
      <c r="O905" s="43">
        <f t="shared" si="89"/>
        <v>9.0445207407473083E-2</v>
      </c>
      <c r="Q905" s="78"/>
      <c r="R905" s="75"/>
    </row>
    <row r="906" spans="1:18" ht="12.6" customHeight="1">
      <c r="A906" s="31">
        <v>39694</v>
      </c>
      <c r="B906" s="64" t="s">
        <v>73</v>
      </c>
      <c r="C906" s="90">
        <v>6.4299999999999996E-2</v>
      </c>
      <c r="D906" s="44" t="str">
        <f>IF(MONTH(A906)=MONTH(A907),"-",VLOOKUP(A906,'F03 inputs'!$AQ$8:$AV$3003,5))</f>
        <v>-</v>
      </c>
      <c r="E906" s="44" t="str">
        <f>IF(MONTH(A906)=MONTH(A907),"-",VLOOKUP(A906,'F03 inputs'!$AQ$8:$AV$3003,6))</f>
        <v>-</v>
      </c>
      <c r="F906" s="32">
        <f>VLOOKUP(B906,'F03 inputs'!$AW$9:$AZ$3003,3)</f>
        <v>2.4369571204904556E-4</v>
      </c>
      <c r="G906" s="32">
        <f>VLOOKUP(B906,'F03 inputs'!$AW$9:$AZ$3003,4)</f>
        <v>2.4513412859818629E-4</v>
      </c>
      <c r="I906" s="32">
        <f t="shared" si="84"/>
        <v>2.3194708937809339E-2</v>
      </c>
      <c r="J906" s="32">
        <f t="shared" si="85"/>
        <v>8.7494708937809335E-2</v>
      </c>
      <c r="K906" s="88">
        <f t="shared" si="86"/>
        <v>8.9408539960837308E-2</v>
      </c>
      <c r="M906" s="32">
        <f t="shared" si="87"/>
        <v>2.3882823733181836E-2</v>
      </c>
      <c r="N906" s="32">
        <f t="shared" si="88"/>
        <v>8.8182823733181828E-2</v>
      </c>
      <c r="O906" s="43">
        <f t="shared" si="89"/>
        <v>9.0126876333571193E-2</v>
      </c>
      <c r="Q906" s="78"/>
      <c r="R906" s="75"/>
    </row>
    <row r="907" spans="1:18" ht="12.6" customHeight="1">
      <c r="A907" s="31">
        <v>39695</v>
      </c>
      <c r="B907" s="64" t="s">
        <v>73</v>
      </c>
      <c r="C907" s="90">
        <v>6.4899999999999999E-2</v>
      </c>
      <c r="D907" s="44" t="str">
        <f>IF(MONTH(A907)=MONTH(A908),"-",VLOOKUP(A907,'F03 inputs'!$AQ$8:$AV$3003,5))</f>
        <v>-</v>
      </c>
      <c r="E907" s="44" t="str">
        <f>IF(MONTH(A907)=MONTH(A908),"-",VLOOKUP(A907,'F03 inputs'!$AQ$8:$AV$3003,6))</f>
        <v>-</v>
      </c>
      <c r="F907" s="32">
        <f>VLOOKUP(B907,'F03 inputs'!$AW$9:$AZ$3003,3)</f>
        <v>2.4369571204904556E-4</v>
      </c>
      <c r="G907" s="32">
        <f>VLOOKUP(B907,'F03 inputs'!$AW$9:$AZ$3003,4)</f>
        <v>2.4513412859818629E-4</v>
      </c>
      <c r="I907" s="32">
        <f t="shared" si="84"/>
        <v>2.3438404649858385E-2</v>
      </c>
      <c r="J907" s="32">
        <f t="shared" si="85"/>
        <v>8.8338404649858385E-2</v>
      </c>
      <c r="K907" s="88">
        <f t="shared" si="86"/>
        <v>9.0289323083878825E-2</v>
      </c>
      <c r="M907" s="32">
        <f t="shared" si="87"/>
        <v>2.4127957861780021E-2</v>
      </c>
      <c r="N907" s="32">
        <f t="shared" si="88"/>
        <v>8.9027957861780027E-2</v>
      </c>
      <c r="O907" s="43">
        <f t="shared" si="89"/>
        <v>9.1009452182039485E-2</v>
      </c>
      <c r="Q907" s="78"/>
      <c r="R907" s="75"/>
    </row>
    <row r="908" spans="1:18" ht="12.6" customHeight="1">
      <c r="A908" s="31">
        <v>39696</v>
      </c>
      <c r="B908" s="64" t="s">
        <v>73</v>
      </c>
      <c r="C908" s="90">
        <v>6.3600000000000004E-2</v>
      </c>
      <c r="D908" s="44" t="str">
        <f>IF(MONTH(A908)=MONTH(A909),"-",VLOOKUP(A908,'F03 inputs'!$AQ$8:$AV$3003,5))</f>
        <v>-</v>
      </c>
      <c r="E908" s="44" t="str">
        <f>IF(MONTH(A908)=MONTH(A909),"-",VLOOKUP(A908,'F03 inputs'!$AQ$8:$AV$3003,6))</f>
        <v>-</v>
      </c>
      <c r="F908" s="32">
        <f>VLOOKUP(B908,'F03 inputs'!$AW$9:$AZ$3003,3)</f>
        <v>2.4369571204904556E-4</v>
      </c>
      <c r="G908" s="32">
        <f>VLOOKUP(B908,'F03 inputs'!$AW$9:$AZ$3003,4)</f>
        <v>2.4513412859818629E-4</v>
      </c>
      <c r="I908" s="32">
        <f t="shared" si="84"/>
        <v>2.3682100361907432E-2</v>
      </c>
      <c r="J908" s="32">
        <f t="shared" si="85"/>
        <v>8.7282100361907436E-2</v>
      </c>
      <c r="K908" s="88">
        <f t="shared" si="86"/>
        <v>8.9186641622803764E-2</v>
      </c>
      <c r="M908" s="32">
        <f t="shared" si="87"/>
        <v>2.4373091990378206E-2</v>
      </c>
      <c r="N908" s="32">
        <f t="shared" si="88"/>
        <v>8.7973091990378213E-2</v>
      </c>
      <c r="O908" s="43">
        <f t="shared" si="89"/>
        <v>8.9907908218965105E-2</v>
      </c>
      <c r="Q908" s="78"/>
      <c r="R908" s="75"/>
    </row>
    <row r="909" spans="1:18" ht="12.6" customHeight="1">
      <c r="A909" s="31">
        <v>39699</v>
      </c>
      <c r="B909" s="64" t="s">
        <v>73</v>
      </c>
      <c r="C909" s="90">
        <v>6.480000000000001E-2</v>
      </c>
      <c r="D909" s="44" t="str">
        <f>IF(MONTH(A909)=MONTH(A910),"-",VLOOKUP(A909,'F03 inputs'!$AQ$8:$AV$3003,5))</f>
        <v>-</v>
      </c>
      <c r="E909" s="44" t="str">
        <f>IF(MONTH(A909)=MONTH(A910),"-",VLOOKUP(A909,'F03 inputs'!$AQ$8:$AV$3003,6))</f>
        <v>-</v>
      </c>
      <c r="F909" s="32">
        <f>VLOOKUP(B909,'F03 inputs'!$AW$9:$AZ$3003,3)</f>
        <v>2.4369571204904556E-4</v>
      </c>
      <c r="G909" s="32">
        <f>VLOOKUP(B909,'F03 inputs'!$AW$9:$AZ$3003,4)</f>
        <v>2.4513412859818629E-4</v>
      </c>
      <c r="I909" s="32">
        <f t="shared" si="84"/>
        <v>2.3925796073956479E-2</v>
      </c>
      <c r="J909" s="32">
        <f t="shared" si="85"/>
        <v>8.8725796073956489E-2</v>
      </c>
      <c r="K909" s="88">
        <f t="shared" si="86"/>
        <v>9.0693862796195956E-2</v>
      </c>
      <c r="M909" s="32">
        <f t="shared" si="87"/>
        <v>2.4618226118976391E-2</v>
      </c>
      <c r="N909" s="32">
        <f t="shared" si="88"/>
        <v>8.9418226118976402E-2</v>
      </c>
      <c r="O909" s="43">
        <f t="shared" si="89"/>
        <v>9.1417130909542399E-2</v>
      </c>
      <c r="Q909" s="78"/>
      <c r="R909" s="75"/>
    </row>
    <row r="910" spans="1:18" ht="12.6" customHeight="1">
      <c r="A910" s="31">
        <v>39700</v>
      </c>
      <c r="B910" s="64" t="s">
        <v>73</v>
      </c>
      <c r="C910" s="90">
        <v>6.3200000000000006E-2</v>
      </c>
      <c r="D910" s="44" t="str">
        <f>IF(MONTH(A910)=MONTH(A911),"-",VLOOKUP(A910,'F03 inputs'!$AQ$8:$AV$3003,5))</f>
        <v>-</v>
      </c>
      <c r="E910" s="44" t="str">
        <f>IF(MONTH(A910)=MONTH(A911),"-",VLOOKUP(A910,'F03 inputs'!$AQ$8:$AV$3003,6))</f>
        <v>-</v>
      </c>
      <c r="F910" s="32">
        <f>VLOOKUP(B910,'F03 inputs'!$AW$9:$AZ$3003,3)</f>
        <v>2.4369571204904556E-4</v>
      </c>
      <c r="G910" s="32">
        <f>VLOOKUP(B910,'F03 inputs'!$AW$9:$AZ$3003,4)</f>
        <v>2.4513412859818629E-4</v>
      </c>
      <c r="I910" s="32">
        <f t="shared" si="84"/>
        <v>2.4169491786005526E-2</v>
      </c>
      <c r="J910" s="32">
        <f t="shared" si="85"/>
        <v>8.7369491786005532E-2</v>
      </c>
      <c r="K910" s="88">
        <f t="shared" si="86"/>
        <v>8.9277848809741656E-2</v>
      </c>
      <c r="M910" s="32">
        <f t="shared" si="87"/>
        <v>2.4863360247574576E-2</v>
      </c>
      <c r="N910" s="32">
        <f t="shared" si="88"/>
        <v>8.8063360247574579E-2</v>
      </c>
      <c r="O910" s="43">
        <f t="shared" si="89"/>
        <v>9.0002149102097917E-2</v>
      </c>
      <c r="Q910" s="78"/>
      <c r="R910" s="75"/>
    </row>
    <row r="911" spans="1:18" ht="12.6" customHeight="1">
      <c r="A911" s="31">
        <v>39701</v>
      </c>
      <c r="B911" s="64" t="s">
        <v>73</v>
      </c>
      <c r="C911" s="90">
        <v>6.3299999999999995E-2</v>
      </c>
      <c r="D911" s="44" t="str">
        <f>IF(MONTH(A911)=MONTH(A912),"-",VLOOKUP(A911,'F03 inputs'!$AQ$8:$AV$3003,5))</f>
        <v>-</v>
      </c>
      <c r="E911" s="44" t="str">
        <f>IF(MONTH(A911)=MONTH(A912),"-",VLOOKUP(A911,'F03 inputs'!$AQ$8:$AV$3003,6))</f>
        <v>-</v>
      </c>
      <c r="F911" s="32">
        <f>VLOOKUP(B911,'F03 inputs'!$AW$9:$AZ$3003,3)</f>
        <v>2.4369571204904556E-4</v>
      </c>
      <c r="G911" s="32">
        <f>VLOOKUP(B911,'F03 inputs'!$AW$9:$AZ$3003,4)</f>
        <v>2.4513412859818629E-4</v>
      </c>
      <c r="I911" s="32">
        <f t="shared" si="84"/>
        <v>2.4413187498054573E-2</v>
      </c>
      <c r="J911" s="32">
        <f t="shared" si="85"/>
        <v>8.7713187498054568E-2</v>
      </c>
      <c r="K911" s="88">
        <f t="shared" si="86"/>
        <v>8.9636588313321663E-2</v>
      </c>
      <c r="M911" s="32">
        <f t="shared" si="87"/>
        <v>2.5108494376172762E-2</v>
      </c>
      <c r="N911" s="32">
        <f t="shared" si="88"/>
        <v>8.8408494376172764E-2</v>
      </c>
      <c r="O911" s="43">
        <f t="shared" si="89"/>
        <v>9.0362509845638206E-2</v>
      </c>
      <c r="Q911" s="78"/>
      <c r="R911" s="75"/>
    </row>
    <row r="912" spans="1:18" ht="12.6" customHeight="1">
      <c r="A912" s="31">
        <v>39702</v>
      </c>
      <c r="B912" s="64" t="s">
        <v>73</v>
      </c>
      <c r="C912" s="90">
        <v>6.3399999999999998E-2</v>
      </c>
      <c r="D912" s="44" t="str">
        <f>IF(MONTH(A912)=MONTH(A913),"-",VLOOKUP(A912,'F03 inputs'!$AQ$8:$AV$3003,5))</f>
        <v>-</v>
      </c>
      <c r="E912" s="44" t="str">
        <f>IF(MONTH(A912)=MONTH(A913),"-",VLOOKUP(A912,'F03 inputs'!$AQ$8:$AV$3003,6))</f>
        <v>-</v>
      </c>
      <c r="F912" s="32">
        <f>VLOOKUP(B912,'F03 inputs'!$AW$9:$AZ$3003,3)</f>
        <v>2.4369571204904556E-4</v>
      </c>
      <c r="G912" s="32">
        <f>VLOOKUP(B912,'F03 inputs'!$AW$9:$AZ$3003,4)</f>
        <v>2.4513412859818629E-4</v>
      </c>
      <c r="I912" s="32">
        <f t="shared" si="84"/>
        <v>2.4656883210103619E-2</v>
      </c>
      <c r="J912" s="32">
        <f t="shared" si="85"/>
        <v>8.8056883210103618E-2</v>
      </c>
      <c r="K912" s="88">
        <f t="shared" si="86"/>
        <v>8.9995386880273198E-2</v>
      </c>
      <c r="M912" s="32">
        <f t="shared" si="87"/>
        <v>2.5353628504770947E-2</v>
      </c>
      <c r="N912" s="32">
        <f t="shared" si="88"/>
        <v>8.8753628504770948E-2</v>
      </c>
      <c r="O912" s="43">
        <f t="shared" si="89"/>
        <v>9.0722930147961733E-2</v>
      </c>
      <c r="Q912" s="78"/>
      <c r="R912" s="75"/>
    </row>
    <row r="913" spans="1:18" ht="12.6" customHeight="1">
      <c r="A913" s="31">
        <v>39703</v>
      </c>
      <c r="B913" s="64" t="s">
        <v>73</v>
      </c>
      <c r="C913" s="90">
        <v>6.3750000000000001E-2</v>
      </c>
      <c r="D913" s="44" t="str">
        <f>IF(MONTH(A913)=MONTH(A914),"-",VLOOKUP(A913,'F03 inputs'!$AQ$8:$AV$3003,5))</f>
        <v>-</v>
      </c>
      <c r="E913" s="44" t="str">
        <f>IF(MONTH(A913)=MONTH(A914),"-",VLOOKUP(A913,'F03 inputs'!$AQ$8:$AV$3003,6))</f>
        <v>-</v>
      </c>
      <c r="F913" s="32">
        <f>VLOOKUP(B913,'F03 inputs'!$AW$9:$AZ$3003,3)</f>
        <v>2.4369571204904556E-4</v>
      </c>
      <c r="G913" s="32">
        <f>VLOOKUP(B913,'F03 inputs'!$AW$9:$AZ$3003,4)</f>
        <v>2.4513412859818629E-4</v>
      </c>
      <c r="I913" s="32">
        <f t="shared" si="84"/>
        <v>2.4900578922152666E-2</v>
      </c>
      <c r="J913" s="32">
        <f t="shared" si="85"/>
        <v>8.8650578922152667E-2</v>
      </c>
      <c r="K913" s="88">
        <f t="shared" si="86"/>
        <v>9.0615310207960986E-2</v>
      </c>
      <c r="M913" s="32">
        <f t="shared" si="87"/>
        <v>2.5598762633369132E-2</v>
      </c>
      <c r="N913" s="32">
        <f t="shared" si="88"/>
        <v>8.9348762633369133E-2</v>
      </c>
      <c r="O913" s="43">
        <f t="shared" si="89"/>
        <v>9.1344562979397637E-2</v>
      </c>
      <c r="Q913" s="78"/>
      <c r="R913" s="75"/>
    </row>
    <row r="914" spans="1:18" ht="12.6" customHeight="1">
      <c r="A914" s="31">
        <v>39706</v>
      </c>
      <c r="B914" s="64" t="s">
        <v>73</v>
      </c>
      <c r="C914" s="90">
        <v>6.2850000000000003E-2</v>
      </c>
      <c r="D914" s="44" t="str">
        <f>IF(MONTH(A914)=MONTH(A915),"-",VLOOKUP(A914,'F03 inputs'!$AQ$8:$AV$3003,5))</f>
        <v>-</v>
      </c>
      <c r="E914" s="44" t="str">
        <f>IF(MONTH(A914)=MONTH(A915),"-",VLOOKUP(A914,'F03 inputs'!$AQ$8:$AV$3003,6))</f>
        <v>-</v>
      </c>
      <c r="F914" s="32">
        <f>VLOOKUP(B914,'F03 inputs'!$AW$9:$AZ$3003,3)</f>
        <v>2.4369571204904556E-4</v>
      </c>
      <c r="G914" s="32">
        <f>VLOOKUP(B914,'F03 inputs'!$AW$9:$AZ$3003,4)</f>
        <v>2.4513412859818629E-4</v>
      </c>
      <c r="I914" s="32">
        <f t="shared" si="84"/>
        <v>2.5144274634201713E-2</v>
      </c>
      <c r="J914" s="32">
        <f t="shared" si="85"/>
        <v>8.7994274634201716E-2</v>
      </c>
      <c r="K914" s="88">
        <f t="shared" si="86"/>
        <v>8.9930022726301573E-2</v>
      </c>
      <c r="M914" s="32">
        <f t="shared" si="87"/>
        <v>2.5843896761967317E-2</v>
      </c>
      <c r="N914" s="32">
        <f t="shared" si="88"/>
        <v>8.8693896761967317E-2</v>
      </c>
      <c r="O914" s="43">
        <f t="shared" si="89"/>
        <v>9.0660548592673029E-2</v>
      </c>
      <c r="Q914" s="78"/>
      <c r="R914" s="75"/>
    </row>
    <row r="915" spans="1:18" ht="12.6" customHeight="1">
      <c r="A915" s="31">
        <v>39707</v>
      </c>
      <c r="B915" s="64" t="s">
        <v>73</v>
      </c>
      <c r="C915" s="90">
        <v>6.25E-2</v>
      </c>
      <c r="D915" s="44" t="str">
        <f>IF(MONTH(A915)=MONTH(A916),"-",VLOOKUP(A915,'F03 inputs'!$AQ$8:$AV$3003,5))</f>
        <v>-</v>
      </c>
      <c r="E915" s="44" t="str">
        <f>IF(MONTH(A915)=MONTH(A916),"-",VLOOKUP(A915,'F03 inputs'!$AQ$8:$AV$3003,6))</f>
        <v>-</v>
      </c>
      <c r="F915" s="32">
        <f>VLOOKUP(B915,'F03 inputs'!$AW$9:$AZ$3003,3)</f>
        <v>2.4369571204904556E-4</v>
      </c>
      <c r="G915" s="32">
        <f>VLOOKUP(B915,'F03 inputs'!$AW$9:$AZ$3003,4)</f>
        <v>2.4513412859818629E-4</v>
      </c>
      <c r="I915" s="32">
        <f t="shared" si="84"/>
        <v>2.538797034625076E-2</v>
      </c>
      <c r="J915" s="32">
        <f t="shared" si="85"/>
        <v>8.788797034625076E-2</v>
      </c>
      <c r="K915" s="88">
        <f t="shared" si="86"/>
        <v>8.9819044179146657E-2</v>
      </c>
      <c r="M915" s="32">
        <f t="shared" si="87"/>
        <v>2.6089030890565502E-2</v>
      </c>
      <c r="N915" s="32">
        <f t="shared" si="88"/>
        <v>8.8589030890565496E-2</v>
      </c>
      <c r="O915" s="43">
        <f t="shared" si="89"/>
        <v>9.0551034989097889E-2</v>
      </c>
      <c r="Q915" s="78"/>
      <c r="R915" s="75"/>
    </row>
    <row r="916" spans="1:18" ht="12.6" customHeight="1">
      <c r="A916" s="31">
        <v>39708</v>
      </c>
      <c r="B916" s="64" t="s">
        <v>73</v>
      </c>
      <c r="C916" s="90">
        <v>6.4199999999999993E-2</v>
      </c>
      <c r="D916" s="44" t="str">
        <f>IF(MONTH(A916)=MONTH(A917),"-",VLOOKUP(A916,'F03 inputs'!$AQ$8:$AV$3003,5))</f>
        <v>-</v>
      </c>
      <c r="E916" s="44" t="str">
        <f>IF(MONTH(A916)=MONTH(A917),"-",VLOOKUP(A916,'F03 inputs'!$AQ$8:$AV$3003,6))</f>
        <v>-</v>
      </c>
      <c r="F916" s="32">
        <f>VLOOKUP(B916,'F03 inputs'!$AW$9:$AZ$3003,3)</f>
        <v>2.4369571204904556E-4</v>
      </c>
      <c r="G916" s="32">
        <f>VLOOKUP(B916,'F03 inputs'!$AW$9:$AZ$3003,4)</f>
        <v>2.4513412859818629E-4</v>
      </c>
      <c r="I916" s="32">
        <f t="shared" si="84"/>
        <v>2.5631666058299807E-2</v>
      </c>
      <c r="J916" s="32">
        <f t="shared" si="85"/>
        <v>8.98316660582998E-2</v>
      </c>
      <c r="K916" s="88">
        <f t="shared" si="86"/>
        <v>9.1849098115002414E-2</v>
      </c>
      <c r="M916" s="32">
        <f t="shared" si="87"/>
        <v>2.6334165019163688E-2</v>
      </c>
      <c r="N916" s="32">
        <f t="shared" si="88"/>
        <v>9.0534165019163684E-2</v>
      </c>
      <c r="O916" s="43">
        <f t="shared" si="89"/>
        <v>9.2583273778092945E-2</v>
      </c>
      <c r="Q916" s="78"/>
      <c r="R916" s="75"/>
    </row>
    <row r="917" spans="1:18" ht="12.6" customHeight="1">
      <c r="A917" s="31">
        <v>39709</v>
      </c>
      <c r="B917" s="64" t="s">
        <v>73</v>
      </c>
      <c r="C917" s="90">
        <v>6.4750000000000002E-2</v>
      </c>
      <c r="D917" s="44" t="str">
        <f>IF(MONTH(A917)=MONTH(A918),"-",VLOOKUP(A917,'F03 inputs'!$AQ$8:$AV$3003,5))</f>
        <v>-</v>
      </c>
      <c r="E917" s="44" t="str">
        <f>IF(MONTH(A917)=MONTH(A918),"-",VLOOKUP(A917,'F03 inputs'!$AQ$8:$AV$3003,6))</f>
        <v>-</v>
      </c>
      <c r="F917" s="32">
        <f>VLOOKUP(B917,'F03 inputs'!$AW$9:$AZ$3003,3)</f>
        <v>2.4369571204904556E-4</v>
      </c>
      <c r="G917" s="32">
        <f>VLOOKUP(B917,'F03 inputs'!$AW$9:$AZ$3003,4)</f>
        <v>2.4513412859818629E-4</v>
      </c>
      <c r="I917" s="32">
        <f t="shared" si="84"/>
        <v>2.5875361770348854E-2</v>
      </c>
      <c r="J917" s="32">
        <f t="shared" si="85"/>
        <v>9.0625361770348856E-2</v>
      </c>
      <c r="K917" s="88">
        <f t="shared" si="86"/>
        <v>9.2678600819350532E-2</v>
      </c>
      <c r="M917" s="32">
        <f t="shared" si="87"/>
        <v>2.6579299147761873E-2</v>
      </c>
      <c r="N917" s="32">
        <f t="shared" si="88"/>
        <v>9.1329299147761875E-2</v>
      </c>
      <c r="O917" s="43">
        <f t="shared" si="89"/>
        <v>9.3414559368466987E-2</v>
      </c>
      <c r="Q917" s="78"/>
      <c r="R917" s="75"/>
    </row>
    <row r="918" spans="1:18" ht="12.6" customHeight="1">
      <c r="A918" s="31">
        <v>39710</v>
      </c>
      <c r="B918" s="64" t="s">
        <v>73</v>
      </c>
      <c r="C918" s="90">
        <v>6.4149999999999999E-2</v>
      </c>
      <c r="D918" s="44" t="str">
        <f>IF(MONTH(A918)=MONTH(A919),"-",VLOOKUP(A918,'F03 inputs'!$AQ$8:$AV$3003,5))</f>
        <v>-</v>
      </c>
      <c r="E918" s="44" t="str">
        <f>IF(MONTH(A918)=MONTH(A919),"-",VLOOKUP(A918,'F03 inputs'!$AQ$8:$AV$3003,6))</f>
        <v>-</v>
      </c>
      <c r="F918" s="32">
        <f>VLOOKUP(B918,'F03 inputs'!$AW$9:$AZ$3003,3)</f>
        <v>2.4369571204904556E-4</v>
      </c>
      <c r="G918" s="32">
        <f>VLOOKUP(B918,'F03 inputs'!$AW$9:$AZ$3003,4)</f>
        <v>2.4513412859818629E-4</v>
      </c>
      <c r="I918" s="32">
        <f t="shared" si="84"/>
        <v>2.61190574823979E-2</v>
      </c>
      <c r="J918" s="32">
        <f t="shared" si="85"/>
        <v>9.0269057482397899E-2</v>
      </c>
      <c r="K918" s="88">
        <f t="shared" si="86"/>
        <v>9.2306183167088163E-2</v>
      </c>
      <c r="M918" s="32">
        <f t="shared" si="87"/>
        <v>2.6824433276360058E-2</v>
      </c>
      <c r="N918" s="32">
        <f t="shared" si="88"/>
        <v>9.0974433276360053E-2</v>
      </c>
      <c r="O918" s="43">
        <f t="shared" si="89"/>
        <v>9.3043520153848869E-2</v>
      </c>
      <c r="Q918" s="78"/>
      <c r="R918" s="75"/>
    </row>
    <row r="919" spans="1:18" ht="12.6" customHeight="1">
      <c r="A919" s="31">
        <v>39713</v>
      </c>
      <c r="B919" s="64" t="s">
        <v>73</v>
      </c>
      <c r="C919" s="90">
        <v>6.6250000000000003E-2</v>
      </c>
      <c r="D919" s="44" t="str">
        <f>IF(MONTH(A919)=MONTH(A920),"-",VLOOKUP(A919,'F03 inputs'!$AQ$8:$AV$3003,5))</f>
        <v>-</v>
      </c>
      <c r="E919" s="44" t="str">
        <f>IF(MONTH(A919)=MONTH(A920),"-",VLOOKUP(A919,'F03 inputs'!$AQ$8:$AV$3003,6))</f>
        <v>-</v>
      </c>
      <c r="F919" s="32">
        <f>VLOOKUP(B919,'F03 inputs'!$AW$9:$AZ$3003,3)</f>
        <v>2.4369571204904556E-4</v>
      </c>
      <c r="G919" s="32">
        <f>VLOOKUP(B919,'F03 inputs'!$AW$9:$AZ$3003,4)</f>
        <v>2.4513412859818629E-4</v>
      </c>
      <c r="I919" s="32">
        <f t="shared" si="84"/>
        <v>2.6362753194446947E-2</v>
      </c>
      <c r="J919" s="32">
        <f t="shared" si="85"/>
        <v>9.2612753194446951E-2</v>
      </c>
      <c r="K919" s="88">
        <f t="shared" si="86"/>
        <v>9.4757033708011029E-2</v>
      </c>
      <c r="M919" s="32">
        <f t="shared" si="87"/>
        <v>2.7069567404958243E-2</v>
      </c>
      <c r="N919" s="32">
        <f t="shared" si="88"/>
        <v>9.3319567404958254E-2</v>
      </c>
      <c r="O919" s="43">
        <f t="shared" si="89"/>
        <v>9.5496702820120349E-2</v>
      </c>
      <c r="Q919" s="78"/>
      <c r="R919" s="75"/>
    </row>
    <row r="920" spans="1:18" ht="12.6" customHeight="1">
      <c r="A920" s="31">
        <v>39714</v>
      </c>
      <c r="B920" s="64" t="s">
        <v>73</v>
      </c>
      <c r="C920" s="90">
        <v>6.5850000000000006E-2</v>
      </c>
      <c r="D920" s="44" t="str">
        <f>IF(MONTH(A920)=MONTH(A921),"-",VLOOKUP(A920,'F03 inputs'!$AQ$8:$AV$3003,5))</f>
        <v>-</v>
      </c>
      <c r="E920" s="44" t="str">
        <f>IF(MONTH(A920)=MONTH(A921),"-",VLOOKUP(A920,'F03 inputs'!$AQ$8:$AV$3003,6))</f>
        <v>-</v>
      </c>
      <c r="F920" s="32">
        <f>VLOOKUP(B920,'F03 inputs'!$AW$9:$AZ$3003,3)</f>
        <v>2.4369571204904556E-4</v>
      </c>
      <c r="G920" s="32">
        <f>VLOOKUP(B920,'F03 inputs'!$AW$9:$AZ$3003,4)</f>
        <v>2.4513412859818629E-4</v>
      </c>
      <c r="I920" s="32">
        <f t="shared" si="84"/>
        <v>2.6606448906495994E-2</v>
      </c>
      <c r="J920" s="32">
        <f t="shared" si="85"/>
        <v>9.2456448906496E-2</v>
      </c>
      <c r="K920" s="88">
        <f t="shared" si="86"/>
        <v>9.4593497642595725E-2</v>
      </c>
      <c r="M920" s="32">
        <f t="shared" si="87"/>
        <v>2.7314701533556428E-2</v>
      </c>
      <c r="N920" s="32">
        <f t="shared" si="88"/>
        <v>9.3164701533556438E-2</v>
      </c>
      <c r="O920" s="43">
        <f t="shared" si="89"/>
        <v>9.5334616936515459E-2</v>
      </c>
      <c r="Q920" s="78"/>
      <c r="R920" s="75"/>
    </row>
    <row r="921" spans="1:18" ht="12.6" customHeight="1">
      <c r="A921" s="31">
        <v>39715</v>
      </c>
      <c r="B921" s="64" t="s">
        <v>73</v>
      </c>
      <c r="C921" s="90">
        <v>6.5250000000000002E-2</v>
      </c>
      <c r="D921" s="44" t="str">
        <f>IF(MONTH(A921)=MONTH(A922),"-",VLOOKUP(A921,'F03 inputs'!$AQ$8:$AV$3003,5))</f>
        <v>-</v>
      </c>
      <c r="E921" s="44" t="str">
        <f>IF(MONTH(A921)=MONTH(A922),"-",VLOOKUP(A921,'F03 inputs'!$AQ$8:$AV$3003,6))</f>
        <v>-</v>
      </c>
      <c r="F921" s="32">
        <f>VLOOKUP(B921,'F03 inputs'!$AW$9:$AZ$3003,3)</f>
        <v>2.4369571204904556E-4</v>
      </c>
      <c r="G921" s="32">
        <f>VLOOKUP(B921,'F03 inputs'!$AW$9:$AZ$3003,4)</f>
        <v>2.4513412859818629E-4</v>
      </c>
      <c r="I921" s="32">
        <f t="shared" si="84"/>
        <v>2.6850144618545041E-2</v>
      </c>
      <c r="J921" s="32">
        <f t="shared" si="85"/>
        <v>9.2100144618545043E-2</v>
      </c>
      <c r="K921" s="88">
        <f t="shared" si="86"/>
        <v>9.4220753778234245E-2</v>
      </c>
      <c r="M921" s="32">
        <f t="shared" si="87"/>
        <v>2.7559835662154614E-2</v>
      </c>
      <c r="N921" s="32">
        <f t="shared" si="88"/>
        <v>9.2809835662154616E-2</v>
      </c>
      <c r="O921" s="43">
        <f t="shared" si="89"/>
        <v>9.4963252061063486E-2</v>
      </c>
      <c r="Q921" s="78"/>
      <c r="R921" s="75"/>
    </row>
    <row r="922" spans="1:18" ht="12.6" customHeight="1">
      <c r="A922" s="31">
        <v>39716</v>
      </c>
      <c r="B922" s="64" t="s">
        <v>73</v>
      </c>
      <c r="C922" s="90">
        <v>6.5199999999999994E-2</v>
      </c>
      <c r="D922" s="44" t="str">
        <f>IF(MONTH(A922)=MONTH(A923),"-",VLOOKUP(A922,'F03 inputs'!$AQ$8:$AV$3003,5))</f>
        <v>-</v>
      </c>
      <c r="E922" s="44" t="str">
        <f>IF(MONTH(A922)=MONTH(A923),"-",VLOOKUP(A922,'F03 inputs'!$AQ$8:$AV$3003,6))</f>
        <v>-</v>
      </c>
      <c r="F922" s="32">
        <f>VLOOKUP(B922,'F03 inputs'!$AW$9:$AZ$3003,3)</f>
        <v>2.4369571204904556E-4</v>
      </c>
      <c r="G922" s="32">
        <f>VLOOKUP(B922,'F03 inputs'!$AW$9:$AZ$3003,4)</f>
        <v>2.4513412859818629E-4</v>
      </c>
      <c r="I922" s="32">
        <f t="shared" si="84"/>
        <v>2.7093840330594088E-2</v>
      </c>
      <c r="J922" s="32">
        <f t="shared" si="85"/>
        <v>9.2293840330594082E-2</v>
      </c>
      <c r="K922" s="88">
        <f t="shared" si="86"/>
        <v>9.4423378571336425E-2</v>
      </c>
      <c r="M922" s="32">
        <f t="shared" si="87"/>
        <v>2.7804969790752799E-2</v>
      </c>
      <c r="N922" s="32">
        <f t="shared" si="88"/>
        <v>9.3004969790752789E-2</v>
      </c>
      <c r="O922" s="43">
        <f t="shared" si="89"/>
        <v>9.5167450892197358E-2</v>
      </c>
      <c r="Q922" s="78"/>
      <c r="R922" s="75"/>
    </row>
    <row r="923" spans="1:18" ht="12.6" customHeight="1">
      <c r="A923" s="31">
        <v>39717</v>
      </c>
      <c r="B923" s="64" t="s">
        <v>73</v>
      </c>
      <c r="C923" s="90">
        <v>6.4250000000000002E-2</v>
      </c>
      <c r="D923" s="44" t="str">
        <f>IF(MONTH(A923)=MONTH(A924),"-",VLOOKUP(A923,'F03 inputs'!$AQ$8:$AV$3003,5))</f>
        <v>-</v>
      </c>
      <c r="E923" s="44" t="str">
        <f>IF(MONTH(A923)=MONTH(A924),"-",VLOOKUP(A923,'F03 inputs'!$AQ$8:$AV$3003,6))</f>
        <v>-</v>
      </c>
      <c r="F923" s="32">
        <f>VLOOKUP(B923,'F03 inputs'!$AW$9:$AZ$3003,3)</f>
        <v>2.4369571204904556E-4</v>
      </c>
      <c r="G923" s="32">
        <f>VLOOKUP(B923,'F03 inputs'!$AW$9:$AZ$3003,4)</f>
        <v>2.4513412859818629E-4</v>
      </c>
      <c r="I923" s="32">
        <f t="shared" si="84"/>
        <v>2.7337536042643135E-2</v>
      </c>
      <c r="J923" s="32">
        <f t="shared" si="85"/>
        <v>9.1587536042643136E-2</v>
      </c>
      <c r="K923" s="88">
        <f t="shared" si="86"/>
        <v>9.3684605232233764E-2</v>
      </c>
      <c r="M923" s="32">
        <f t="shared" si="87"/>
        <v>2.8050103919350984E-2</v>
      </c>
      <c r="N923" s="32">
        <f t="shared" si="88"/>
        <v>9.2300103919350979E-2</v>
      </c>
      <c r="O923" s="43">
        <f t="shared" si="89"/>
        <v>9.442993121523191E-2</v>
      </c>
      <c r="Q923" s="78"/>
      <c r="R923" s="75"/>
    </row>
    <row r="924" spans="1:18" ht="12.6" customHeight="1">
      <c r="A924" s="31">
        <v>39720</v>
      </c>
      <c r="B924" s="64" t="s">
        <v>73</v>
      </c>
      <c r="C924" s="90">
        <v>6.4699999999999994E-2</v>
      </c>
      <c r="D924" s="44" t="str">
        <f>IF(MONTH(A924)=MONTH(A925),"-",VLOOKUP(A924,'F03 inputs'!$AQ$8:$AV$3003,5))</f>
        <v>-</v>
      </c>
      <c r="E924" s="44" t="str">
        <f>IF(MONTH(A924)=MONTH(A925),"-",VLOOKUP(A924,'F03 inputs'!$AQ$8:$AV$3003,6))</f>
        <v>-</v>
      </c>
      <c r="F924" s="32">
        <f>VLOOKUP(B924,'F03 inputs'!$AW$9:$AZ$3003,3)</f>
        <v>2.4369571204904556E-4</v>
      </c>
      <c r="G924" s="32">
        <f>VLOOKUP(B924,'F03 inputs'!$AW$9:$AZ$3003,4)</f>
        <v>2.4513412859818629E-4</v>
      </c>
      <c r="I924" s="32">
        <f t="shared" si="84"/>
        <v>2.7581231754692181E-2</v>
      </c>
      <c r="J924" s="32">
        <f t="shared" si="85"/>
        <v>9.2281231754692175E-2</v>
      </c>
      <c r="K924" s="88">
        <f t="shared" si="86"/>
        <v>9.441018818823288E-2</v>
      </c>
      <c r="M924" s="32">
        <f t="shared" si="87"/>
        <v>2.8295238047949169E-2</v>
      </c>
      <c r="N924" s="32">
        <f t="shared" si="88"/>
        <v>9.2995238047949166E-2</v>
      </c>
      <c r="O924" s="43">
        <f t="shared" si="89"/>
        <v>9.5157266622847736E-2</v>
      </c>
      <c r="Q924" s="78"/>
      <c r="R924" s="75"/>
    </row>
    <row r="925" spans="1:18" ht="12.6" customHeight="1">
      <c r="A925" s="31">
        <v>39721</v>
      </c>
      <c r="B925" s="64" t="s">
        <v>73</v>
      </c>
      <c r="C925" s="90">
        <v>6.25E-2</v>
      </c>
      <c r="D925" s="44">
        <f>IF(MONTH(A925)=MONTH(A926),"-",VLOOKUP(A925,'F03 inputs'!$AQ$8:$AV$3003,5))</f>
        <v>2.7824927466741201E-2</v>
      </c>
      <c r="E925" s="44">
        <f>IF(MONTH(A925)=MONTH(A926),"-",VLOOKUP(A925,'F03 inputs'!$AQ$8:$AV$3003,6))</f>
        <v>2.8540372176547379E-2</v>
      </c>
      <c r="F925" s="32">
        <f>VLOOKUP(B925,'F03 inputs'!$AW$9:$AZ$3003,3)</f>
        <v>2.4369571204904556E-4</v>
      </c>
      <c r="G925" s="32">
        <f>VLOOKUP(B925,'F03 inputs'!$AW$9:$AZ$3003,4)</f>
        <v>2.4513412859818629E-4</v>
      </c>
      <c r="I925" s="32">
        <f t="shared" si="84"/>
        <v>2.7824927466741201E-2</v>
      </c>
      <c r="J925" s="32">
        <f t="shared" si="85"/>
        <v>9.0324927466741201E-2</v>
      </c>
      <c r="K925" s="88">
        <f t="shared" si="86"/>
        <v>9.236457559720912E-2</v>
      </c>
      <c r="M925" s="32">
        <f t="shared" si="87"/>
        <v>2.8540372176547379E-2</v>
      </c>
      <c r="N925" s="32">
        <f t="shared" si="88"/>
        <v>9.1040372176547382E-2</v>
      </c>
      <c r="O925" s="43">
        <f t="shared" si="89"/>
        <v>9.3112459518058355E-2</v>
      </c>
      <c r="Q925" s="78"/>
      <c r="R925" s="75"/>
    </row>
    <row r="926" spans="1:18" ht="12.6" customHeight="1">
      <c r="A926" s="31">
        <v>39722</v>
      </c>
      <c r="B926" s="64" t="s">
        <v>74</v>
      </c>
      <c r="C926" s="90">
        <v>6.2899999999999998E-2</v>
      </c>
      <c r="D926" s="44" t="str">
        <f>IF(MONTH(A926)=MONTH(A927),"-",VLOOKUP(A926,'F03 inputs'!$AQ$8:$AV$3003,5))</f>
        <v>-</v>
      </c>
      <c r="E926" s="44" t="str">
        <f>IF(MONTH(A926)=MONTH(A927),"-",VLOOKUP(A926,'F03 inputs'!$AQ$8:$AV$3003,6))</f>
        <v>-</v>
      </c>
      <c r="F926" s="32">
        <f>VLOOKUP(B926,'F03 inputs'!$AW$9:$AZ$3003,3)</f>
        <v>1.052076804791168E-3</v>
      </c>
      <c r="G926" s="32">
        <f>VLOOKUP(B926,'F03 inputs'!$AW$9:$AZ$3003,4)</f>
        <v>1.0307069294427196E-3</v>
      </c>
      <c r="I926" s="32">
        <f t="shared" si="84"/>
        <v>2.8877004271532367E-2</v>
      </c>
      <c r="J926" s="32">
        <f t="shared" si="85"/>
        <v>9.1777004271532361E-2</v>
      </c>
      <c r="K926" s="88">
        <f t="shared" si="86"/>
        <v>9.3882758899796581E-2</v>
      </c>
      <c r="M926" s="32">
        <f t="shared" si="87"/>
        <v>2.9571079105990099E-2</v>
      </c>
      <c r="N926" s="32">
        <f t="shared" si="88"/>
        <v>9.2471079105990089E-2</v>
      </c>
      <c r="O926" s="43">
        <f t="shared" si="89"/>
        <v>9.4608804223746512E-2</v>
      </c>
      <c r="Q926" s="78"/>
      <c r="R926" s="75"/>
    </row>
    <row r="927" spans="1:18" ht="12.6" customHeight="1">
      <c r="A927" s="31">
        <v>39723</v>
      </c>
      <c r="B927" s="64" t="s">
        <v>74</v>
      </c>
      <c r="C927" s="90">
        <v>6.2549999999999994E-2</v>
      </c>
      <c r="D927" s="44" t="str">
        <f>IF(MONTH(A927)=MONTH(A928),"-",VLOOKUP(A927,'F03 inputs'!$AQ$8:$AV$3003,5))</f>
        <v>-</v>
      </c>
      <c r="E927" s="44" t="str">
        <f>IF(MONTH(A927)=MONTH(A928),"-",VLOOKUP(A927,'F03 inputs'!$AQ$8:$AV$3003,6))</f>
        <v>-</v>
      </c>
      <c r="F927" s="32">
        <f>VLOOKUP(B927,'F03 inputs'!$AW$9:$AZ$3003,3)</f>
        <v>1.052076804791168E-3</v>
      </c>
      <c r="G927" s="32">
        <f>VLOOKUP(B927,'F03 inputs'!$AW$9:$AZ$3003,4)</f>
        <v>1.0307069294427196E-3</v>
      </c>
      <c r="I927" s="32">
        <f t="shared" si="84"/>
        <v>2.9929081076323534E-2</v>
      </c>
      <c r="J927" s="32">
        <f t="shared" si="85"/>
        <v>9.2479081076323522E-2</v>
      </c>
      <c r="K927" s="88">
        <f t="shared" si="86"/>
        <v>9.4617176185503693E-2</v>
      </c>
      <c r="M927" s="32">
        <f t="shared" si="87"/>
        <v>3.0601786035432819E-2</v>
      </c>
      <c r="N927" s="32">
        <f t="shared" si="88"/>
        <v>9.315178603543281E-2</v>
      </c>
      <c r="O927" s="43">
        <f t="shared" si="89"/>
        <v>9.5321099845830704E-2</v>
      </c>
      <c r="Q927" s="78"/>
      <c r="R927" s="75"/>
    </row>
    <row r="928" spans="1:18" ht="12.6" customHeight="1">
      <c r="A928" s="31">
        <v>39724</v>
      </c>
      <c r="B928" s="64" t="s">
        <v>74</v>
      </c>
      <c r="C928" s="90">
        <v>6.1900000000000004E-2</v>
      </c>
      <c r="D928" s="44" t="str">
        <f>IF(MONTH(A928)=MONTH(A929),"-",VLOOKUP(A928,'F03 inputs'!$AQ$8:$AV$3003,5))</f>
        <v>-</v>
      </c>
      <c r="E928" s="44" t="str">
        <f>IF(MONTH(A928)=MONTH(A929),"-",VLOOKUP(A928,'F03 inputs'!$AQ$8:$AV$3003,6))</f>
        <v>-</v>
      </c>
      <c r="F928" s="32">
        <f>VLOOKUP(B928,'F03 inputs'!$AW$9:$AZ$3003,3)</f>
        <v>1.052076804791168E-3</v>
      </c>
      <c r="G928" s="32">
        <f>VLOOKUP(B928,'F03 inputs'!$AW$9:$AZ$3003,4)</f>
        <v>1.0307069294427196E-3</v>
      </c>
      <c r="I928" s="32">
        <f t="shared" si="84"/>
        <v>3.0981157881114701E-2</v>
      </c>
      <c r="J928" s="32">
        <f t="shared" si="85"/>
        <v>9.2881157881114701E-2</v>
      </c>
      <c r="K928" s="88">
        <f t="shared" si="86"/>
        <v>9.5037885253448806E-2</v>
      </c>
      <c r="M928" s="32">
        <f t="shared" si="87"/>
        <v>3.1632492964875539E-2</v>
      </c>
      <c r="N928" s="32">
        <f t="shared" si="88"/>
        <v>9.3532492964875535E-2</v>
      </c>
      <c r="O928" s="43">
        <f t="shared" si="89"/>
        <v>9.5719574774931981E-2</v>
      </c>
      <c r="Q928" s="78"/>
      <c r="R928" s="75"/>
    </row>
    <row r="929" spans="1:18" ht="12.6" customHeight="1">
      <c r="A929" s="31">
        <v>39728</v>
      </c>
      <c r="B929" s="64" t="s">
        <v>74</v>
      </c>
      <c r="C929" s="90">
        <v>5.7699999999999994E-2</v>
      </c>
      <c r="D929" s="44" t="str">
        <f>IF(MONTH(A929)=MONTH(A930),"-",VLOOKUP(A929,'F03 inputs'!$AQ$8:$AV$3003,5))</f>
        <v>-</v>
      </c>
      <c r="E929" s="44" t="str">
        <f>IF(MONTH(A929)=MONTH(A930),"-",VLOOKUP(A929,'F03 inputs'!$AQ$8:$AV$3003,6))</f>
        <v>-</v>
      </c>
      <c r="F929" s="32">
        <f>VLOOKUP(B929,'F03 inputs'!$AW$9:$AZ$3003,3)</f>
        <v>1.052076804791168E-3</v>
      </c>
      <c r="G929" s="32">
        <f>VLOOKUP(B929,'F03 inputs'!$AW$9:$AZ$3003,4)</f>
        <v>1.0307069294427196E-3</v>
      </c>
      <c r="I929" s="32">
        <f t="shared" si="84"/>
        <v>3.2033234685905868E-2</v>
      </c>
      <c r="J929" s="32">
        <f t="shared" si="85"/>
        <v>8.9733234685905855E-2</v>
      </c>
      <c r="K929" s="88">
        <f t="shared" si="86"/>
        <v>9.1746248037704703E-2</v>
      </c>
      <c r="M929" s="32">
        <f t="shared" si="87"/>
        <v>3.2663199894318255E-2</v>
      </c>
      <c r="N929" s="32">
        <f t="shared" si="88"/>
        <v>9.036319989431825E-2</v>
      </c>
      <c r="O929" s="43">
        <f t="shared" si="89"/>
        <v>9.2404576868103439E-2</v>
      </c>
      <c r="Q929" s="78"/>
      <c r="R929" s="75"/>
    </row>
    <row r="930" spans="1:18" ht="12.6" customHeight="1">
      <c r="A930" s="31">
        <v>39729</v>
      </c>
      <c r="B930" s="64" t="s">
        <v>74</v>
      </c>
      <c r="C930" s="90">
        <v>5.7149999999999999E-2</v>
      </c>
      <c r="D930" s="44" t="str">
        <f>IF(MONTH(A930)=MONTH(A931),"-",VLOOKUP(A930,'F03 inputs'!$AQ$8:$AV$3003,5))</f>
        <v>-</v>
      </c>
      <c r="E930" s="44" t="str">
        <f>IF(MONTH(A930)=MONTH(A931),"-",VLOOKUP(A930,'F03 inputs'!$AQ$8:$AV$3003,6))</f>
        <v>-</v>
      </c>
      <c r="F930" s="32">
        <f>VLOOKUP(B930,'F03 inputs'!$AW$9:$AZ$3003,3)</f>
        <v>1.052076804791168E-3</v>
      </c>
      <c r="G930" s="32">
        <f>VLOOKUP(B930,'F03 inputs'!$AW$9:$AZ$3003,4)</f>
        <v>1.0307069294427196E-3</v>
      </c>
      <c r="I930" s="32">
        <f t="shared" si="84"/>
        <v>3.3085311490697038E-2</v>
      </c>
      <c r="J930" s="32">
        <f t="shared" si="85"/>
        <v>9.0235311490697037E-2</v>
      </c>
      <c r="K930" s="88">
        <f t="shared" si="86"/>
        <v>9.2270914350652822E-2</v>
      </c>
      <c r="M930" s="32">
        <f t="shared" si="87"/>
        <v>3.3693906823760972E-2</v>
      </c>
      <c r="N930" s="32">
        <f t="shared" si="88"/>
        <v>9.0843906823760978E-2</v>
      </c>
      <c r="O930" s="43">
        <f t="shared" si="89"/>
        <v>9.2907060675512021E-2</v>
      </c>
      <c r="Q930" s="78"/>
      <c r="R930" s="75"/>
    </row>
    <row r="931" spans="1:18" ht="12.6" customHeight="1">
      <c r="A931" s="31">
        <v>39730</v>
      </c>
      <c r="B931" s="64" t="s">
        <v>74</v>
      </c>
      <c r="C931" s="90">
        <v>5.7800000000000004E-2</v>
      </c>
      <c r="D931" s="44" t="str">
        <f>IF(MONTH(A931)=MONTH(A932),"-",VLOOKUP(A931,'F03 inputs'!$AQ$8:$AV$3003,5))</f>
        <v>-</v>
      </c>
      <c r="E931" s="44" t="str">
        <f>IF(MONTH(A931)=MONTH(A932),"-",VLOOKUP(A931,'F03 inputs'!$AQ$8:$AV$3003,6))</f>
        <v>-</v>
      </c>
      <c r="F931" s="32">
        <f>VLOOKUP(B931,'F03 inputs'!$AW$9:$AZ$3003,3)</f>
        <v>1.052076804791168E-3</v>
      </c>
      <c r="G931" s="32">
        <f>VLOOKUP(B931,'F03 inputs'!$AW$9:$AZ$3003,4)</f>
        <v>1.0307069294427196E-3</v>
      </c>
      <c r="I931" s="32">
        <f t="shared" si="84"/>
        <v>3.4137388295488208E-2</v>
      </c>
      <c r="J931" s="32">
        <f t="shared" si="85"/>
        <v>9.1937388295488212E-2</v>
      </c>
      <c r="K931" s="88">
        <f t="shared" si="86"/>
        <v>9.4050509137137306E-2</v>
      </c>
      <c r="M931" s="32">
        <f t="shared" si="87"/>
        <v>3.4724613753203688E-2</v>
      </c>
      <c r="N931" s="32">
        <f t="shared" si="88"/>
        <v>9.2524613753203699E-2</v>
      </c>
      <c r="O931" s="43">
        <f t="shared" si="89"/>
        <v>9.466481479074873E-2</v>
      </c>
      <c r="Q931" s="78"/>
      <c r="R931" s="75"/>
    </row>
    <row r="932" spans="1:18" ht="12.6" customHeight="1">
      <c r="A932" s="31">
        <v>39731</v>
      </c>
      <c r="B932" s="64" t="s">
        <v>74</v>
      </c>
      <c r="C932" s="90">
        <v>5.8049999999999997E-2</v>
      </c>
      <c r="D932" s="44" t="str">
        <f>IF(MONTH(A932)=MONTH(A933),"-",VLOOKUP(A932,'F03 inputs'!$AQ$8:$AV$3003,5))</f>
        <v>-</v>
      </c>
      <c r="E932" s="44" t="str">
        <f>IF(MONTH(A932)=MONTH(A933),"-",VLOOKUP(A932,'F03 inputs'!$AQ$8:$AV$3003,6))</f>
        <v>-</v>
      </c>
      <c r="F932" s="32">
        <f>VLOOKUP(B932,'F03 inputs'!$AW$9:$AZ$3003,3)</f>
        <v>1.052076804791168E-3</v>
      </c>
      <c r="G932" s="32">
        <f>VLOOKUP(B932,'F03 inputs'!$AW$9:$AZ$3003,4)</f>
        <v>1.0307069294427196E-3</v>
      </c>
      <c r="I932" s="32">
        <f t="shared" si="84"/>
        <v>3.5189465100279378E-2</v>
      </c>
      <c r="J932" s="32">
        <f t="shared" si="85"/>
        <v>9.3239465100279376E-2</v>
      </c>
      <c r="K932" s="88">
        <f t="shared" si="86"/>
        <v>9.5412864563325872E-2</v>
      </c>
      <c r="M932" s="32">
        <f t="shared" si="87"/>
        <v>3.5755320682646405E-2</v>
      </c>
      <c r="N932" s="32">
        <f t="shared" si="88"/>
        <v>9.3805320682646409E-2</v>
      </c>
      <c r="O932" s="43">
        <f t="shared" si="89"/>
        <v>9.6005180229739917E-2</v>
      </c>
      <c r="Q932" s="78"/>
      <c r="R932" s="75"/>
    </row>
    <row r="933" spans="1:18" ht="12.6" customHeight="1">
      <c r="A933" s="31">
        <v>39734</v>
      </c>
      <c r="B933" s="64" t="s">
        <v>74</v>
      </c>
      <c r="C933" s="90">
        <v>6.0350000000000001E-2</v>
      </c>
      <c r="D933" s="44" t="str">
        <f>IF(MONTH(A933)=MONTH(A934),"-",VLOOKUP(A933,'F03 inputs'!$AQ$8:$AV$3003,5))</f>
        <v>-</v>
      </c>
      <c r="E933" s="44" t="str">
        <f>IF(MONTH(A933)=MONTH(A934),"-",VLOOKUP(A933,'F03 inputs'!$AQ$8:$AV$3003,6))</f>
        <v>-</v>
      </c>
      <c r="F933" s="32">
        <f>VLOOKUP(B933,'F03 inputs'!$AW$9:$AZ$3003,3)</f>
        <v>1.052076804791168E-3</v>
      </c>
      <c r="G933" s="32">
        <f>VLOOKUP(B933,'F03 inputs'!$AW$9:$AZ$3003,4)</f>
        <v>1.0307069294427196E-3</v>
      </c>
      <c r="I933" s="32">
        <f t="shared" si="84"/>
        <v>3.6241541905070548E-2</v>
      </c>
      <c r="J933" s="32">
        <f t="shared" si="85"/>
        <v>9.6591541905070549E-2</v>
      </c>
      <c r="K933" s="88">
        <f t="shared" si="86"/>
        <v>9.8924023396970373E-2</v>
      </c>
      <c r="M933" s="32">
        <f t="shared" si="87"/>
        <v>3.6786027612089121E-2</v>
      </c>
      <c r="N933" s="32">
        <f t="shared" si="88"/>
        <v>9.7136027612089115E-2</v>
      </c>
      <c r="O933" s="43">
        <f t="shared" si="89"/>
        <v>9.9494879577153084E-2</v>
      </c>
      <c r="Q933" s="78"/>
      <c r="R933" s="75"/>
    </row>
    <row r="934" spans="1:18" ht="12.6" customHeight="1">
      <c r="A934" s="31">
        <v>39735</v>
      </c>
      <c r="B934" s="64" t="s">
        <v>74</v>
      </c>
      <c r="C934" s="90">
        <v>6.0250000000000005E-2</v>
      </c>
      <c r="D934" s="44" t="str">
        <f>IF(MONTH(A934)=MONTH(A935),"-",VLOOKUP(A934,'F03 inputs'!$AQ$8:$AV$3003,5))</f>
        <v>-</v>
      </c>
      <c r="E934" s="44" t="str">
        <f>IF(MONTH(A934)=MONTH(A935),"-",VLOOKUP(A934,'F03 inputs'!$AQ$8:$AV$3003,6))</f>
        <v>-</v>
      </c>
      <c r="F934" s="32">
        <f>VLOOKUP(B934,'F03 inputs'!$AW$9:$AZ$3003,3)</f>
        <v>1.052076804791168E-3</v>
      </c>
      <c r="G934" s="32">
        <f>VLOOKUP(B934,'F03 inputs'!$AW$9:$AZ$3003,4)</f>
        <v>1.0307069294427196E-3</v>
      </c>
      <c r="I934" s="32">
        <f t="shared" si="84"/>
        <v>3.7293618709861719E-2</v>
      </c>
      <c r="J934" s="32">
        <f t="shared" si="85"/>
        <v>9.7543618709861724E-2</v>
      </c>
      <c r="K934" s="88">
        <f t="shared" si="86"/>
        <v>9.9922308097615709E-2</v>
      </c>
      <c r="M934" s="32">
        <f t="shared" si="87"/>
        <v>3.7816734541531838E-2</v>
      </c>
      <c r="N934" s="32">
        <f t="shared" si="88"/>
        <v>9.8066734541531836E-2</v>
      </c>
      <c r="O934" s="43">
        <f t="shared" si="89"/>
        <v>0.1004710056474416</v>
      </c>
      <c r="Q934" s="78"/>
      <c r="R934" s="75"/>
    </row>
    <row r="935" spans="1:18" ht="12.6" customHeight="1">
      <c r="A935" s="31">
        <v>39736</v>
      </c>
      <c r="B935" s="64" t="s">
        <v>74</v>
      </c>
      <c r="C935" s="90">
        <v>5.8949999999999995E-2</v>
      </c>
      <c r="D935" s="44" t="str">
        <f>IF(MONTH(A935)=MONTH(A936),"-",VLOOKUP(A935,'F03 inputs'!$AQ$8:$AV$3003,5))</f>
        <v>-</v>
      </c>
      <c r="E935" s="44" t="str">
        <f>IF(MONTH(A935)=MONTH(A936),"-",VLOOKUP(A935,'F03 inputs'!$AQ$8:$AV$3003,6))</f>
        <v>-</v>
      </c>
      <c r="F935" s="32">
        <f>VLOOKUP(B935,'F03 inputs'!$AW$9:$AZ$3003,3)</f>
        <v>1.052076804791168E-3</v>
      </c>
      <c r="G935" s="32">
        <f>VLOOKUP(B935,'F03 inputs'!$AW$9:$AZ$3003,4)</f>
        <v>1.0307069294427196E-3</v>
      </c>
      <c r="I935" s="32">
        <f t="shared" si="84"/>
        <v>3.8345695514652889E-2</v>
      </c>
      <c r="J935" s="32">
        <f t="shared" si="85"/>
        <v>9.7295695514652891E-2</v>
      </c>
      <c r="K935" s="88">
        <f t="shared" si="86"/>
        <v>9.9662308606072836E-2</v>
      </c>
      <c r="M935" s="32">
        <f t="shared" si="87"/>
        <v>3.8847441470974554E-2</v>
      </c>
      <c r="N935" s="32">
        <f t="shared" si="88"/>
        <v>9.779744147097455E-2</v>
      </c>
      <c r="O935" s="43">
        <f t="shared" si="89"/>
        <v>0.10018852636054154</v>
      </c>
      <c r="Q935" s="78"/>
      <c r="R935" s="75"/>
    </row>
    <row r="936" spans="1:18" ht="12.6" customHeight="1">
      <c r="A936" s="31">
        <v>39737</v>
      </c>
      <c r="B936" s="64" t="s">
        <v>74</v>
      </c>
      <c r="C936" s="90">
        <v>5.7999999999999996E-2</v>
      </c>
      <c r="D936" s="44" t="str">
        <f>IF(MONTH(A936)=MONTH(A937),"-",VLOOKUP(A936,'F03 inputs'!$AQ$8:$AV$3003,5))</f>
        <v>-</v>
      </c>
      <c r="E936" s="44" t="str">
        <f>IF(MONTH(A936)=MONTH(A937),"-",VLOOKUP(A936,'F03 inputs'!$AQ$8:$AV$3003,6))</f>
        <v>-</v>
      </c>
      <c r="F936" s="32">
        <f>VLOOKUP(B936,'F03 inputs'!$AW$9:$AZ$3003,3)</f>
        <v>1.052076804791168E-3</v>
      </c>
      <c r="G936" s="32">
        <f>VLOOKUP(B936,'F03 inputs'!$AW$9:$AZ$3003,4)</f>
        <v>1.0307069294427196E-3</v>
      </c>
      <c r="I936" s="32">
        <f t="shared" si="84"/>
        <v>3.9397772319444059E-2</v>
      </c>
      <c r="J936" s="32">
        <f t="shared" si="85"/>
        <v>9.7397772319444048E-2</v>
      </c>
      <c r="K936" s="88">
        <f t="shared" si="86"/>
        <v>9.9769353832641405E-2</v>
      </c>
      <c r="M936" s="32">
        <f t="shared" si="87"/>
        <v>3.9878148400417271E-2</v>
      </c>
      <c r="N936" s="32">
        <f t="shared" si="88"/>
        <v>9.7878148400417267E-2</v>
      </c>
      <c r="O936" s="43">
        <f t="shared" si="89"/>
        <v>0.10027318138399099</v>
      </c>
      <c r="Q936" s="78"/>
      <c r="R936" s="75"/>
    </row>
    <row r="937" spans="1:18" ht="12.6" customHeight="1">
      <c r="A937" s="31">
        <v>39738</v>
      </c>
      <c r="B937" s="64" t="s">
        <v>74</v>
      </c>
      <c r="C937" s="90">
        <v>5.9549999999999999E-2</v>
      </c>
      <c r="D937" s="44" t="str">
        <f>IF(MONTH(A937)=MONTH(A938),"-",VLOOKUP(A937,'F03 inputs'!$AQ$8:$AV$3003,5))</f>
        <v>-</v>
      </c>
      <c r="E937" s="44" t="str">
        <f>IF(MONTH(A937)=MONTH(A938),"-",VLOOKUP(A937,'F03 inputs'!$AQ$8:$AV$3003,6))</f>
        <v>-</v>
      </c>
      <c r="F937" s="32">
        <f>VLOOKUP(B937,'F03 inputs'!$AW$9:$AZ$3003,3)</f>
        <v>1.052076804791168E-3</v>
      </c>
      <c r="G937" s="32">
        <f>VLOOKUP(B937,'F03 inputs'!$AW$9:$AZ$3003,4)</f>
        <v>1.0307069294427196E-3</v>
      </c>
      <c r="I937" s="32">
        <f t="shared" si="84"/>
        <v>4.0449849124235229E-2</v>
      </c>
      <c r="J937" s="32">
        <f t="shared" si="85"/>
        <v>9.9999849124235235E-2</v>
      </c>
      <c r="K937" s="88">
        <f t="shared" si="86"/>
        <v>0.10249984158045278</v>
      </c>
      <c r="M937" s="32">
        <f t="shared" si="87"/>
        <v>4.0908855329859987E-2</v>
      </c>
      <c r="N937" s="32">
        <f t="shared" si="88"/>
        <v>0.10045885532985999</v>
      </c>
      <c r="O937" s="43">
        <f t="shared" si="89"/>
        <v>0.10298185073340638</v>
      </c>
      <c r="Q937" s="78"/>
      <c r="R937" s="75"/>
    </row>
    <row r="938" spans="1:18" ht="12.6" customHeight="1">
      <c r="A938" s="31">
        <v>39741</v>
      </c>
      <c r="B938" s="64" t="s">
        <v>74</v>
      </c>
      <c r="C938" s="90">
        <v>5.8600000000000006E-2</v>
      </c>
      <c r="D938" s="44" t="str">
        <f>IF(MONTH(A938)=MONTH(A939),"-",VLOOKUP(A938,'F03 inputs'!$AQ$8:$AV$3003,5))</f>
        <v>-</v>
      </c>
      <c r="E938" s="44" t="str">
        <f>IF(MONTH(A938)=MONTH(A939),"-",VLOOKUP(A938,'F03 inputs'!$AQ$8:$AV$3003,6))</f>
        <v>-</v>
      </c>
      <c r="F938" s="32">
        <f>VLOOKUP(B938,'F03 inputs'!$AW$9:$AZ$3003,3)</f>
        <v>1.052076804791168E-3</v>
      </c>
      <c r="G938" s="32">
        <f>VLOOKUP(B938,'F03 inputs'!$AW$9:$AZ$3003,4)</f>
        <v>1.0307069294427196E-3</v>
      </c>
      <c r="I938" s="32">
        <f t="shared" si="84"/>
        <v>4.1501925929026399E-2</v>
      </c>
      <c r="J938" s="32">
        <f t="shared" si="85"/>
        <v>0.10010192592902641</v>
      </c>
      <c r="K938" s="88">
        <f t="shared" si="86"/>
        <v>0.10260702482270134</v>
      </c>
      <c r="M938" s="32">
        <f t="shared" si="87"/>
        <v>4.1939562259302704E-2</v>
      </c>
      <c r="N938" s="32">
        <f t="shared" si="88"/>
        <v>0.10053956225930272</v>
      </c>
      <c r="O938" s="43">
        <f t="shared" si="89"/>
        <v>0.10306661315412557</v>
      </c>
      <c r="Q938" s="78"/>
      <c r="R938" s="75"/>
    </row>
    <row r="939" spans="1:18" ht="12.6" customHeight="1">
      <c r="A939" s="31">
        <v>39742</v>
      </c>
      <c r="B939" s="64" t="s">
        <v>74</v>
      </c>
      <c r="C939" s="90">
        <v>5.7249999999999995E-2</v>
      </c>
      <c r="D939" s="44" t="str">
        <f>IF(MONTH(A939)=MONTH(A940),"-",VLOOKUP(A939,'F03 inputs'!$AQ$8:$AV$3003,5))</f>
        <v>-</v>
      </c>
      <c r="E939" s="44" t="str">
        <f>IF(MONTH(A939)=MONTH(A940),"-",VLOOKUP(A939,'F03 inputs'!$AQ$8:$AV$3003,6))</f>
        <v>-</v>
      </c>
      <c r="F939" s="32">
        <f>VLOOKUP(B939,'F03 inputs'!$AW$9:$AZ$3003,3)</f>
        <v>1.052076804791168E-3</v>
      </c>
      <c r="G939" s="32">
        <f>VLOOKUP(B939,'F03 inputs'!$AW$9:$AZ$3003,4)</f>
        <v>1.0307069294427196E-3</v>
      </c>
      <c r="I939" s="32">
        <f t="shared" si="84"/>
        <v>4.255400273381757E-2</v>
      </c>
      <c r="J939" s="32">
        <f t="shared" si="85"/>
        <v>9.9804002733817565E-2</v>
      </c>
      <c r="K939" s="88">
        <f t="shared" si="86"/>
        <v>0.10229421247424031</v>
      </c>
      <c r="M939" s="32">
        <f t="shared" si="87"/>
        <v>4.2970269188745421E-2</v>
      </c>
      <c r="N939" s="32">
        <f t="shared" si="88"/>
        <v>0.10022026918874541</v>
      </c>
      <c r="O939" s="43">
        <f t="shared" si="89"/>
        <v>0.1027312947778114</v>
      </c>
      <c r="Q939" s="78"/>
      <c r="R939" s="75"/>
    </row>
    <row r="940" spans="1:18" ht="12.6" customHeight="1">
      <c r="A940" s="31">
        <v>39743</v>
      </c>
      <c r="B940" s="64" t="s">
        <v>74</v>
      </c>
      <c r="C940" s="90">
        <v>5.7249999999999995E-2</v>
      </c>
      <c r="D940" s="44" t="str">
        <f>IF(MONTH(A940)=MONTH(A941),"-",VLOOKUP(A940,'F03 inputs'!$AQ$8:$AV$3003,5))</f>
        <v>-</v>
      </c>
      <c r="E940" s="44" t="str">
        <f>IF(MONTH(A940)=MONTH(A941),"-",VLOOKUP(A940,'F03 inputs'!$AQ$8:$AV$3003,6))</f>
        <v>-</v>
      </c>
      <c r="F940" s="32">
        <f>VLOOKUP(B940,'F03 inputs'!$AW$9:$AZ$3003,3)</f>
        <v>1.052076804791168E-3</v>
      </c>
      <c r="G940" s="32">
        <f>VLOOKUP(B940,'F03 inputs'!$AW$9:$AZ$3003,4)</f>
        <v>1.0307069294427196E-3</v>
      </c>
      <c r="I940" s="32">
        <f t="shared" si="84"/>
        <v>4.360607953860874E-2</v>
      </c>
      <c r="J940" s="32">
        <f t="shared" si="85"/>
        <v>0.10085607953860873</v>
      </c>
      <c r="K940" s="88">
        <f t="shared" si="86"/>
        <v>0.10339906673358334</v>
      </c>
      <c r="M940" s="32">
        <f t="shared" si="87"/>
        <v>4.4000976118188137E-2</v>
      </c>
      <c r="N940" s="32">
        <f t="shared" si="88"/>
        <v>0.10125097611818813</v>
      </c>
      <c r="O940" s="43">
        <f t="shared" si="89"/>
        <v>0.10381391615940982</v>
      </c>
      <c r="Q940" s="78"/>
      <c r="R940" s="75"/>
    </row>
    <row r="941" spans="1:18" ht="12.6" customHeight="1">
      <c r="A941" s="31">
        <v>39744</v>
      </c>
      <c r="B941" s="64" t="s">
        <v>74</v>
      </c>
      <c r="C941" s="90">
        <v>5.6799999999999996E-2</v>
      </c>
      <c r="D941" s="44" t="str">
        <f>IF(MONTH(A941)=MONTH(A942),"-",VLOOKUP(A941,'F03 inputs'!$AQ$8:$AV$3003,5))</f>
        <v>-</v>
      </c>
      <c r="E941" s="44" t="str">
        <f>IF(MONTH(A941)=MONTH(A942),"-",VLOOKUP(A941,'F03 inputs'!$AQ$8:$AV$3003,6))</f>
        <v>-</v>
      </c>
      <c r="F941" s="32">
        <f>VLOOKUP(B941,'F03 inputs'!$AW$9:$AZ$3003,3)</f>
        <v>1.052076804791168E-3</v>
      </c>
      <c r="G941" s="32">
        <f>VLOOKUP(B941,'F03 inputs'!$AW$9:$AZ$3003,4)</f>
        <v>1.0307069294427196E-3</v>
      </c>
      <c r="I941" s="32">
        <f t="shared" si="84"/>
        <v>4.465815634339991E-2</v>
      </c>
      <c r="J941" s="32">
        <f t="shared" si="85"/>
        <v>0.10145815634339991</v>
      </c>
      <c r="K941" s="88">
        <f t="shared" si="86"/>
        <v>0.10403159571555043</v>
      </c>
      <c r="M941" s="32">
        <f t="shared" si="87"/>
        <v>4.5031683047630854E-2</v>
      </c>
      <c r="N941" s="32">
        <f t="shared" si="88"/>
        <v>0.10183168304763085</v>
      </c>
      <c r="O941" s="43">
        <f t="shared" si="89"/>
        <v>0.10442410596570895</v>
      </c>
      <c r="Q941" s="78"/>
      <c r="R941" s="75"/>
    </row>
    <row r="942" spans="1:18" ht="12.6" customHeight="1">
      <c r="A942" s="31">
        <v>39745</v>
      </c>
      <c r="B942" s="64" t="s">
        <v>74</v>
      </c>
      <c r="C942" s="90">
        <v>5.4850000000000003E-2</v>
      </c>
      <c r="D942" s="44" t="str">
        <f>IF(MONTH(A942)=MONTH(A943),"-",VLOOKUP(A942,'F03 inputs'!$AQ$8:$AV$3003,5))</f>
        <v>-</v>
      </c>
      <c r="E942" s="44" t="str">
        <f>IF(MONTH(A942)=MONTH(A943),"-",VLOOKUP(A942,'F03 inputs'!$AQ$8:$AV$3003,6))</f>
        <v>-</v>
      </c>
      <c r="F942" s="32">
        <f>VLOOKUP(B942,'F03 inputs'!$AW$9:$AZ$3003,3)</f>
        <v>1.052076804791168E-3</v>
      </c>
      <c r="G942" s="32">
        <f>VLOOKUP(B942,'F03 inputs'!$AW$9:$AZ$3003,4)</f>
        <v>1.0307069294427196E-3</v>
      </c>
      <c r="I942" s="32">
        <f t="shared" si="84"/>
        <v>4.571023314819108E-2</v>
      </c>
      <c r="J942" s="32">
        <f t="shared" si="85"/>
        <v>0.10056023314819108</v>
      </c>
      <c r="K942" s="88">
        <f t="shared" si="86"/>
        <v>0.1030883232708959</v>
      </c>
      <c r="M942" s="32">
        <f t="shared" si="87"/>
        <v>4.606238997707357E-2</v>
      </c>
      <c r="N942" s="32">
        <f t="shared" si="88"/>
        <v>0.10091238997707358</v>
      </c>
      <c r="O942" s="43">
        <f t="shared" si="89"/>
        <v>0.10345821758979468</v>
      </c>
      <c r="Q942" s="78"/>
      <c r="R942" s="75"/>
    </row>
    <row r="943" spans="1:18" ht="12.6" customHeight="1">
      <c r="A943" s="31">
        <v>39748</v>
      </c>
      <c r="B943" s="64" t="s">
        <v>74</v>
      </c>
      <c r="C943" s="90">
        <v>5.6649999999999999E-2</v>
      </c>
      <c r="D943" s="44" t="str">
        <f>IF(MONTH(A943)=MONTH(A944),"-",VLOOKUP(A943,'F03 inputs'!$AQ$8:$AV$3003,5))</f>
        <v>-</v>
      </c>
      <c r="E943" s="44" t="str">
        <f>IF(MONTH(A943)=MONTH(A944),"-",VLOOKUP(A943,'F03 inputs'!$AQ$8:$AV$3003,6))</f>
        <v>-</v>
      </c>
      <c r="F943" s="32">
        <f>VLOOKUP(B943,'F03 inputs'!$AW$9:$AZ$3003,3)</f>
        <v>1.052076804791168E-3</v>
      </c>
      <c r="G943" s="32">
        <f>VLOOKUP(B943,'F03 inputs'!$AW$9:$AZ$3003,4)</f>
        <v>1.0307069294427196E-3</v>
      </c>
      <c r="I943" s="32">
        <f t="shared" si="84"/>
        <v>4.6762309952982251E-2</v>
      </c>
      <c r="J943" s="32">
        <f t="shared" si="85"/>
        <v>0.10341230995298226</v>
      </c>
      <c r="K943" s="88">
        <f t="shared" si="86"/>
        <v>0.10608583641543534</v>
      </c>
      <c r="M943" s="32">
        <f t="shared" si="87"/>
        <v>4.7093096906516287E-2</v>
      </c>
      <c r="N943" s="32">
        <f t="shared" si="88"/>
        <v>0.10374309690651629</v>
      </c>
      <c r="O943" s="43">
        <f t="shared" si="89"/>
        <v>0.106433754445455</v>
      </c>
      <c r="Q943" s="78"/>
      <c r="R943" s="75"/>
    </row>
    <row r="944" spans="1:18" ht="12.6" customHeight="1">
      <c r="A944" s="31">
        <v>39749</v>
      </c>
      <c r="B944" s="64" t="s">
        <v>74</v>
      </c>
      <c r="C944" s="90">
        <v>5.9249999999999997E-2</v>
      </c>
      <c r="D944" s="44" t="str">
        <f>IF(MONTH(A944)=MONTH(A945),"-",VLOOKUP(A944,'F03 inputs'!$AQ$8:$AV$3003,5))</f>
        <v>-</v>
      </c>
      <c r="E944" s="44" t="str">
        <f>IF(MONTH(A944)=MONTH(A945),"-",VLOOKUP(A944,'F03 inputs'!$AQ$8:$AV$3003,6))</f>
        <v>-</v>
      </c>
      <c r="F944" s="32">
        <f>VLOOKUP(B944,'F03 inputs'!$AW$9:$AZ$3003,3)</f>
        <v>1.052076804791168E-3</v>
      </c>
      <c r="G944" s="32">
        <f>VLOOKUP(B944,'F03 inputs'!$AW$9:$AZ$3003,4)</f>
        <v>1.0307069294427196E-3</v>
      </c>
      <c r="I944" s="32">
        <f t="shared" si="84"/>
        <v>4.7814386757773421E-2</v>
      </c>
      <c r="J944" s="32">
        <f t="shared" si="85"/>
        <v>0.10706438675777341</v>
      </c>
      <c r="K944" s="88">
        <f t="shared" si="86"/>
        <v>0.10993008248572811</v>
      </c>
      <c r="M944" s="32">
        <f t="shared" si="87"/>
        <v>4.8123803835959003E-2</v>
      </c>
      <c r="N944" s="32">
        <f t="shared" si="88"/>
        <v>0.107373803835959</v>
      </c>
      <c r="O944" s="43">
        <f t="shared" si="89"/>
        <v>0.11025608727350988</v>
      </c>
      <c r="Q944" s="78"/>
      <c r="R944" s="75"/>
    </row>
    <row r="945" spans="1:18" ht="12.6" customHeight="1">
      <c r="A945" s="31">
        <v>39750</v>
      </c>
      <c r="B945" s="64" t="s">
        <v>74</v>
      </c>
      <c r="C945" s="90">
        <v>5.8550000000000005E-2</v>
      </c>
      <c r="D945" s="44" t="str">
        <f>IF(MONTH(A945)=MONTH(A946),"-",VLOOKUP(A945,'F03 inputs'!$AQ$8:$AV$3003,5))</f>
        <v>-</v>
      </c>
      <c r="E945" s="44" t="str">
        <f>IF(MONTH(A945)=MONTH(A946),"-",VLOOKUP(A945,'F03 inputs'!$AQ$8:$AV$3003,6))</f>
        <v>-</v>
      </c>
      <c r="F945" s="32">
        <f>VLOOKUP(B945,'F03 inputs'!$AW$9:$AZ$3003,3)</f>
        <v>1.052076804791168E-3</v>
      </c>
      <c r="G945" s="32">
        <f>VLOOKUP(B945,'F03 inputs'!$AW$9:$AZ$3003,4)</f>
        <v>1.0307069294427196E-3</v>
      </c>
      <c r="I945" s="32">
        <f t="shared" si="84"/>
        <v>4.8866463562564591E-2</v>
      </c>
      <c r="J945" s="32">
        <f t="shared" si="85"/>
        <v>0.1074164635625646</v>
      </c>
      <c r="K945" s="88">
        <f t="shared" si="86"/>
        <v>0.11030103772363642</v>
      </c>
      <c r="M945" s="32">
        <f t="shared" si="87"/>
        <v>4.915451076540172E-2</v>
      </c>
      <c r="N945" s="32">
        <f t="shared" si="88"/>
        <v>0.10770451076540172</v>
      </c>
      <c r="O945" s="43">
        <f t="shared" si="89"/>
        <v>0.11060457617520525</v>
      </c>
      <c r="Q945" s="78"/>
      <c r="R945" s="75"/>
    </row>
    <row r="946" spans="1:18" ht="12.6" customHeight="1">
      <c r="A946" s="31">
        <v>39751</v>
      </c>
      <c r="B946" s="64" t="s">
        <v>74</v>
      </c>
      <c r="C946" s="90">
        <v>5.885E-2</v>
      </c>
      <c r="D946" s="44" t="str">
        <f>IF(MONTH(A946)=MONTH(A947),"-",VLOOKUP(A946,'F03 inputs'!$AQ$8:$AV$3003,5))</f>
        <v>-</v>
      </c>
      <c r="E946" s="44" t="str">
        <f>IF(MONTH(A946)=MONTH(A947),"-",VLOOKUP(A946,'F03 inputs'!$AQ$8:$AV$3003,6))</f>
        <v>-</v>
      </c>
      <c r="F946" s="32">
        <f>VLOOKUP(B946,'F03 inputs'!$AW$9:$AZ$3003,3)</f>
        <v>1.052076804791168E-3</v>
      </c>
      <c r="G946" s="32">
        <f>VLOOKUP(B946,'F03 inputs'!$AW$9:$AZ$3003,4)</f>
        <v>1.0307069294427196E-3</v>
      </c>
      <c r="I946" s="32">
        <f t="shared" si="84"/>
        <v>4.9918540367355761E-2</v>
      </c>
      <c r="J946" s="32">
        <f t="shared" si="85"/>
        <v>0.10876854036735575</v>
      </c>
      <c r="K946" s="88">
        <f t="shared" si="86"/>
        <v>0.11172618921076705</v>
      </c>
      <c r="M946" s="32">
        <f t="shared" si="87"/>
        <v>5.0185217694844436E-2</v>
      </c>
      <c r="N946" s="32">
        <f t="shared" si="88"/>
        <v>0.10903521769484444</v>
      </c>
      <c r="O946" s="43">
        <f t="shared" si="89"/>
        <v>0.11200738736928484</v>
      </c>
      <c r="Q946" s="78"/>
      <c r="R946" s="75"/>
    </row>
    <row r="947" spans="1:18" ht="12.6" customHeight="1">
      <c r="A947" s="31">
        <v>39752</v>
      </c>
      <c r="B947" s="64" t="s">
        <v>74</v>
      </c>
      <c r="C947" s="90">
        <v>5.8250000000000003E-2</v>
      </c>
      <c r="D947" s="44">
        <f>IF(MONTH(A947)=MONTH(A948),"-",VLOOKUP(A947,'F03 inputs'!$AQ$8:$AV$3003,5))</f>
        <v>5.0970617172146897E-2</v>
      </c>
      <c r="E947" s="44">
        <f>IF(MONTH(A947)=MONTH(A948),"-",VLOOKUP(A947,'F03 inputs'!$AQ$8:$AV$3003,6))</f>
        <v>5.1215924624287208E-2</v>
      </c>
      <c r="F947" s="32">
        <f>VLOOKUP(B947,'F03 inputs'!$AW$9:$AZ$3003,3)</f>
        <v>1.052076804791168E-3</v>
      </c>
      <c r="G947" s="32">
        <f>VLOOKUP(B947,'F03 inputs'!$AW$9:$AZ$3003,4)</f>
        <v>1.0307069294427196E-3</v>
      </c>
      <c r="I947" s="32">
        <f t="shared" si="84"/>
        <v>5.0970617172146897E-2</v>
      </c>
      <c r="J947" s="32">
        <f t="shared" si="85"/>
        <v>0.1092206171721469</v>
      </c>
      <c r="K947" s="88">
        <f t="shared" si="86"/>
        <v>0.11220290297601299</v>
      </c>
      <c r="M947" s="32">
        <f t="shared" si="87"/>
        <v>5.1215924624287208E-2</v>
      </c>
      <c r="N947" s="32">
        <f t="shared" si="88"/>
        <v>0.10946592462428721</v>
      </c>
      <c r="O947" s="43">
        <f t="shared" si="89"/>
        <v>0.11246162178774965</v>
      </c>
      <c r="Q947" s="78"/>
      <c r="R947" s="75"/>
    </row>
    <row r="948" spans="1:18" ht="12.6" customHeight="1">
      <c r="A948" s="31">
        <v>39755</v>
      </c>
      <c r="B948" s="64" t="s">
        <v>75</v>
      </c>
      <c r="C948" s="90">
        <v>0.06</v>
      </c>
      <c r="D948" s="44" t="str">
        <f>IF(MONTH(A948)=MONTH(A949),"-",VLOOKUP(A948,'F03 inputs'!$AQ$8:$AV$3003,5))</f>
        <v>-</v>
      </c>
      <c r="E948" s="44" t="str">
        <f>IF(MONTH(A948)=MONTH(A949),"-",VLOOKUP(A948,'F03 inputs'!$AQ$8:$AV$3003,6))</f>
        <v>-</v>
      </c>
      <c r="F948" s="32">
        <f>VLOOKUP(B948,'F03 inputs'!$AW$9:$AZ$3003,3)</f>
        <v>1.3393562439622604E-3</v>
      </c>
      <c r="G948" s="32">
        <f>VLOOKUP(B948,'F03 inputs'!$AW$9:$AZ$3003,4)</f>
        <v>1.3331337334903579E-3</v>
      </c>
      <c r="I948" s="32">
        <f t="shared" si="84"/>
        <v>5.2309973416109157E-2</v>
      </c>
      <c r="J948" s="32">
        <f t="shared" si="85"/>
        <v>0.11230997341610915</v>
      </c>
      <c r="K948" s="88">
        <f t="shared" si="86"/>
        <v>0.11546335594829116</v>
      </c>
      <c r="M948" s="32">
        <f t="shared" si="87"/>
        <v>5.2549058357777567E-2</v>
      </c>
      <c r="N948" s="32">
        <f t="shared" si="88"/>
        <v>0.11254905835777756</v>
      </c>
      <c r="O948" s="43">
        <f t="shared" si="89"/>
        <v>0.1157158809920833</v>
      </c>
      <c r="Q948" s="78"/>
      <c r="R948" s="75"/>
    </row>
    <row r="949" spans="1:18" ht="12.6" customHeight="1">
      <c r="A949" s="31">
        <v>39756</v>
      </c>
      <c r="B949" s="64" t="s">
        <v>75</v>
      </c>
      <c r="C949" s="90">
        <v>5.8550000000000005E-2</v>
      </c>
      <c r="D949" s="44" t="str">
        <f>IF(MONTH(A949)=MONTH(A950),"-",VLOOKUP(A949,'F03 inputs'!$AQ$8:$AV$3003,5))</f>
        <v>-</v>
      </c>
      <c r="E949" s="44" t="str">
        <f>IF(MONTH(A949)=MONTH(A950),"-",VLOOKUP(A949,'F03 inputs'!$AQ$8:$AV$3003,6))</f>
        <v>-</v>
      </c>
      <c r="F949" s="32">
        <f>VLOOKUP(B949,'F03 inputs'!$AW$9:$AZ$3003,3)</f>
        <v>1.3393562439622604E-3</v>
      </c>
      <c r="G949" s="32">
        <f>VLOOKUP(B949,'F03 inputs'!$AW$9:$AZ$3003,4)</f>
        <v>1.3331337334903579E-3</v>
      </c>
      <c r="I949" s="32">
        <f t="shared" si="84"/>
        <v>5.3649329660071417E-2</v>
      </c>
      <c r="J949" s="32">
        <f t="shared" si="85"/>
        <v>0.11219932966007143</v>
      </c>
      <c r="K949" s="88">
        <f t="shared" si="86"/>
        <v>0.11534650205411401</v>
      </c>
      <c r="M949" s="32">
        <f t="shared" si="87"/>
        <v>5.3882192091267926E-2</v>
      </c>
      <c r="N949" s="32">
        <f t="shared" si="88"/>
        <v>0.11243219209126792</v>
      </c>
      <c r="O949" s="43">
        <f t="shared" si="89"/>
        <v>0.11559244154587978</v>
      </c>
      <c r="Q949" s="78"/>
      <c r="R949" s="75"/>
    </row>
    <row r="950" spans="1:18" ht="12.6" customHeight="1">
      <c r="A950" s="31">
        <v>39757</v>
      </c>
      <c r="B950" s="64" t="s">
        <v>75</v>
      </c>
      <c r="C950" s="90">
        <v>5.9249999999999997E-2</v>
      </c>
      <c r="D950" s="44" t="str">
        <f>IF(MONTH(A950)=MONTH(A951),"-",VLOOKUP(A950,'F03 inputs'!$AQ$8:$AV$3003,5))</f>
        <v>-</v>
      </c>
      <c r="E950" s="44" t="str">
        <f>IF(MONTH(A950)=MONTH(A951),"-",VLOOKUP(A950,'F03 inputs'!$AQ$8:$AV$3003,6))</f>
        <v>-</v>
      </c>
      <c r="F950" s="32">
        <f>VLOOKUP(B950,'F03 inputs'!$AW$9:$AZ$3003,3)</f>
        <v>1.3393562439622604E-3</v>
      </c>
      <c r="G950" s="32">
        <f>VLOOKUP(B950,'F03 inputs'!$AW$9:$AZ$3003,4)</f>
        <v>1.3331337334903579E-3</v>
      </c>
      <c r="I950" s="32">
        <f t="shared" si="84"/>
        <v>5.4988685904033677E-2</v>
      </c>
      <c r="J950" s="32">
        <f t="shared" si="85"/>
        <v>0.11423868590403367</v>
      </c>
      <c r="K950" s="88">
        <f t="shared" si="86"/>
        <v>0.11750130524330404</v>
      </c>
      <c r="M950" s="32">
        <f t="shared" si="87"/>
        <v>5.5215325824758285E-2</v>
      </c>
      <c r="N950" s="32">
        <f t="shared" si="88"/>
        <v>0.11446532582475828</v>
      </c>
      <c r="O950" s="43">
        <f t="shared" si="89"/>
        <v>0.1177409035288004</v>
      </c>
      <c r="Q950" s="78"/>
      <c r="R950" s="75"/>
    </row>
    <row r="951" spans="1:18" ht="12.6" customHeight="1">
      <c r="A951" s="31">
        <v>39758</v>
      </c>
      <c r="B951" s="64" t="s">
        <v>75</v>
      </c>
      <c r="C951" s="90">
        <v>5.765E-2</v>
      </c>
      <c r="D951" s="44" t="str">
        <f>IF(MONTH(A951)=MONTH(A952),"-",VLOOKUP(A951,'F03 inputs'!$AQ$8:$AV$3003,5))</f>
        <v>-</v>
      </c>
      <c r="E951" s="44" t="str">
        <f>IF(MONTH(A951)=MONTH(A952),"-",VLOOKUP(A951,'F03 inputs'!$AQ$8:$AV$3003,6))</f>
        <v>-</v>
      </c>
      <c r="F951" s="32">
        <f>VLOOKUP(B951,'F03 inputs'!$AW$9:$AZ$3003,3)</f>
        <v>1.3393562439622604E-3</v>
      </c>
      <c r="G951" s="32">
        <f>VLOOKUP(B951,'F03 inputs'!$AW$9:$AZ$3003,4)</f>
        <v>1.3331337334903579E-3</v>
      </c>
      <c r="I951" s="32">
        <f t="shared" si="84"/>
        <v>5.6328042147995937E-2</v>
      </c>
      <c r="J951" s="32">
        <f t="shared" si="85"/>
        <v>0.11397804214799594</v>
      </c>
      <c r="K951" s="88">
        <f t="shared" si="86"/>
        <v>0.11722579067096861</v>
      </c>
      <c r="M951" s="32">
        <f t="shared" si="87"/>
        <v>5.6548459558248644E-2</v>
      </c>
      <c r="N951" s="32">
        <f t="shared" si="88"/>
        <v>0.11419845955824864</v>
      </c>
      <c r="O951" s="43">
        <f t="shared" si="89"/>
        <v>0.11745878159961798</v>
      </c>
      <c r="Q951" s="78"/>
      <c r="R951" s="75"/>
    </row>
    <row r="952" spans="1:18" ht="12.6" customHeight="1">
      <c r="A952" s="31">
        <v>39759</v>
      </c>
      <c r="B952" s="64" t="s">
        <v>75</v>
      </c>
      <c r="C952" s="90">
        <v>5.8049999999999997E-2</v>
      </c>
      <c r="D952" s="44" t="str">
        <f>IF(MONTH(A952)=MONTH(A953),"-",VLOOKUP(A952,'F03 inputs'!$AQ$8:$AV$3003,5))</f>
        <v>-</v>
      </c>
      <c r="E952" s="44" t="str">
        <f>IF(MONTH(A952)=MONTH(A953),"-",VLOOKUP(A952,'F03 inputs'!$AQ$8:$AV$3003,6))</f>
        <v>-</v>
      </c>
      <c r="F952" s="32">
        <f>VLOOKUP(B952,'F03 inputs'!$AW$9:$AZ$3003,3)</f>
        <v>1.3393562439622604E-3</v>
      </c>
      <c r="G952" s="32">
        <f>VLOOKUP(B952,'F03 inputs'!$AW$9:$AZ$3003,4)</f>
        <v>1.3331337334903579E-3</v>
      </c>
      <c r="I952" s="32">
        <f t="shared" si="84"/>
        <v>5.7667398391958197E-2</v>
      </c>
      <c r="J952" s="32">
        <f t="shared" si="85"/>
        <v>0.11571739839195819</v>
      </c>
      <c r="K952" s="88">
        <f t="shared" si="86"/>
        <v>0.11906502746460901</v>
      </c>
      <c r="M952" s="32">
        <f t="shared" si="87"/>
        <v>5.7881593291739003E-2</v>
      </c>
      <c r="N952" s="32">
        <f t="shared" si="88"/>
        <v>0.11593159329173899</v>
      </c>
      <c r="O952" s="43">
        <f t="shared" si="89"/>
        <v>0.11929162687252948</v>
      </c>
      <c r="Q952" s="78"/>
      <c r="R952" s="75"/>
    </row>
    <row r="953" spans="1:18" ht="12.6" customHeight="1">
      <c r="A953" s="31">
        <v>39762</v>
      </c>
      <c r="B953" s="64" t="s">
        <v>75</v>
      </c>
      <c r="C953" s="90">
        <v>5.7849999999999999E-2</v>
      </c>
      <c r="D953" s="44" t="str">
        <f>IF(MONTH(A953)=MONTH(A954),"-",VLOOKUP(A953,'F03 inputs'!$AQ$8:$AV$3003,5))</f>
        <v>-</v>
      </c>
      <c r="E953" s="44" t="str">
        <f>IF(MONTH(A953)=MONTH(A954),"-",VLOOKUP(A953,'F03 inputs'!$AQ$8:$AV$3003,6))</f>
        <v>-</v>
      </c>
      <c r="F953" s="32">
        <f>VLOOKUP(B953,'F03 inputs'!$AW$9:$AZ$3003,3)</f>
        <v>1.3393562439622604E-3</v>
      </c>
      <c r="G953" s="32">
        <f>VLOOKUP(B953,'F03 inputs'!$AW$9:$AZ$3003,4)</f>
        <v>1.3331337334903579E-3</v>
      </c>
      <c r="I953" s="32">
        <f t="shared" si="84"/>
        <v>5.9006754635920457E-2</v>
      </c>
      <c r="J953" s="32">
        <f t="shared" si="85"/>
        <v>0.11685675463592046</v>
      </c>
      <c r="K953" s="88">
        <f t="shared" si="86"/>
        <v>0.12027062991193027</v>
      </c>
      <c r="M953" s="32">
        <f t="shared" si="87"/>
        <v>5.9214727025229362E-2</v>
      </c>
      <c r="N953" s="32">
        <f t="shared" si="88"/>
        <v>0.11706472702522935</v>
      </c>
      <c r="O953" s="43">
        <f t="shared" si="89"/>
        <v>0.1204907646036022</v>
      </c>
      <c r="Q953" s="78"/>
      <c r="R953" s="75"/>
    </row>
    <row r="954" spans="1:18" ht="12.6" customHeight="1">
      <c r="A954" s="31">
        <v>39763</v>
      </c>
      <c r="B954" s="64" t="s">
        <v>75</v>
      </c>
      <c r="C954" s="90">
        <v>5.6899999999999992E-2</v>
      </c>
      <c r="D954" s="44" t="str">
        <f>IF(MONTH(A954)=MONTH(A955),"-",VLOOKUP(A954,'F03 inputs'!$AQ$8:$AV$3003,5))</f>
        <v>-</v>
      </c>
      <c r="E954" s="44" t="str">
        <f>IF(MONTH(A954)=MONTH(A955),"-",VLOOKUP(A954,'F03 inputs'!$AQ$8:$AV$3003,6))</f>
        <v>-</v>
      </c>
      <c r="F954" s="32">
        <f>VLOOKUP(B954,'F03 inputs'!$AW$9:$AZ$3003,3)</f>
        <v>1.3393562439622604E-3</v>
      </c>
      <c r="G954" s="32">
        <f>VLOOKUP(B954,'F03 inputs'!$AW$9:$AZ$3003,4)</f>
        <v>1.3331337334903579E-3</v>
      </c>
      <c r="I954" s="32">
        <f t="shared" si="84"/>
        <v>6.0346110879882717E-2</v>
      </c>
      <c r="J954" s="32">
        <f t="shared" si="85"/>
        <v>0.11724611087988271</v>
      </c>
      <c r="K954" s="88">
        <f t="shared" si="86"/>
        <v>0.12068277350899725</v>
      </c>
      <c r="M954" s="32">
        <f t="shared" si="87"/>
        <v>6.0547860758719721E-2</v>
      </c>
      <c r="N954" s="32">
        <f t="shared" si="88"/>
        <v>0.11744786075871971</v>
      </c>
      <c r="O954" s="43">
        <f t="shared" si="89"/>
        <v>0.12089636075791965</v>
      </c>
      <c r="Q954" s="78"/>
      <c r="R954" s="75"/>
    </row>
    <row r="955" spans="1:18" ht="12.6" customHeight="1">
      <c r="A955" s="31">
        <v>39764</v>
      </c>
      <c r="B955" s="64" t="s">
        <v>75</v>
      </c>
      <c r="C955" s="90">
        <v>5.7300000000000004E-2</v>
      </c>
      <c r="D955" s="44" t="str">
        <f>IF(MONTH(A955)=MONTH(A956),"-",VLOOKUP(A955,'F03 inputs'!$AQ$8:$AV$3003,5))</f>
        <v>-</v>
      </c>
      <c r="E955" s="44" t="str">
        <f>IF(MONTH(A955)=MONTH(A956),"-",VLOOKUP(A955,'F03 inputs'!$AQ$8:$AV$3003,6))</f>
        <v>-</v>
      </c>
      <c r="F955" s="32">
        <f>VLOOKUP(B955,'F03 inputs'!$AW$9:$AZ$3003,3)</f>
        <v>1.3393562439622604E-3</v>
      </c>
      <c r="G955" s="32">
        <f>VLOOKUP(B955,'F03 inputs'!$AW$9:$AZ$3003,4)</f>
        <v>1.3331337334903579E-3</v>
      </c>
      <c r="I955" s="32">
        <f t="shared" si="84"/>
        <v>6.1685467123844977E-2</v>
      </c>
      <c r="J955" s="32">
        <f t="shared" si="85"/>
        <v>0.11898546712384497</v>
      </c>
      <c r="K955" s="88">
        <f t="shared" si="86"/>
        <v>0.1225248524705147</v>
      </c>
      <c r="M955" s="32">
        <f t="shared" si="87"/>
        <v>6.188099449221008E-2</v>
      </c>
      <c r="N955" s="32">
        <f t="shared" si="88"/>
        <v>0.11918099449221009</v>
      </c>
      <c r="O955" s="43">
        <f t="shared" si="89"/>
        <v>0.12273202185424803</v>
      </c>
      <c r="Q955" s="78"/>
      <c r="R955" s="75"/>
    </row>
    <row r="956" spans="1:18" ht="12.6" customHeight="1">
      <c r="A956" s="31">
        <v>39765</v>
      </c>
      <c r="B956" s="64" t="s">
        <v>75</v>
      </c>
      <c r="C956" s="90">
        <v>5.57E-2</v>
      </c>
      <c r="D956" s="44" t="str">
        <f>IF(MONTH(A956)=MONTH(A957),"-",VLOOKUP(A956,'F03 inputs'!$AQ$8:$AV$3003,5))</f>
        <v>-</v>
      </c>
      <c r="E956" s="44" t="str">
        <f>IF(MONTH(A956)=MONTH(A957),"-",VLOOKUP(A956,'F03 inputs'!$AQ$8:$AV$3003,6))</f>
        <v>-</v>
      </c>
      <c r="F956" s="32">
        <f>VLOOKUP(B956,'F03 inputs'!$AW$9:$AZ$3003,3)</f>
        <v>1.3393562439622604E-3</v>
      </c>
      <c r="G956" s="32">
        <f>VLOOKUP(B956,'F03 inputs'!$AW$9:$AZ$3003,4)</f>
        <v>1.3331337334903579E-3</v>
      </c>
      <c r="I956" s="32">
        <f t="shared" si="84"/>
        <v>6.3024823367807237E-2</v>
      </c>
      <c r="J956" s="32">
        <f t="shared" si="85"/>
        <v>0.11872482336780724</v>
      </c>
      <c r="K956" s="88">
        <f t="shared" si="86"/>
        <v>0.12224871928873626</v>
      </c>
      <c r="M956" s="32">
        <f t="shared" si="87"/>
        <v>6.3214128225700439E-2</v>
      </c>
      <c r="N956" s="32">
        <f t="shared" si="88"/>
        <v>0.11891412822570044</v>
      </c>
      <c r="O956" s="43">
        <f t="shared" si="89"/>
        <v>0.12244927069861999</v>
      </c>
      <c r="Q956" s="78"/>
      <c r="R956" s="75"/>
    </row>
    <row r="957" spans="1:18" ht="12.6" customHeight="1">
      <c r="A957" s="31">
        <v>39766</v>
      </c>
      <c r="B957" s="64" t="s">
        <v>75</v>
      </c>
      <c r="C957" s="90">
        <v>5.6500000000000002E-2</v>
      </c>
      <c r="D957" s="44" t="str">
        <f>IF(MONTH(A957)=MONTH(A958),"-",VLOOKUP(A957,'F03 inputs'!$AQ$8:$AV$3003,5))</f>
        <v>-</v>
      </c>
      <c r="E957" s="44" t="str">
        <f>IF(MONTH(A957)=MONTH(A958),"-",VLOOKUP(A957,'F03 inputs'!$AQ$8:$AV$3003,6))</f>
        <v>-</v>
      </c>
      <c r="F957" s="32">
        <f>VLOOKUP(B957,'F03 inputs'!$AW$9:$AZ$3003,3)</f>
        <v>1.3393562439622604E-3</v>
      </c>
      <c r="G957" s="32">
        <f>VLOOKUP(B957,'F03 inputs'!$AW$9:$AZ$3003,4)</f>
        <v>1.3331337334903579E-3</v>
      </c>
      <c r="I957" s="32">
        <f t="shared" si="84"/>
        <v>6.4364179611769504E-2</v>
      </c>
      <c r="J957" s="32">
        <f t="shared" si="85"/>
        <v>0.12086417961176951</v>
      </c>
      <c r="K957" s="88">
        <f t="shared" si="86"/>
        <v>0.12451621709007599</v>
      </c>
      <c r="M957" s="32">
        <f t="shared" si="87"/>
        <v>6.4547261959190791E-2</v>
      </c>
      <c r="N957" s="32">
        <f t="shared" si="88"/>
        <v>0.1210472619591908</v>
      </c>
      <c r="O957" s="43">
        <f t="shared" si="89"/>
        <v>0.12471037186614486</v>
      </c>
      <c r="Q957" s="78"/>
      <c r="R957" s="75"/>
    </row>
    <row r="958" spans="1:18" ht="12.6" customHeight="1">
      <c r="A958" s="31">
        <v>39769</v>
      </c>
      <c r="B958" s="64" t="s">
        <v>75</v>
      </c>
      <c r="C958" s="90">
        <v>5.595E-2</v>
      </c>
      <c r="D958" s="44" t="str">
        <f>IF(MONTH(A958)=MONTH(A959),"-",VLOOKUP(A958,'F03 inputs'!$AQ$8:$AV$3003,5))</f>
        <v>-</v>
      </c>
      <c r="E958" s="44" t="str">
        <f>IF(MONTH(A958)=MONTH(A959),"-",VLOOKUP(A958,'F03 inputs'!$AQ$8:$AV$3003,6))</f>
        <v>-</v>
      </c>
      <c r="F958" s="32">
        <f>VLOOKUP(B958,'F03 inputs'!$AW$9:$AZ$3003,3)</f>
        <v>1.3393562439622604E-3</v>
      </c>
      <c r="G958" s="32">
        <f>VLOOKUP(B958,'F03 inputs'!$AW$9:$AZ$3003,4)</f>
        <v>1.3331337334903579E-3</v>
      </c>
      <c r="I958" s="32">
        <f t="shared" si="84"/>
        <v>6.5703535855731771E-2</v>
      </c>
      <c r="J958" s="32">
        <f t="shared" si="85"/>
        <v>0.12165353585573177</v>
      </c>
      <c r="K958" s="88">
        <f t="shared" si="86"/>
        <v>0.12535343155228196</v>
      </c>
      <c r="M958" s="32">
        <f t="shared" si="87"/>
        <v>6.5880395692681143E-2</v>
      </c>
      <c r="N958" s="32">
        <f t="shared" si="88"/>
        <v>0.12183039569268114</v>
      </c>
      <c r="O958" s="43">
        <f t="shared" si="89"/>
        <v>0.12554105702133977</v>
      </c>
      <c r="Q958" s="78"/>
      <c r="R958" s="75"/>
    </row>
    <row r="959" spans="1:18" ht="12.6" customHeight="1">
      <c r="A959" s="31">
        <v>39770</v>
      </c>
      <c r="B959" s="64" t="s">
        <v>75</v>
      </c>
      <c r="C959" s="90">
        <v>5.5500000000000001E-2</v>
      </c>
      <c r="D959" s="44" t="str">
        <f>IF(MONTH(A959)=MONTH(A960),"-",VLOOKUP(A959,'F03 inputs'!$AQ$8:$AV$3003,5))</f>
        <v>-</v>
      </c>
      <c r="E959" s="44" t="str">
        <f>IF(MONTH(A959)=MONTH(A960),"-",VLOOKUP(A959,'F03 inputs'!$AQ$8:$AV$3003,6))</f>
        <v>-</v>
      </c>
      <c r="F959" s="32">
        <f>VLOOKUP(B959,'F03 inputs'!$AW$9:$AZ$3003,3)</f>
        <v>1.3393562439622604E-3</v>
      </c>
      <c r="G959" s="32">
        <f>VLOOKUP(B959,'F03 inputs'!$AW$9:$AZ$3003,4)</f>
        <v>1.3331337334903579E-3</v>
      </c>
      <c r="I959" s="32">
        <f t="shared" si="84"/>
        <v>6.7042892099694038E-2</v>
      </c>
      <c r="J959" s="32">
        <f t="shared" si="85"/>
        <v>0.12254289209969405</v>
      </c>
      <c r="K959" s="88">
        <f t="shared" si="86"/>
        <v>0.12629708220073321</v>
      </c>
      <c r="M959" s="32">
        <f t="shared" si="87"/>
        <v>6.7213529426171495E-2</v>
      </c>
      <c r="N959" s="32">
        <f t="shared" si="88"/>
        <v>0.1227135294261715</v>
      </c>
      <c r="O959" s="43">
        <f t="shared" si="89"/>
        <v>0.12647818200222849</v>
      </c>
      <c r="Q959" s="78"/>
      <c r="R959" s="75"/>
    </row>
    <row r="960" spans="1:18" ht="12.6" customHeight="1">
      <c r="A960" s="31">
        <v>39771</v>
      </c>
      <c r="B960" s="64" t="s">
        <v>75</v>
      </c>
      <c r="C960" s="90">
        <v>5.4349999999999996E-2</v>
      </c>
      <c r="D960" s="44" t="str">
        <f>IF(MONTH(A960)=MONTH(A961),"-",VLOOKUP(A960,'F03 inputs'!$AQ$8:$AV$3003,5))</f>
        <v>-</v>
      </c>
      <c r="E960" s="44" t="str">
        <f>IF(MONTH(A960)=MONTH(A961),"-",VLOOKUP(A960,'F03 inputs'!$AQ$8:$AV$3003,6))</f>
        <v>-</v>
      </c>
      <c r="F960" s="32">
        <f>VLOOKUP(B960,'F03 inputs'!$AW$9:$AZ$3003,3)</f>
        <v>1.3393562439622604E-3</v>
      </c>
      <c r="G960" s="32">
        <f>VLOOKUP(B960,'F03 inputs'!$AW$9:$AZ$3003,4)</f>
        <v>1.3331337334903579E-3</v>
      </c>
      <c r="I960" s="32">
        <f t="shared" si="84"/>
        <v>6.8382248343656304E-2</v>
      </c>
      <c r="J960" s="32">
        <f t="shared" si="85"/>
        <v>0.1227322483436563</v>
      </c>
      <c r="K960" s="88">
        <f t="shared" si="86"/>
        <v>0.1264980495395287</v>
      </c>
      <c r="M960" s="32">
        <f t="shared" si="87"/>
        <v>6.8546663159661847E-2</v>
      </c>
      <c r="N960" s="32">
        <f t="shared" si="88"/>
        <v>0.12289666315966184</v>
      </c>
      <c r="O960" s="43">
        <f t="shared" si="89"/>
        <v>0.12667256061360654</v>
      </c>
      <c r="Q960" s="78"/>
      <c r="R960" s="75"/>
    </row>
    <row r="961" spans="1:18" ht="12.6" customHeight="1">
      <c r="A961" s="31">
        <v>39772</v>
      </c>
      <c r="B961" s="64" t="s">
        <v>75</v>
      </c>
      <c r="C961" s="90">
        <v>5.3350000000000002E-2</v>
      </c>
      <c r="D961" s="44" t="str">
        <f>IF(MONTH(A961)=MONTH(A962),"-",VLOOKUP(A961,'F03 inputs'!$AQ$8:$AV$3003,5))</f>
        <v>-</v>
      </c>
      <c r="E961" s="44" t="str">
        <f>IF(MONTH(A961)=MONTH(A962),"-",VLOOKUP(A961,'F03 inputs'!$AQ$8:$AV$3003,6))</f>
        <v>-</v>
      </c>
      <c r="F961" s="32">
        <f>VLOOKUP(B961,'F03 inputs'!$AW$9:$AZ$3003,3)</f>
        <v>1.3393562439622604E-3</v>
      </c>
      <c r="G961" s="32">
        <f>VLOOKUP(B961,'F03 inputs'!$AW$9:$AZ$3003,4)</f>
        <v>1.3331337334903579E-3</v>
      </c>
      <c r="I961" s="32">
        <f t="shared" si="84"/>
        <v>6.9721604587618571E-2</v>
      </c>
      <c r="J961" s="32">
        <f t="shared" si="85"/>
        <v>0.12307160458761857</v>
      </c>
      <c r="K961" s="88">
        <f t="shared" si="86"/>
        <v>0.12685825955156127</v>
      </c>
      <c r="M961" s="32">
        <f t="shared" si="87"/>
        <v>6.9879796893152199E-2</v>
      </c>
      <c r="N961" s="32">
        <f t="shared" si="88"/>
        <v>0.12322979689315219</v>
      </c>
      <c r="O961" s="43">
        <f t="shared" si="89"/>
        <v>0.12702619260373416</v>
      </c>
      <c r="Q961" s="78"/>
      <c r="R961" s="75"/>
    </row>
    <row r="962" spans="1:18" ht="12.6" customHeight="1">
      <c r="A962" s="31">
        <v>39773</v>
      </c>
      <c r="B962" s="64" t="s">
        <v>75</v>
      </c>
      <c r="C962" s="90">
        <v>5.1799999999999999E-2</v>
      </c>
      <c r="D962" s="44" t="str">
        <f>IF(MONTH(A962)=MONTH(A963),"-",VLOOKUP(A962,'F03 inputs'!$AQ$8:$AV$3003,5))</f>
        <v>-</v>
      </c>
      <c r="E962" s="44" t="str">
        <f>IF(MONTH(A962)=MONTH(A963),"-",VLOOKUP(A962,'F03 inputs'!$AQ$8:$AV$3003,6))</f>
        <v>-</v>
      </c>
      <c r="F962" s="32">
        <f>VLOOKUP(B962,'F03 inputs'!$AW$9:$AZ$3003,3)</f>
        <v>1.3393562439622604E-3</v>
      </c>
      <c r="G962" s="32">
        <f>VLOOKUP(B962,'F03 inputs'!$AW$9:$AZ$3003,4)</f>
        <v>1.3331337334903579E-3</v>
      </c>
      <c r="I962" s="32">
        <f t="shared" si="84"/>
        <v>7.1060960831580838E-2</v>
      </c>
      <c r="J962" s="32">
        <f t="shared" si="85"/>
        <v>0.12286096083158084</v>
      </c>
      <c r="K962" s="88">
        <f t="shared" si="86"/>
        <v>0.12663466475569551</v>
      </c>
      <c r="M962" s="32">
        <f t="shared" si="87"/>
        <v>7.1212930626642551E-2</v>
      </c>
      <c r="N962" s="32">
        <f t="shared" si="88"/>
        <v>0.12301293062664255</v>
      </c>
      <c r="O962" s="43">
        <f t="shared" si="89"/>
        <v>0.12679597590198144</v>
      </c>
      <c r="Q962" s="78"/>
      <c r="R962" s="75"/>
    </row>
    <row r="963" spans="1:18" ht="12.6" customHeight="1">
      <c r="A963" s="31">
        <v>39776</v>
      </c>
      <c r="B963" s="64" t="s">
        <v>75</v>
      </c>
      <c r="C963" s="90">
        <v>5.1550000000000006E-2</v>
      </c>
      <c r="D963" s="44" t="str">
        <f>IF(MONTH(A963)=MONTH(A964),"-",VLOOKUP(A963,'F03 inputs'!$AQ$8:$AV$3003,5))</f>
        <v>-</v>
      </c>
      <c r="E963" s="44" t="str">
        <f>IF(MONTH(A963)=MONTH(A964),"-",VLOOKUP(A963,'F03 inputs'!$AQ$8:$AV$3003,6))</f>
        <v>-</v>
      </c>
      <c r="F963" s="32">
        <f>VLOOKUP(B963,'F03 inputs'!$AW$9:$AZ$3003,3)</f>
        <v>1.3393562439622604E-3</v>
      </c>
      <c r="G963" s="32">
        <f>VLOOKUP(B963,'F03 inputs'!$AW$9:$AZ$3003,4)</f>
        <v>1.3331337334903579E-3</v>
      </c>
      <c r="I963" s="32">
        <f t="shared" si="84"/>
        <v>7.2400317075543105E-2</v>
      </c>
      <c r="J963" s="32">
        <f t="shared" si="85"/>
        <v>0.1239503170755431</v>
      </c>
      <c r="K963" s="88">
        <f t="shared" si="86"/>
        <v>0.1277912373513248</v>
      </c>
      <c r="M963" s="32">
        <f t="shared" si="87"/>
        <v>7.2546064360132903E-2</v>
      </c>
      <c r="N963" s="32">
        <f t="shared" si="88"/>
        <v>0.1240960643601329</v>
      </c>
      <c r="O963" s="43">
        <f t="shared" si="89"/>
        <v>0.12794602265755151</v>
      </c>
      <c r="Q963" s="78"/>
      <c r="R963" s="75"/>
    </row>
    <row r="964" spans="1:18" ht="12.6" customHeight="1">
      <c r="A964" s="31">
        <v>39777</v>
      </c>
      <c r="B964" s="64" t="s">
        <v>75</v>
      </c>
      <c r="C964" s="90">
        <v>5.2300000000000006E-2</v>
      </c>
      <c r="D964" s="44" t="str">
        <f>IF(MONTH(A964)=MONTH(A965),"-",VLOOKUP(A964,'F03 inputs'!$AQ$8:$AV$3003,5))</f>
        <v>-</v>
      </c>
      <c r="E964" s="44" t="str">
        <f>IF(MONTH(A964)=MONTH(A965),"-",VLOOKUP(A964,'F03 inputs'!$AQ$8:$AV$3003,6))</f>
        <v>-</v>
      </c>
      <c r="F964" s="32">
        <f>VLOOKUP(B964,'F03 inputs'!$AW$9:$AZ$3003,3)</f>
        <v>1.3393562439622604E-3</v>
      </c>
      <c r="G964" s="32">
        <f>VLOOKUP(B964,'F03 inputs'!$AW$9:$AZ$3003,4)</f>
        <v>1.3331337334903579E-3</v>
      </c>
      <c r="I964" s="32">
        <f t="shared" si="84"/>
        <v>7.3739673319505372E-2</v>
      </c>
      <c r="J964" s="32">
        <f t="shared" si="85"/>
        <v>0.12603967331950539</v>
      </c>
      <c r="K964" s="88">
        <f t="shared" si="86"/>
        <v>0.1300111731321274</v>
      </c>
      <c r="M964" s="32">
        <f t="shared" si="87"/>
        <v>7.3879198093623255E-2</v>
      </c>
      <c r="N964" s="32">
        <f t="shared" si="88"/>
        <v>0.12617919809362327</v>
      </c>
      <c r="O964" s="43">
        <f t="shared" si="89"/>
        <v>0.13015949560151086</v>
      </c>
      <c r="Q964" s="78"/>
      <c r="R964" s="75"/>
    </row>
    <row r="965" spans="1:18" ht="12.6" customHeight="1">
      <c r="A965" s="31">
        <v>39778</v>
      </c>
      <c r="B965" s="64" t="s">
        <v>75</v>
      </c>
      <c r="C965" s="90">
        <v>5.1399999999999994E-2</v>
      </c>
      <c r="D965" s="44" t="str">
        <f>IF(MONTH(A965)=MONTH(A966),"-",VLOOKUP(A965,'F03 inputs'!$AQ$8:$AV$3003,5))</f>
        <v>-</v>
      </c>
      <c r="E965" s="44" t="str">
        <f>IF(MONTH(A965)=MONTH(A966),"-",VLOOKUP(A965,'F03 inputs'!$AQ$8:$AV$3003,6))</f>
        <v>-</v>
      </c>
      <c r="F965" s="32">
        <f>VLOOKUP(B965,'F03 inputs'!$AW$9:$AZ$3003,3)</f>
        <v>1.3393562439622604E-3</v>
      </c>
      <c r="G965" s="32">
        <f>VLOOKUP(B965,'F03 inputs'!$AW$9:$AZ$3003,4)</f>
        <v>1.3331337334903579E-3</v>
      </c>
      <c r="I965" s="32">
        <f t="shared" si="84"/>
        <v>7.5079029563467639E-2</v>
      </c>
      <c r="J965" s="32">
        <f t="shared" si="85"/>
        <v>0.12647902956346763</v>
      </c>
      <c r="K965" s="88">
        <f t="shared" si="86"/>
        <v>0.13047826579329658</v>
      </c>
      <c r="M965" s="32">
        <f t="shared" si="87"/>
        <v>7.5212331827113607E-2</v>
      </c>
      <c r="N965" s="32">
        <f t="shared" si="88"/>
        <v>0.12661233182711359</v>
      </c>
      <c r="O965" s="43">
        <f t="shared" si="89"/>
        <v>0.13062000246978833</v>
      </c>
      <c r="Q965" s="78"/>
      <c r="R965" s="75"/>
    </row>
    <row r="966" spans="1:18" ht="12.6" customHeight="1">
      <c r="A966" s="31">
        <v>39779</v>
      </c>
      <c r="B966" s="64" t="s">
        <v>75</v>
      </c>
      <c r="C966" s="90">
        <v>5.1799999999999999E-2</v>
      </c>
      <c r="D966" s="44" t="str">
        <f>IF(MONTH(A966)=MONTH(A967),"-",VLOOKUP(A966,'F03 inputs'!$AQ$8:$AV$3003,5))</f>
        <v>-</v>
      </c>
      <c r="E966" s="44" t="str">
        <f>IF(MONTH(A966)=MONTH(A967),"-",VLOOKUP(A966,'F03 inputs'!$AQ$8:$AV$3003,6))</f>
        <v>-</v>
      </c>
      <c r="F966" s="32">
        <f>VLOOKUP(B966,'F03 inputs'!$AW$9:$AZ$3003,3)</f>
        <v>1.3393562439622604E-3</v>
      </c>
      <c r="G966" s="32">
        <f>VLOOKUP(B966,'F03 inputs'!$AW$9:$AZ$3003,4)</f>
        <v>1.3331337334903579E-3</v>
      </c>
      <c r="I966" s="32">
        <f t="shared" ref="I966:I1029" si="90">IF(D966&lt;&gt;"-",D966,I965+F966)</f>
        <v>7.6418385807429906E-2</v>
      </c>
      <c r="J966" s="32">
        <f t="shared" ref="J966:J1029" si="91">C966+I966</f>
        <v>0.12821838580742989</v>
      </c>
      <c r="K966" s="88">
        <f t="shared" ref="K966:K1029" si="92">EFFECT(J966,2)</f>
        <v>0.13232837442219569</v>
      </c>
      <c r="M966" s="32">
        <f t="shared" ref="M966:M1029" si="93">IF(E966&lt;&gt;"-",E966,M965+G966)</f>
        <v>7.6545465560603959E-2</v>
      </c>
      <c r="N966" s="32">
        <f t="shared" ref="N966:N1029" si="94">C966+M966</f>
        <v>0.12834546556060394</v>
      </c>
      <c r="O966" s="43">
        <f t="shared" ref="O966:O1029" si="95">EFFECT(N966,2)</f>
        <v>0.13246360519309586</v>
      </c>
      <c r="Q966" s="78"/>
      <c r="R966" s="75"/>
    </row>
    <row r="967" spans="1:18" ht="12.6" customHeight="1">
      <c r="A967" s="31">
        <v>39780</v>
      </c>
      <c r="B967" s="64" t="s">
        <v>75</v>
      </c>
      <c r="C967" s="90">
        <v>5.0949999999999995E-2</v>
      </c>
      <c r="D967" s="44">
        <f>IF(MONTH(A967)=MONTH(A968),"-",VLOOKUP(A967,'F03 inputs'!$AQ$8:$AV$3003,5))</f>
        <v>7.7757742051392104E-2</v>
      </c>
      <c r="E967" s="44">
        <f>IF(MONTH(A967)=MONTH(A968),"-",VLOOKUP(A967,'F03 inputs'!$AQ$8:$AV$3003,6))</f>
        <v>7.7878599294094367E-2</v>
      </c>
      <c r="F967" s="32">
        <f>VLOOKUP(B967,'F03 inputs'!$AW$9:$AZ$3003,3)</f>
        <v>1.3393562439622604E-3</v>
      </c>
      <c r="G967" s="32">
        <f>VLOOKUP(B967,'F03 inputs'!$AW$9:$AZ$3003,4)</f>
        <v>1.3331337334903579E-3</v>
      </c>
      <c r="I967" s="32">
        <f t="shared" si="90"/>
        <v>7.7757742051392104E-2</v>
      </c>
      <c r="J967" s="32">
        <f t="shared" si="91"/>
        <v>0.1287077420513921</v>
      </c>
      <c r="K967" s="88">
        <f t="shared" si="92"/>
        <v>0.13284916276738423</v>
      </c>
      <c r="M967" s="32">
        <f t="shared" si="93"/>
        <v>7.7878599294094367E-2</v>
      </c>
      <c r="N967" s="32">
        <f t="shared" si="94"/>
        <v>0.12882859929409435</v>
      </c>
      <c r="O967" s="43">
        <f t="shared" si="95"/>
        <v>0.13297780129311376</v>
      </c>
      <c r="Q967" s="78"/>
      <c r="R967" s="75"/>
    </row>
    <row r="968" spans="1:18" ht="12.6" customHeight="1">
      <c r="A968" s="31">
        <v>39783</v>
      </c>
      <c r="B968" s="64" t="s">
        <v>76</v>
      </c>
      <c r="C968" s="90">
        <v>5.04E-2</v>
      </c>
      <c r="D968" s="44" t="str">
        <f>IF(MONTH(A968)=MONTH(A969),"-",VLOOKUP(A968,'F03 inputs'!$AQ$8:$AV$3003,5))</f>
        <v>-</v>
      </c>
      <c r="E968" s="44" t="str">
        <f>IF(MONTH(A968)=MONTH(A969),"-",VLOOKUP(A968,'F03 inputs'!$AQ$8:$AV$3003,6))</f>
        <v>-</v>
      </c>
      <c r="F968" s="32">
        <f>VLOOKUP(B968,'F03 inputs'!$AW$9:$AZ$3003,3)</f>
        <v>5.7001998347060948E-4</v>
      </c>
      <c r="G968" s="32">
        <f>VLOOKUP(B968,'F03 inputs'!$AW$9:$AZ$3003,4)</f>
        <v>6.66195219506767E-4</v>
      </c>
      <c r="I968" s="32">
        <f t="shared" si="90"/>
        <v>7.8327762034862719E-2</v>
      </c>
      <c r="J968" s="32">
        <f t="shared" si="91"/>
        <v>0.12872776203486272</v>
      </c>
      <c r="K968" s="88">
        <f t="shared" si="92"/>
        <v>0.13287047121448881</v>
      </c>
      <c r="M968" s="32">
        <f t="shared" si="93"/>
        <v>7.8544794513601135E-2</v>
      </c>
      <c r="N968" s="32">
        <f t="shared" si="94"/>
        <v>0.12894479451360114</v>
      </c>
      <c r="O968" s="43">
        <f t="shared" si="95"/>
        <v>0.13310148452164006</v>
      </c>
      <c r="Q968" s="78"/>
      <c r="R968" s="75"/>
    </row>
    <row r="969" spans="1:18" ht="12.6" customHeight="1">
      <c r="A969" s="31">
        <v>39784</v>
      </c>
      <c r="B969" s="64" t="s">
        <v>76</v>
      </c>
      <c r="C969" s="90">
        <v>4.8750000000000002E-2</v>
      </c>
      <c r="D969" s="44" t="str">
        <f>IF(MONTH(A969)=MONTH(A970),"-",VLOOKUP(A969,'F03 inputs'!$AQ$8:$AV$3003,5))</f>
        <v>-</v>
      </c>
      <c r="E969" s="44" t="str">
        <f>IF(MONTH(A969)=MONTH(A970),"-",VLOOKUP(A969,'F03 inputs'!$AQ$8:$AV$3003,6))</f>
        <v>-</v>
      </c>
      <c r="F969" s="32">
        <f>VLOOKUP(B969,'F03 inputs'!$AW$9:$AZ$3003,3)</f>
        <v>5.7001998347060948E-4</v>
      </c>
      <c r="G969" s="32">
        <f>VLOOKUP(B969,'F03 inputs'!$AW$9:$AZ$3003,4)</f>
        <v>6.66195219506767E-4</v>
      </c>
      <c r="I969" s="32">
        <f t="shared" si="90"/>
        <v>7.8897782018333334E-2</v>
      </c>
      <c r="J969" s="32">
        <f t="shared" si="91"/>
        <v>0.12764778201833332</v>
      </c>
      <c r="K969" s="88">
        <f t="shared" si="92"/>
        <v>0.13172127108188314</v>
      </c>
      <c r="M969" s="32">
        <f t="shared" si="93"/>
        <v>7.9210989733107903E-2</v>
      </c>
      <c r="N969" s="32">
        <f t="shared" si="94"/>
        <v>0.1279609897331079</v>
      </c>
      <c r="O969" s="43">
        <f t="shared" si="95"/>
        <v>0.13205449345647691</v>
      </c>
      <c r="Q969" s="78"/>
      <c r="R969" s="75"/>
    </row>
    <row r="970" spans="1:18" ht="12.6" customHeight="1">
      <c r="A970" s="31">
        <v>39785</v>
      </c>
      <c r="B970" s="64" t="s">
        <v>76</v>
      </c>
      <c r="C970" s="90">
        <v>4.9000000000000002E-2</v>
      </c>
      <c r="D970" s="44" t="str">
        <f>IF(MONTH(A970)=MONTH(A971),"-",VLOOKUP(A970,'F03 inputs'!$AQ$8:$AV$3003,5))</f>
        <v>-</v>
      </c>
      <c r="E970" s="44" t="str">
        <f>IF(MONTH(A970)=MONTH(A971),"-",VLOOKUP(A970,'F03 inputs'!$AQ$8:$AV$3003,6))</f>
        <v>-</v>
      </c>
      <c r="F970" s="32">
        <f>VLOOKUP(B970,'F03 inputs'!$AW$9:$AZ$3003,3)</f>
        <v>5.7001998347060948E-4</v>
      </c>
      <c r="G970" s="32">
        <f>VLOOKUP(B970,'F03 inputs'!$AW$9:$AZ$3003,4)</f>
        <v>6.66195219506767E-4</v>
      </c>
      <c r="I970" s="32">
        <f t="shared" si="90"/>
        <v>7.946780200180395E-2</v>
      </c>
      <c r="J970" s="32">
        <f t="shared" si="91"/>
        <v>0.12846780200180397</v>
      </c>
      <c r="K970" s="88">
        <f t="shared" si="92"/>
        <v>0.13259379603959798</v>
      </c>
      <c r="M970" s="32">
        <f t="shared" si="93"/>
        <v>7.9877184952614672E-2</v>
      </c>
      <c r="N970" s="32">
        <f t="shared" si="94"/>
        <v>0.12887718495261469</v>
      </c>
      <c r="O970" s="43">
        <f t="shared" si="95"/>
        <v>0.13302951715294231</v>
      </c>
      <c r="Q970" s="78"/>
      <c r="R970" s="75"/>
    </row>
    <row r="971" spans="1:18" ht="12.6" customHeight="1">
      <c r="A971" s="31">
        <v>39786</v>
      </c>
      <c r="B971" s="64" t="s">
        <v>76</v>
      </c>
      <c r="C971" s="90">
        <v>4.8149999999999998E-2</v>
      </c>
      <c r="D971" s="44" t="str">
        <f>IF(MONTH(A971)=MONTH(A972),"-",VLOOKUP(A971,'F03 inputs'!$AQ$8:$AV$3003,5))</f>
        <v>-</v>
      </c>
      <c r="E971" s="44" t="str">
        <f>IF(MONTH(A971)=MONTH(A972),"-",VLOOKUP(A971,'F03 inputs'!$AQ$8:$AV$3003,6))</f>
        <v>-</v>
      </c>
      <c r="F971" s="32">
        <f>VLOOKUP(B971,'F03 inputs'!$AW$9:$AZ$3003,3)</f>
        <v>5.7001998347060948E-4</v>
      </c>
      <c r="G971" s="32">
        <f>VLOOKUP(B971,'F03 inputs'!$AW$9:$AZ$3003,4)</f>
        <v>6.66195219506767E-4</v>
      </c>
      <c r="I971" s="32">
        <f t="shared" si="90"/>
        <v>8.0037821985274565E-2</v>
      </c>
      <c r="J971" s="32">
        <f t="shared" si="91"/>
        <v>0.12818782198527456</v>
      </c>
      <c r="K971" s="88">
        <f t="shared" si="92"/>
        <v>0.1322958514116066</v>
      </c>
      <c r="M971" s="32">
        <f t="shared" si="93"/>
        <v>8.054338017212144E-2</v>
      </c>
      <c r="N971" s="32">
        <f t="shared" si="94"/>
        <v>0.12869338017212145</v>
      </c>
      <c r="O971" s="43">
        <f t="shared" si="95"/>
        <v>0.13283387669715307</v>
      </c>
      <c r="Q971" s="78"/>
      <c r="R971" s="75"/>
    </row>
    <row r="972" spans="1:18" ht="12.6" customHeight="1">
      <c r="A972" s="31">
        <v>39787</v>
      </c>
      <c r="B972" s="64" t="s">
        <v>76</v>
      </c>
      <c r="C972" s="90">
        <v>4.845E-2</v>
      </c>
      <c r="D972" s="44" t="str">
        <f>IF(MONTH(A972)=MONTH(A973),"-",VLOOKUP(A972,'F03 inputs'!$AQ$8:$AV$3003,5))</f>
        <v>-</v>
      </c>
      <c r="E972" s="44" t="str">
        <f>IF(MONTH(A972)=MONTH(A973),"-",VLOOKUP(A972,'F03 inputs'!$AQ$8:$AV$3003,6))</f>
        <v>-</v>
      </c>
      <c r="F972" s="32">
        <f>VLOOKUP(B972,'F03 inputs'!$AW$9:$AZ$3003,3)</f>
        <v>5.7001998347060948E-4</v>
      </c>
      <c r="G972" s="32">
        <f>VLOOKUP(B972,'F03 inputs'!$AW$9:$AZ$3003,4)</f>
        <v>6.66195219506767E-4</v>
      </c>
      <c r="I972" s="32">
        <f t="shared" si="90"/>
        <v>8.0607841968745181E-2</v>
      </c>
      <c r="J972" s="32">
        <f t="shared" si="91"/>
        <v>0.12905784196874517</v>
      </c>
      <c r="K972" s="88">
        <f t="shared" si="92"/>
        <v>0.13322182361215273</v>
      </c>
      <c r="M972" s="32">
        <f t="shared" si="93"/>
        <v>8.1209575391628208E-2</v>
      </c>
      <c r="N972" s="32">
        <f t="shared" si="94"/>
        <v>0.1296595753916282</v>
      </c>
      <c r="O972" s="43">
        <f t="shared" si="95"/>
        <v>0.13386247676431262</v>
      </c>
      <c r="Q972" s="78"/>
      <c r="R972" s="75"/>
    </row>
    <row r="973" spans="1:18" ht="12.6" customHeight="1">
      <c r="A973" s="31">
        <v>39790</v>
      </c>
      <c r="B973" s="64" t="s">
        <v>76</v>
      </c>
      <c r="C973" s="90">
        <v>4.8750000000000002E-2</v>
      </c>
      <c r="D973" s="44" t="str">
        <f>IF(MONTH(A973)=MONTH(A974),"-",VLOOKUP(A973,'F03 inputs'!$AQ$8:$AV$3003,5))</f>
        <v>-</v>
      </c>
      <c r="E973" s="44" t="str">
        <f>IF(MONTH(A973)=MONTH(A974),"-",VLOOKUP(A973,'F03 inputs'!$AQ$8:$AV$3003,6))</f>
        <v>-</v>
      </c>
      <c r="F973" s="32">
        <f>VLOOKUP(B973,'F03 inputs'!$AW$9:$AZ$3003,3)</f>
        <v>5.7001998347060948E-4</v>
      </c>
      <c r="G973" s="32">
        <f>VLOOKUP(B973,'F03 inputs'!$AW$9:$AZ$3003,4)</f>
        <v>6.66195219506767E-4</v>
      </c>
      <c r="I973" s="32">
        <f t="shared" si="90"/>
        <v>8.1177861952215796E-2</v>
      </c>
      <c r="J973" s="32">
        <f t="shared" si="91"/>
        <v>0.12992786195221578</v>
      </c>
      <c r="K973" s="88">
        <f t="shared" si="92"/>
        <v>0.1341481742800843</v>
      </c>
      <c r="M973" s="32">
        <f t="shared" si="93"/>
        <v>8.1875770611134976E-2</v>
      </c>
      <c r="N973" s="32">
        <f t="shared" si="94"/>
        <v>0.13062577061113498</v>
      </c>
      <c r="O973" s="43">
        <f t="shared" si="95"/>
        <v>0.13489154359807332</v>
      </c>
      <c r="Q973" s="78"/>
      <c r="R973" s="75"/>
    </row>
    <row r="974" spans="1:18" ht="12.6" customHeight="1">
      <c r="A974" s="31">
        <v>39791</v>
      </c>
      <c r="B974" s="64" t="s">
        <v>76</v>
      </c>
      <c r="C974" s="90">
        <v>4.8949999999999994E-2</v>
      </c>
      <c r="D974" s="44" t="str">
        <f>IF(MONTH(A974)=MONTH(A975),"-",VLOOKUP(A974,'F03 inputs'!$AQ$8:$AV$3003,5))</f>
        <v>-</v>
      </c>
      <c r="E974" s="44" t="str">
        <f>IF(MONTH(A974)=MONTH(A975),"-",VLOOKUP(A974,'F03 inputs'!$AQ$8:$AV$3003,6))</f>
        <v>-</v>
      </c>
      <c r="F974" s="32">
        <f>VLOOKUP(B974,'F03 inputs'!$AW$9:$AZ$3003,3)</f>
        <v>5.7001998347060948E-4</v>
      </c>
      <c r="G974" s="32">
        <f>VLOOKUP(B974,'F03 inputs'!$AW$9:$AZ$3003,4)</f>
        <v>6.66195219506767E-4</v>
      </c>
      <c r="I974" s="32">
        <f t="shared" si="90"/>
        <v>8.1747881935686412E-2</v>
      </c>
      <c r="J974" s="32">
        <f t="shared" si="91"/>
        <v>0.13069788193568641</v>
      </c>
      <c r="K974" s="88">
        <f t="shared" si="92"/>
        <v>0.13496836602130502</v>
      </c>
      <c r="M974" s="32">
        <f t="shared" si="93"/>
        <v>8.2541965830641745E-2</v>
      </c>
      <c r="N974" s="32">
        <f t="shared" si="94"/>
        <v>0.13149196583064174</v>
      </c>
      <c r="O974" s="43">
        <f t="shared" si="95"/>
        <v>0.1358145001001434</v>
      </c>
      <c r="Q974" s="78"/>
      <c r="R974" s="75"/>
    </row>
    <row r="975" spans="1:18" ht="12.6" customHeight="1">
      <c r="A975" s="31">
        <v>39792</v>
      </c>
      <c r="B975" s="64" t="s">
        <v>76</v>
      </c>
      <c r="C975" s="90">
        <v>4.9749999999999996E-2</v>
      </c>
      <c r="D975" s="44" t="str">
        <f>IF(MONTH(A975)=MONTH(A976),"-",VLOOKUP(A975,'F03 inputs'!$AQ$8:$AV$3003,5))</f>
        <v>-</v>
      </c>
      <c r="E975" s="44" t="str">
        <f>IF(MONTH(A975)=MONTH(A976),"-",VLOOKUP(A975,'F03 inputs'!$AQ$8:$AV$3003,6))</f>
        <v>-</v>
      </c>
      <c r="F975" s="32">
        <f>VLOOKUP(B975,'F03 inputs'!$AW$9:$AZ$3003,3)</f>
        <v>5.7001998347060948E-4</v>
      </c>
      <c r="G975" s="32">
        <f>VLOOKUP(B975,'F03 inputs'!$AW$9:$AZ$3003,4)</f>
        <v>6.66195219506767E-4</v>
      </c>
      <c r="I975" s="32">
        <f t="shared" si="90"/>
        <v>8.2317901919157027E-2</v>
      </c>
      <c r="J975" s="32">
        <f t="shared" si="91"/>
        <v>0.13206790191915702</v>
      </c>
      <c r="K975" s="88">
        <f t="shared" si="92"/>
        <v>0.13642838459848883</v>
      </c>
      <c r="M975" s="32">
        <f t="shared" si="93"/>
        <v>8.3208161050148513E-2</v>
      </c>
      <c r="N975" s="32">
        <f t="shared" si="94"/>
        <v>0.13295816105014852</v>
      </c>
      <c r="O975" s="43">
        <f t="shared" si="95"/>
        <v>0.1373776291976081</v>
      </c>
      <c r="Q975" s="78"/>
      <c r="R975" s="75"/>
    </row>
    <row r="976" spans="1:18" ht="12.6" customHeight="1">
      <c r="A976" s="31">
        <v>39793</v>
      </c>
      <c r="B976" s="64" t="s">
        <v>76</v>
      </c>
      <c r="C976" s="90">
        <v>4.7899999999999998E-2</v>
      </c>
      <c r="D976" s="44" t="str">
        <f>IF(MONTH(A976)=MONTH(A977),"-",VLOOKUP(A976,'F03 inputs'!$AQ$8:$AV$3003,5))</f>
        <v>-</v>
      </c>
      <c r="E976" s="44" t="str">
        <f>IF(MONTH(A976)=MONTH(A977),"-",VLOOKUP(A976,'F03 inputs'!$AQ$8:$AV$3003,6))</f>
        <v>-</v>
      </c>
      <c r="F976" s="32">
        <f>VLOOKUP(B976,'F03 inputs'!$AW$9:$AZ$3003,3)</f>
        <v>5.7001998347060948E-4</v>
      </c>
      <c r="G976" s="32">
        <f>VLOOKUP(B976,'F03 inputs'!$AW$9:$AZ$3003,4)</f>
        <v>6.66195219506767E-4</v>
      </c>
      <c r="I976" s="32">
        <f t="shared" si="90"/>
        <v>8.2887921902627643E-2</v>
      </c>
      <c r="J976" s="32">
        <f t="shared" si="91"/>
        <v>0.13078792190262764</v>
      </c>
      <c r="K976" s="88">
        <f t="shared" si="92"/>
        <v>0.1350642920315297</v>
      </c>
      <c r="M976" s="32">
        <f t="shared" si="93"/>
        <v>8.3874356269655281E-2</v>
      </c>
      <c r="N976" s="32">
        <f t="shared" si="94"/>
        <v>0.13177435626965528</v>
      </c>
      <c r="O976" s="43">
        <f t="shared" si="95"/>
        <v>0.13611547651222566</v>
      </c>
      <c r="Q976" s="78"/>
      <c r="R976" s="75"/>
    </row>
    <row r="977" spans="1:18" ht="12.6" customHeight="1">
      <c r="A977" s="31">
        <v>39794</v>
      </c>
      <c r="B977" s="64" t="s">
        <v>76</v>
      </c>
      <c r="C977" s="90">
        <v>4.8049999999999995E-2</v>
      </c>
      <c r="D977" s="44" t="str">
        <f>IF(MONTH(A977)=MONTH(A978),"-",VLOOKUP(A977,'F03 inputs'!$AQ$8:$AV$3003,5))</f>
        <v>-</v>
      </c>
      <c r="E977" s="44" t="str">
        <f>IF(MONTH(A977)=MONTH(A978),"-",VLOOKUP(A977,'F03 inputs'!$AQ$8:$AV$3003,6))</f>
        <v>-</v>
      </c>
      <c r="F977" s="32">
        <f>VLOOKUP(B977,'F03 inputs'!$AW$9:$AZ$3003,3)</f>
        <v>5.7001998347060948E-4</v>
      </c>
      <c r="G977" s="32">
        <f>VLOOKUP(B977,'F03 inputs'!$AW$9:$AZ$3003,4)</f>
        <v>6.66195219506767E-4</v>
      </c>
      <c r="I977" s="32">
        <f t="shared" si="90"/>
        <v>8.3457941886098258E-2</v>
      </c>
      <c r="J977" s="32">
        <f t="shared" si="91"/>
        <v>0.13150794188609827</v>
      </c>
      <c r="K977" s="88">
        <f t="shared" si="92"/>
        <v>0.13583152658087738</v>
      </c>
      <c r="M977" s="32">
        <f t="shared" si="93"/>
        <v>8.454055148916205E-2</v>
      </c>
      <c r="N977" s="32">
        <f t="shared" si="94"/>
        <v>0.13259055148916205</v>
      </c>
      <c r="O977" s="43">
        <f t="shared" si="95"/>
        <v>0.13698561507521201</v>
      </c>
      <c r="Q977" s="78"/>
      <c r="R977" s="75"/>
    </row>
    <row r="978" spans="1:18" ht="12.6" customHeight="1">
      <c r="A978" s="31">
        <v>39797</v>
      </c>
      <c r="B978" s="64" t="s">
        <v>76</v>
      </c>
      <c r="C978" s="90">
        <v>4.82E-2</v>
      </c>
      <c r="D978" s="44" t="str">
        <f>IF(MONTH(A978)=MONTH(A979),"-",VLOOKUP(A978,'F03 inputs'!$AQ$8:$AV$3003,5))</f>
        <v>-</v>
      </c>
      <c r="E978" s="44" t="str">
        <f>IF(MONTH(A978)=MONTH(A979),"-",VLOOKUP(A978,'F03 inputs'!$AQ$8:$AV$3003,6))</f>
        <v>-</v>
      </c>
      <c r="F978" s="32">
        <f>VLOOKUP(B978,'F03 inputs'!$AW$9:$AZ$3003,3)</f>
        <v>5.7001998347060948E-4</v>
      </c>
      <c r="G978" s="32">
        <f>VLOOKUP(B978,'F03 inputs'!$AW$9:$AZ$3003,4)</f>
        <v>6.66195219506767E-4</v>
      </c>
      <c r="I978" s="32">
        <f t="shared" si="90"/>
        <v>8.4027961869568873E-2</v>
      </c>
      <c r="J978" s="32">
        <f t="shared" si="91"/>
        <v>0.13222796186956887</v>
      </c>
      <c r="K978" s="88">
        <f t="shared" si="92"/>
        <v>0.13659902034461369</v>
      </c>
      <c r="M978" s="32">
        <f t="shared" si="93"/>
        <v>8.5206746708668818E-2</v>
      </c>
      <c r="N978" s="32">
        <f t="shared" si="94"/>
        <v>0.13340674670866881</v>
      </c>
      <c r="O978" s="43">
        <f t="shared" si="95"/>
        <v>0.13785608672551675</v>
      </c>
      <c r="Q978" s="78"/>
      <c r="R978" s="75"/>
    </row>
    <row r="979" spans="1:18" ht="12.6" customHeight="1">
      <c r="A979" s="31">
        <v>39798</v>
      </c>
      <c r="B979" s="64" t="s">
        <v>76</v>
      </c>
      <c r="C979" s="90">
        <v>4.6500000000000007E-2</v>
      </c>
      <c r="D979" s="44" t="str">
        <f>IF(MONTH(A979)=MONTH(A980),"-",VLOOKUP(A979,'F03 inputs'!$AQ$8:$AV$3003,5))</f>
        <v>-</v>
      </c>
      <c r="E979" s="44" t="str">
        <f>IF(MONTH(A979)=MONTH(A980),"-",VLOOKUP(A979,'F03 inputs'!$AQ$8:$AV$3003,6))</f>
        <v>-</v>
      </c>
      <c r="F979" s="32">
        <f>VLOOKUP(B979,'F03 inputs'!$AW$9:$AZ$3003,3)</f>
        <v>5.7001998347060948E-4</v>
      </c>
      <c r="G979" s="32">
        <f>VLOOKUP(B979,'F03 inputs'!$AW$9:$AZ$3003,4)</f>
        <v>6.66195219506767E-4</v>
      </c>
      <c r="I979" s="32">
        <f t="shared" si="90"/>
        <v>8.4597981853039489E-2</v>
      </c>
      <c r="J979" s="32">
        <f t="shared" si="91"/>
        <v>0.1310979818530395</v>
      </c>
      <c r="K979" s="88">
        <f t="shared" si="92"/>
        <v>0.13539465206452439</v>
      </c>
      <c r="M979" s="32">
        <f t="shared" si="93"/>
        <v>8.5872941928175586E-2</v>
      </c>
      <c r="N979" s="32">
        <f t="shared" si="94"/>
        <v>0.13237294192817559</v>
      </c>
      <c r="O979" s="43">
        <f t="shared" si="95"/>
        <v>0.13675359086685557</v>
      </c>
      <c r="Q979" s="78"/>
      <c r="R979" s="75"/>
    </row>
    <row r="980" spans="1:18" ht="12.6" customHeight="1">
      <c r="A980" s="31">
        <v>39799</v>
      </c>
      <c r="B980" s="64" t="s">
        <v>76</v>
      </c>
      <c r="C980" s="90">
        <v>4.5250000000000005E-2</v>
      </c>
      <c r="D980" s="44" t="str">
        <f>IF(MONTH(A980)=MONTH(A981),"-",VLOOKUP(A980,'F03 inputs'!$AQ$8:$AV$3003,5))</f>
        <v>-</v>
      </c>
      <c r="E980" s="44" t="str">
        <f>IF(MONTH(A980)=MONTH(A981),"-",VLOOKUP(A980,'F03 inputs'!$AQ$8:$AV$3003,6))</f>
        <v>-</v>
      </c>
      <c r="F980" s="32">
        <f>VLOOKUP(B980,'F03 inputs'!$AW$9:$AZ$3003,3)</f>
        <v>5.7001998347060948E-4</v>
      </c>
      <c r="G980" s="32">
        <f>VLOOKUP(B980,'F03 inputs'!$AW$9:$AZ$3003,4)</f>
        <v>6.66195219506767E-4</v>
      </c>
      <c r="I980" s="32">
        <f t="shared" si="90"/>
        <v>8.5168001836510104E-2</v>
      </c>
      <c r="J980" s="32">
        <f t="shared" si="91"/>
        <v>0.13041800183651012</v>
      </c>
      <c r="K980" s="88">
        <f t="shared" si="92"/>
        <v>0.13467021563726722</v>
      </c>
      <c r="M980" s="32">
        <f t="shared" si="93"/>
        <v>8.6539137147682355E-2</v>
      </c>
      <c r="N980" s="32">
        <f t="shared" si="94"/>
        <v>0.13178913714768237</v>
      </c>
      <c r="O980" s="43">
        <f t="shared" si="95"/>
        <v>0.13613123131521521</v>
      </c>
      <c r="Q980" s="78"/>
      <c r="R980" s="75"/>
    </row>
    <row r="981" spans="1:18" ht="12.6" customHeight="1">
      <c r="A981" s="31">
        <v>39800</v>
      </c>
      <c r="B981" s="64" t="s">
        <v>76</v>
      </c>
      <c r="C981" s="90">
        <v>4.4549999999999999E-2</v>
      </c>
      <c r="D981" s="44" t="str">
        <f>IF(MONTH(A981)=MONTH(A982),"-",VLOOKUP(A981,'F03 inputs'!$AQ$8:$AV$3003,5))</f>
        <v>-</v>
      </c>
      <c r="E981" s="44" t="str">
        <f>IF(MONTH(A981)=MONTH(A982),"-",VLOOKUP(A981,'F03 inputs'!$AQ$8:$AV$3003,6))</f>
        <v>-</v>
      </c>
      <c r="F981" s="32">
        <f>VLOOKUP(B981,'F03 inputs'!$AW$9:$AZ$3003,3)</f>
        <v>5.7001998347060948E-4</v>
      </c>
      <c r="G981" s="32">
        <f>VLOOKUP(B981,'F03 inputs'!$AW$9:$AZ$3003,4)</f>
        <v>6.66195219506767E-4</v>
      </c>
      <c r="I981" s="32">
        <f t="shared" si="90"/>
        <v>8.573802181998072E-2</v>
      </c>
      <c r="J981" s="32">
        <f t="shared" si="91"/>
        <v>0.13028802181998073</v>
      </c>
      <c r="K981" s="88">
        <f t="shared" si="92"/>
        <v>0.1345317639774215</v>
      </c>
      <c r="M981" s="32">
        <f t="shared" si="93"/>
        <v>8.7205332367189123E-2</v>
      </c>
      <c r="N981" s="32">
        <f t="shared" si="94"/>
        <v>0.13175533236718912</v>
      </c>
      <c r="O981" s="43">
        <f t="shared" si="95"/>
        <v>0.13609519926898606</v>
      </c>
      <c r="Q981" s="78"/>
      <c r="R981" s="75"/>
    </row>
    <row r="982" spans="1:18" ht="12.6" customHeight="1">
      <c r="A982" s="31">
        <v>39801</v>
      </c>
      <c r="B982" s="64" t="s">
        <v>76</v>
      </c>
      <c r="C982" s="90">
        <v>4.41E-2</v>
      </c>
      <c r="D982" s="44" t="str">
        <f>IF(MONTH(A982)=MONTH(A983),"-",VLOOKUP(A982,'F03 inputs'!$AQ$8:$AV$3003,5))</f>
        <v>-</v>
      </c>
      <c r="E982" s="44" t="str">
        <f>IF(MONTH(A982)=MONTH(A983),"-",VLOOKUP(A982,'F03 inputs'!$AQ$8:$AV$3003,6))</f>
        <v>-</v>
      </c>
      <c r="F982" s="32">
        <f>VLOOKUP(B982,'F03 inputs'!$AW$9:$AZ$3003,3)</f>
        <v>5.7001998347060948E-4</v>
      </c>
      <c r="G982" s="32">
        <f>VLOOKUP(B982,'F03 inputs'!$AW$9:$AZ$3003,4)</f>
        <v>6.66195219506767E-4</v>
      </c>
      <c r="I982" s="32">
        <f t="shared" si="90"/>
        <v>8.6308041803451335E-2</v>
      </c>
      <c r="J982" s="32">
        <f t="shared" si="91"/>
        <v>0.13040804180345134</v>
      </c>
      <c r="K982" s="88">
        <f t="shared" si="92"/>
        <v>0.13465960614520411</v>
      </c>
      <c r="M982" s="32">
        <f t="shared" si="93"/>
        <v>8.7871527586695891E-2</v>
      </c>
      <c r="N982" s="32">
        <f t="shared" si="94"/>
        <v>0.13197152758669589</v>
      </c>
      <c r="O982" s="43">
        <f t="shared" si="95"/>
        <v>0.13632564861008722</v>
      </c>
      <c r="Q982" s="78"/>
      <c r="R982" s="75"/>
    </row>
    <row r="983" spans="1:18" ht="12.6" customHeight="1">
      <c r="A983" s="31">
        <v>39804</v>
      </c>
      <c r="B983" s="64" t="s">
        <v>76</v>
      </c>
      <c r="C983" s="90">
        <v>4.4600000000000001E-2</v>
      </c>
      <c r="D983" s="44" t="str">
        <f>IF(MONTH(A983)=MONTH(A984),"-",VLOOKUP(A983,'F03 inputs'!$AQ$8:$AV$3003,5))</f>
        <v>-</v>
      </c>
      <c r="E983" s="44" t="str">
        <f>IF(MONTH(A983)=MONTH(A984),"-",VLOOKUP(A983,'F03 inputs'!$AQ$8:$AV$3003,6))</f>
        <v>-</v>
      </c>
      <c r="F983" s="32">
        <f>VLOOKUP(B983,'F03 inputs'!$AW$9:$AZ$3003,3)</f>
        <v>5.7001998347060948E-4</v>
      </c>
      <c r="G983" s="32">
        <f>VLOOKUP(B983,'F03 inputs'!$AW$9:$AZ$3003,4)</f>
        <v>6.66195219506767E-4</v>
      </c>
      <c r="I983" s="32">
        <f t="shared" si="90"/>
        <v>8.6878061786921951E-2</v>
      </c>
      <c r="J983" s="32">
        <f t="shared" si="91"/>
        <v>0.13147806178692195</v>
      </c>
      <c r="K983" s="88">
        <f t="shared" si="92"/>
        <v>0.13579968196973313</v>
      </c>
      <c r="M983" s="32">
        <f t="shared" si="93"/>
        <v>8.8537722806202659E-2</v>
      </c>
      <c r="N983" s="32">
        <f t="shared" si="94"/>
        <v>0.13313772280620267</v>
      </c>
      <c r="O983" s="43">
        <f t="shared" si="95"/>
        <v>0.13756913611470778</v>
      </c>
      <c r="Q983" s="78"/>
      <c r="R983" s="75"/>
    </row>
    <row r="984" spans="1:18" ht="12.6" customHeight="1">
      <c r="A984" s="31">
        <v>39805</v>
      </c>
      <c r="B984" s="64" t="s">
        <v>76</v>
      </c>
      <c r="C984" s="90">
        <v>4.4600000000000001E-2</v>
      </c>
      <c r="D984" s="44" t="str">
        <f>IF(MONTH(A984)=MONTH(A985),"-",VLOOKUP(A984,'F03 inputs'!$AQ$8:$AV$3003,5))</f>
        <v>-</v>
      </c>
      <c r="E984" s="44" t="str">
        <f>IF(MONTH(A984)=MONTH(A985),"-",VLOOKUP(A984,'F03 inputs'!$AQ$8:$AV$3003,6))</f>
        <v>-</v>
      </c>
      <c r="F984" s="32">
        <f>VLOOKUP(B984,'F03 inputs'!$AW$9:$AZ$3003,3)</f>
        <v>5.7001998347060948E-4</v>
      </c>
      <c r="G984" s="32">
        <f>VLOOKUP(B984,'F03 inputs'!$AW$9:$AZ$3003,4)</f>
        <v>6.66195219506767E-4</v>
      </c>
      <c r="I984" s="32">
        <f t="shared" si="90"/>
        <v>8.7448081770392566E-2</v>
      </c>
      <c r="J984" s="32">
        <f t="shared" si="91"/>
        <v>0.13204808177039257</v>
      </c>
      <c r="K984" s="88">
        <f t="shared" si="92"/>
        <v>0.13640725574520252</v>
      </c>
      <c r="M984" s="32">
        <f t="shared" si="93"/>
        <v>8.9203918025709428E-2</v>
      </c>
      <c r="N984" s="32">
        <f t="shared" si="94"/>
        <v>0.13380391802570943</v>
      </c>
      <c r="O984" s="43">
        <f t="shared" si="95"/>
        <v>0.13827979014546732</v>
      </c>
      <c r="Q984" s="78"/>
      <c r="R984" s="75"/>
    </row>
    <row r="985" spans="1:18" ht="12.6" customHeight="1">
      <c r="A985" s="31">
        <v>39806</v>
      </c>
      <c r="B985" s="64" t="s">
        <v>76</v>
      </c>
      <c r="C985" s="90">
        <v>4.4549999999999999E-2</v>
      </c>
      <c r="D985" s="44" t="str">
        <f>IF(MONTH(A985)=MONTH(A986),"-",VLOOKUP(A985,'F03 inputs'!$AQ$8:$AV$3003,5))</f>
        <v>-</v>
      </c>
      <c r="E985" s="44" t="str">
        <f>IF(MONTH(A985)=MONTH(A986),"-",VLOOKUP(A985,'F03 inputs'!$AQ$8:$AV$3003,6))</f>
        <v>-</v>
      </c>
      <c r="F985" s="32">
        <f>VLOOKUP(B985,'F03 inputs'!$AW$9:$AZ$3003,3)</f>
        <v>5.7001998347060948E-4</v>
      </c>
      <c r="G985" s="32">
        <f>VLOOKUP(B985,'F03 inputs'!$AW$9:$AZ$3003,4)</f>
        <v>6.66195219506767E-4</v>
      </c>
      <c r="I985" s="32">
        <f t="shared" si="90"/>
        <v>8.8018101753863182E-2</v>
      </c>
      <c r="J985" s="32">
        <f t="shared" si="91"/>
        <v>0.13256810175386319</v>
      </c>
      <c r="K985" s="88">
        <f t="shared" si="92"/>
        <v>0.13696167715451879</v>
      </c>
      <c r="M985" s="32">
        <f t="shared" si="93"/>
        <v>8.9870113245216196E-2</v>
      </c>
      <c r="N985" s="32">
        <f t="shared" si="94"/>
        <v>0.13442011324521619</v>
      </c>
      <c r="O985" s="43">
        <f t="shared" si="95"/>
        <v>0.13893730495643042</v>
      </c>
      <c r="Q985" s="78"/>
      <c r="R985" s="75"/>
    </row>
    <row r="986" spans="1:18" ht="12.6" customHeight="1">
      <c r="A986" s="31">
        <v>39811</v>
      </c>
      <c r="B986" s="64" t="s">
        <v>76</v>
      </c>
      <c r="C986" s="90">
        <v>4.3550000000000005E-2</v>
      </c>
      <c r="D986" s="44" t="str">
        <f>IF(MONTH(A986)=MONTH(A987),"-",VLOOKUP(A986,'F03 inputs'!$AQ$8:$AV$3003,5))</f>
        <v>-</v>
      </c>
      <c r="E986" s="44" t="str">
        <f>IF(MONTH(A986)=MONTH(A987),"-",VLOOKUP(A986,'F03 inputs'!$AQ$8:$AV$3003,6))</f>
        <v>-</v>
      </c>
      <c r="F986" s="32">
        <f>VLOOKUP(B986,'F03 inputs'!$AW$9:$AZ$3003,3)</f>
        <v>5.7001998347060948E-4</v>
      </c>
      <c r="G986" s="32">
        <f>VLOOKUP(B986,'F03 inputs'!$AW$9:$AZ$3003,4)</f>
        <v>6.66195219506767E-4</v>
      </c>
      <c r="I986" s="32">
        <f t="shared" si="90"/>
        <v>8.8588121737333797E-2</v>
      </c>
      <c r="J986" s="32">
        <f t="shared" si="91"/>
        <v>0.1321381217373338</v>
      </c>
      <c r="K986" s="88">
        <f t="shared" si="92"/>
        <v>0.13650324254140145</v>
      </c>
      <c r="M986" s="32">
        <f t="shared" si="93"/>
        <v>9.0536308464722964E-2</v>
      </c>
      <c r="N986" s="32">
        <f t="shared" si="94"/>
        <v>0.13408630846472297</v>
      </c>
      <c r="O986" s="43">
        <f t="shared" si="95"/>
        <v>0.13858109299414734</v>
      </c>
      <c r="Q986" s="78"/>
      <c r="R986" s="75"/>
    </row>
    <row r="987" spans="1:18" ht="12.6" customHeight="1">
      <c r="A987" s="31">
        <v>39812</v>
      </c>
      <c r="B987" s="64" t="s">
        <v>76</v>
      </c>
      <c r="C987" s="90">
        <v>4.3799999999999999E-2</v>
      </c>
      <c r="D987" s="44" t="str">
        <f>IF(MONTH(A987)=MONTH(A988),"-",VLOOKUP(A987,'F03 inputs'!$AQ$8:$AV$3003,5))</f>
        <v>-</v>
      </c>
      <c r="E987" s="44" t="str">
        <f>IF(MONTH(A987)=MONTH(A988),"-",VLOOKUP(A987,'F03 inputs'!$AQ$8:$AV$3003,6))</f>
        <v>-</v>
      </c>
      <c r="F987" s="32">
        <f>VLOOKUP(B987,'F03 inputs'!$AW$9:$AZ$3003,3)</f>
        <v>5.7001998347060948E-4</v>
      </c>
      <c r="G987" s="32">
        <f>VLOOKUP(B987,'F03 inputs'!$AW$9:$AZ$3003,4)</f>
        <v>6.66195219506767E-4</v>
      </c>
      <c r="I987" s="32">
        <f t="shared" si="90"/>
        <v>8.9158141720804412E-2</v>
      </c>
      <c r="J987" s="32">
        <f t="shared" si="91"/>
        <v>0.13295814172080442</v>
      </c>
      <c r="K987" s="88">
        <f t="shared" si="92"/>
        <v>0.13737760858326675</v>
      </c>
      <c r="M987" s="32">
        <f t="shared" si="93"/>
        <v>9.1202503684229733E-2</v>
      </c>
      <c r="N987" s="32">
        <f t="shared" si="94"/>
        <v>0.13500250368422972</v>
      </c>
      <c r="O987" s="43">
        <f t="shared" si="95"/>
        <v>0.139558922684482</v>
      </c>
      <c r="Q987" s="78"/>
      <c r="R987" s="75"/>
    </row>
    <row r="988" spans="1:18" ht="12.6" customHeight="1">
      <c r="A988" s="31">
        <v>39813</v>
      </c>
      <c r="B988" s="64" t="s">
        <v>76</v>
      </c>
      <c r="C988" s="90">
        <v>4.3299999999999998E-2</v>
      </c>
      <c r="D988" s="44">
        <f>IF(MONTH(A988)=MONTH(A989),"-",VLOOKUP(A988,'F03 inputs'!$AQ$8:$AV$3003,5))</f>
        <v>8.9728161704274903E-2</v>
      </c>
      <c r="E988" s="44">
        <f>IF(MONTH(A988)=MONTH(A989),"-",VLOOKUP(A988,'F03 inputs'!$AQ$8:$AV$3003,6))</f>
        <v>9.1868698903736473E-2</v>
      </c>
      <c r="F988" s="32">
        <f>VLOOKUP(B988,'F03 inputs'!$AW$9:$AZ$3003,3)</f>
        <v>5.7001998347060948E-4</v>
      </c>
      <c r="G988" s="32">
        <f>VLOOKUP(B988,'F03 inputs'!$AW$9:$AZ$3003,4)</f>
        <v>6.66195219506767E-4</v>
      </c>
      <c r="I988" s="32">
        <f t="shared" si="90"/>
        <v>8.9728161704274903E-2</v>
      </c>
      <c r="J988" s="32">
        <f t="shared" si="91"/>
        <v>0.13302816170427489</v>
      </c>
      <c r="K988" s="88">
        <f t="shared" si="92"/>
        <v>0.13745228465587944</v>
      </c>
      <c r="M988" s="32">
        <f t="shared" si="93"/>
        <v>9.1868698903736473E-2</v>
      </c>
      <c r="N988" s="32">
        <f t="shared" si="94"/>
        <v>0.13516869890373648</v>
      </c>
      <c r="O988" s="43">
        <f t="shared" si="95"/>
        <v>0.13973634319456862</v>
      </c>
      <c r="Q988" s="78"/>
      <c r="R988" s="75"/>
    </row>
    <row r="989" spans="1:18" ht="12.6" customHeight="1">
      <c r="A989" s="31">
        <v>39815</v>
      </c>
      <c r="B989" s="64" t="s">
        <v>77</v>
      </c>
      <c r="C989" s="90">
        <v>4.2900000000000001E-2</v>
      </c>
      <c r="D989" s="44" t="str">
        <f>IF(MONTH(A989)=MONTH(A990),"-",VLOOKUP(A989,'F03 inputs'!$AQ$8:$AV$3003,5))</f>
        <v>-</v>
      </c>
      <c r="E989" s="44" t="str">
        <f>IF(MONTH(A989)=MONTH(A990),"-",VLOOKUP(A989,'F03 inputs'!$AQ$8:$AV$3003,6))</f>
        <v>-</v>
      </c>
      <c r="F989" s="32">
        <f>VLOOKUP(B989,'F03 inputs'!$AW$9:$AZ$3003,3)</f>
        <v>-9.3489074857263516E-4</v>
      </c>
      <c r="G989" s="32">
        <f>VLOOKUP(B989,'F03 inputs'!$AW$9:$AZ$3003,4)</f>
        <v>-9.3644596868171779E-4</v>
      </c>
      <c r="I989" s="32">
        <f t="shared" si="90"/>
        <v>8.8793270955702275E-2</v>
      </c>
      <c r="J989" s="32">
        <f t="shared" si="91"/>
        <v>0.13169327095570227</v>
      </c>
      <c r="K989" s="88">
        <f t="shared" si="92"/>
        <v>0.13602905035945523</v>
      </c>
      <c r="M989" s="32">
        <f t="shared" si="93"/>
        <v>9.0932252935054761E-2</v>
      </c>
      <c r="N989" s="32">
        <f t="shared" si="94"/>
        <v>0.13383225293505477</v>
      </c>
      <c r="O989" s="43">
        <f t="shared" si="95"/>
        <v>0.13831002091647271</v>
      </c>
      <c r="Q989" s="78"/>
      <c r="R989" s="75"/>
    </row>
    <row r="990" spans="1:18" ht="12.6" customHeight="1">
      <c r="A990" s="31">
        <v>39818</v>
      </c>
      <c r="B990" s="64" t="s">
        <v>77</v>
      </c>
      <c r="C990" s="90">
        <v>4.5499999999999999E-2</v>
      </c>
      <c r="D990" s="44" t="str">
        <f>IF(MONTH(A990)=MONTH(A991),"-",VLOOKUP(A990,'F03 inputs'!$AQ$8:$AV$3003,5))</f>
        <v>-</v>
      </c>
      <c r="E990" s="44" t="str">
        <f>IF(MONTH(A990)=MONTH(A991),"-",VLOOKUP(A990,'F03 inputs'!$AQ$8:$AV$3003,6))</f>
        <v>-</v>
      </c>
      <c r="F990" s="32">
        <f>VLOOKUP(B990,'F03 inputs'!$AW$9:$AZ$3003,3)</f>
        <v>-9.3489074857263516E-4</v>
      </c>
      <c r="G990" s="32">
        <f>VLOOKUP(B990,'F03 inputs'!$AW$9:$AZ$3003,4)</f>
        <v>-9.3644596868171779E-4</v>
      </c>
      <c r="I990" s="32">
        <f t="shared" si="90"/>
        <v>8.7858380207129633E-2</v>
      </c>
      <c r="J990" s="32">
        <f t="shared" si="91"/>
        <v>0.13335838020712965</v>
      </c>
      <c r="K990" s="88">
        <f t="shared" si="92"/>
        <v>0.137804494599997</v>
      </c>
      <c r="M990" s="32">
        <f t="shared" si="93"/>
        <v>8.9995806966373049E-2</v>
      </c>
      <c r="N990" s="32">
        <f t="shared" si="94"/>
        <v>0.13549580696637303</v>
      </c>
      <c r="O990" s="43">
        <f t="shared" si="95"/>
        <v>0.14008558539274008</v>
      </c>
      <c r="Q990" s="78"/>
      <c r="R990" s="75"/>
    </row>
    <row r="991" spans="1:18" ht="12.6" customHeight="1">
      <c r="A991" s="31">
        <v>39819</v>
      </c>
      <c r="B991" s="64" t="s">
        <v>77</v>
      </c>
      <c r="C991" s="90">
        <v>4.5949999999999998E-2</v>
      </c>
      <c r="D991" s="44" t="str">
        <f>IF(MONTH(A991)=MONTH(A992),"-",VLOOKUP(A991,'F03 inputs'!$AQ$8:$AV$3003,5))</f>
        <v>-</v>
      </c>
      <c r="E991" s="44" t="str">
        <f>IF(MONTH(A991)=MONTH(A992),"-",VLOOKUP(A991,'F03 inputs'!$AQ$8:$AV$3003,6))</f>
        <v>-</v>
      </c>
      <c r="F991" s="32">
        <f>VLOOKUP(B991,'F03 inputs'!$AW$9:$AZ$3003,3)</f>
        <v>-9.3489074857263516E-4</v>
      </c>
      <c r="G991" s="32">
        <f>VLOOKUP(B991,'F03 inputs'!$AW$9:$AZ$3003,4)</f>
        <v>-9.3644596868171779E-4</v>
      </c>
      <c r="I991" s="32">
        <f t="shared" si="90"/>
        <v>8.6923489458556991E-2</v>
      </c>
      <c r="J991" s="32">
        <f t="shared" si="91"/>
        <v>0.13287348945855698</v>
      </c>
      <c r="K991" s="88">
        <f t="shared" si="92"/>
        <v>0.13728733050878006</v>
      </c>
      <c r="M991" s="32">
        <f t="shared" si="93"/>
        <v>8.9059360997691336E-2</v>
      </c>
      <c r="N991" s="32">
        <f t="shared" si="94"/>
        <v>0.13500936099769134</v>
      </c>
      <c r="O991" s="43">
        <f t="shared" si="95"/>
        <v>0.13956624288694264</v>
      </c>
      <c r="Q991" s="78"/>
      <c r="R991" s="75"/>
    </row>
    <row r="992" spans="1:18" ht="12.6" customHeight="1">
      <c r="A992" s="31">
        <v>39820</v>
      </c>
      <c r="B992" s="64" t="s">
        <v>77</v>
      </c>
      <c r="C992" s="90">
        <v>4.5749999999999999E-2</v>
      </c>
      <c r="D992" s="44" t="str">
        <f>IF(MONTH(A992)=MONTH(A993),"-",VLOOKUP(A992,'F03 inputs'!$AQ$8:$AV$3003,5))</f>
        <v>-</v>
      </c>
      <c r="E992" s="44" t="str">
        <f>IF(MONTH(A992)=MONTH(A993),"-",VLOOKUP(A992,'F03 inputs'!$AQ$8:$AV$3003,6))</f>
        <v>-</v>
      </c>
      <c r="F992" s="32">
        <f>VLOOKUP(B992,'F03 inputs'!$AW$9:$AZ$3003,3)</f>
        <v>-9.3489074857263516E-4</v>
      </c>
      <c r="G992" s="32">
        <f>VLOOKUP(B992,'F03 inputs'!$AW$9:$AZ$3003,4)</f>
        <v>-9.3644596868171779E-4</v>
      </c>
      <c r="I992" s="32">
        <f t="shared" si="90"/>
        <v>8.5988598709984349E-2</v>
      </c>
      <c r="J992" s="32">
        <f t="shared" si="91"/>
        <v>0.13173859870998433</v>
      </c>
      <c r="K992" s="88">
        <f t="shared" si="92"/>
        <v>0.13607736330750164</v>
      </c>
      <c r="M992" s="32">
        <f t="shared" si="93"/>
        <v>8.8122915029009624E-2</v>
      </c>
      <c r="N992" s="32">
        <f t="shared" si="94"/>
        <v>0.13387291502900961</v>
      </c>
      <c r="O992" s="43">
        <f t="shared" si="95"/>
        <v>0.13835340437360077</v>
      </c>
      <c r="Q992" s="78"/>
      <c r="R992" s="75"/>
    </row>
    <row r="993" spans="1:18" ht="12.6" customHeight="1">
      <c r="A993" s="31">
        <v>39821</v>
      </c>
      <c r="B993" s="64" t="s">
        <v>77</v>
      </c>
      <c r="C993" s="90">
        <v>4.4850000000000001E-2</v>
      </c>
      <c r="D993" s="44" t="str">
        <f>IF(MONTH(A993)=MONTH(A994),"-",VLOOKUP(A993,'F03 inputs'!$AQ$8:$AV$3003,5))</f>
        <v>-</v>
      </c>
      <c r="E993" s="44" t="str">
        <f>IF(MONTH(A993)=MONTH(A994),"-",VLOOKUP(A993,'F03 inputs'!$AQ$8:$AV$3003,6))</f>
        <v>-</v>
      </c>
      <c r="F993" s="32">
        <f>VLOOKUP(B993,'F03 inputs'!$AW$9:$AZ$3003,3)</f>
        <v>-9.3489074857263516E-4</v>
      </c>
      <c r="G993" s="32">
        <f>VLOOKUP(B993,'F03 inputs'!$AW$9:$AZ$3003,4)</f>
        <v>-9.3644596868171779E-4</v>
      </c>
      <c r="I993" s="32">
        <f t="shared" si="90"/>
        <v>8.5053707961411706E-2</v>
      </c>
      <c r="J993" s="32">
        <f t="shared" si="91"/>
        <v>0.12990370796141171</v>
      </c>
      <c r="K993" s="88">
        <f t="shared" si="92"/>
        <v>0.13412245129694278</v>
      </c>
      <c r="M993" s="32">
        <f t="shared" si="93"/>
        <v>8.7186469060327912E-2</v>
      </c>
      <c r="N993" s="32">
        <f t="shared" si="94"/>
        <v>0.1320364690603279</v>
      </c>
      <c r="O993" s="43">
        <f t="shared" si="95"/>
        <v>0.13639487635080738</v>
      </c>
      <c r="Q993" s="78"/>
      <c r="R993" s="75"/>
    </row>
    <row r="994" spans="1:18" ht="12.6" customHeight="1">
      <c r="A994" s="31">
        <v>39822</v>
      </c>
      <c r="B994" s="64" t="s">
        <v>77</v>
      </c>
      <c r="C994" s="90">
        <v>4.4600000000000001E-2</v>
      </c>
      <c r="D994" s="44" t="str">
        <f>IF(MONTH(A994)=MONTH(A995),"-",VLOOKUP(A994,'F03 inputs'!$AQ$8:$AV$3003,5))</f>
        <v>-</v>
      </c>
      <c r="E994" s="44" t="str">
        <f>IF(MONTH(A994)=MONTH(A995),"-",VLOOKUP(A994,'F03 inputs'!$AQ$8:$AV$3003,6))</f>
        <v>-</v>
      </c>
      <c r="F994" s="32">
        <f>VLOOKUP(B994,'F03 inputs'!$AW$9:$AZ$3003,3)</f>
        <v>-9.3489074857263516E-4</v>
      </c>
      <c r="G994" s="32">
        <f>VLOOKUP(B994,'F03 inputs'!$AW$9:$AZ$3003,4)</f>
        <v>-9.3644596868171779E-4</v>
      </c>
      <c r="I994" s="32">
        <f t="shared" si="90"/>
        <v>8.4118817212839064E-2</v>
      </c>
      <c r="J994" s="32">
        <f t="shared" si="91"/>
        <v>0.12871881721283907</v>
      </c>
      <c r="K994" s="88">
        <f t="shared" si="92"/>
        <v>0.13286095068900683</v>
      </c>
      <c r="M994" s="32">
        <f t="shared" si="93"/>
        <v>8.62500230916462E-2</v>
      </c>
      <c r="N994" s="32">
        <f t="shared" si="94"/>
        <v>0.1308500230916462</v>
      </c>
      <c r="O994" s="43">
        <f t="shared" si="95"/>
        <v>0.13513045522741707</v>
      </c>
      <c r="Q994" s="78"/>
      <c r="R994" s="75"/>
    </row>
    <row r="995" spans="1:18" ht="12.6" customHeight="1">
      <c r="A995" s="31">
        <v>39825</v>
      </c>
      <c r="B995" s="64" t="s">
        <v>77</v>
      </c>
      <c r="C995" s="90">
        <v>4.4649999999999995E-2</v>
      </c>
      <c r="D995" s="44" t="str">
        <f>IF(MONTH(A995)=MONTH(A996),"-",VLOOKUP(A995,'F03 inputs'!$AQ$8:$AV$3003,5))</f>
        <v>-</v>
      </c>
      <c r="E995" s="44" t="str">
        <f>IF(MONTH(A995)=MONTH(A996),"-",VLOOKUP(A995,'F03 inputs'!$AQ$8:$AV$3003,6))</f>
        <v>-</v>
      </c>
      <c r="F995" s="32">
        <f>VLOOKUP(B995,'F03 inputs'!$AW$9:$AZ$3003,3)</f>
        <v>-9.3489074857263516E-4</v>
      </c>
      <c r="G995" s="32">
        <f>VLOOKUP(B995,'F03 inputs'!$AW$9:$AZ$3003,4)</f>
        <v>-9.3644596868171779E-4</v>
      </c>
      <c r="I995" s="32">
        <f t="shared" si="90"/>
        <v>8.3183926464266422E-2</v>
      </c>
      <c r="J995" s="32">
        <f t="shared" si="91"/>
        <v>0.12783392646426642</v>
      </c>
      <c r="K995" s="88">
        <f t="shared" si="92"/>
        <v>0.13191930465308443</v>
      </c>
      <c r="M995" s="32">
        <f t="shared" si="93"/>
        <v>8.5313577122964487E-2</v>
      </c>
      <c r="N995" s="32">
        <f t="shared" si="94"/>
        <v>0.12996357712296447</v>
      </c>
      <c r="O995" s="43">
        <f t="shared" si="95"/>
        <v>0.13418620996761388</v>
      </c>
      <c r="Q995" s="78"/>
      <c r="R995" s="75"/>
    </row>
    <row r="996" spans="1:18" ht="12.6" customHeight="1">
      <c r="A996" s="31">
        <v>39826</v>
      </c>
      <c r="B996" s="64" t="s">
        <v>77</v>
      </c>
      <c r="C996" s="90">
        <v>4.3449999999999996E-2</v>
      </c>
      <c r="D996" s="44" t="str">
        <f>IF(MONTH(A996)=MONTH(A997),"-",VLOOKUP(A996,'F03 inputs'!$AQ$8:$AV$3003,5))</f>
        <v>-</v>
      </c>
      <c r="E996" s="44" t="str">
        <f>IF(MONTH(A996)=MONTH(A997),"-",VLOOKUP(A996,'F03 inputs'!$AQ$8:$AV$3003,6))</f>
        <v>-</v>
      </c>
      <c r="F996" s="32">
        <f>VLOOKUP(B996,'F03 inputs'!$AW$9:$AZ$3003,3)</f>
        <v>-9.3489074857263516E-4</v>
      </c>
      <c r="G996" s="32">
        <f>VLOOKUP(B996,'F03 inputs'!$AW$9:$AZ$3003,4)</f>
        <v>-9.3644596868171779E-4</v>
      </c>
      <c r="I996" s="32">
        <f t="shared" si="90"/>
        <v>8.224903571569378E-2</v>
      </c>
      <c r="J996" s="32">
        <f t="shared" si="91"/>
        <v>0.12569903571569377</v>
      </c>
      <c r="K996" s="88">
        <f t="shared" si="92"/>
        <v>0.12964909761065768</v>
      </c>
      <c r="M996" s="32">
        <f t="shared" si="93"/>
        <v>8.4377131154282775E-2</v>
      </c>
      <c r="N996" s="32">
        <f t="shared" si="94"/>
        <v>0.12782713115428276</v>
      </c>
      <c r="O996" s="43">
        <f t="shared" si="95"/>
        <v>0.13191207501906654</v>
      </c>
      <c r="Q996" s="78"/>
      <c r="R996" s="75"/>
    </row>
    <row r="997" spans="1:18" ht="12.6" customHeight="1">
      <c r="A997" s="31">
        <v>39827</v>
      </c>
      <c r="B997" s="64" t="s">
        <v>77</v>
      </c>
      <c r="C997" s="90">
        <v>4.3650000000000001E-2</v>
      </c>
      <c r="D997" s="44" t="str">
        <f>IF(MONTH(A997)=MONTH(A998),"-",VLOOKUP(A997,'F03 inputs'!$AQ$8:$AV$3003,5))</f>
        <v>-</v>
      </c>
      <c r="E997" s="44" t="str">
        <f>IF(MONTH(A997)=MONTH(A998),"-",VLOOKUP(A997,'F03 inputs'!$AQ$8:$AV$3003,6))</f>
        <v>-</v>
      </c>
      <c r="F997" s="32">
        <f>VLOOKUP(B997,'F03 inputs'!$AW$9:$AZ$3003,3)</f>
        <v>-9.3489074857263516E-4</v>
      </c>
      <c r="G997" s="32">
        <f>VLOOKUP(B997,'F03 inputs'!$AW$9:$AZ$3003,4)</f>
        <v>-9.3644596868171779E-4</v>
      </c>
      <c r="I997" s="32">
        <f t="shared" si="90"/>
        <v>8.1314144967121138E-2</v>
      </c>
      <c r="J997" s="32">
        <f t="shared" si="91"/>
        <v>0.12496414496712113</v>
      </c>
      <c r="K997" s="88">
        <f t="shared" si="92"/>
        <v>0.12886815434896226</v>
      </c>
      <c r="M997" s="32">
        <f t="shared" si="93"/>
        <v>8.3440685185601063E-2</v>
      </c>
      <c r="N997" s="32">
        <f t="shared" si="94"/>
        <v>0.12709068518560107</v>
      </c>
      <c r="O997" s="43">
        <f t="shared" si="95"/>
        <v>0.13112869575083752</v>
      </c>
      <c r="Q997" s="78"/>
      <c r="R997" s="75"/>
    </row>
    <row r="998" spans="1:18" ht="12.6" customHeight="1">
      <c r="A998" s="31">
        <v>39828</v>
      </c>
      <c r="B998" s="64" t="s">
        <v>77</v>
      </c>
      <c r="C998" s="90">
        <v>4.2649999999999993E-2</v>
      </c>
      <c r="D998" s="44" t="str">
        <f>IF(MONTH(A998)=MONTH(A999),"-",VLOOKUP(A998,'F03 inputs'!$AQ$8:$AV$3003,5))</f>
        <v>-</v>
      </c>
      <c r="E998" s="44" t="str">
        <f>IF(MONTH(A998)=MONTH(A999),"-",VLOOKUP(A998,'F03 inputs'!$AQ$8:$AV$3003,6))</f>
        <v>-</v>
      </c>
      <c r="F998" s="32">
        <f>VLOOKUP(B998,'F03 inputs'!$AW$9:$AZ$3003,3)</f>
        <v>-9.3489074857263516E-4</v>
      </c>
      <c r="G998" s="32">
        <f>VLOOKUP(B998,'F03 inputs'!$AW$9:$AZ$3003,4)</f>
        <v>-9.3644596868171779E-4</v>
      </c>
      <c r="I998" s="32">
        <f t="shared" si="90"/>
        <v>8.0379254218548496E-2</v>
      </c>
      <c r="J998" s="32">
        <f t="shared" si="91"/>
        <v>0.12302925421854849</v>
      </c>
      <c r="K998" s="88">
        <f t="shared" si="92"/>
        <v>0.1268133035669412</v>
      </c>
      <c r="M998" s="32">
        <f t="shared" si="93"/>
        <v>8.2504239216919351E-2</v>
      </c>
      <c r="N998" s="32">
        <f t="shared" si="94"/>
        <v>0.12515423921691934</v>
      </c>
      <c r="O998" s="43">
        <f t="shared" si="95"/>
        <v>0.12907013511541088</v>
      </c>
      <c r="Q998" s="78"/>
      <c r="R998" s="75"/>
    </row>
    <row r="999" spans="1:18" ht="12.6" customHeight="1">
      <c r="A999" s="31">
        <v>39829</v>
      </c>
      <c r="B999" s="64" t="s">
        <v>77</v>
      </c>
      <c r="C999" s="90">
        <v>4.3799999999999999E-2</v>
      </c>
      <c r="D999" s="44" t="str">
        <f>IF(MONTH(A999)=MONTH(A1000),"-",VLOOKUP(A999,'F03 inputs'!$AQ$8:$AV$3003,5))</f>
        <v>-</v>
      </c>
      <c r="E999" s="44" t="str">
        <f>IF(MONTH(A999)=MONTH(A1000),"-",VLOOKUP(A999,'F03 inputs'!$AQ$8:$AV$3003,6))</f>
        <v>-</v>
      </c>
      <c r="F999" s="32">
        <f>VLOOKUP(B999,'F03 inputs'!$AW$9:$AZ$3003,3)</f>
        <v>-9.3489074857263516E-4</v>
      </c>
      <c r="G999" s="32">
        <f>VLOOKUP(B999,'F03 inputs'!$AW$9:$AZ$3003,4)</f>
        <v>-9.3644596868171779E-4</v>
      </c>
      <c r="I999" s="32">
        <f t="shared" si="90"/>
        <v>7.9444363469975854E-2</v>
      </c>
      <c r="J999" s="32">
        <f t="shared" si="91"/>
        <v>0.12324436346997586</v>
      </c>
      <c r="K999" s="88">
        <f t="shared" si="92"/>
        <v>0.12704165675175583</v>
      </c>
      <c r="M999" s="32">
        <f t="shared" si="93"/>
        <v>8.1567793248237638E-2</v>
      </c>
      <c r="N999" s="32">
        <f t="shared" si="94"/>
        <v>0.12536779324823763</v>
      </c>
      <c r="O999" s="43">
        <f t="shared" si="95"/>
        <v>0.12929706414422082</v>
      </c>
      <c r="Q999" s="78"/>
      <c r="R999" s="75"/>
    </row>
    <row r="1000" spans="1:18" ht="12.6" customHeight="1">
      <c r="A1000" s="31">
        <v>39832</v>
      </c>
      <c r="B1000" s="64" t="s">
        <v>77</v>
      </c>
      <c r="C1000" s="90">
        <v>4.4450000000000003E-2</v>
      </c>
      <c r="D1000" s="44" t="str">
        <f>IF(MONTH(A1000)=MONTH(A1001),"-",VLOOKUP(A1000,'F03 inputs'!$AQ$8:$AV$3003,5))</f>
        <v>-</v>
      </c>
      <c r="E1000" s="44" t="str">
        <f>IF(MONTH(A1000)=MONTH(A1001),"-",VLOOKUP(A1000,'F03 inputs'!$AQ$8:$AV$3003,6))</f>
        <v>-</v>
      </c>
      <c r="F1000" s="32">
        <f>VLOOKUP(B1000,'F03 inputs'!$AW$9:$AZ$3003,3)</f>
        <v>-9.3489074857263516E-4</v>
      </c>
      <c r="G1000" s="32">
        <f>VLOOKUP(B1000,'F03 inputs'!$AW$9:$AZ$3003,4)</f>
        <v>-9.3644596868171779E-4</v>
      </c>
      <c r="I1000" s="32">
        <f t="shared" si="90"/>
        <v>7.8509472721403212E-2</v>
      </c>
      <c r="J1000" s="32">
        <f t="shared" si="91"/>
        <v>0.12295947272140322</v>
      </c>
      <c r="K1000" s="88">
        <f t="shared" si="92"/>
        <v>0.12673923070438464</v>
      </c>
      <c r="M1000" s="32">
        <f t="shared" si="93"/>
        <v>8.0631347279555926E-2</v>
      </c>
      <c r="N1000" s="32">
        <f t="shared" si="94"/>
        <v>0.12508134727955594</v>
      </c>
      <c r="O1000" s="43">
        <f t="shared" si="95"/>
        <v>0.12899268313887324</v>
      </c>
      <c r="Q1000" s="78"/>
      <c r="R1000" s="75"/>
    </row>
    <row r="1001" spans="1:18" ht="12.6" customHeight="1">
      <c r="A1001" s="31">
        <v>39833</v>
      </c>
      <c r="B1001" s="64" t="s">
        <v>77</v>
      </c>
      <c r="C1001" s="90">
        <v>4.3799999999999999E-2</v>
      </c>
      <c r="D1001" s="44" t="str">
        <f>IF(MONTH(A1001)=MONTH(A1002),"-",VLOOKUP(A1001,'F03 inputs'!$AQ$8:$AV$3003,5))</f>
        <v>-</v>
      </c>
      <c r="E1001" s="44" t="str">
        <f>IF(MONTH(A1001)=MONTH(A1002),"-",VLOOKUP(A1001,'F03 inputs'!$AQ$8:$AV$3003,6))</f>
        <v>-</v>
      </c>
      <c r="F1001" s="32">
        <f>VLOOKUP(B1001,'F03 inputs'!$AW$9:$AZ$3003,3)</f>
        <v>-9.3489074857263516E-4</v>
      </c>
      <c r="G1001" s="32">
        <f>VLOOKUP(B1001,'F03 inputs'!$AW$9:$AZ$3003,4)</f>
        <v>-9.3644596868171779E-4</v>
      </c>
      <c r="I1001" s="32">
        <f t="shared" si="90"/>
        <v>7.757458197283057E-2</v>
      </c>
      <c r="J1001" s="32">
        <f t="shared" si="91"/>
        <v>0.12137458197283058</v>
      </c>
      <c r="K1001" s="88">
        <f t="shared" si="92"/>
        <v>0.12505752926010061</v>
      </c>
      <c r="M1001" s="32">
        <f t="shared" si="93"/>
        <v>7.9694901310874214E-2</v>
      </c>
      <c r="N1001" s="32">
        <f t="shared" si="94"/>
        <v>0.12349490131087421</v>
      </c>
      <c r="O1001" s="43">
        <f t="shared" si="95"/>
        <v>0.12730764897332003</v>
      </c>
      <c r="Q1001" s="78"/>
      <c r="R1001" s="75"/>
    </row>
    <row r="1002" spans="1:18" ht="12.6" customHeight="1">
      <c r="A1002" s="31">
        <v>39834</v>
      </c>
      <c r="B1002" s="64" t="s">
        <v>77</v>
      </c>
      <c r="C1002" s="90">
        <v>4.4249999999999998E-2</v>
      </c>
      <c r="D1002" s="44" t="str">
        <f>IF(MONTH(A1002)=MONTH(A1003),"-",VLOOKUP(A1002,'F03 inputs'!$AQ$8:$AV$3003,5))</f>
        <v>-</v>
      </c>
      <c r="E1002" s="44" t="str">
        <f>IF(MONTH(A1002)=MONTH(A1003),"-",VLOOKUP(A1002,'F03 inputs'!$AQ$8:$AV$3003,6))</f>
        <v>-</v>
      </c>
      <c r="F1002" s="32">
        <f>VLOOKUP(B1002,'F03 inputs'!$AW$9:$AZ$3003,3)</f>
        <v>-9.3489074857263516E-4</v>
      </c>
      <c r="G1002" s="32">
        <f>VLOOKUP(B1002,'F03 inputs'!$AW$9:$AZ$3003,4)</f>
        <v>-9.3644596868171779E-4</v>
      </c>
      <c r="I1002" s="32">
        <f t="shared" si="90"/>
        <v>7.6639691224257928E-2</v>
      </c>
      <c r="J1002" s="32">
        <f t="shared" si="91"/>
        <v>0.12088969122425793</v>
      </c>
      <c r="K1002" s="88">
        <f t="shared" si="92"/>
        <v>0.12454327058533199</v>
      </c>
      <c r="M1002" s="32">
        <f t="shared" si="93"/>
        <v>7.8758455342192502E-2</v>
      </c>
      <c r="N1002" s="32">
        <f t="shared" si="94"/>
        <v>0.1230084553421925</v>
      </c>
      <c r="O1002" s="43">
        <f t="shared" si="95"/>
        <v>0.12679122536361054</v>
      </c>
      <c r="Q1002" s="78"/>
      <c r="R1002" s="75"/>
    </row>
    <row r="1003" spans="1:18" ht="12.6" customHeight="1">
      <c r="A1003" s="31">
        <v>39835</v>
      </c>
      <c r="B1003" s="64" t="s">
        <v>77</v>
      </c>
      <c r="C1003" s="90">
        <v>4.4950000000000004E-2</v>
      </c>
      <c r="D1003" s="44" t="str">
        <f>IF(MONTH(A1003)=MONTH(A1004),"-",VLOOKUP(A1003,'F03 inputs'!$AQ$8:$AV$3003,5))</f>
        <v>-</v>
      </c>
      <c r="E1003" s="44" t="str">
        <f>IF(MONTH(A1003)=MONTH(A1004),"-",VLOOKUP(A1003,'F03 inputs'!$AQ$8:$AV$3003,6))</f>
        <v>-</v>
      </c>
      <c r="F1003" s="32">
        <f>VLOOKUP(B1003,'F03 inputs'!$AW$9:$AZ$3003,3)</f>
        <v>-9.3489074857263516E-4</v>
      </c>
      <c r="G1003" s="32">
        <f>VLOOKUP(B1003,'F03 inputs'!$AW$9:$AZ$3003,4)</f>
        <v>-9.3644596868171779E-4</v>
      </c>
      <c r="I1003" s="32">
        <f t="shared" si="90"/>
        <v>7.5704800475685285E-2</v>
      </c>
      <c r="J1003" s="32">
        <f t="shared" si="91"/>
        <v>0.12065480047568529</v>
      </c>
      <c r="K1003" s="88">
        <f t="shared" si="92"/>
        <v>0.12429419569514222</v>
      </c>
      <c r="M1003" s="32">
        <f t="shared" si="93"/>
        <v>7.7822009373510789E-2</v>
      </c>
      <c r="N1003" s="32">
        <f t="shared" si="94"/>
        <v>0.12277200937351079</v>
      </c>
      <c r="O1003" s="43">
        <f t="shared" si="95"/>
        <v>0.12654025094491317</v>
      </c>
      <c r="Q1003" s="78"/>
      <c r="R1003" s="75"/>
    </row>
    <row r="1004" spans="1:18" ht="12.6" customHeight="1">
      <c r="A1004" s="31">
        <v>39836</v>
      </c>
      <c r="B1004" s="64" t="s">
        <v>77</v>
      </c>
      <c r="C1004" s="90">
        <v>4.4150000000000002E-2</v>
      </c>
      <c r="D1004" s="44" t="str">
        <f>IF(MONTH(A1004)=MONTH(A1005),"-",VLOOKUP(A1004,'F03 inputs'!$AQ$8:$AV$3003,5))</f>
        <v>-</v>
      </c>
      <c r="E1004" s="44" t="str">
        <f>IF(MONTH(A1004)=MONTH(A1005),"-",VLOOKUP(A1004,'F03 inputs'!$AQ$8:$AV$3003,6))</f>
        <v>-</v>
      </c>
      <c r="F1004" s="32">
        <f>VLOOKUP(B1004,'F03 inputs'!$AW$9:$AZ$3003,3)</f>
        <v>-9.3489074857263516E-4</v>
      </c>
      <c r="G1004" s="32">
        <f>VLOOKUP(B1004,'F03 inputs'!$AW$9:$AZ$3003,4)</f>
        <v>-9.3644596868171779E-4</v>
      </c>
      <c r="I1004" s="32">
        <f t="shared" si="90"/>
        <v>7.4769909727112643E-2</v>
      </c>
      <c r="J1004" s="32">
        <f t="shared" si="91"/>
        <v>0.11891990972711264</v>
      </c>
      <c r="K1004" s="88">
        <f t="shared" si="92"/>
        <v>0.12245539595948896</v>
      </c>
      <c r="M1004" s="32">
        <f t="shared" si="93"/>
        <v>7.6885563404829077E-2</v>
      </c>
      <c r="N1004" s="32">
        <f t="shared" si="94"/>
        <v>0.12103556340482907</v>
      </c>
      <c r="O1004" s="43">
        <f t="shared" si="95"/>
        <v>0.12469796530701016</v>
      </c>
      <c r="Q1004" s="78"/>
      <c r="R1004" s="75"/>
    </row>
    <row r="1005" spans="1:18" ht="12.6" customHeight="1">
      <c r="A1005" s="31">
        <v>39840</v>
      </c>
      <c r="B1005" s="64" t="s">
        <v>77</v>
      </c>
      <c r="C1005" s="90">
        <v>4.4900000000000002E-2</v>
      </c>
      <c r="D1005" s="44" t="str">
        <f>IF(MONTH(A1005)=MONTH(A1006),"-",VLOOKUP(A1005,'F03 inputs'!$AQ$8:$AV$3003,5))</f>
        <v>-</v>
      </c>
      <c r="E1005" s="44" t="str">
        <f>IF(MONTH(A1005)=MONTH(A1006),"-",VLOOKUP(A1005,'F03 inputs'!$AQ$8:$AV$3003,6))</f>
        <v>-</v>
      </c>
      <c r="F1005" s="32">
        <f>VLOOKUP(B1005,'F03 inputs'!$AW$9:$AZ$3003,3)</f>
        <v>-9.3489074857263516E-4</v>
      </c>
      <c r="G1005" s="32">
        <f>VLOOKUP(B1005,'F03 inputs'!$AW$9:$AZ$3003,4)</f>
        <v>-9.3644596868171779E-4</v>
      </c>
      <c r="I1005" s="32">
        <f t="shared" si="90"/>
        <v>7.3835018978540001E-2</v>
      </c>
      <c r="J1005" s="32">
        <f t="shared" si="91"/>
        <v>0.11873501897854</v>
      </c>
      <c r="K1005" s="88">
        <f t="shared" si="92"/>
        <v>0.12225952016149866</v>
      </c>
      <c r="M1005" s="32">
        <f t="shared" si="93"/>
        <v>7.5949117436147365E-2</v>
      </c>
      <c r="N1005" s="32">
        <f t="shared" si="94"/>
        <v>0.12084911743614737</v>
      </c>
      <c r="O1005" s="43">
        <f t="shared" si="95"/>
        <v>0.12450024473242127</v>
      </c>
      <c r="Q1005" s="78"/>
      <c r="R1005" s="75"/>
    </row>
    <row r="1006" spans="1:18" ht="12.6" customHeight="1">
      <c r="A1006" s="31">
        <v>39841</v>
      </c>
      <c r="B1006" s="64" t="s">
        <v>77</v>
      </c>
      <c r="C1006" s="90">
        <v>4.3799999999999999E-2</v>
      </c>
      <c r="D1006" s="44" t="str">
        <f>IF(MONTH(A1006)=MONTH(A1007),"-",VLOOKUP(A1006,'F03 inputs'!$AQ$8:$AV$3003,5))</f>
        <v>-</v>
      </c>
      <c r="E1006" s="44" t="str">
        <f>IF(MONTH(A1006)=MONTH(A1007),"-",VLOOKUP(A1006,'F03 inputs'!$AQ$8:$AV$3003,6))</f>
        <v>-</v>
      </c>
      <c r="F1006" s="32">
        <f>VLOOKUP(B1006,'F03 inputs'!$AW$9:$AZ$3003,3)</f>
        <v>-9.3489074857263516E-4</v>
      </c>
      <c r="G1006" s="32">
        <f>VLOOKUP(B1006,'F03 inputs'!$AW$9:$AZ$3003,4)</f>
        <v>-9.3644596868171779E-4</v>
      </c>
      <c r="I1006" s="32">
        <f t="shared" si="90"/>
        <v>7.2900128229967359E-2</v>
      </c>
      <c r="J1006" s="32">
        <f t="shared" si="91"/>
        <v>0.11670012822996736</v>
      </c>
      <c r="K1006" s="88">
        <f t="shared" si="92"/>
        <v>0.12010485821218997</v>
      </c>
      <c r="M1006" s="32">
        <f t="shared" si="93"/>
        <v>7.5012671467465653E-2</v>
      </c>
      <c r="N1006" s="32">
        <f t="shared" si="94"/>
        <v>0.11881267146746566</v>
      </c>
      <c r="O1006" s="43">
        <f t="shared" si="95"/>
        <v>0.12234178419277475</v>
      </c>
      <c r="Q1006" s="78"/>
      <c r="R1006" s="75"/>
    </row>
    <row r="1007" spans="1:18" ht="12.6" customHeight="1">
      <c r="A1007" s="31">
        <v>39842</v>
      </c>
      <c r="B1007" s="64" t="s">
        <v>77</v>
      </c>
      <c r="C1007" s="90">
        <v>4.41E-2</v>
      </c>
      <c r="D1007" s="44" t="str">
        <f>IF(MONTH(A1007)=MONTH(A1008),"-",VLOOKUP(A1007,'F03 inputs'!$AQ$8:$AV$3003,5))</f>
        <v>-</v>
      </c>
      <c r="E1007" s="44" t="str">
        <f>IF(MONTH(A1007)=MONTH(A1008),"-",VLOOKUP(A1007,'F03 inputs'!$AQ$8:$AV$3003,6))</f>
        <v>-</v>
      </c>
      <c r="F1007" s="32">
        <f>VLOOKUP(B1007,'F03 inputs'!$AW$9:$AZ$3003,3)</f>
        <v>-9.3489074857263516E-4</v>
      </c>
      <c r="G1007" s="32">
        <f>VLOOKUP(B1007,'F03 inputs'!$AW$9:$AZ$3003,4)</f>
        <v>-9.3644596868171779E-4</v>
      </c>
      <c r="I1007" s="32">
        <f t="shared" si="90"/>
        <v>7.1965237481394717E-2</v>
      </c>
      <c r="J1007" s="32">
        <f t="shared" si="91"/>
        <v>0.11606523748139472</v>
      </c>
      <c r="K1007" s="88">
        <f t="shared" si="92"/>
        <v>0.11943302231929809</v>
      </c>
      <c r="M1007" s="32">
        <f t="shared" si="93"/>
        <v>7.407622549878394E-2</v>
      </c>
      <c r="N1007" s="32">
        <f t="shared" si="94"/>
        <v>0.11817622549878394</v>
      </c>
      <c r="O1007" s="43">
        <f t="shared" si="95"/>
        <v>0.12166763056706897</v>
      </c>
      <c r="Q1007" s="78"/>
      <c r="R1007" s="75"/>
    </row>
    <row r="1008" spans="1:18" ht="12.6" customHeight="1">
      <c r="A1008" s="31">
        <v>39843</v>
      </c>
      <c r="B1008" s="64" t="s">
        <v>77</v>
      </c>
      <c r="C1008" s="90">
        <v>4.4150000000000002E-2</v>
      </c>
      <c r="D1008" s="44">
        <f>IF(MONTH(A1008)=MONTH(A1009),"-",VLOOKUP(A1008,'F03 inputs'!$AQ$8:$AV$3003,5))</f>
        <v>7.10303467328222E-2</v>
      </c>
      <c r="E1008" s="44">
        <f>IF(MONTH(A1008)=MONTH(A1009),"-",VLOOKUP(A1008,'F03 inputs'!$AQ$8:$AV$3003,6))</f>
        <v>7.3139779530102117E-2</v>
      </c>
      <c r="F1008" s="32">
        <f>VLOOKUP(B1008,'F03 inputs'!$AW$9:$AZ$3003,3)</f>
        <v>-9.3489074857263516E-4</v>
      </c>
      <c r="G1008" s="32">
        <f>VLOOKUP(B1008,'F03 inputs'!$AW$9:$AZ$3003,4)</f>
        <v>-9.3644596868171779E-4</v>
      </c>
      <c r="I1008" s="32">
        <f t="shared" si="90"/>
        <v>7.10303467328222E-2</v>
      </c>
      <c r="J1008" s="32">
        <f t="shared" si="91"/>
        <v>0.11518034673282221</v>
      </c>
      <c r="K1008" s="88">
        <f t="shared" si="92"/>
        <v>0.11849697480119525</v>
      </c>
      <c r="M1008" s="32">
        <f t="shared" si="93"/>
        <v>7.3139779530102117E-2</v>
      </c>
      <c r="N1008" s="32">
        <f t="shared" si="94"/>
        <v>0.11728977953010211</v>
      </c>
      <c r="O1008" s="43">
        <f t="shared" si="95"/>
        <v>0.12072900262565711</v>
      </c>
      <c r="Q1008" s="78"/>
      <c r="R1008" s="75"/>
    </row>
    <row r="1009" spans="1:18" ht="12.6" customHeight="1">
      <c r="A1009" s="31">
        <v>39846</v>
      </c>
      <c r="B1009" s="64" t="s">
        <v>78</v>
      </c>
      <c r="C1009" s="90">
        <v>4.3899999999999995E-2</v>
      </c>
      <c r="D1009" s="44" t="str">
        <f>IF(MONTH(A1009)=MONTH(A1010),"-",VLOOKUP(A1009,'F03 inputs'!$AQ$8:$AV$3003,5))</f>
        <v>-</v>
      </c>
      <c r="E1009" s="44" t="str">
        <f>IF(MONTH(A1009)=MONTH(A1010),"-",VLOOKUP(A1009,'F03 inputs'!$AQ$8:$AV$3003,6))</f>
        <v>-</v>
      </c>
      <c r="F1009" s="32">
        <f>VLOOKUP(B1009,'F03 inputs'!$AW$9:$AZ$3003,3)</f>
        <v>-8.0824897291316487E-4</v>
      </c>
      <c r="G1009" s="32">
        <f>VLOOKUP(B1009,'F03 inputs'!$AW$9:$AZ$3003,4)</f>
        <v>-8.9541618476705334E-4</v>
      </c>
      <c r="I1009" s="32">
        <f t="shared" si="90"/>
        <v>7.0222097759909036E-2</v>
      </c>
      <c r="J1009" s="32">
        <f t="shared" si="91"/>
        <v>0.11412209775990903</v>
      </c>
      <c r="K1009" s="88">
        <f t="shared" si="92"/>
        <v>0.11737806105918969</v>
      </c>
      <c r="M1009" s="32">
        <f t="shared" si="93"/>
        <v>7.2244363345335058E-2</v>
      </c>
      <c r="N1009" s="32">
        <f t="shared" si="94"/>
        <v>0.11614436334533505</v>
      </c>
      <c r="O1009" s="43">
        <f t="shared" si="95"/>
        <v>0.11951674162955817</v>
      </c>
      <c r="Q1009" s="78"/>
      <c r="R1009" s="75"/>
    </row>
    <row r="1010" spans="1:18" ht="12.6" customHeight="1">
      <c r="A1010" s="31">
        <v>39847</v>
      </c>
      <c r="B1010" s="64" t="s">
        <v>78</v>
      </c>
      <c r="C1010" s="90">
        <v>4.4850000000000001E-2</v>
      </c>
      <c r="D1010" s="44" t="str">
        <f>IF(MONTH(A1010)=MONTH(A1011),"-",VLOOKUP(A1010,'F03 inputs'!$AQ$8:$AV$3003,5))</f>
        <v>-</v>
      </c>
      <c r="E1010" s="44" t="str">
        <f>IF(MONTH(A1010)=MONTH(A1011),"-",VLOOKUP(A1010,'F03 inputs'!$AQ$8:$AV$3003,6))</f>
        <v>-</v>
      </c>
      <c r="F1010" s="32">
        <f>VLOOKUP(B1010,'F03 inputs'!$AW$9:$AZ$3003,3)</f>
        <v>-8.0824897291316487E-4</v>
      </c>
      <c r="G1010" s="32">
        <f>VLOOKUP(B1010,'F03 inputs'!$AW$9:$AZ$3003,4)</f>
        <v>-8.9541618476705334E-4</v>
      </c>
      <c r="I1010" s="32">
        <f t="shared" si="90"/>
        <v>6.9413848786995871E-2</v>
      </c>
      <c r="J1010" s="32">
        <f t="shared" si="91"/>
        <v>0.11426384878699587</v>
      </c>
      <c r="K1010" s="88">
        <f t="shared" si="92"/>
        <v>0.11752790557190029</v>
      </c>
      <c r="M1010" s="32">
        <f t="shared" si="93"/>
        <v>7.1348947160567999E-2</v>
      </c>
      <c r="N1010" s="32">
        <f t="shared" si="94"/>
        <v>0.116198947160568</v>
      </c>
      <c r="O1010" s="43">
        <f t="shared" si="95"/>
        <v>0.11957449599087422</v>
      </c>
      <c r="Q1010" s="78"/>
      <c r="R1010" s="75"/>
    </row>
    <row r="1011" spans="1:18" ht="12.6" customHeight="1">
      <c r="A1011" s="31">
        <v>39848</v>
      </c>
      <c r="B1011" s="64" t="s">
        <v>78</v>
      </c>
      <c r="C1011" s="90">
        <v>4.5649999999999996E-2</v>
      </c>
      <c r="D1011" s="44" t="str">
        <f>IF(MONTH(A1011)=MONTH(A1012),"-",VLOOKUP(A1011,'F03 inputs'!$AQ$8:$AV$3003,5))</f>
        <v>-</v>
      </c>
      <c r="E1011" s="44" t="str">
        <f>IF(MONTH(A1011)=MONTH(A1012),"-",VLOOKUP(A1011,'F03 inputs'!$AQ$8:$AV$3003,6))</f>
        <v>-</v>
      </c>
      <c r="F1011" s="32">
        <f>VLOOKUP(B1011,'F03 inputs'!$AW$9:$AZ$3003,3)</f>
        <v>-8.0824897291316487E-4</v>
      </c>
      <c r="G1011" s="32">
        <f>VLOOKUP(B1011,'F03 inputs'!$AW$9:$AZ$3003,4)</f>
        <v>-8.9541618476705334E-4</v>
      </c>
      <c r="I1011" s="32">
        <f t="shared" si="90"/>
        <v>6.8605599814082707E-2</v>
      </c>
      <c r="J1011" s="32">
        <f t="shared" si="91"/>
        <v>0.1142555998140827</v>
      </c>
      <c r="K1011" s="88">
        <f t="shared" si="92"/>
        <v>0.11751918533630179</v>
      </c>
      <c r="M1011" s="32">
        <f t="shared" si="93"/>
        <v>7.045353097580094E-2</v>
      </c>
      <c r="N1011" s="32">
        <f t="shared" si="94"/>
        <v>0.11610353097580094</v>
      </c>
      <c r="O1011" s="43">
        <f t="shared" si="95"/>
        <v>0.1194735384520631</v>
      </c>
      <c r="Q1011" s="78"/>
      <c r="R1011" s="75"/>
    </row>
    <row r="1012" spans="1:18" ht="12.6" customHeight="1">
      <c r="A1012" s="31">
        <v>39849</v>
      </c>
      <c r="B1012" s="64" t="s">
        <v>78</v>
      </c>
      <c r="C1012" s="90">
        <v>4.6550000000000001E-2</v>
      </c>
      <c r="D1012" s="44" t="str">
        <f>IF(MONTH(A1012)=MONTH(A1013),"-",VLOOKUP(A1012,'F03 inputs'!$AQ$8:$AV$3003,5))</f>
        <v>-</v>
      </c>
      <c r="E1012" s="44" t="str">
        <f>IF(MONTH(A1012)=MONTH(A1013),"-",VLOOKUP(A1012,'F03 inputs'!$AQ$8:$AV$3003,6))</f>
        <v>-</v>
      </c>
      <c r="F1012" s="32">
        <f>VLOOKUP(B1012,'F03 inputs'!$AW$9:$AZ$3003,3)</f>
        <v>-8.0824897291316487E-4</v>
      </c>
      <c r="G1012" s="32">
        <f>VLOOKUP(B1012,'F03 inputs'!$AW$9:$AZ$3003,4)</f>
        <v>-8.9541618476705334E-4</v>
      </c>
      <c r="I1012" s="32">
        <f t="shared" si="90"/>
        <v>6.7797350841169543E-2</v>
      </c>
      <c r="J1012" s="32">
        <f t="shared" si="91"/>
        <v>0.11434735084116954</v>
      </c>
      <c r="K1012" s="88">
        <f t="shared" si="92"/>
        <v>0.1176161800022677</v>
      </c>
      <c r="M1012" s="32">
        <f t="shared" si="93"/>
        <v>6.9558114791033882E-2</v>
      </c>
      <c r="N1012" s="32">
        <f t="shared" si="94"/>
        <v>0.11610811479103389</v>
      </c>
      <c r="O1012" s="43">
        <f t="shared" si="95"/>
        <v>0.11947838837111613</v>
      </c>
      <c r="Q1012" s="78"/>
      <c r="R1012" s="75"/>
    </row>
    <row r="1013" spans="1:18" ht="12.6" customHeight="1">
      <c r="A1013" s="31">
        <v>39850</v>
      </c>
      <c r="B1013" s="64" t="s">
        <v>78</v>
      </c>
      <c r="C1013" s="90">
        <v>4.7449999999999999E-2</v>
      </c>
      <c r="D1013" s="44" t="str">
        <f>IF(MONTH(A1013)=MONTH(A1014),"-",VLOOKUP(A1013,'F03 inputs'!$AQ$8:$AV$3003,5))</f>
        <v>-</v>
      </c>
      <c r="E1013" s="44" t="str">
        <f>IF(MONTH(A1013)=MONTH(A1014),"-",VLOOKUP(A1013,'F03 inputs'!$AQ$8:$AV$3003,6))</f>
        <v>-</v>
      </c>
      <c r="F1013" s="32">
        <f>VLOOKUP(B1013,'F03 inputs'!$AW$9:$AZ$3003,3)</f>
        <v>-8.0824897291316487E-4</v>
      </c>
      <c r="G1013" s="32">
        <f>VLOOKUP(B1013,'F03 inputs'!$AW$9:$AZ$3003,4)</f>
        <v>-8.9541618476705334E-4</v>
      </c>
      <c r="I1013" s="32">
        <f t="shared" si="90"/>
        <v>6.6989101868256379E-2</v>
      </c>
      <c r="J1013" s="32">
        <f t="shared" si="91"/>
        <v>0.11443910186825637</v>
      </c>
      <c r="K1013" s="88">
        <f t="shared" si="92"/>
        <v>0.11771317887735977</v>
      </c>
      <c r="M1013" s="32">
        <f t="shared" si="93"/>
        <v>6.8662698606266823E-2</v>
      </c>
      <c r="N1013" s="32">
        <f t="shared" si="94"/>
        <v>0.11611269860626683</v>
      </c>
      <c r="O1013" s="43">
        <f t="shared" si="95"/>
        <v>0.11948323830067431</v>
      </c>
      <c r="Q1013" s="78"/>
      <c r="R1013" s="75"/>
    </row>
    <row r="1014" spans="1:18" ht="12.6" customHeight="1">
      <c r="A1014" s="31">
        <v>39853</v>
      </c>
      <c r="B1014" s="64" t="s">
        <v>78</v>
      </c>
      <c r="C1014" s="90">
        <v>4.6699999999999998E-2</v>
      </c>
      <c r="D1014" s="44" t="str">
        <f>IF(MONTH(A1014)=MONTH(A1015),"-",VLOOKUP(A1014,'F03 inputs'!$AQ$8:$AV$3003,5))</f>
        <v>-</v>
      </c>
      <c r="E1014" s="44" t="str">
        <f>IF(MONTH(A1014)=MONTH(A1015),"-",VLOOKUP(A1014,'F03 inputs'!$AQ$8:$AV$3003,6))</f>
        <v>-</v>
      </c>
      <c r="F1014" s="32">
        <f>VLOOKUP(B1014,'F03 inputs'!$AW$9:$AZ$3003,3)</f>
        <v>-8.0824897291316487E-4</v>
      </c>
      <c r="G1014" s="32">
        <f>VLOOKUP(B1014,'F03 inputs'!$AW$9:$AZ$3003,4)</f>
        <v>-8.9541618476705334E-4</v>
      </c>
      <c r="I1014" s="32">
        <f t="shared" si="90"/>
        <v>6.6180852895343215E-2</v>
      </c>
      <c r="J1014" s="32">
        <f t="shared" si="91"/>
        <v>0.11288085289534322</v>
      </c>
      <c r="K1014" s="88">
        <f t="shared" si="92"/>
        <v>0.11606637463293845</v>
      </c>
      <c r="M1014" s="32">
        <f t="shared" si="93"/>
        <v>6.7767282421499764E-2</v>
      </c>
      <c r="N1014" s="32">
        <f t="shared" si="94"/>
        <v>0.11446728242149976</v>
      </c>
      <c r="O1014" s="43">
        <f t="shared" si="95"/>
        <v>0.11774297210774076</v>
      </c>
      <c r="Q1014" s="78"/>
      <c r="R1014" s="75"/>
    </row>
    <row r="1015" spans="1:18" ht="12.6" customHeight="1">
      <c r="A1015" s="31">
        <v>39854</v>
      </c>
      <c r="B1015" s="64" t="s">
        <v>78</v>
      </c>
      <c r="C1015" s="90">
        <v>4.6449999999999998E-2</v>
      </c>
      <c r="D1015" s="44" t="str">
        <f>IF(MONTH(A1015)=MONTH(A1016),"-",VLOOKUP(A1015,'F03 inputs'!$AQ$8:$AV$3003,5))</f>
        <v>-</v>
      </c>
      <c r="E1015" s="44" t="str">
        <f>IF(MONTH(A1015)=MONTH(A1016),"-",VLOOKUP(A1015,'F03 inputs'!$AQ$8:$AV$3003,6))</f>
        <v>-</v>
      </c>
      <c r="F1015" s="32">
        <f>VLOOKUP(B1015,'F03 inputs'!$AW$9:$AZ$3003,3)</f>
        <v>-8.0824897291316487E-4</v>
      </c>
      <c r="G1015" s="32">
        <f>VLOOKUP(B1015,'F03 inputs'!$AW$9:$AZ$3003,4)</f>
        <v>-8.9541618476705334E-4</v>
      </c>
      <c r="I1015" s="32">
        <f t="shared" si="90"/>
        <v>6.537260392243005E-2</v>
      </c>
      <c r="J1015" s="32">
        <f t="shared" si="91"/>
        <v>0.11182260392243004</v>
      </c>
      <c r="K1015" s="88">
        <f t="shared" si="92"/>
        <v>0.11494867760942817</v>
      </c>
      <c r="M1015" s="32">
        <f t="shared" si="93"/>
        <v>6.6871866236732705E-2</v>
      </c>
      <c r="N1015" s="32">
        <f t="shared" si="94"/>
        <v>0.11332186623673271</v>
      </c>
      <c r="O1015" s="43">
        <f t="shared" si="95"/>
        <v>0.11653232757857657</v>
      </c>
      <c r="Q1015" s="78"/>
      <c r="R1015" s="75"/>
    </row>
    <row r="1016" spans="1:18" ht="12.6" customHeight="1">
      <c r="A1016" s="31">
        <v>39855</v>
      </c>
      <c r="B1016" s="64" t="s">
        <v>78</v>
      </c>
      <c r="C1016" s="90">
        <v>4.5600000000000002E-2</v>
      </c>
      <c r="D1016" s="44" t="str">
        <f>IF(MONTH(A1016)=MONTH(A1017),"-",VLOOKUP(A1016,'F03 inputs'!$AQ$8:$AV$3003,5))</f>
        <v>-</v>
      </c>
      <c r="E1016" s="44" t="str">
        <f>IF(MONTH(A1016)=MONTH(A1017),"-",VLOOKUP(A1016,'F03 inputs'!$AQ$8:$AV$3003,6))</f>
        <v>-</v>
      </c>
      <c r="F1016" s="32">
        <f>VLOOKUP(B1016,'F03 inputs'!$AW$9:$AZ$3003,3)</f>
        <v>-8.0824897291316487E-4</v>
      </c>
      <c r="G1016" s="32">
        <f>VLOOKUP(B1016,'F03 inputs'!$AW$9:$AZ$3003,4)</f>
        <v>-8.9541618476705334E-4</v>
      </c>
      <c r="I1016" s="32">
        <f t="shared" si="90"/>
        <v>6.4564354949516886E-2</v>
      </c>
      <c r="J1016" s="32">
        <f t="shared" si="91"/>
        <v>0.11016435494951689</v>
      </c>
      <c r="K1016" s="88">
        <f t="shared" si="92"/>
        <v>0.1131984012248779</v>
      </c>
      <c r="M1016" s="32">
        <f t="shared" si="93"/>
        <v>6.5976450051965646E-2</v>
      </c>
      <c r="N1016" s="32">
        <f t="shared" si="94"/>
        <v>0.11157645005196565</v>
      </c>
      <c r="O1016" s="43">
        <f t="shared" si="95"/>
        <v>0.11468877610351558</v>
      </c>
      <c r="Q1016" s="78"/>
      <c r="R1016" s="75"/>
    </row>
    <row r="1017" spans="1:18" ht="12.6" customHeight="1">
      <c r="A1017" s="31">
        <v>39856</v>
      </c>
      <c r="B1017" s="64" t="s">
        <v>78</v>
      </c>
      <c r="C1017" s="90">
        <v>4.4999999999999998E-2</v>
      </c>
      <c r="D1017" s="44" t="str">
        <f>IF(MONTH(A1017)=MONTH(A1018),"-",VLOOKUP(A1017,'F03 inputs'!$AQ$8:$AV$3003,5))</f>
        <v>-</v>
      </c>
      <c r="E1017" s="44" t="str">
        <f>IF(MONTH(A1017)=MONTH(A1018),"-",VLOOKUP(A1017,'F03 inputs'!$AQ$8:$AV$3003,6))</f>
        <v>-</v>
      </c>
      <c r="F1017" s="32">
        <f>VLOOKUP(B1017,'F03 inputs'!$AW$9:$AZ$3003,3)</f>
        <v>-8.0824897291316487E-4</v>
      </c>
      <c r="G1017" s="32">
        <f>VLOOKUP(B1017,'F03 inputs'!$AW$9:$AZ$3003,4)</f>
        <v>-8.9541618476705334E-4</v>
      </c>
      <c r="I1017" s="32">
        <f t="shared" si="90"/>
        <v>6.3756105976603722E-2</v>
      </c>
      <c r="J1017" s="32">
        <f t="shared" si="91"/>
        <v>0.10875610597660372</v>
      </c>
      <c r="K1017" s="88">
        <f t="shared" si="92"/>
        <v>0.11171307862340218</v>
      </c>
      <c r="M1017" s="32">
        <f t="shared" si="93"/>
        <v>6.5081033867198587E-2</v>
      </c>
      <c r="N1017" s="32">
        <f t="shared" si="94"/>
        <v>0.11008103386719859</v>
      </c>
      <c r="O1017" s="43">
        <f t="shared" si="95"/>
        <v>0.11311049237151627</v>
      </c>
      <c r="Q1017" s="78"/>
      <c r="R1017" s="75"/>
    </row>
    <row r="1018" spans="1:18" ht="12.6" customHeight="1">
      <c r="A1018" s="31">
        <v>39857</v>
      </c>
      <c r="B1018" s="64" t="s">
        <v>78</v>
      </c>
      <c r="C1018" s="90">
        <v>4.5749999999999999E-2</v>
      </c>
      <c r="D1018" s="44" t="str">
        <f>IF(MONTH(A1018)=MONTH(A1019),"-",VLOOKUP(A1018,'F03 inputs'!$AQ$8:$AV$3003,5))</f>
        <v>-</v>
      </c>
      <c r="E1018" s="44" t="str">
        <f>IF(MONTH(A1018)=MONTH(A1019),"-",VLOOKUP(A1018,'F03 inputs'!$AQ$8:$AV$3003,6))</f>
        <v>-</v>
      </c>
      <c r="F1018" s="32">
        <f>VLOOKUP(B1018,'F03 inputs'!$AW$9:$AZ$3003,3)</f>
        <v>-8.0824897291316487E-4</v>
      </c>
      <c r="G1018" s="32">
        <f>VLOOKUP(B1018,'F03 inputs'!$AW$9:$AZ$3003,4)</f>
        <v>-8.9541618476705334E-4</v>
      </c>
      <c r="I1018" s="32">
        <f t="shared" si="90"/>
        <v>6.2947857003690558E-2</v>
      </c>
      <c r="J1018" s="32">
        <f t="shared" si="91"/>
        <v>0.10869785700369056</v>
      </c>
      <c r="K1018" s="88">
        <f t="shared" si="92"/>
        <v>0.11165166303298912</v>
      </c>
      <c r="M1018" s="32">
        <f t="shared" si="93"/>
        <v>6.4185617682431528E-2</v>
      </c>
      <c r="N1018" s="32">
        <f t="shared" si="94"/>
        <v>0.10993561768243153</v>
      </c>
      <c r="O1018" s="43">
        <f t="shared" si="95"/>
        <v>0.11295707769123609</v>
      </c>
      <c r="Q1018" s="78"/>
      <c r="R1018" s="75"/>
    </row>
    <row r="1019" spans="1:18" ht="12.6" customHeight="1">
      <c r="A1019" s="31">
        <v>39860</v>
      </c>
      <c r="B1019" s="64" t="s">
        <v>78</v>
      </c>
      <c r="C1019" s="90">
        <v>4.7300000000000002E-2</v>
      </c>
      <c r="D1019" s="44" t="str">
        <f>IF(MONTH(A1019)=MONTH(A1020),"-",VLOOKUP(A1019,'F03 inputs'!$AQ$8:$AV$3003,5))</f>
        <v>-</v>
      </c>
      <c r="E1019" s="44" t="str">
        <f>IF(MONTH(A1019)=MONTH(A1020),"-",VLOOKUP(A1019,'F03 inputs'!$AQ$8:$AV$3003,6))</f>
        <v>-</v>
      </c>
      <c r="F1019" s="32">
        <f>VLOOKUP(B1019,'F03 inputs'!$AW$9:$AZ$3003,3)</f>
        <v>-8.0824897291316487E-4</v>
      </c>
      <c r="G1019" s="32">
        <f>VLOOKUP(B1019,'F03 inputs'!$AW$9:$AZ$3003,4)</f>
        <v>-8.9541618476705334E-4</v>
      </c>
      <c r="I1019" s="32">
        <f t="shared" si="90"/>
        <v>6.2139608030777393E-2</v>
      </c>
      <c r="J1019" s="32">
        <f t="shared" si="91"/>
        <v>0.1094396080307774</v>
      </c>
      <c r="K1019" s="88">
        <f t="shared" si="92"/>
        <v>0.11243386498225982</v>
      </c>
      <c r="M1019" s="32">
        <f t="shared" si="93"/>
        <v>6.3290201497664469E-2</v>
      </c>
      <c r="N1019" s="32">
        <f t="shared" si="94"/>
        <v>0.11059020149766446</v>
      </c>
      <c r="O1019" s="43">
        <f t="shared" si="95"/>
        <v>0.1136477496644881</v>
      </c>
      <c r="Q1019" s="78"/>
      <c r="R1019" s="75"/>
    </row>
    <row r="1020" spans="1:18" ht="12.6" customHeight="1">
      <c r="A1020" s="31">
        <v>39861</v>
      </c>
      <c r="B1020" s="64" t="s">
        <v>78</v>
      </c>
      <c r="C1020" s="90">
        <v>4.6500000000000007E-2</v>
      </c>
      <c r="D1020" s="44" t="str">
        <f>IF(MONTH(A1020)=MONTH(A1021),"-",VLOOKUP(A1020,'F03 inputs'!$AQ$8:$AV$3003,5))</f>
        <v>-</v>
      </c>
      <c r="E1020" s="44" t="str">
        <f>IF(MONTH(A1020)=MONTH(A1021),"-",VLOOKUP(A1020,'F03 inputs'!$AQ$8:$AV$3003,6))</f>
        <v>-</v>
      </c>
      <c r="F1020" s="32">
        <f>VLOOKUP(B1020,'F03 inputs'!$AW$9:$AZ$3003,3)</f>
        <v>-8.0824897291316487E-4</v>
      </c>
      <c r="G1020" s="32">
        <f>VLOOKUP(B1020,'F03 inputs'!$AW$9:$AZ$3003,4)</f>
        <v>-8.9541618476705334E-4</v>
      </c>
      <c r="I1020" s="32">
        <f t="shared" si="90"/>
        <v>6.1331359057864229E-2</v>
      </c>
      <c r="J1020" s="32">
        <f t="shared" si="91"/>
        <v>0.10783135905786423</v>
      </c>
      <c r="K1020" s="88">
        <f t="shared" si="92"/>
        <v>0.11073825955693084</v>
      </c>
      <c r="M1020" s="32">
        <f t="shared" si="93"/>
        <v>6.2394785312897418E-2</v>
      </c>
      <c r="N1020" s="32">
        <f t="shared" si="94"/>
        <v>0.10889478531289742</v>
      </c>
      <c r="O1020" s="43">
        <f t="shared" si="95"/>
        <v>0.11185930387998311</v>
      </c>
      <c r="Q1020" s="78"/>
      <c r="R1020" s="75"/>
    </row>
    <row r="1021" spans="1:18" ht="12.6" customHeight="1">
      <c r="A1021" s="31">
        <v>39862</v>
      </c>
      <c r="B1021" s="64" t="s">
        <v>78</v>
      </c>
      <c r="C1021" s="90">
        <v>4.5749999999999999E-2</v>
      </c>
      <c r="D1021" s="44" t="str">
        <f>IF(MONTH(A1021)=MONTH(A1022),"-",VLOOKUP(A1021,'F03 inputs'!$AQ$8:$AV$3003,5))</f>
        <v>-</v>
      </c>
      <c r="E1021" s="44" t="str">
        <f>IF(MONTH(A1021)=MONTH(A1022),"-",VLOOKUP(A1021,'F03 inputs'!$AQ$8:$AV$3003,6))</f>
        <v>-</v>
      </c>
      <c r="F1021" s="32">
        <f>VLOOKUP(B1021,'F03 inputs'!$AW$9:$AZ$3003,3)</f>
        <v>-8.0824897291316487E-4</v>
      </c>
      <c r="G1021" s="32">
        <f>VLOOKUP(B1021,'F03 inputs'!$AW$9:$AZ$3003,4)</f>
        <v>-8.9541618476705334E-4</v>
      </c>
      <c r="I1021" s="32">
        <f t="shared" si="90"/>
        <v>6.0523110084951065E-2</v>
      </c>
      <c r="J1021" s="32">
        <f t="shared" si="91"/>
        <v>0.10627311008495106</v>
      </c>
      <c r="K1021" s="88">
        <f t="shared" si="92"/>
        <v>0.10909660356673334</v>
      </c>
      <c r="M1021" s="32">
        <f t="shared" si="93"/>
        <v>6.1499369128130366E-2</v>
      </c>
      <c r="N1021" s="32">
        <f t="shared" si="94"/>
        <v>0.10724936912813036</v>
      </c>
      <c r="O1021" s="43">
        <f t="shared" si="95"/>
        <v>0.11012497592272563</v>
      </c>
      <c r="Q1021" s="78"/>
      <c r="R1021" s="75"/>
    </row>
    <row r="1022" spans="1:18" ht="12.6" customHeight="1">
      <c r="A1022" s="31">
        <v>39863</v>
      </c>
      <c r="B1022" s="64" t="s">
        <v>78</v>
      </c>
      <c r="C1022" s="90">
        <v>4.7199999999999999E-2</v>
      </c>
      <c r="D1022" s="44" t="str">
        <f>IF(MONTH(A1022)=MONTH(A1023),"-",VLOOKUP(A1022,'F03 inputs'!$AQ$8:$AV$3003,5))</f>
        <v>-</v>
      </c>
      <c r="E1022" s="44" t="str">
        <f>IF(MONTH(A1022)=MONTH(A1023),"-",VLOOKUP(A1022,'F03 inputs'!$AQ$8:$AV$3003,6))</f>
        <v>-</v>
      </c>
      <c r="F1022" s="32">
        <f>VLOOKUP(B1022,'F03 inputs'!$AW$9:$AZ$3003,3)</f>
        <v>-8.0824897291316487E-4</v>
      </c>
      <c r="G1022" s="32">
        <f>VLOOKUP(B1022,'F03 inputs'!$AW$9:$AZ$3003,4)</f>
        <v>-8.9541618476705334E-4</v>
      </c>
      <c r="I1022" s="32">
        <f t="shared" si="90"/>
        <v>5.9714861112037901E-2</v>
      </c>
      <c r="J1022" s="32">
        <f t="shared" si="91"/>
        <v>0.10691486111203791</v>
      </c>
      <c r="K1022" s="88">
        <f t="shared" si="92"/>
        <v>0.10977255799368946</v>
      </c>
      <c r="M1022" s="32">
        <f t="shared" si="93"/>
        <v>6.0603952943363314E-2</v>
      </c>
      <c r="N1022" s="32">
        <f t="shared" si="94"/>
        <v>0.10780395294336331</v>
      </c>
      <c r="O1022" s="43">
        <f t="shared" si="95"/>
        <v>0.11070937601091724</v>
      </c>
      <c r="Q1022" s="78"/>
      <c r="R1022" s="75"/>
    </row>
    <row r="1023" spans="1:18" ht="12.6" customHeight="1">
      <c r="A1023" s="31">
        <v>39864</v>
      </c>
      <c r="B1023" s="64" t="s">
        <v>78</v>
      </c>
      <c r="C1023" s="90">
        <v>4.7800000000000002E-2</v>
      </c>
      <c r="D1023" s="44" t="str">
        <f>IF(MONTH(A1023)=MONTH(A1024),"-",VLOOKUP(A1023,'F03 inputs'!$AQ$8:$AV$3003,5))</f>
        <v>-</v>
      </c>
      <c r="E1023" s="44" t="str">
        <f>IF(MONTH(A1023)=MONTH(A1024),"-",VLOOKUP(A1023,'F03 inputs'!$AQ$8:$AV$3003,6))</f>
        <v>-</v>
      </c>
      <c r="F1023" s="32">
        <f>VLOOKUP(B1023,'F03 inputs'!$AW$9:$AZ$3003,3)</f>
        <v>-8.0824897291316487E-4</v>
      </c>
      <c r="G1023" s="32">
        <f>VLOOKUP(B1023,'F03 inputs'!$AW$9:$AZ$3003,4)</f>
        <v>-8.9541618476705334E-4</v>
      </c>
      <c r="I1023" s="32">
        <f t="shared" si="90"/>
        <v>5.8906612139124737E-2</v>
      </c>
      <c r="J1023" s="32">
        <f t="shared" si="91"/>
        <v>0.10670661213912475</v>
      </c>
      <c r="K1023" s="88">
        <f t="shared" si="92"/>
        <v>0.10955318740767717</v>
      </c>
      <c r="M1023" s="32">
        <f t="shared" si="93"/>
        <v>5.9708536758596262E-2</v>
      </c>
      <c r="N1023" s="32">
        <f t="shared" si="94"/>
        <v>0.10750853675859626</v>
      </c>
      <c r="O1023" s="43">
        <f t="shared" si="95"/>
        <v>0.11039805812759007</v>
      </c>
      <c r="Q1023" s="78"/>
      <c r="R1023" s="75"/>
    </row>
    <row r="1024" spans="1:18" ht="12.6" customHeight="1">
      <c r="A1024" s="31">
        <v>39867</v>
      </c>
      <c r="B1024" s="64" t="s">
        <v>78</v>
      </c>
      <c r="C1024" s="90">
        <v>4.6950000000000006E-2</v>
      </c>
      <c r="D1024" s="44" t="str">
        <f>IF(MONTH(A1024)=MONTH(A1025),"-",VLOOKUP(A1024,'F03 inputs'!$AQ$8:$AV$3003,5))</f>
        <v>-</v>
      </c>
      <c r="E1024" s="44" t="str">
        <f>IF(MONTH(A1024)=MONTH(A1025),"-",VLOOKUP(A1024,'F03 inputs'!$AQ$8:$AV$3003,6))</f>
        <v>-</v>
      </c>
      <c r="F1024" s="32">
        <f>VLOOKUP(B1024,'F03 inputs'!$AW$9:$AZ$3003,3)</f>
        <v>-8.0824897291316487E-4</v>
      </c>
      <c r="G1024" s="32">
        <f>VLOOKUP(B1024,'F03 inputs'!$AW$9:$AZ$3003,4)</f>
        <v>-8.9541618476705334E-4</v>
      </c>
      <c r="I1024" s="32">
        <f t="shared" si="90"/>
        <v>5.8098363166211572E-2</v>
      </c>
      <c r="J1024" s="32">
        <f t="shared" si="91"/>
        <v>0.10504836316621158</v>
      </c>
      <c r="K1024" s="88">
        <f t="shared" si="92"/>
        <v>0.10780715281718689</v>
      </c>
      <c r="M1024" s="32">
        <f t="shared" si="93"/>
        <v>5.881312057382921E-2</v>
      </c>
      <c r="N1024" s="32">
        <f t="shared" si="94"/>
        <v>0.10576312057382922</v>
      </c>
      <c r="O1024" s="43">
        <f t="shared" si="95"/>
        <v>0.10855957999220789</v>
      </c>
      <c r="Q1024" s="78"/>
      <c r="R1024" s="75"/>
    </row>
    <row r="1025" spans="1:18" ht="12.6" customHeight="1">
      <c r="A1025" s="31">
        <v>39868</v>
      </c>
      <c r="B1025" s="64" t="s">
        <v>78</v>
      </c>
      <c r="C1025" s="90">
        <v>4.6500000000000007E-2</v>
      </c>
      <c r="D1025" s="44" t="str">
        <f>IF(MONTH(A1025)=MONTH(A1026),"-",VLOOKUP(A1025,'F03 inputs'!$AQ$8:$AV$3003,5))</f>
        <v>-</v>
      </c>
      <c r="E1025" s="44" t="str">
        <f>IF(MONTH(A1025)=MONTH(A1026),"-",VLOOKUP(A1025,'F03 inputs'!$AQ$8:$AV$3003,6))</f>
        <v>-</v>
      </c>
      <c r="F1025" s="32">
        <f>VLOOKUP(B1025,'F03 inputs'!$AW$9:$AZ$3003,3)</f>
        <v>-8.0824897291316487E-4</v>
      </c>
      <c r="G1025" s="32">
        <f>VLOOKUP(B1025,'F03 inputs'!$AW$9:$AZ$3003,4)</f>
        <v>-8.9541618476705334E-4</v>
      </c>
      <c r="I1025" s="32">
        <f t="shared" si="90"/>
        <v>5.7290114193298408E-2</v>
      </c>
      <c r="J1025" s="32">
        <f t="shared" si="91"/>
        <v>0.10379011419329842</v>
      </c>
      <c r="K1025" s="88">
        <f t="shared" si="92"/>
        <v>0.10648321114436299</v>
      </c>
      <c r="M1025" s="32">
        <f t="shared" si="93"/>
        <v>5.7917704389062158E-2</v>
      </c>
      <c r="N1025" s="32">
        <f t="shared" si="94"/>
        <v>0.10441770438906217</v>
      </c>
      <c r="O1025" s="43">
        <f t="shared" si="95"/>
        <v>0.1071434686365329</v>
      </c>
      <c r="Q1025" s="78"/>
      <c r="R1025" s="75"/>
    </row>
    <row r="1026" spans="1:18" ht="12.6" customHeight="1">
      <c r="A1026" s="31">
        <v>39869</v>
      </c>
      <c r="B1026" s="64" t="s">
        <v>78</v>
      </c>
      <c r="C1026" s="90">
        <v>4.7649999999999998E-2</v>
      </c>
      <c r="D1026" s="44" t="str">
        <f>IF(MONTH(A1026)=MONTH(A1027),"-",VLOOKUP(A1026,'F03 inputs'!$AQ$8:$AV$3003,5))</f>
        <v>-</v>
      </c>
      <c r="E1026" s="44" t="str">
        <f>IF(MONTH(A1026)=MONTH(A1027),"-",VLOOKUP(A1026,'F03 inputs'!$AQ$8:$AV$3003,6))</f>
        <v>-</v>
      </c>
      <c r="F1026" s="32">
        <f>VLOOKUP(B1026,'F03 inputs'!$AW$9:$AZ$3003,3)</f>
        <v>-8.0824897291316487E-4</v>
      </c>
      <c r="G1026" s="32">
        <f>VLOOKUP(B1026,'F03 inputs'!$AW$9:$AZ$3003,4)</f>
        <v>-8.9541618476705334E-4</v>
      </c>
      <c r="I1026" s="32">
        <f t="shared" si="90"/>
        <v>5.6481865220385244E-2</v>
      </c>
      <c r="J1026" s="32">
        <f t="shared" si="91"/>
        <v>0.10413186522038524</v>
      </c>
      <c r="K1026" s="88">
        <f t="shared" si="92"/>
        <v>0.10684272655895444</v>
      </c>
      <c r="M1026" s="32">
        <f t="shared" si="93"/>
        <v>5.7022288204295106E-2</v>
      </c>
      <c r="N1026" s="32">
        <f t="shared" si="94"/>
        <v>0.10467228820429511</v>
      </c>
      <c r="O1026" s="43">
        <f t="shared" si="95"/>
        <v>0.10741136018377562</v>
      </c>
      <c r="Q1026" s="78"/>
      <c r="R1026" s="75"/>
    </row>
    <row r="1027" spans="1:18" ht="12.6" customHeight="1">
      <c r="A1027" s="31">
        <v>39870</v>
      </c>
      <c r="B1027" s="64" t="s">
        <v>78</v>
      </c>
      <c r="C1027" s="90">
        <v>4.7649999999999998E-2</v>
      </c>
      <c r="D1027" s="44" t="str">
        <f>IF(MONTH(A1027)=MONTH(A1028),"-",VLOOKUP(A1027,'F03 inputs'!$AQ$8:$AV$3003,5))</f>
        <v>-</v>
      </c>
      <c r="E1027" s="44" t="str">
        <f>IF(MONTH(A1027)=MONTH(A1028),"-",VLOOKUP(A1027,'F03 inputs'!$AQ$8:$AV$3003,6))</f>
        <v>-</v>
      </c>
      <c r="F1027" s="32">
        <f>VLOOKUP(B1027,'F03 inputs'!$AW$9:$AZ$3003,3)</f>
        <v>-8.0824897291316487E-4</v>
      </c>
      <c r="G1027" s="32">
        <f>VLOOKUP(B1027,'F03 inputs'!$AW$9:$AZ$3003,4)</f>
        <v>-8.9541618476705334E-4</v>
      </c>
      <c r="I1027" s="32">
        <f t="shared" si="90"/>
        <v>5.567361624747208E-2</v>
      </c>
      <c r="J1027" s="32">
        <f t="shared" si="91"/>
        <v>0.10332361624747208</v>
      </c>
      <c r="K1027" s="88">
        <f t="shared" si="92"/>
        <v>0.10599255866608592</v>
      </c>
      <c r="M1027" s="32">
        <f t="shared" si="93"/>
        <v>5.6126872019528054E-2</v>
      </c>
      <c r="N1027" s="32">
        <f t="shared" si="94"/>
        <v>0.10377687201952805</v>
      </c>
      <c r="O1027" s="43">
        <f t="shared" si="95"/>
        <v>0.1064692818110673</v>
      </c>
      <c r="Q1027" s="78"/>
      <c r="R1027" s="75"/>
    </row>
    <row r="1028" spans="1:18" ht="12.6" customHeight="1">
      <c r="A1028" s="31">
        <v>39871</v>
      </c>
      <c r="B1028" s="64" t="s">
        <v>78</v>
      </c>
      <c r="C1028" s="90">
        <v>4.9050000000000003E-2</v>
      </c>
      <c r="D1028" s="44">
        <f>IF(MONTH(A1028)=MONTH(A1029),"-",VLOOKUP(A1028,'F03 inputs'!$AQ$8:$AV$3003,5))</f>
        <v>5.4865367274558902E-2</v>
      </c>
      <c r="E1028" s="44">
        <f>IF(MONTH(A1028)=MONTH(A1029),"-",VLOOKUP(A1028,'F03 inputs'!$AQ$8:$AV$3003,6))</f>
        <v>5.5231455834761051E-2</v>
      </c>
      <c r="F1028" s="32">
        <f>VLOOKUP(B1028,'F03 inputs'!$AW$9:$AZ$3003,3)</f>
        <v>-8.0824897291316487E-4</v>
      </c>
      <c r="G1028" s="32">
        <f>VLOOKUP(B1028,'F03 inputs'!$AW$9:$AZ$3003,4)</f>
        <v>-8.9541618476705334E-4</v>
      </c>
      <c r="I1028" s="32">
        <f t="shared" si="90"/>
        <v>5.4865367274558902E-2</v>
      </c>
      <c r="J1028" s="32">
        <f t="shared" si="91"/>
        <v>0.10391536727455891</v>
      </c>
      <c r="K1028" s="88">
        <f t="shared" si="92"/>
        <v>0.10661496816351068</v>
      </c>
      <c r="M1028" s="32">
        <f t="shared" si="93"/>
        <v>5.5231455834761051E-2</v>
      </c>
      <c r="N1028" s="32">
        <f t="shared" si="94"/>
        <v>0.10428145583476106</v>
      </c>
      <c r="O1028" s="43">
        <f t="shared" si="95"/>
        <v>0.10700011134251519</v>
      </c>
      <c r="Q1028" s="78"/>
      <c r="R1028" s="75"/>
    </row>
    <row r="1029" spans="1:18" ht="12.6" customHeight="1">
      <c r="A1029" s="31">
        <v>39874</v>
      </c>
      <c r="B1029" s="64" t="s">
        <v>79</v>
      </c>
      <c r="C1029" s="90">
        <v>4.795E-2</v>
      </c>
      <c r="D1029" s="44" t="str">
        <f>IF(MONTH(A1029)=MONTH(A1030),"-",VLOOKUP(A1029,'F03 inputs'!$AQ$8:$AV$3003,5))</f>
        <v>-</v>
      </c>
      <c r="E1029" s="44" t="str">
        <f>IF(MONTH(A1029)=MONTH(A1030),"-",VLOOKUP(A1029,'F03 inputs'!$AQ$8:$AV$3003,6))</f>
        <v>-</v>
      </c>
      <c r="F1029" s="32">
        <f>VLOOKUP(B1029,'F03 inputs'!$AW$9:$AZ$3003,3)</f>
        <v>4.1374098153072243E-4</v>
      </c>
      <c r="G1029" s="32">
        <f>VLOOKUP(B1029,'F03 inputs'!$AW$9:$AZ$3003,4)</f>
        <v>4.2392738804412217E-4</v>
      </c>
      <c r="I1029" s="32">
        <f t="shared" si="90"/>
        <v>5.5279108256089622E-2</v>
      </c>
      <c r="J1029" s="32">
        <f t="shared" si="91"/>
        <v>0.10322910825608962</v>
      </c>
      <c r="K1029" s="88">
        <f t="shared" si="92"/>
        <v>0.10589317045392654</v>
      </c>
      <c r="M1029" s="32">
        <f t="shared" si="93"/>
        <v>5.5655383222805173E-2</v>
      </c>
      <c r="N1029" s="32">
        <f t="shared" si="94"/>
        <v>0.10360538322280517</v>
      </c>
      <c r="O1029" s="43">
        <f t="shared" si="95"/>
        <v>0.10628890208099095</v>
      </c>
      <c r="Q1029" s="78"/>
      <c r="R1029" s="75"/>
    </row>
    <row r="1030" spans="1:18" ht="12.6" customHeight="1">
      <c r="A1030" s="31">
        <v>39875</v>
      </c>
      <c r="B1030" s="64" t="s">
        <v>79</v>
      </c>
      <c r="C1030" s="90">
        <v>4.7850000000000004E-2</v>
      </c>
      <c r="D1030" s="44" t="str">
        <f>IF(MONTH(A1030)=MONTH(A1031),"-",VLOOKUP(A1030,'F03 inputs'!$AQ$8:$AV$3003,5))</f>
        <v>-</v>
      </c>
      <c r="E1030" s="44" t="str">
        <f>IF(MONTH(A1030)=MONTH(A1031),"-",VLOOKUP(A1030,'F03 inputs'!$AQ$8:$AV$3003,6))</f>
        <v>-</v>
      </c>
      <c r="F1030" s="32">
        <f>VLOOKUP(B1030,'F03 inputs'!$AW$9:$AZ$3003,3)</f>
        <v>4.1374098153072243E-4</v>
      </c>
      <c r="G1030" s="32">
        <f>VLOOKUP(B1030,'F03 inputs'!$AW$9:$AZ$3003,4)</f>
        <v>4.2392738804412217E-4</v>
      </c>
      <c r="I1030" s="32">
        <f t="shared" ref="I1030:I1093" si="96">IF(D1030&lt;&gt;"-",D1030,I1029+F1030)</f>
        <v>5.5692849237620343E-2</v>
      </c>
      <c r="J1030" s="32">
        <f t="shared" ref="J1030:J1093" si="97">C1030+I1030</f>
        <v>0.10354284923762035</v>
      </c>
      <c r="K1030" s="88">
        <f t="shared" ref="K1030:K1093" si="98">EFFECT(J1030,2)</f>
        <v>0.10622312964468139</v>
      </c>
      <c r="M1030" s="32">
        <f t="shared" ref="M1030:M1093" si="99">IF(E1030&lt;&gt;"-",E1030,M1029+G1030)</f>
        <v>5.6079310610849295E-2</v>
      </c>
      <c r="N1030" s="32">
        <f t="shared" ref="N1030:N1093" si="100">C1030+M1030</f>
        <v>0.1039293106108493</v>
      </c>
      <c r="O1030" s="43">
        <f t="shared" ref="O1030:O1093" si="101">EFFECT(N1030,2)</f>
        <v>0.10662963601186104</v>
      </c>
      <c r="Q1030" s="78"/>
      <c r="R1030" s="75"/>
    </row>
    <row r="1031" spans="1:18" ht="12.6" customHeight="1">
      <c r="A1031" s="31">
        <v>39876</v>
      </c>
      <c r="B1031" s="64" t="s">
        <v>79</v>
      </c>
      <c r="C1031" s="90">
        <v>4.8250000000000001E-2</v>
      </c>
      <c r="D1031" s="44" t="str">
        <f>IF(MONTH(A1031)=MONTH(A1032),"-",VLOOKUP(A1031,'F03 inputs'!$AQ$8:$AV$3003,5))</f>
        <v>-</v>
      </c>
      <c r="E1031" s="44" t="str">
        <f>IF(MONTH(A1031)=MONTH(A1032),"-",VLOOKUP(A1031,'F03 inputs'!$AQ$8:$AV$3003,6))</f>
        <v>-</v>
      </c>
      <c r="F1031" s="32">
        <f>VLOOKUP(B1031,'F03 inputs'!$AW$9:$AZ$3003,3)</f>
        <v>4.1374098153072243E-4</v>
      </c>
      <c r="G1031" s="32">
        <f>VLOOKUP(B1031,'F03 inputs'!$AW$9:$AZ$3003,4)</f>
        <v>4.2392738804412217E-4</v>
      </c>
      <c r="I1031" s="32">
        <f t="shared" si="96"/>
        <v>5.6106590219151063E-2</v>
      </c>
      <c r="J1031" s="32">
        <f t="shared" si="97"/>
        <v>0.10435659021915106</v>
      </c>
      <c r="K1031" s="88">
        <f t="shared" si="98"/>
        <v>0.10707916469969292</v>
      </c>
      <c r="M1031" s="32">
        <f t="shared" si="99"/>
        <v>5.6503237998893417E-2</v>
      </c>
      <c r="N1031" s="32">
        <f t="shared" si="100"/>
        <v>0.10475323799889341</v>
      </c>
      <c r="O1031" s="43">
        <f t="shared" si="101"/>
        <v>0.10749654821670673</v>
      </c>
      <c r="Q1031" s="78"/>
      <c r="R1031" s="75"/>
    </row>
    <row r="1032" spans="1:18" ht="12.6" customHeight="1">
      <c r="A1032" s="31">
        <v>39877</v>
      </c>
      <c r="B1032" s="64" t="s">
        <v>79</v>
      </c>
      <c r="C1032" s="90">
        <v>4.8849999999999998E-2</v>
      </c>
      <c r="D1032" s="44" t="str">
        <f>IF(MONTH(A1032)=MONTH(A1033),"-",VLOOKUP(A1032,'F03 inputs'!$AQ$8:$AV$3003,5))</f>
        <v>-</v>
      </c>
      <c r="E1032" s="44" t="str">
        <f>IF(MONTH(A1032)=MONTH(A1033),"-",VLOOKUP(A1032,'F03 inputs'!$AQ$8:$AV$3003,6))</f>
        <v>-</v>
      </c>
      <c r="F1032" s="32">
        <f>VLOOKUP(B1032,'F03 inputs'!$AW$9:$AZ$3003,3)</f>
        <v>4.1374098153072243E-4</v>
      </c>
      <c r="G1032" s="32">
        <f>VLOOKUP(B1032,'F03 inputs'!$AW$9:$AZ$3003,4)</f>
        <v>4.2392738804412217E-4</v>
      </c>
      <c r="I1032" s="32">
        <f t="shared" si="96"/>
        <v>5.6520331200681784E-2</v>
      </c>
      <c r="J1032" s="32">
        <f t="shared" si="97"/>
        <v>0.10537033120068179</v>
      </c>
      <c r="K1032" s="88">
        <f t="shared" si="98"/>
        <v>0.10814605787501708</v>
      </c>
      <c r="M1032" s="32">
        <f t="shared" si="99"/>
        <v>5.6927165386937539E-2</v>
      </c>
      <c r="N1032" s="32">
        <f t="shared" si="100"/>
        <v>0.10577716538693754</v>
      </c>
      <c r="O1032" s="43">
        <f t="shared" si="101"/>
        <v>0.1085743675662616</v>
      </c>
      <c r="Q1032" s="78"/>
      <c r="R1032" s="75"/>
    </row>
    <row r="1033" spans="1:18" ht="12.6" customHeight="1">
      <c r="A1033" s="31">
        <v>39878</v>
      </c>
      <c r="B1033" s="64" t="s">
        <v>79</v>
      </c>
      <c r="C1033" s="90">
        <v>4.7550000000000002E-2</v>
      </c>
      <c r="D1033" s="44" t="str">
        <f>IF(MONTH(A1033)=MONTH(A1034),"-",VLOOKUP(A1033,'F03 inputs'!$AQ$8:$AV$3003,5))</f>
        <v>-</v>
      </c>
      <c r="E1033" s="44" t="str">
        <f>IF(MONTH(A1033)=MONTH(A1034),"-",VLOOKUP(A1033,'F03 inputs'!$AQ$8:$AV$3003,6))</f>
        <v>-</v>
      </c>
      <c r="F1033" s="32">
        <f>VLOOKUP(B1033,'F03 inputs'!$AW$9:$AZ$3003,3)</f>
        <v>4.1374098153072243E-4</v>
      </c>
      <c r="G1033" s="32">
        <f>VLOOKUP(B1033,'F03 inputs'!$AW$9:$AZ$3003,4)</f>
        <v>4.2392738804412217E-4</v>
      </c>
      <c r="I1033" s="32">
        <f t="shared" si="96"/>
        <v>5.6934072182212504E-2</v>
      </c>
      <c r="J1033" s="32">
        <f t="shared" si="97"/>
        <v>0.10448407218221251</v>
      </c>
      <c r="K1033" s="88">
        <f t="shared" si="98"/>
        <v>0.10721330251715688</v>
      </c>
      <c r="M1033" s="32">
        <f t="shared" si="99"/>
        <v>5.7351092774981662E-2</v>
      </c>
      <c r="N1033" s="32">
        <f t="shared" si="100"/>
        <v>0.10490109277498166</v>
      </c>
      <c r="O1033" s="43">
        <f t="shared" si="101"/>
        <v>0.1076521525913281</v>
      </c>
      <c r="Q1033" s="78"/>
      <c r="R1033" s="75"/>
    </row>
    <row r="1034" spans="1:18" ht="12.6" customHeight="1">
      <c r="A1034" s="31">
        <v>39881</v>
      </c>
      <c r="B1034" s="64" t="s">
        <v>79</v>
      </c>
      <c r="C1034" s="90">
        <v>4.6899999999999997E-2</v>
      </c>
      <c r="D1034" s="44" t="str">
        <f>IF(MONTH(A1034)=MONTH(A1035),"-",VLOOKUP(A1034,'F03 inputs'!$AQ$8:$AV$3003,5))</f>
        <v>-</v>
      </c>
      <c r="E1034" s="44" t="str">
        <f>IF(MONTH(A1034)=MONTH(A1035),"-",VLOOKUP(A1034,'F03 inputs'!$AQ$8:$AV$3003,6))</f>
        <v>-</v>
      </c>
      <c r="F1034" s="32">
        <f>VLOOKUP(B1034,'F03 inputs'!$AW$9:$AZ$3003,3)</f>
        <v>4.1374098153072243E-4</v>
      </c>
      <c r="G1034" s="32">
        <f>VLOOKUP(B1034,'F03 inputs'!$AW$9:$AZ$3003,4)</f>
        <v>4.2392738804412217E-4</v>
      </c>
      <c r="I1034" s="32">
        <f t="shared" si="96"/>
        <v>5.7347813163743225E-2</v>
      </c>
      <c r="J1034" s="32">
        <f t="shared" si="97"/>
        <v>0.10424781316374322</v>
      </c>
      <c r="K1034" s="88">
        <f t="shared" si="98"/>
        <v>0.10696471480109904</v>
      </c>
      <c r="M1034" s="32">
        <f t="shared" si="99"/>
        <v>5.7775020163025784E-2</v>
      </c>
      <c r="N1034" s="32">
        <f t="shared" si="100"/>
        <v>0.10467502016302578</v>
      </c>
      <c r="O1034" s="43">
        <f t="shared" si="101"/>
        <v>0.10741423512455817</v>
      </c>
      <c r="Q1034" s="78"/>
      <c r="R1034" s="75"/>
    </row>
    <row r="1035" spans="1:18" ht="12.6" customHeight="1">
      <c r="A1035" s="31">
        <v>39882</v>
      </c>
      <c r="B1035" s="64" t="s">
        <v>79</v>
      </c>
      <c r="C1035" s="90">
        <v>4.8550000000000003E-2</v>
      </c>
      <c r="D1035" s="44" t="str">
        <f>IF(MONTH(A1035)=MONTH(A1036),"-",VLOOKUP(A1035,'F03 inputs'!$AQ$8:$AV$3003,5))</f>
        <v>-</v>
      </c>
      <c r="E1035" s="44" t="str">
        <f>IF(MONTH(A1035)=MONTH(A1036),"-",VLOOKUP(A1035,'F03 inputs'!$AQ$8:$AV$3003,6))</f>
        <v>-</v>
      </c>
      <c r="F1035" s="32">
        <f>VLOOKUP(B1035,'F03 inputs'!$AW$9:$AZ$3003,3)</f>
        <v>4.1374098153072243E-4</v>
      </c>
      <c r="G1035" s="32">
        <f>VLOOKUP(B1035,'F03 inputs'!$AW$9:$AZ$3003,4)</f>
        <v>4.2392738804412217E-4</v>
      </c>
      <c r="I1035" s="32">
        <f t="shared" si="96"/>
        <v>5.7761554145273945E-2</v>
      </c>
      <c r="J1035" s="32">
        <f t="shared" si="97"/>
        <v>0.10631155414527395</v>
      </c>
      <c r="K1035" s="88">
        <f t="shared" si="98"/>
        <v>0.10913709078146971</v>
      </c>
      <c r="M1035" s="32">
        <f t="shared" si="99"/>
        <v>5.8198947551069906E-2</v>
      </c>
      <c r="N1035" s="32">
        <f t="shared" si="100"/>
        <v>0.10674894755106991</v>
      </c>
      <c r="O1035" s="43">
        <f t="shared" si="101"/>
        <v>0.10959778200188541</v>
      </c>
      <c r="Q1035" s="78"/>
      <c r="R1035" s="75"/>
    </row>
    <row r="1036" spans="1:18" ht="12.6" customHeight="1">
      <c r="A1036" s="31">
        <v>39883</v>
      </c>
      <c r="B1036" s="64" t="s">
        <v>79</v>
      </c>
      <c r="C1036" s="90">
        <v>4.8899999999999999E-2</v>
      </c>
      <c r="D1036" s="44" t="str">
        <f>IF(MONTH(A1036)=MONTH(A1037),"-",VLOOKUP(A1036,'F03 inputs'!$AQ$8:$AV$3003,5))</f>
        <v>-</v>
      </c>
      <c r="E1036" s="44" t="str">
        <f>IF(MONTH(A1036)=MONTH(A1037),"-",VLOOKUP(A1036,'F03 inputs'!$AQ$8:$AV$3003,6))</f>
        <v>-</v>
      </c>
      <c r="F1036" s="32">
        <f>VLOOKUP(B1036,'F03 inputs'!$AW$9:$AZ$3003,3)</f>
        <v>4.1374098153072243E-4</v>
      </c>
      <c r="G1036" s="32">
        <f>VLOOKUP(B1036,'F03 inputs'!$AW$9:$AZ$3003,4)</f>
        <v>4.2392738804412217E-4</v>
      </c>
      <c r="I1036" s="32">
        <f t="shared" si="96"/>
        <v>5.8175295126804666E-2</v>
      </c>
      <c r="J1036" s="32">
        <f t="shared" si="97"/>
        <v>0.10707529512680466</v>
      </c>
      <c r="K1036" s="88">
        <f t="shared" si="98"/>
        <v>0.10994157483342781</v>
      </c>
      <c r="M1036" s="32">
        <f t="shared" si="99"/>
        <v>5.8622874939114028E-2</v>
      </c>
      <c r="N1036" s="32">
        <f t="shared" si="100"/>
        <v>0.10752287493911403</v>
      </c>
      <c r="O1036" s="43">
        <f t="shared" si="101"/>
        <v>0.11041316709790694</v>
      </c>
      <c r="Q1036" s="78"/>
      <c r="R1036" s="75"/>
    </row>
    <row r="1037" spans="1:18" ht="12.6" customHeight="1">
      <c r="A1037" s="31">
        <v>39884</v>
      </c>
      <c r="B1037" s="64" t="s">
        <v>79</v>
      </c>
      <c r="C1037" s="90">
        <v>4.8049999999999995E-2</v>
      </c>
      <c r="D1037" s="44" t="str">
        <f>IF(MONTH(A1037)=MONTH(A1038),"-",VLOOKUP(A1037,'F03 inputs'!$AQ$8:$AV$3003,5))</f>
        <v>-</v>
      </c>
      <c r="E1037" s="44" t="str">
        <f>IF(MONTH(A1037)=MONTH(A1038),"-",VLOOKUP(A1037,'F03 inputs'!$AQ$8:$AV$3003,6))</f>
        <v>-</v>
      </c>
      <c r="F1037" s="32">
        <f>VLOOKUP(B1037,'F03 inputs'!$AW$9:$AZ$3003,3)</f>
        <v>4.1374098153072243E-4</v>
      </c>
      <c r="G1037" s="32">
        <f>VLOOKUP(B1037,'F03 inputs'!$AW$9:$AZ$3003,4)</f>
        <v>4.2392738804412217E-4</v>
      </c>
      <c r="I1037" s="32">
        <f t="shared" si="96"/>
        <v>5.8589036108335386E-2</v>
      </c>
      <c r="J1037" s="32">
        <f t="shared" si="97"/>
        <v>0.10663903610833539</v>
      </c>
      <c r="K1037" s="88">
        <f t="shared" si="98"/>
        <v>0.10948200711386402</v>
      </c>
      <c r="M1037" s="32">
        <f t="shared" si="99"/>
        <v>5.904680232715815E-2</v>
      </c>
      <c r="N1037" s="32">
        <f t="shared" si="100"/>
        <v>0.10709680232715815</v>
      </c>
      <c r="O1037" s="43">
        <f t="shared" si="101"/>
        <v>0.10996423359433405</v>
      </c>
      <c r="Q1037" s="78"/>
      <c r="R1037" s="75"/>
    </row>
    <row r="1038" spans="1:18" ht="12.6" customHeight="1">
      <c r="A1038" s="31">
        <v>39885</v>
      </c>
      <c r="B1038" s="64" t="s">
        <v>79</v>
      </c>
      <c r="C1038" s="90">
        <v>4.7800000000000002E-2</v>
      </c>
      <c r="D1038" s="44" t="str">
        <f>IF(MONTH(A1038)=MONTH(A1039),"-",VLOOKUP(A1038,'F03 inputs'!$AQ$8:$AV$3003,5))</f>
        <v>-</v>
      </c>
      <c r="E1038" s="44" t="str">
        <f>IF(MONTH(A1038)=MONTH(A1039),"-",VLOOKUP(A1038,'F03 inputs'!$AQ$8:$AV$3003,6))</f>
        <v>-</v>
      </c>
      <c r="F1038" s="32">
        <f>VLOOKUP(B1038,'F03 inputs'!$AW$9:$AZ$3003,3)</f>
        <v>4.1374098153072243E-4</v>
      </c>
      <c r="G1038" s="32">
        <f>VLOOKUP(B1038,'F03 inputs'!$AW$9:$AZ$3003,4)</f>
        <v>4.2392738804412217E-4</v>
      </c>
      <c r="I1038" s="32">
        <f t="shared" si="96"/>
        <v>5.9002777089866107E-2</v>
      </c>
      <c r="J1038" s="32">
        <f t="shared" si="97"/>
        <v>0.1068027770898661</v>
      </c>
      <c r="K1038" s="88">
        <f t="shared" si="98"/>
        <v>0.10965448538839317</v>
      </c>
      <c r="M1038" s="32">
        <f t="shared" si="99"/>
        <v>5.9470729715202272E-2</v>
      </c>
      <c r="N1038" s="32">
        <f t="shared" si="100"/>
        <v>0.10727072971520227</v>
      </c>
      <c r="O1038" s="43">
        <f t="shared" si="101"/>
        <v>0.11014748207861014</v>
      </c>
      <c r="Q1038" s="78"/>
      <c r="R1038" s="75"/>
    </row>
    <row r="1039" spans="1:18" ht="12.6" customHeight="1">
      <c r="A1039" s="31">
        <v>39888</v>
      </c>
      <c r="B1039" s="64" t="s">
        <v>79</v>
      </c>
      <c r="C1039" s="90">
        <v>4.8250000000000001E-2</v>
      </c>
      <c r="D1039" s="44" t="str">
        <f>IF(MONTH(A1039)=MONTH(A1040),"-",VLOOKUP(A1039,'F03 inputs'!$AQ$8:$AV$3003,5))</f>
        <v>-</v>
      </c>
      <c r="E1039" s="44" t="str">
        <f>IF(MONTH(A1039)=MONTH(A1040),"-",VLOOKUP(A1039,'F03 inputs'!$AQ$8:$AV$3003,6))</f>
        <v>-</v>
      </c>
      <c r="F1039" s="32">
        <f>VLOOKUP(B1039,'F03 inputs'!$AW$9:$AZ$3003,3)</f>
        <v>4.1374098153072243E-4</v>
      </c>
      <c r="G1039" s="32">
        <f>VLOOKUP(B1039,'F03 inputs'!$AW$9:$AZ$3003,4)</f>
        <v>4.2392738804412217E-4</v>
      </c>
      <c r="I1039" s="32">
        <f t="shared" si="96"/>
        <v>5.9416518071396827E-2</v>
      </c>
      <c r="J1039" s="32">
        <f t="shared" si="97"/>
        <v>0.10766651807139682</v>
      </c>
      <c r="K1039" s="88">
        <f t="shared" si="98"/>
        <v>0.11056453784980147</v>
      </c>
      <c r="M1039" s="32">
        <f t="shared" si="99"/>
        <v>5.9894657103246395E-2</v>
      </c>
      <c r="N1039" s="32">
        <f t="shared" si="100"/>
        <v>0.10814465710324639</v>
      </c>
      <c r="O1039" s="43">
        <f t="shared" si="101"/>
        <v>0.11106847381824103</v>
      </c>
      <c r="Q1039" s="78"/>
      <c r="R1039" s="75"/>
    </row>
    <row r="1040" spans="1:18" ht="12.6" customHeight="1">
      <c r="A1040" s="31">
        <v>39889</v>
      </c>
      <c r="B1040" s="64" t="s">
        <v>79</v>
      </c>
      <c r="C1040" s="90">
        <v>4.8849999999999998E-2</v>
      </c>
      <c r="D1040" s="44" t="str">
        <f>IF(MONTH(A1040)=MONTH(A1041),"-",VLOOKUP(A1040,'F03 inputs'!$AQ$8:$AV$3003,5))</f>
        <v>-</v>
      </c>
      <c r="E1040" s="44" t="str">
        <f>IF(MONTH(A1040)=MONTH(A1041),"-",VLOOKUP(A1040,'F03 inputs'!$AQ$8:$AV$3003,6))</f>
        <v>-</v>
      </c>
      <c r="F1040" s="32">
        <f>VLOOKUP(B1040,'F03 inputs'!$AW$9:$AZ$3003,3)</f>
        <v>4.1374098153072243E-4</v>
      </c>
      <c r="G1040" s="32">
        <f>VLOOKUP(B1040,'F03 inputs'!$AW$9:$AZ$3003,4)</f>
        <v>4.2392738804412217E-4</v>
      </c>
      <c r="I1040" s="32">
        <f t="shared" si="96"/>
        <v>5.9830259052927548E-2</v>
      </c>
      <c r="J1040" s="32">
        <f t="shared" si="97"/>
        <v>0.10868025905292755</v>
      </c>
      <c r="K1040" s="88">
        <f t="shared" si="98"/>
        <v>0.11163310872988053</v>
      </c>
      <c r="M1040" s="32">
        <f t="shared" si="99"/>
        <v>6.0318584491290517E-2</v>
      </c>
      <c r="N1040" s="32">
        <f t="shared" si="100"/>
        <v>0.10916858449129052</v>
      </c>
      <c r="O1040" s="43">
        <f t="shared" si="101"/>
        <v>0.11214802945124847</v>
      </c>
      <c r="Q1040" s="78"/>
      <c r="R1040" s="75"/>
    </row>
    <row r="1041" spans="1:18" ht="12.6" customHeight="1">
      <c r="A1041" s="31">
        <v>39890</v>
      </c>
      <c r="B1041" s="64" t="s">
        <v>79</v>
      </c>
      <c r="C1041" s="90">
        <v>4.9200000000000001E-2</v>
      </c>
      <c r="D1041" s="44" t="str">
        <f>IF(MONTH(A1041)=MONTH(A1042),"-",VLOOKUP(A1041,'F03 inputs'!$AQ$8:$AV$3003,5))</f>
        <v>-</v>
      </c>
      <c r="E1041" s="44" t="str">
        <f>IF(MONTH(A1041)=MONTH(A1042),"-",VLOOKUP(A1041,'F03 inputs'!$AQ$8:$AV$3003,6))</f>
        <v>-</v>
      </c>
      <c r="F1041" s="32">
        <f>VLOOKUP(B1041,'F03 inputs'!$AW$9:$AZ$3003,3)</f>
        <v>4.1374098153072243E-4</v>
      </c>
      <c r="G1041" s="32">
        <f>VLOOKUP(B1041,'F03 inputs'!$AW$9:$AZ$3003,4)</f>
        <v>4.2392738804412217E-4</v>
      </c>
      <c r="I1041" s="32">
        <f t="shared" si="96"/>
        <v>6.0244000034458269E-2</v>
      </c>
      <c r="J1041" s="32">
        <f t="shared" si="97"/>
        <v>0.10944400003445827</v>
      </c>
      <c r="K1041" s="88">
        <f t="shared" si="98"/>
        <v>0.11243849732034361</v>
      </c>
      <c r="M1041" s="32">
        <f t="shared" si="99"/>
        <v>6.0742511879334639E-2</v>
      </c>
      <c r="N1041" s="32">
        <f t="shared" si="100"/>
        <v>0.10994251187933464</v>
      </c>
      <c r="O1041" s="43">
        <f t="shared" si="101"/>
        <v>0.11296435085891909</v>
      </c>
      <c r="Q1041" s="78"/>
      <c r="R1041" s="75"/>
    </row>
    <row r="1042" spans="1:18" ht="12.6" customHeight="1">
      <c r="A1042" s="31">
        <v>39891</v>
      </c>
      <c r="B1042" s="64" t="s">
        <v>79</v>
      </c>
      <c r="C1042" s="90">
        <v>4.7199999999999999E-2</v>
      </c>
      <c r="D1042" s="44" t="str">
        <f>IF(MONTH(A1042)=MONTH(A1043),"-",VLOOKUP(A1042,'F03 inputs'!$AQ$8:$AV$3003,5))</f>
        <v>-</v>
      </c>
      <c r="E1042" s="44" t="str">
        <f>IF(MONTH(A1042)=MONTH(A1043),"-",VLOOKUP(A1042,'F03 inputs'!$AQ$8:$AV$3003,6))</f>
        <v>-</v>
      </c>
      <c r="F1042" s="32">
        <f>VLOOKUP(B1042,'F03 inputs'!$AW$9:$AZ$3003,3)</f>
        <v>4.1374098153072243E-4</v>
      </c>
      <c r="G1042" s="32">
        <f>VLOOKUP(B1042,'F03 inputs'!$AW$9:$AZ$3003,4)</f>
        <v>4.2392738804412217E-4</v>
      </c>
      <c r="I1042" s="32">
        <f t="shared" si="96"/>
        <v>6.0657741015988989E-2</v>
      </c>
      <c r="J1042" s="32">
        <f t="shared" si="97"/>
        <v>0.10785774101598899</v>
      </c>
      <c r="K1042" s="88">
        <f t="shared" si="98"/>
        <v>0.11076606409025724</v>
      </c>
      <c r="M1042" s="32">
        <f t="shared" si="99"/>
        <v>6.1166439267378761E-2</v>
      </c>
      <c r="N1042" s="32">
        <f t="shared" si="100"/>
        <v>0.10836643926737877</v>
      </c>
      <c r="O1042" s="43">
        <f t="shared" si="101"/>
        <v>0.11130226055725134</v>
      </c>
      <c r="Q1042" s="78"/>
      <c r="R1042" s="75"/>
    </row>
    <row r="1043" spans="1:18" ht="12.6" customHeight="1">
      <c r="A1043" s="31">
        <v>39892</v>
      </c>
      <c r="B1043" s="64" t="s">
        <v>79</v>
      </c>
      <c r="C1043" s="90">
        <v>4.8049999999999995E-2</v>
      </c>
      <c r="D1043" s="44" t="str">
        <f>IF(MONTH(A1043)=MONTH(A1044),"-",VLOOKUP(A1043,'F03 inputs'!$AQ$8:$AV$3003,5))</f>
        <v>-</v>
      </c>
      <c r="E1043" s="44" t="str">
        <f>IF(MONTH(A1043)=MONTH(A1044),"-",VLOOKUP(A1043,'F03 inputs'!$AQ$8:$AV$3003,6))</f>
        <v>-</v>
      </c>
      <c r="F1043" s="32">
        <f>VLOOKUP(B1043,'F03 inputs'!$AW$9:$AZ$3003,3)</f>
        <v>4.1374098153072243E-4</v>
      </c>
      <c r="G1043" s="32">
        <f>VLOOKUP(B1043,'F03 inputs'!$AW$9:$AZ$3003,4)</f>
        <v>4.2392738804412217E-4</v>
      </c>
      <c r="I1043" s="32">
        <f t="shared" si="96"/>
        <v>6.107148199751971E-2</v>
      </c>
      <c r="J1043" s="32">
        <f t="shared" si="97"/>
        <v>0.1091214819975197</v>
      </c>
      <c r="K1043" s="88">
        <f t="shared" si="98"/>
        <v>0.11209835645585353</v>
      </c>
      <c r="M1043" s="32">
        <f t="shared" si="99"/>
        <v>6.1590366655422883E-2</v>
      </c>
      <c r="N1043" s="32">
        <f t="shared" si="100"/>
        <v>0.10964036665542287</v>
      </c>
      <c r="O1043" s="43">
        <f t="shared" si="101"/>
        <v>0.11264561915550697</v>
      </c>
      <c r="Q1043" s="78"/>
      <c r="R1043" s="75"/>
    </row>
    <row r="1044" spans="1:18" ht="12.6" customHeight="1">
      <c r="A1044" s="31">
        <v>39895</v>
      </c>
      <c r="B1044" s="64" t="s">
        <v>79</v>
      </c>
      <c r="C1044" s="90">
        <v>4.9249999999999995E-2</v>
      </c>
      <c r="D1044" s="44" t="str">
        <f>IF(MONTH(A1044)=MONTH(A1045),"-",VLOOKUP(A1044,'F03 inputs'!$AQ$8:$AV$3003,5))</f>
        <v>-</v>
      </c>
      <c r="E1044" s="44" t="str">
        <f>IF(MONTH(A1044)=MONTH(A1045),"-",VLOOKUP(A1044,'F03 inputs'!$AQ$8:$AV$3003,6))</f>
        <v>-</v>
      </c>
      <c r="F1044" s="32">
        <f>VLOOKUP(B1044,'F03 inputs'!$AW$9:$AZ$3003,3)</f>
        <v>4.1374098153072243E-4</v>
      </c>
      <c r="G1044" s="32">
        <f>VLOOKUP(B1044,'F03 inputs'!$AW$9:$AZ$3003,4)</f>
        <v>4.2392738804412217E-4</v>
      </c>
      <c r="I1044" s="32">
        <f t="shared" si="96"/>
        <v>6.148522297905043E-2</v>
      </c>
      <c r="J1044" s="32">
        <f t="shared" si="97"/>
        <v>0.11073522297905042</v>
      </c>
      <c r="K1044" s="88">
        <f t="shared" si="98"/>
        <v>0.11380079538110532</v>
      </c>
      <c r="M1044" s="32">
        <f t="shared" si="99"/>
        <v>6.2014294043467005E-2</v>
      </c>
      <c r="N1044" s="32">
        <f t="shared" si="100"/>
        <v>0.11126429404346699</v>
      </c>
      <c r="O1044" s="43">
        <f t="shared" si="101"/>
        <v>0.114359229825715</v>
      </c>
      <c r="Q1044" s="78"/>
      <c r="R1044" s="75"/>
    </row>
    <row r="1045" spans="1:18" ht="12.6" customHeight="1">
      <c r="A1045" s="31">
        <v>39896</v>
      </c>
      <c r="B1045" s="64" t="s">
        <v>79</v>
      </c>
      <c r="C1045" s="90">
        <v>4.965E-2</v>
      </c>
      <c r="D1045" s="44" t="str">
        <f>IF(MONTH(A1045)=MONTH(A1046),"-",VLOOKUP(A1045,'F03 inputs'!$AQ$8:$AV$3003,5))</f>
        <v>-</v>
      </c>
      <c r="E1045" s="44" t="str">
        <f>IF(MONTH(A1045)=MONTH(A1046),"-",VLOOKUP(A1045,'F03 inputs'!$AQ$8:$AV$3003,6))</f>
        <v>-</v>
      </c>
      <c r="F1045" s="32">
        <f>VLOOKUP(B1045,'F03 inputs'!$AW$9:$AZ$3003,3)</f>
        <v>4.1374098153072243E-4</v>
      </c>
      <c r="G1045" s="32">
        <f>VLOOKUP(B1045,'F03 inputs'!$AW$9:$AZ$3003,4)</f>
        <v>4.2392738804412217E-4</v>
      </c>
      <c r="I1045" s="32">
        <f t="shared" si="96"/>
        <v>6.1898963960581151E-2</v>
      </c>
      <c r="J1045" s="32">
        <f t="shared" si="97"/>
        <v>0.11154896396058114</v>
      </c>
      <c r="K1045" s="88">
        <f t="shared" si="98"/>
        <v>0.1146597568007508</v>
      </c>
      <c r="M1045" s="32">
        <f t="shared" si="99"/>
        <v>6.2438221431511128E-2</v>
      </c>
      <c r="N1045" s="32">
        <f t="shared" si="100"/>
        <v>0.11208822143151112</v>
      </c>
      <c r="O1045" s="43">
        <f t="shared" si="101"/>
        <v>0.1152291637774312</v>
      </c>
      <c r="Q1045" s="78"/>
      <c r="R1045" s="75"/>
    </row>
    <row r="1046" spans="1:18" ht="12.6" customHeight="1">
      <c r="A1046" s="31">
        <v>39897</v>
      </c>
      <c r="B1046" s="64" t="s">
        <v>79</v>
      </c>
      <c r="C1046" s="90">
        <v>5.0049999999999997E-2</v>
      </c>
      <c r="D1046" s="44" t="str">
        <f>IF(MONTH(A1046)=MONTH(A1047),"-",VLOOKUP(A1046,'F03 inputs'!$AQ$8:$AV$3003,5))</f>
        <v>-</v>
      </c>
      <c r="E1046" s="44" t="str">
        <f>IF(MONTH(A1046)=MONTH(A1047),"-",VLOOKUP(A1046,'F03 inputs'!$AQ$8:$AV$3003,6))</f>
        <v>-</v>
      </c>
      <c r="F1046" s="32">
        <f>VLOOKUP(B1046,'F03 inputs'!$AW$9:$AZ$3003,3)</f>
        <v>4.1374098153072243E-4</v>
      </c>
      <c r="G1046" s="32">
        <f>VLOOKUP(B1046,'F03 inputs'!$AW$9:$AZ$3003,4)</f>
        <v>4.2392738804412217E-4</v>
      </c>
      <c r="I1046" s="32">
        <f t="shared" si="96"/>
        <v>6.2312704942111871E-2</v>
      </c>
      <c r="J1046" s="32">
        <f t="shared" si="97"/>
        <v>0.11236270494211187</v>
      </c>
      <c r="K1046" s="88">
        <f t="shared" si="98"/>
        <v>0.11551904930758883</v>
      </c>
      <c r="M1046" s="32">
        <f t="shared" si="99"/>
        <v>6.286214881955525E-2</v>
      </c>
      <c r="N1046" s="32">
        <f t="shared" si="100"/>
        <v>0.11291214881955525</v>
      </c>
      <c r="O1046" s="43">
        <f t="shared" si="101"/>
        <v>0.11609943715731785</v>
      </c>
      <c r="Q1046" s="78"/>
      <c r="R1046" s="75"/>
    </row>
    <row r="1047" spans="1:18" ht="12.6" customHeight="1">
      <c r="A1047" s="31">
        <v>39898</v>
      </c>
      <c r="B1047" s="64" t="s">
        <v>79</v>
      </c>
      <c r="C1047" s="90">
        <v>5.0700000000000002E-2</v>
      </c>
      <c r="D1047" s="44" t="str">
        <f>IF(MONTH(A1047)=MONTH(A1048),"-",VLOOKUP(A1047,'F03 inputs'!$AQ$8:$AV$3003,5))</f>
        <v>-</v>
      </c>
      <c r="E1047" s="44" t="str">
        <f>IF(MONTH(A1047)=MONTH(A1048),"-",VLOOKUP(A1047,'F03 inputs'!$AQ$8:$AV$3003,6))</f>
        <v>-</v>
      </c>
      <c r="F1047" s="32">
        <f>VLOOKUP(B1047,'F03 inputs'!$AW$9:$AZ$3003,3)</f>
        <v>4.1374098153072243E-4</v>
      </c>
      <c r="G1047" s="32">
        <f>VLOOKUP(B1047,'F03 inputs'!$AW$9:$AZ$3003,4)</f>
        <v>4.2392738804412217E-4</v>
      </c>
      <c r="I1047" s="32">
        <f t="shared" si="96"/>
        <v>6.2726445923642599E-2</v>
      </c>
      <c r="J1047" s="32">
        <f t="shared" si="97"/>
        <v>0.11342644592364259</v>
      </c>
      <c r="K1047" s="88">
        <f t="shared" si="98"/>
        <v>0.11664283558235966</v>
      </c>
      <c r="M1047" s="32">
        <f t="shared" si="99"/>
        <v>6.3286076207599379E-2</v>
      </c>
      <c r="N1047" s="32">
        <f t="shared" si="100"/>
        <v>0.11398607620759937</v>
      </c>
      <c r="O1047" s="43">
        <f t="shared" si="101"/>
        <v>0.11723428259990065</v>
      </c>
      <c r="Q1047" s="78"/>
      <c r="R1047" s="75"/>
    </row>
    <row r="1048" spans="1:18" ht="12.6" customHeight="1">
      <c r="A1048" s="31">
        <v>39899</v>
      </c>
      <c r="B1048" s="64" t="s">
        <v>79</v>
      </c>
      <c r="C1048" s="90">
        <v>5.1050000000000005E-2</v>
      </c>
      <c r="D1048" s="44" t="str">
        <f>IF(MONTH(A1048)=MONTH(A1049),"-",VLOOKUP(A1048,'F03 inputs'!$AQ$8:$AV$3003,5))</f>
        <v>-</v>
      </c>
      <c r="E1048" s="44" t="str">
        <f>IF(MONTH(A1048)=MONTH(A1049),"-",VLOOKUP(A1048,'F03 inputs'!$AQ$8:$AV$3003,6))</f>
        <v>-</v>
      </c>
      <c r="F1048" s="32">
        <f>VLOOKUP(B1048,'F03 inputs'!$AW$9:$AZ$3003,3)</f>
        <v>4.1374098153072243E-4</v>
      </c>
      <c r="G1048" s="32">
        <f>VLOOKUP(B1048,'F03 inputs'!$AW$9:$AZ$3003,4)</f>
        <v>4.2392738804412217E-4</v>
      </c>
      <c r="I1048" s="32">
        <f t="shared" si="96"/>
        <v>6.3140186905173326E-2</v>
      </c>
      <c r="J1048" s="32">
        <f t="shared" si="97"/>
        <v>0.11419018690517332</v>
      </c>
      <c r="K1048" s="88">
        <f t="shared" si="98"/>
        <v>0.11745003660153297</v>
      </c>
      <c r="M1048" s="32">
        <f t="shared" si="99"/>
        <v>6.3710003595643494E-2</v>
      </c>
      <c r="N1048" s="32">
        <f t="shared" si="100"/>
        <v>0.11476000359564351</v>
      </c>
      <c r="O1048" s="43">
        <f t="shared" si="101"/>
        <v>0.11805246820196125</v>
      </c>
      <c r="Q1048" s="78"/>
      <c r="R1048" s="75"/>
    </row>
    <row r="1049" spans="1:18" ht="12.6" customHeight="1">
      <c r="A1049" s="31">
        <v>39902</v>
      </c>
      <c r="B1049" s="64" t="s">
        <v>79</v>
      </c>
      <c r="C1049" s="90">
        <v>5.0199999999999995E-2</v>
      </c>
      <c r="D1049" s="44" t="str">
        <f>IF(MONTH(A1049)=MONTH(A1050),"-",VLOOKUP(A1049,'F03 inputs'!$AQ$8:$AV$3003,5))</f>
        <v>-</v>
      </c>
      <c r="E1049" s="44" t="str">
        <f>IF(MONTH(A1049)=MONTH(A1050),"-",VLOOKUP(A1049,'F03 inputs'!$AQ$8:$AV$3003,6))</f>
        <v>-</v>
      </c>
      <c r="F1049" s="32">
        <f>VLOOKUP(B1049,'F03 inputs'!$AW$9:$AZ$3003,3)</f>
        <v>4.1374098153072243E-4</v>
      </c>
      <c r="G1049" s="32">
        <f>VLOOKUP(B1049,'F03 inputs'!$AW$9:$AZ$3003,4)</f>
        <v>4.2392738804412217E-4</v>
      </c>
      <c r="I1049" s="32">
        <f t="shared" si="96"/>
        <v>6.3553927886704054E-2</v>
      </c>
      <c r="J1049" s="32">
        <f t="shared" si="97"/>
        <v>0.11375392788670405</v>
      </c>
      <c r="K1049" s="88">
        <f t="shared" si="98"/>
        <v>0.11698891691411717</v>
      </c>
      <c r="M1049" s="32">
        <f t="shared" si="99"/>
        <v>6.4133930983687609E-2</v>
      </c>
      <c r="N1049" s="32">
        <f t="shared" si="100"/>
        <v>0.1143339309836876</v>
      </c>
      <c r="O1049" s="43">
        <f t="shared" si="101"/>
        <v>0.11760199292723339</v>
      </c>
      <c r="Q1049" s="78"/>
      <c r="R1049" s="75"/>
    </row>
    <row r="1050" spans="1:18" ht="12.6" customHeight="1">
      <c r="A1050" s="31">
        <v>39903</v>
      </c>
      <c r="B1050" s="64" t="s">
        <v>79</v>
      </c>
      <c r="C1050" s="90">
        <v>4.9749999999999996E-2</v>
      </c>
      <c r="D1050" s="44">
        <f>IF(MONTH(A1050)=MONTH(A1051),"-",VLOOKUP(A1050,'F03 inputs'!$AQ$8:$AV$3003,5))</f>
        <v>6.3967668868234795E-2</v>
      </c>
      <c r="E1050" s="44">
        <f>IF(MONTH(A1050)=MONTH(A1051),"-",VLOOKUP(A1050,'F03 inputs'!$AQ$8:$AV$3003,6))</f>
        <v>6.4557858371731738E-2</v>
      </c>
      <c r="F1050" s="32">
        <f>VLOOKUP(B1050,'F03 inputs'!$AW$9:$AZ$3003,3)</f>
        <v>4.1374098153072243E-4</v>
      </c>
      <c r="G1050" s="32">
        <f>VLOOKUP(B1050,'F03 inputs'!$AW$9:$AZ$3003,4)</f>
        <v>4.2392738804412217E-4</v>
      </c>
      <c r="I1050" s="32">
        <f t="shared" si="96"/>
        <v>6.3967668868234795E-2</v>
      </c>
      <c r="J1050" s="32">
        <f t="shared" si="97"/>
        <v>0.11371766886823478</v>
      </c>
      <c r="K1050" s="88">
        <f t="shared" si="98"/>
        <v>0.11695059592144119</v>
      </c>
      <c r="M1050" s="32">
        <f t="shared" si="99"/>
        <v>6.4557858371731738E-2</v>
      </c>
      <c r="N1050" s="32">
        <f t="shared" si="100"/>
        <v>0.11430785837173174</v>
      </c>
      <c r="O1050" s="43">
        <f t="shared" si="101"/>
        <v>0.11757442999311452</v>
      </c>
      <c r="Q1050" s="78"/>
      <c r="R1050" s="75"/>
    </row>
    <row r="1051" spans="1:18" ht="12.6" customHeight="1">
      <c r="A1051" s="31">
        <v>39904</v>
      </c>
      <c r="B1051" s="64" t="s">
        <v>80</v>
      </c>
      <c r="C1051" s="90">
        <v>4.9550000000000004E-2</v>
      </c>
      <c r="D1051" s="44" t="str">
        <f>IF(MONTH(A1051)=MONTH(A1052),"-",VLOOKUP(A1051,'F03 inputs'!$AQ$8:$AV$3003,5))</f>
        <v>-</v>
      </c>
      <c r="E1051" s="44" t="str">
        <f>IF(MONTH(A1051)=MONTH(A1052),"-",VLOOKUP(A1051,'F03 inputs'!$AQ$8:$AV$3003,6))</f>
        <v>-</v>
      </c>
      <c r="F1051" s="32">
        <f>VLOOKUP(B1051,'F03 inputs'!$AW$9:$AZ$3003,3)</f>
        <v>-2.4903967184748482E-4</v>
      </c>
      <c r="G1051" s="32">
        <f>VLOOKUP(B1051,'F03 inputs'!$AW$9:$AZ$3003,4)</f>
        <v>-2.5224635679751625E-4</v>
      </c>
      <c r="I1051" s="32">
        <f t="shared" si="96"/>
        <v>6.3718629196387308E-2</v>
      </c>
      <c r="J1051" s="32">
        <f t="shared" si="97"/>
        <v>0.1132686291963873</v>
      </c>
      <c r="K1051" s="88">
        <f t="shared" si="98"/>
        <v>0.11647607478639421</v>
      </c>
      <c r="M1051" s="32">
        <f t="shared" si="99"/>
        <v>6.4305612014934219E-2</v>
      </c>
      <c r="N1051" s="32">
        <f t="shared" si="100"/>
        <v>0.11385561201493422</v>
      </c>
      <c r="O1051" s="43">
        <f t="shared" si="101"/>
        <v>0.11709638711175807</v>
      </c>
      <c r="Q1051" s="78"/>
      <c r="R1051" s="75"/>
    </row>
    <row r="1052" spans="1:18" ht="12.6" customHeight="1">
      <c r="A1052" s="31">
        <v>39905</v>
      </c>
      <c r="B1052" s="64" t="s">
        <v>80</v>
      </c>
      <c r="C1052" s="90">
        <v>4.9399999999999993E-2</v>
      </c>
      <c r="D1052" s="44" t="str">
        <f>IF(MONTH(A1052)=MONTH(A1053),"-",VLOOKUP(A1052,'F03 inputs'!$AQ$8:$AV$3003,5))</f>
        <v>-</v>
      </c>
      <c r="E1052" s="44" t="str">
        <f>IF(MONTH(A1052)=MONTH(A1053),"-",VLOOKUP(A1052,'F03 inputs'!$AQ$8:$AV$3003,6))</f>
        <v>-</v>
      </c>
      <c r="F1052" s="32">
        <f>VLOOKUP(B1052,'F03 inputs'!$AW$9:$AZ$3003,3)</f>
        <v>-2.4903967184748482E-4</v>
      </c>
      <c r="G1052" s="32">
        <f>VLOOKUP(B1052,'F03 inputs'!$AW$9:$AZ$3003,4)</f>
        <v>-2.5224635679751625E-4</v>
      </c>
      <c r="I1052" s="32">
        <f t="shared" si="96"/>
        <v>6.3469589524539821E-2</v>
      </c>
      <c r="J1052" s="32">
        <f t="shared" si="97"/>
        <v>0.11286958952453982</v>
      </c>
      <c r="K1052" s="88">
        <f t="shared" si="98"/>
        <v>0.1160544755843993</v>
      </c>
      <c r="M1052" s="32">
        <f t="shared" si="99"/>
        <v>6.4053365658136699E-2</v>
      </c>
      <c r="N1052" s="32">
        <f t="shared" si="100"/>
        <v>0.11345336565813668</v>
      </c>
      <c r="O1052" s="43">
        <f t="shared" si="101"/>
        <v>0.11667128220292611</v>
      </c>
      <c r="Q1052" s="78"/>
      <c r="R1052" s="75"/>
    </row>
    <row r="1053" spans="1:18" ht="12.6" customHeight="1">
      <c r="A1053" s="31">
        <v>39906</v>
      </c>
      <c r="B1053" s="64" t="s">
        <v>80</v>
      </c>
      <c r="C1053" s="90">
        <v>5.0099999999999999E-2</v>
      </c>
      <c r="D1053" s="44" t="str">
        <f>IF(MONTH(A1053)=MONTH(A1054),"-",VLOOKUP(A1053,'F03 inputs'!$AQ$8:$AV$3003,5))</f>
        <v>-</v>
      </c>
      <c r="E1053" s="44" t="str">
        <f>IF(MONTH(A1053)=MONTH(A1054),"-",VLOOKUP(A1053,'F03 inputs'!$AQ$8:$AV$3003,6))</f>
        <v>-</v>
      </c>
      <c r="F1053" s="32">
        <f>VLOOKUP(B1053,'F03 inputs'!$AW$9:$AZ$3003,3)</f>
        <v>-2.4903967184748482E-4</v>
      </c>
      <c r="G1053" s="32">
        <f>VLOOKUP(B1053,'F03 inputs'!$AW$9:$AZ$3003,4)</f>
        <v>-2.5224635679751625E-4</v>
      </c>
      <c r="I1053" s="32">
        <f t="shared" si="96"/>
        <v>6.3220549852692334E-2</v>
      </c>
      <c r="J1053" s="32">
        <f t="shared" si="97"/>
        <v>0.11332054985269233</v>
      </c>
      <c r="K1053" s="88">
        <f t="shared" si="98"/>
        <v>0.1165309366074212</v>
      </c>
      <c r="M1053" s="32">
        <f t="shared" si="99"/>
        <v>6.3801119301339179E-2</v>
      </c>
      <c r="N1053" s="32">
        <f t="shared" si="100"/>
        <v>0.11390111930133917</v>
      </c>
      <c r="O1053" s="43">
        <f t="shared" si="101"/>
        <v>0.11714448554586365</v>
      </c>
      <c r="Q1053" s="78"/>
      <c r="R1053" s="75"/>
    </row>
    <row r="1054" spans="1:18" ht="12.6" customHeight="1">
      <c r="A1054" s="31">
        <v>39909</v>
      </c>
      <c r="B1054" s="64" t="s">
        <v>80</v>
      </c>
      <c r="C1054" s="90">
        <v>5.2249999999999998E-2</v>
      </c>
      <c r="D1054" s="44" t="str">
        <f>IF(MONTH(A1054)=MONTH(A1055),"-",VLOOKUP(A1054,'F03 inputs'!$AQ$8:$AV$3003,5))</f>
        <v>-</v>
      </c>
      <c r="E1054" s="44" t="str">
        <f>IF(MONTH(A1054)=MONTH(A1055),"-",VLOOKUP(A1054,'F03 inputs'!$AQ$8:$AV$3003,6))</f>
        <v>-</v>
      </c>
      <c r="F1054" s="32">
        <f>VLOOKUP(B1054,'F03 inputs'!$AW$9:$AZ$3003,3)</f>
        <v>-2.4903967184748482E-4</v>
      </c>
      <c r="G1054" s="32">
        <f>VLOOKUP(B1054,'F03 inputs'!$AW$9:$AZ$3003,4)</f>
        <v>-2.5224635679751625E-4</v>
      </c>
      <c r="I1054" s="32">
        <f t="shared" si="96"/>
        <v>6.2971510180844847E-2</v>
      </c>
      <c r="J1054" s="32">
        <f t="shared" si="97"/>
        <v>0.11522151018084484</v>
      </c>
      <c r="K1054" s="88">
        <f t="shared" si="98"/>
        <v>0.11854050928293325</v>
      </c>
      <c r="M1054" s="32">
        <f t="shared" si="99"/>
        <v>6.3548872944541659E-2</v>
      </c>
      <c r="N1054" s="32">
        <f t="shared" si="100"/>
        <v>0.11579887294454166</v>
      </c>
      <c r="O1054" s="43">
        <f t="shared" si="101"/>
        <v>0.11915121768834847</v>
      </c>
      <c r="Q1054" s="78"/>
      <c r="R1054" s="75"/>
    </row>
    <row r="1055" spans="1:18" ht="12.6" customHeight="1">
      <c r="A1055" s="31">
        <v>39910</v>
      </c>
      <c r="B1055" s="64" t="s">
        <v>80</v>
      </c>
      <c r="C1055" s="90">
        <v>5.2350000000000001E-2</v>
      </c>
      <c r="D1055" s="44" t="str">
        <f>IF(MONTH(A1055)=MONTH(A1056),"-",VLOOKUP(A1055,'F03 inputs'!$AQ$8:$AV$3003,5))</f>
        <v>-</v>
      </c>
      <c r="E1055" s="44" t="str">
        <f>IF(MONTH(A1055)=MONTH(A1056),"-",VLOOKUP(A1055,'F03 inputs'!$AQ$8:$AV$3003,6))</f>
        <v>-</v>
      </c>
      <c r="F1055" s="32">
        <f>VLOOKUP(B1055,'F03 inputs'!$AW$9:$AZ$3003,3)</f>
        <v>-2.4903967184748482E-4</v>
      </c>
      <c r="G1055" s="32">
        <f>VLOOKUP(B1055,'F03 inputs'!$AW$9:$AZ$3003,4)</f>
        <v>-2.5224635679751625E-4</v>
      </c>
      <c r="I1055" s="32">
        <f t="shared" si="96"/>
        <v>6.2722470508997361E-2</v>
      </c>
      <c r="J1055" s="32">
        <f t="shared" si="97"/>
        <v>0.11507247050899735</v>
      </c>
      <c r="K1055" s="88">
        <f t="shared" si="98"/>
        <v>0.11838288887625814</v>
      </c>
      <c r="M1055" s="32">
        <f t="shared" si="99"/>
        <v>6.329662658774414E-2</v>
      </c>
      <c r="N1055" s="32">
        <f t="shared" si="100"/>
        <v>0.11564662658774413</v>
      </c>
      <c r="O1055" s="43">
        <f t="shared" si="101"/>
        <v>0.1189901621480256</v>
      </c>
      <c r="Q1055" s="78"/>
      <c r="R1055" s="75"/>
    </row>
    <row r="1056" spans="1:18" ht="12.6" customHeight="1">
      <c r="A1056" s="31">
        <v>39911</v>
      </c>
      <c r="B1056" s="64" t="s">
        <v>80</v>
      </c>
      <c r="C1056" s="90">
        <v>5.1650000000000001E-2</v>
      </c>
      <c r="D1056" s="44" t="str">
        <f>IF(MONTH(A1056)=MONTH(A1057),"-",VLOOKUP(A1056,'F03 inputs'!$AQ$8:$AV$3003,5))</f>
        <v>-</v>
      </c>
      <c r="E1056" s="44" t="str">
        <f>IF(MONTH(A1056)=MONTH(A1057),"-",VLOOKUP(A1056,'F03 inputs'!$AQ$8:$AV$3003,6))</f>
        <v>-</v>
      </c>
      <c r="F1056" s="32">
        <f>VLOOKUP(B1056,'F03 inputs'!$AW$9:$AZ$3003,3)</f>
        <v>-2.4903967184748482E-4</v>
      </c>
      <c r="G1056" s="32">
        <f>VLOOKUP(B1056,'F03 inputs'!$AW$9:$AZ$3003,4)</f>
        <v>-2.5224635679751625E-4</v>
      </c>
      <c r="I1056" s="32">
        <f t="shared" si="96"/>
        <v>6.2473430837149874E-2</v>
      </c>
      <c r="J1056" s="32">
        <f t="shared" si="97"/>
        <v>0.11412343083714988</v>
      </c>
      <c r="K1056" s="88">
        <f t="shared" si="98"/>
        <v>0.11737947020366013</v>
      </c>
      <c r="M1056" s="32">
        <f t="shared" si="99"/>
        <v>6.304438023094662E-2</v>
      </c>
      <c r="N1056" s="32">
        <f t="shared" si="100"/>
        <v>0.11469438023094662</v>
      </c>
      <c r="O1056" s="43">
        <f t="shared" si="101"/>
        <v>0.11798308044508699</v>
      </c>
      <c r="Q1056" s="78"/>
      <c r="R1056" s="75"/>
    </row>
    <row r="1057" spans="1:18" ht="12.6" customHeight="1">
      <c r="A1057" s="31">
        <v>39912</v>
      </c>
      <c r="B1057" s="64" t="s">
        <v>80</v>
      </c>
      <c r="C1057" s="90">
        <v>5.1950000000000003E-2</v>
      </c>
      <c r="D1057" s="44" t="str">
        <f>IF(MONTH(A1057)=MONTH(A1058),"-",VLOOKUP(A1057,'F03 inputs'!$AQ$8:$AV$3003,5))</f>
        <v>-</v>
      </c>
      <c r="E1057" s="44" t="str">
        <f>IF(MONTH(A1057)=MONTH(A1058),"-",VLOOKUP(A1057,'F03 inputs'!$AQ$8:$AV$3003,6))</f>
        <v>-</v>
      </c>
      <c r="F1057" s="32">
        <f>VLOOKUP(B1057,'F03 inputs'!$AW$9:$AZ$3003,3)</f>
        <v>-2.4903967184748482E-4</v>
      </c>
      <c r="G1057" s="32">
        <f>VLOOKUP(B1057,'F03 inputs'!$AW$9:$AZ$3003,4)</f>
        <v>-2.5224635679751625E-4</v>
      </c>
      <c r="I1057" s="32">
        <f t="shared" si="96"/>
        <v>6.2224391165302387E-2</v>
      </c>
      <c r="J1057" s="32">
        <f t="shared" si="97"/>
        <v>0.1141743911653024</v>
      </c>
      <c r="K1057" s="88">
        <f t="shared" si="98"/>
        <v>0.11743333906479436</v>
      </c>
      <c r="M1057" s="32">
        <f t="shared" si="99"/>
        <v>6.27921338741491E-2</v>
      </c>
      <c r="N1057" s="32">
        <f t="shared" si="100"/>
        <v>0.11474213387414911</v>
      </c>
      <c r="O1057" s="43">
        <f t="shared" si="101"/>
        <v>0.11803357319564745</v>
      </c>
      <c r="Q1057" s="78"/>
      <c r="R1057" s="75"/>
    </row>
    <row r="1058" spans="1:18" ht="12.6" customHeight="1">
      <c r="A1058" s="31">
        <v>39917</v>
      </c>
      <c r="B1058" s="64" t="s">
        <v>80</v>
      </c>
      <c r="C1058" s="90">
        <v>5.2450000000000004E-2</v>
      </c>
      <c r="D1058" s="44" t="str">
        <f>IF(MONTH(A1058)=MONTH(A1059),"-",VLOOKUP(A1058,'F03 inputs'!$AQ$8:$AV$3003,5))</f>
        <v>-</v>
      </c>
      <c r="E1058" s="44" t="str">
        <f>IF(MONTH(A1058)=MONTH(A1059),"-",VLOOKUP(A1058,'F03 inputs'!$AQ$8:$AV$3003,6))</f>
        <v>-</v>
      </c>
      <c r="F1058" s="32">
        <f>VLOOKUP(B1058,'F03 inputs'!$AW$9:$AZ$3003,3)</f>
        <v>-2.4903967184748482E-4</v>
      </c>
      <c r="G1058" s="32">
        <f>VLOOKUP(B1058,'F03 inputs'!$AW$9:$AZ$3003,4)</f>
        <v>-2.5224635679751625E-4</v>
      </c>
      <c r="I1058" s="32">
        <f t="shared" si="96"/>
        <v>6.19753514934549E-2</v>
      </c>
      <c r="J1058" s="32">
        <f t="shared" si="97"/>
        <v>0.1144253514934549</v>
      </c>
      <c r="K1058" s="88">
        <f t="shared" si="98"/>
        <v>0.11769864175955513</v>
      </c>
      <c r="M1058" s="32">
        <f t="shared" si="99"/>
        <v>6.2539887517351581E-2</v>
      </c>
      <c r="N1058" s="32">
        <f t="shared" si="100"/>
        <v>0.11498988751735159</v>
      </c>
      <c r="O1058" s="43">
        <f t="shared" si="101"/>
        <v>0.11829555607516484</v>
      </c>
      <c r="Q1058" s="78"/>
      <c r="R1058" s="75"/>
    </row>
    <row r="1059" spans="1:18" ht="12.6" customHeight="1">
      <c r="A1059" s="31">
        <v>39918</v>
      </c>
      <c r="B1059" s="64" t="s">
        <v>80</v>
      </c>
      <c r="C1059" s="90">
        <v>5.1699999999999996E-2</v>
      </c>
      <c r="D1059" s="44" t="str">
        <f>IF(MONTH(A1059)=MONTH(A1060),"-",VLOOKUP(A1059,'F03 inputs'!$AQ$8:$AV$3003,5))</f>
        <v>-</v>
      </c>
      <c r="E1059" s="44" t="str">
        <f>IF(MONTH(A1059)=MONTH(A1060),"-",VLOOKUP(A1059,'F03 inputs'!$AQ$8:$AV$3003,6))</f>
        <v>-</v>
      </c>
      <c r="F1059" s="32">
        <f>VLOOKUP(B1059,'F03 inputs'!$AW$9:$AZ$3003,3)</f>
        <v>-2.4903967184748482E-4</v>
      </c>
      <c r="G1059" s="32">
        <f>VLOOKUP(B1059,'F03 inputs'!$AW$9:$AZ$3003,4)</f>
        <v>-2.5224635679751625E-4</v>
      </c>
      <c r="I1059" s="32">
        <f t="shared" si="96"/>
        <v>6.1726311821607413E-2</v>
      </c>
      <c r="J1059" s="32">
        <f t="shared" si="97"/>
        <v>0.11342631182160741</v>
      </c>
      <c r="K1059" s="88">
        <f t="shared" si="98"/>
        <v>0.11664269387497028</v>
      </c>
      <c r="M1059" s="32">
        <f t="shared" si="99"/>
        <v>6.2287641160554061E-2</v>
      </c>
      <c r="N1059" s="32">
        <f t="shared" si="100"/>
        <v>0.11398764116055406</v>
      </c>
      <c r="O1059" s="43">
        <f t="shared" si="101"/>
        <v>0.11723593674489119</v>
      </c>
      <c r="Q1059" s="78"/>
      <c r="R1059" s="75"/>
    </row>
    <row r="1060" spans="1:18" ht="12.6" customHeight="1">
      <c r="A1060" s="31">
        <v>39919</v>
      </c>
      <c r="B1060" s="64" t="s">
        <v>80</v>
      </c>
      <c r="C1060" s="90">
        <v>5.0949999999999995E-2</v>
      </c>
      <c r="D1060" s="44" t="str">
        <f>IF(MONTH(A1060)=MONTH(A1061),"-",VLOOKUP(A1060,'F03 inputs'!$AQ$8:$AV$3003,5))</f>
        <v>-</v>
      </c>
      <c r="E1060" s="44" t="str">
        <f>IF(MONTH(A1060)=MONTH(A1061),"-",VLOOKUP(A1060,'F03 inputs'!$AQ$8:$AV$3003,6))</f>
        <v>-</v>
      </c>
      <c r="F1060" s="32">
        <f>VLOOKUP(B1060,'F03 inputs'!$AW$9:$AZ$3003,3)</f>
        <v>-2.4903967184748482E-4</v>
      </c>
      <c r="G1060" s="32">
        <f>VLOOKUP(B1060,'F03 inputs'!$AW$9:$AZ$3003,4)</f>
        <v>-2.5224635679751625E-4</v>
      </c>
      <c r="I1060" s="32">
        <f t="shared" si="96"/>
        <v>6.1477272149759926E-2</v>
      </c>
      <c r="J1060" s="32">
        <f t="shared" si="97"/>
        <v>0.11242727214975992</v>
      </c>
      <c r="K1060" s="88">
        <f t="shared" si="98"/>
        <v>0.11558724503051887</v>
      </c>
      <c r="M1060" s="32">
        <f t="shared" si="99"/>
        <v>6.2035394803756541E-2</v>
      </c>
      <c r="N1060" s="32">
        <f t="shared" si="100"/>
        <v>0.11298539480375654</v>
      </c>
      <c r="O1060" s="43">
        <f t="shared" si="101"/>
        <v>0.11617681966349669</v>
      </c>
      <c r="Q1060" s="78"/>
      <c r="R1060" s="75"/>
    </row>
    <row r="1061" spans="1:18" ht="12.6" customHeight="1">
      <c r="A1061" s="31">
        <v>39920</v>
      </c>
      <c r="B1061" s="64" t="s">
        <v>80</v>
      </c>
      <c r="C1061" s="90">
        <v>5.0849999999999999E-2</v>
      </c>
      <c r="D1061" s="44" t="str">
        <f>IF(MONTH(A1061)=MONTH(A1062),"-",VLOOKUP(A1061,'F03 inputs'!$AQ$8:$AV$3003,5))</f>
        <v>-</v>
      </c>
      <c r="E1061" s="44" t="str">
        <f>IF(MONTH(A1061)=MONTH(A1062),"-",VLOOKUP(A1061,'F03 inputs'!$AQ$8:$AV$3003,6))</f>
        <v>-</v>
      </c>
      <c r="F1061" s="32">
        <f>VLOOKUP(B1061,'F03 inputs'!$AW$9:$AZ$3003,3)</f>
        <v>-2.4903967184748482E-4</v>
      </c>
      <c r="G1061" s="32">
        <f>VLOOKUP(B1061,'F03 inputs'!$AW$9:$AZ$3003,4)</f>
        <v>-2.5224635679751625E-4</v>
      </c>
      <c r="I1061" s="32">
        <f t="shared" si="96"/>
        <v>6.1228232477912439E-2</v>
      </c>
      <c r="J1061" s="32">
        <f t="shared" si="97"/>
        <v>0.11207823247791243</v>
      </c>
      <c r="K1061" s="88">
        <f t="shared" si="98"/>
        <v>0.11521861502675557</v>
      </c>
      <c r="M1061" s="32">
        <f t="shared" si="99"/>
        <v>6.1783148446959021E-2</v>
      </c>
      <c r="N1061" s="32">
        <f t="shared" si="100"/>
        <v>0.11263314844695901</v>
      </c>
      <c r="O1061" s="43">
        <f t="shared" si="101"/>
        <v>0.11580470497922768</v>
      </c>
      <c r="Q1061" s="78"/>
      <c r="R1061" s="75"/>
    </row>
    <row r="1062" spans="1:18" ht="12.6" customHeight="1">
      <c r="A1062" s="31">
        <v>39923</v>
      </c>
      <c r="B1062" s="64" t="s">
        <v>80</v>
      </c>
      <c r="C1062" s="90">
        <v>5.1900000000000002E-2</v>
      </c>
      <c r="D1062" s="44" t="str">
        <f>IF(MONTH(A1062)=MONTH(A1063),"-",VLOOKUP(A1062,'F03 inputs'!$AQ$8:$AV$3003,5))</f>
        <v>-</v>
      </c>
      <c r="E1062" s="44" t="str">
        <f>IF(MONTH(A1062)=MONTH(A1063),"-",VLOOKUP(A1062,'F03 inputs'!$AQ$8:$AV$3003,6))</f>
        <v>-</v>
      </c>
      <c r="F1062" s="32">
        <f>VLOOKUP(B1062,'F03 inputs'!$AW$9:$AZ$3003,3)</f>
        <v>-2.4903967184748482E-4</v>
      </c>
      <c r="G1062" s="32">
        <f>VLOOKUP(B1062,'F03 inputs'!$AW$9:$AZ$3003,4)</f>
        <v>-2.5224635679751625E-4</v>
      </c>
      <c r="I1062" s="32">
        <f t="shared" si="96"/>
        <v>6.0979192806064952E-2</v>
      </c>
      <c r="J1062" s="32">
        <f t="shared" si="97"/>
        <v>0.11287919280606495</v>
      </c>
      <c r="K1062" s="88">
        <f t="shared" si="98"/>
        <v>0.11606462084820213</v>
      </c>
      <c r="M1062" s="32">
        <f t="shared" si="99"/>
        <v>6.1530902090161502E-2</v>
      </c>
      <c r="N1062" s="32">
        <f t="shared" si="100"/>
        <v>0.1134309020901615</v>
      </c>
      <c r="O1062" s="43">
        <f t="shared" si="101"/>
        <v>0.11664754447740822</v>
      </c>
      <c r="Q1062" s="78"/>
      <c r="R1062" s="75"/>
    </row>
    <row r="1063" spans="1:18" ht="12.6" customHeight="1">
      <c r="A1063" s="31">
        <v>39924</v>
      </c>
      <c r="B1063" s="64" t="s">
        <v>80</v>
      </c>
      <c r="C1063" s="90">
        <v>4.99E-2</v>
      </c>
      <c r="D1063" s="44" t="str">
        <f>IF(MONTH(A1063)=MONTH(A1064),"-",VLOOKUP(A1063,'F03 inputs'!$AQ$8:$AV$3003,5))</f>
        <v>-</v>
      </c>
      <c r="E1063" s="44" t="str">
        <f>IF(MONTH(A1063)=MONTH(A1064),"-",VLOOKUP(A1063,'F03 inputs'!$AQ$8:$AV$3003,6))</f>
        <v>-</v>
      </c>
      <c r="F1063" s="32">
        <f>VLOOKUP(B1063,'F03 inputs'!$AW$9:$AZ$3003,3)</f>
        <v>-2.4903967184748482E-4</v>
      </c>
      <c r="G1063" s="32">
        <f>VLOOKUP(B1063,'F03 inputs'!$AW$9:$AZ$3003,4)</f>
        <v>-2.5224635679751625E-4</v>
      </c>
      <c r="I1063" s="32">
        <f t="shared" si="96"/>
        <v>6.0730153134217466E-2</v>
      </c>
      <c r="J1063" s="32">
        <f t="shared" si="97"/>
        <v>0.11063015313421747</v>
      </c>
      <c r="K1063" s="88">
        <f t="shared" si="98"/>
        <v>0.11368991082984237</v>
      </c>
      <c r="M1063" s="32">
        <f t="shared" si="99"/>
        <v>6.1278655733363982E-2</v>
      </c>
      <c r="N1063" s="32">
        <f t="shared" si="100"/>
        <v>0.11117865573336398</v>
      </c>
      <c r="O1063" s="43">
        <f t="shared" si="101"/>
        <v>0.1142688291060332</v>
      </c>
      <c r="Q1063" s="78"/>
      <c r="R1063" s="75"/>
    </row>
    <row r="1064" spans="1:18" ht="12.6" customHeight="1">
      <c r="A1064" s="31">
        <v>39925</v>
      </c>
      <c r="B1064" s="64" t="s">
        <v>80</v>
      </c>
      <c r="C1064" s="90">
        <v>5.0700000000000002E-2</v>
      </c>
      <c r="D1064" s="44" t="str">
        <f>IF(MONTH(A1064)=MONTH(A1065),"-",VLOOKUP(A1064,'F03 inputs'!$AQ$8:$AV$3003,5))</f>
        <v>-</v>
      </c>
      <c r="E1064" s="44" t="str">
        <f>IF(MONTH(A1064)=MONTH(A1065),"-",VLOOKUP(A1064,'F03 inputs'!$AQ$8:$AV$3003,6))</f>
        <v>-</v>
      </c>
      <c r="F1064" s="32">
        <f>VLOOKUP(B1064,'F03 inputs'!$AW$9:$AZ$3003,3)</f>
        <v>-2.4903967184748482E-4</v>
      </c>
      <c r="G1064" s="32">
        <f>VLOOKUP(B1064,'F03 inputs'!$AW$9:$AZ$3003,4)</f>
        <v>-2.5224635679751625E-4</v>
      </c>
      <c r="I1064" s="32">
        <f t="shared" si="96"/>
        <v>6.0481113462369979E-2</v>
      </c>
      <c r="J1064" s="32">
        <f t="shared" si="97"/>
        <v>0.11118111346236997</v>
      </c>
      <c r="K1064" s="88">
        <f t="shared" si="98"/>
        <v>0.11427142346005303</v>
      </c>
      <c r="M1064" s="32">
        <f t="shared" si="99"/>
        <v>6.1026409376566462E-2</v>
      </c>
      <c r="N1064" s="32">
        <f t="shared" si="100"/>
        <v>0.11172640937656647</v>
      </c>
      <c r="O1064" s="43">
        <f t="shared" si="101"/>
        <v>0.11484710701461154</v>
      </c>
      <c r="Q1064" s="78"/>
      <c r="R1064" s="75"/>
    </row>
    <row r="1065" spans="1:18" ht="12.6" customHeight="1">
      <c r="A1065" s="31">
        <v>39926</v>
      </c>
      <c r="B1065" s="64" t="s">
        <v>80</v>
      </c>
      <c r="C1065" s="90">
        <v>5.0750000000000003E-2</v>
      </c>
      <c r="D1065" s="44" t="str">
        <f>IF(MONTH(A1065)=MONTH(A1066),"-",VLOOKUP(A1065,'F03 inputs'!$AQ$8:$AV$3003,5))</f>
        <v>-</v>
      </c>
      <c r="E1065" s="44" t="str">
        <f>IF(MONTH(A1065)=MONTH(A1066),"-",VLOOKUP(A1065,'F03 inputs'!$AQ$8:$AV$3003,6))</f>
        <v>-</v>
      </c>
      <c r="F1065" s="32">
        <f>VLOOKUP(B1065,'F03 inputs'!$AW$9:$AZ$3003,3)</f>
        <v>-2.4903967184748482E-4</v>
      </c>
      <c r="G1065" s="32">
        <f>VLOOKUP(B1065,'F03 inputs'!$AW$9:$AZ$3003,4)</f>
        <v>-2.5224635679751625E-4</v>
      </c>
      <c r="I1065" s="32">
        <f t="shared" si="96"/>
        <v>6.0232073790522492E-2</v>
      </c>
      <c r="J1065" s="32">
        <f t="shared" si="97"/>
        <v>0.1109820737905225</v>
      </c>
      <c r="K1065" s="88">
        <f t="shared" si="98"/>
        <v>0.11406132896623378</v>
      </c>
      <c r="M1065" s="32">
        <f t="shared" si="99"/>
        <v>6.0774163019768943E-2</v>
      </c>
      <c r="N1065" s="32">
        <f t="shared" si="100"/>
        <v>0.11152416301976895</v>
      </c>
      <c r="O1065" s="43">
        <f t="shared" si="101"/>
        <v>0.11463357275408392</v>
      </c>
      <c r="Q1065" s="78"/>
      <c r="R1065" s="75"/>
    </row>
    <row r="1066" spans="1:18" ht="12.6" customHeight="1">
      <c r="A1066" s="31">
        <v>39927</v>
      </c>
      <c r="B1066" s="64" t="s">
        <v>80</v>
      </c>
      <c r="C1066" s="90">
        <v>5.0549999999999998E-2</v>
      </c>
      <c r="D1066" s="44" t="str">
        <f>IF(MONTH(A1066)=MONTH(A1067),"-",VLOOKUP(A1066,'F03 inputs'!$AQ$8:$AV$3003,5))</f>
        <v>-</v>
      </c>
      <c r="E1066" s="44" t="str">
        <f>IF(MONTH(A1066)=MONTH(A1067),"-",VLOOKUP(A1066,'F03 inputs'!$AQ$8:$AV$3003,6))</f>
        <v>-</v>
      </c>
      <c r="F1066" s="32">
        <f>VLOOKUP(B1066,'F03 inputs'!$AW$9:$AZ$3003,3)</f>
        <v>-2.4903967184748482E-4</v>
      </c>
      <c r="G1066" s="32">
        <f>VLOOKUP(B1066,'F03 inputs'!$AW$9:$AZ$3003,4)</f>
        <v>-2.5224635679751625E-4</v>
      </c>
      <c r="I1066" s="32">
        <f t="shared" si="96"/>
        <v>5.9983034118675005E-2</v>
      </c>
      <c r="J1066" s="32">
        <f t="shared" si="97"/>
        <v>0.110533034118675</v>
      </c>
      <c r="K1066" s="88">
        <f t="shared" si="98"/>
        <v>0.11358742202654537</v>
      </c>
      <c r="M1066" s="32">
        <f t="shared" si="99"/>
        <v>6.0521916662971423E-2</v>
      </c>
      <c r="N1066" s="32">
        <f t="shared" si="100"/>
        <v>0.11107191666297142</v>
      </c>
      <c r="O1066" s="43">
        <f t="shared" si="101"/>
        <v>0.11415615933076784</v>
      </c>
      <c r="Q1066" s="78"/>
      <c r="R1066" s="75"/>
    </row>
    <row r="1067" spans="1:18" ht="12.6" customHeight="1">
      <c r="A1067" s="31">
        <v>39930</v>
      </c>
      <c r="B1067" s="64" t="s">
        <v>80</v>
      </c>
      <c r="C1067" s="90">
        <v>5.0300000000000004E-2</v>
      </c>
      <c r="D1067" s="44" t="str">
        <f>IF(MONTH(A1067)=MONTH(A1068),"-",VLOOKUP(A1067,'F03 inputs'!$AQ$8:$AV$3003,5))</f>
        <v>-</v>
      </c>
      <c r="E1067" s="44" t="str">
        <f>IF(MONTH(A1067)=MONTH(A1068),"-",VLOOKUP(A1067,'F03 inputs'!$AQ$8:$AV$3003,6))</f>
        <v>-</v>
      </c>
      <c r="F1067" s="32">
        <f>VLOOKUP(B1067,'F03 inputs'!$AW$9:$AZ$3003,3)</f>
        <v>-2.4903967184748482E-4</v>
      </c>
      <c r="G1067" s="32">
        <f>VLOOKUP(B1067,'F03 inputs'!$AW$9:$AZ$3003,4)</f>
        <v>-2.5224635679751625E-4</v>
      </c>
      <c r="I1067" s="32">
        <f t="shared" si="96"/>
        <v>5.9733994446827518E-2</v>
      </c>
      <c r="J1067" s="32">
        <f t="shared" si="97"/>
        <v>0.11003399444682752</v>
      </c>
      <c r="K1067" s="88">
        <f t="shared" si="98"/>
        <v>0.11306086443030883</v>
      </c>
      <c r="M1067" s="32">
        <f t="shared" si="99"/>
        <v>6.0269670306173903E-2</v>
      </c>
      <c r="N1067" s="32">
        <f t="shared" si="100"/>
        <v>0.1105696703061739</v>
      </c>
      <c r="O1067" s="43">
        <f t="shared" si="101"/>
        <v>0.11362608330407808</v>
      </c>
      <c r="Q1067" s="78"/>
      <c r="R1067" s="75"/>
    </row>
    <row r="1068" spans="1:18" ht="12.6" customHeight="1">
      <c r="A1068" s="31">
        <v>39931</v>
      </c>
      <c r="B1068" s="64" t="s">
        <v>80</v>
      </c>
      <c r="C1068" s="90">
        <v>5.0099999999999999E-2</v>
      </c>
      <c r="D1068" s="44" t="str">
        <f>IF(MONTH(A1068)=MONTH(A1069),"-",VLOOKUP(A1068,'F03 inputs'!$AQ$8:$AV$3003,5))</f>
        <v>-</v>
      </c>
      <c r="E1068" s="44" t="str">
        <f>IF(MONTH(A1068)=MONTH(A1069),"-",VLOOKUP(A1068,'F03 inputs'!$AQ$8:$AV$3003,6))</f>
        <v>-</v>
      </c>
      <c r="F1068" s="32">
        <f>VLOOKUP(B1068,'F03 inputs'!$AW$9:$AZ$3003,3)</f>
        <v>-2.4903967184748482E-4</v>
      </c>
      <c r="G1068" s="32">
        <f>VLOOKUP(B1068,'F03 inputs'!$AW$9:$AZ$3003,4)</f>
        <v>-2.5224635679751625E-4</v>
      </c>
      <c r="I1068" s="32">
        <f t="shared" si="96"/>
        <v>5.9484954774980031E-2</v>
      </c>
      <c r="J1068" s="32">
        <f t="shared" si="97"/>
        <v>0.10958495477498004</v>
      </c>
      <c r="K1068" s="88">
        <f t="shared" si="98"/>
        <v>0.1125871703532384</v>
      </c>
      <c r="M1068" s="32">
        <f t="shared" si="99"/>
        <v>6.0017423949376383E-2</v>
      </c>
      <c r="N1068" s="32">
        <f t="shared" si="100"/>
        <v>0.11011742394937638</v>
      </c>
      <c r="O1068" s="43">
        <f t="shared" si="101"/>
        <v>0.11314888571368797</v>
      </c>
      <c r="Q1068" s="78"/>
      <c r="R1068" s="75"/>
    </row>
    <row r="1069" spans="1:18" ht="12.6" customHeight="1">
      <c r="A1069" s="31">
        <v>39932</v>
      </c>
      <c r="B1069" s="64" t="s">
        <v>80</v>
      </c>
      <c r="C1069" s="90">
        <v>5.1399999999999994E-2</v>
      </c>
      <c r="D1069" s="44" t="str">
        <f>IF(MONTH(A1069)=MONTH(A1070),"-",VLOOKUP(A1069,'F03 inputs'!$AQ$8:$AV$3003,5))</f>
        <v>-</v>
      </c>
      <c r="E1069" s="44" t="str">
        <f>IF(MONTH(A1069)=MONTH(A1070),"-",VLOOKUP(A1069,'F03 inputs'!$AQ$8:$AV$3003,6))</f>
        <v>-</v>
      </c>
      <c r="F1069" s="32">
        <f>VLOOKUP(B1069,'F03 inputs'!$AW$9:$AZ$3003,3)</f>
        <v>-2.4903967184748482E-4</v>
      </c>
      <c r="G1069" s="32">
        <f>VLOOKUP(B1069,'F03 inputs'!$AW$9:$AZ$3003,4)</f>
        <v>-2.5224635679751625E-4</v>
      </c>
      <c r="I1069" s="32">
        <f t="shared" si="96"/>
        <v>5.9235915103132544E-2</v>
      </c>
      <c r="J1069" s="32">
        <f t="shared" si="97"/>
        <v>0.11063591510313253</v>
      </c>
      <c r="K1069" s="88">
        <f t="shared" si="98"/>
        <v>0.11369599153080956</v>
      </c>
      <c r="M1069" s="32">
        <f t="shared" si="99"/>
        <v>5.9765177592578864E-2</v>
      </c>
      <c r="N1069" s="32">
        <f t="shared" si="100"/>
        <v>0.11116517759257885</v>
      </c>
      <c r="O1069" s="43">
        <f t="shared" si="101"/>
        <v>0.11425460176987645</v>
      </c>
      <c r="Q1069" s="78"/>
      <c r="R1069" s="75"/>
    </row>
    <row r="1070" spans="1:18" ht="12.6" customHeight="1">
      <c r="A1070" s="31">
        <v>39933</v>
      </c>
      <c r="B1070" s="64" t="s">
        <v>80</v>
      </c>
      <c r="C1070" s="90">
        <v>5.1100000000000007E-2</v>
      </c>
      <c r="D1070" s="44">
        <f>IF(MONTH(A1070)=MONTH(A1071),"-",VLOOKUP(A1070,'F03 inputs'!$AQ$8:$AV$3003,5))</f>
        <v>5.8986875431285099E-2</v>
      </c>
      <c r="E1070" s="44">
        <f>IF(MONTH(A1070)=MONTH(A1071),"-",VLOOKUP(A1070,'F03 inputs'!$AQ$8:$AV$3003,6))</f>
        <v>5.9512931235781413E-2</v>
      </c>
      <c r="F1070" s="32">
        <f>VLOOKUP(B1070,'F03 inputs'!$AW$9:$AZ$3003,3)</f>
        <v>-2.4903967184748482E-4</v>
      </c>
      <c r="G1070" s="32">
        <f>VLOOKUP(B1070,'F03 inputs'!$AW$9:$AZ$3003,4)</f>
        <v>-2.5224635679751625E-4</v>
      </c>
      <c r="I1070" s="32">
        <f t="shared" si="96"/>
        <v>5.8986875431285099E-2</v>
      </c>
      <c r="J1070" s="32">
        <f t="shared" si="97"/>
        <v>0.11008687543128511</v>
      </c>
      <c r="K1070" s="88">
        <f t="shared" si="98"/>
        <v>0.11311665546684102</v>
      </c>
      <c r="M1070" s="32">
        <f t="shared" si="99"/>
        <v>5.9512931235781413E-2</v>
      </c>
      <c r="N1070" s="32">
        <f t="shared" si="100"/>
        <v>0.11061293123578142</v>
      </c>
      <c r="O1070" s="43">
        <f t="shared" si="101"/>
        <v>0.11367173637492445</v>
      </c>
      <c r="Q1070" s="78"/>
      <c r="R1070" s="75"/>
    </row>
    <row r="1071" spans="1:18" ht="12.6" customHeight="1">
      <c r="A1071" s="31">
        <v>39934</v>
      </c>
      <c r="B1071" s="64" t="s">
        <v>81</v>
      </c>
      <c r="C1071" s="90">
        <v>5.21E-2</v>
      </c>
      <c r="D1071" s="44" t="str">
        <f>IF(MONTH(A1071)=MONTH(A1072),"-",VLOOKUP(A1071,'F03 inputs'!$AQ$8:$AV$3003,5))</f>
        <v>-</v>
      </c>
      <c r="E1071" s="44" t="str">
        <f>IF(MONTH(A1071)=MONTH(A1072),"-",VLOOKUP(A1071,'F03 inputs'!$AQ$8:$AV$3003,6))</f>
        <v>-</v>
      </c>
      <c r="F1071" s="32">
        <f>VLOOKUP(B1071,'F03 inputs'!$AW$9:$AZ$3003,3)</f>
        <v>-7.6178117675249535E-4</v>
      </c>
      <c r="G1071" s="32">
        <f>VLOOKUP(B1071,'F03 inputs'!$AW$9:$AZ$3003,4)</f>
        <v>-7.9134115515580453E-4</v>
      </c>
      <c r="I1071" s="32">
        <f t="shared" si="96"/>
        <v>5.8225094254532601E-2</v>
      </c>
      <c r="J1071" s="32">
        <f t="shared" si="97"/>
        <v>0.1103250942545326</v>
      </c>
      <c r="K1071" s="88">
        <f t="shared" si="98"/>
        <v>0.11336800086010057</v>
      </c>
      <c r="M1071" s="32">
        <f t="shared" si="99"/>
        <v>5.8721590080625607E-2</v>
      </c>
      <c r="N1071" s="32">
        <f t="shared" si="100"/>
        <v>0.11082159008062561</v>
      </c>
      <c r="O1071" s="43">
        <f t="shared" si="101"/>
        <v>0.11389194628762533</v>
      </c>
      <c r="Q1071" s="78"/>
      <c r="R1071" s="75"/>
    </row>
    <row r="1072" spans="1:18" ht="12.6" customHeight="1">
      <c r="A1072" s="31">
        <v>39937</v>
      </c>
      <c r="B1072" s="64" t="s">
        <v>81</v>
      </c>
      <c r="C1072" s="90">
        <v>5.1950000000000003E-2</v>
      </c>
      <c r="D1072" s="44" t="str">
        <f>IF(MONTH(A1072)=MONTH(A1073),"-",VLOOKUP(A1072,'F03 inputs'!$AQ$8:$AV$3003,5))</f>
        <v>-</v>
      </c>
      <c r="E1072" s="44" t="str">
        <f>IF(MONTH(A1072)=MONTH(A1073),"-",VLOOKUP(A1072,'F03 inputs'!$AQ$8:$AV$3003,6))</f>
        <v>-</v>
      </c>
      <c r="F1072" s="32">
        <f>VLOOKUP(B1072,'F03 inputs'!$AW$9:$AZ$3003,3)</f>
        <v>-7.6178117675249535E-4</v>
      </c>
      <c r="G1072" s="32">
        <f>VLOOKUP(B1072,'F03 inputs'!$AW$9:$AZ$3003,4)</f>
        <v>-7.9134115515580453E-4</v>
      </c>
      <c r="I1072" s="32">
        <f t="shared" si="96"/>
        <v>5.7463313077780104E-2</v>
      </c>
      <c r="J1072" s="32">
        <f t="shared" si="97"/>
        <v>0.1094133130777801</v>
      </c>
      <c r="K1072" s="88">
        <f t="shared" si="98"/>
        <v>0.11240613134744426</v>
      </c>
      <c r="M1072" s="32">
        <f t="shared" si="99"/>
        <v>5.7930248925469802E-2</v>
      </c>
      <c r="N1072" s="32">
        <f t="shared" si="100"/>
        <v>0.1098802489254698</v>
      </c>
      <c r="O1072" s="43">
        <f t="shared" si="101"/>
        <v>0.11289866620145084</v>
      </c>
      <c r="Q1072" s="78"/>
      <c r="R1072" s="75"/>
    </row>
    <row r="1073" spans="1:18" ht="12.6" customHeight="1">
      <c r="A1073" s="31">
        <v>39938</v>
      </c>
      <c r="B1073" s="64" t="s">
        <v>81</v>
      </c>
      <c r="C1073" s="90">
        <v>5.2900000000000003E-2</v>
      </c>
      <c r="D1073" s="44" t="str">
        <f>IF(MONTH(A1073)=MONTH(A1074),"-",VLOOKUP(A1073,'F03 inputs'!$AQ$8:$AV$3003,5))</f>
        <v>-</v>
      </c>
      <c r="E1073" s="44" t="str">
        <f>IF(MONTH(A1073)=MONTH(A1074),"-",VLOOKUP(A1073,'F03 inputs'!$AQ$8:$AV$3003,6))</f>
        <v>-</v>
      </c>
      <c r="F1073" s="32">
        <f>VLOOKUP(B1073,'F03 inputs'!$AW$9:$AZ$3003,3)</f>
        <v>-7.6178117675249535E-4</v>
      </c>
      <c r="G1073" s="32">
        <f>VLOOKUP(B1073,'F03 inputs'!$AW$9:$AZ$3003,4)</f>
        <v>-7.9134115515580453E-4</v>
      </c>
      <c r="I1073" s="32">
        <f t="shared" si="96"/>
        <v>5.6701531901027606E-2</v>
      </c>
      <c r="J1073" s="32">
        <f t="shared" si="97"/>
        <v>0.10960153190102762</v>
      </c>
      <c r="K1073" s="88">
        <f t="shared" si="98"/>
        <v>0.11260465584979062</v>
      </c>
      <c r="M1073" s="32">
        <f t="shared" si="99"/>
        <v>5.7138907770313996E-2</v>
      </c>
      <c r="N1073" s="32">
        <f t="shared" si="100"/>
        <v>0.110038907770314</v>
      </c>
      <c r="O1073" s="43">
        <f t="shared" si="101"/>
        <v>0.11306604807613474</v>
      </c>
      <c r="Q1073" s="78"/>
      <c r="R1073" s="75"/>
    </row>
    <row r="1074" spans="1:18" ht="12.6" customHeight="1">
      <c r="A1074" s="31">
        <v>39939</v>
      </c>
      <c r="B1074" s="64" t="s">
        <v>81</v>
      </c>
      <c r="C1074" s="90">
        <v>5.2350000000000001E-2</v>
      </c>
      <c r="D1074" s="44" t="str">
        <f>IF(MONTH(A1074)=MONTH(A1075),"-",VLOOKUP(A1074,'F03 inputs'!$AQ$8:$AV$3003,5))</f>
        <v>-</v>
      </c>
      <c r="E1074" s="44" t="str">
        <f>IF(MONTH(A1074)=MONTH(A1075),"-",VLOOKUP(A1074,'F03 inputs'!$AQ$8:$AV$3003,6))</f>
        <v>-</v>
      </c>
      <c r="F1074" s="32">
        <f>VLOOKUP(B1074,'F03 inputs'!$AW$9:$AZ$3003,3)</f>
        <v>-7.6178117675249535E-4</v>
      </c>
      <c r="G1074" s="32">
        <f>VLOOKUP(B1074,'F03 inputs'!$AW$9:$AZ$3003,4)</f>
        <v>-7.9134115515580453E-4</v>
      </c>
      <c r="I1074" s="32">
        <f t="shared" si="96"/>
        <v>5.5939750724275109E-2</v>
      </c>
      <c r="J1074" s="32">
        <f t="shared" si="97"/>
        <v>0.1082897507242751</v>
      </c>
      <c r="K1074" s="88">
        <f t="shared" si="98"/>
        <v>0.11122141825225662</v>
      </c>
      <c r="M1074" s="32">
        <f t="shared" si="99"/>
        <v>5.634756661515819E-2</v>
      </c>
      <c r="N1074" s="32">
        <f t="shared" si="100"/>
        <v>0.1086975666151582</v>
      </c>
      <c r="O1074" s="43">
        <f t="shared" si="101"/>
        <v>0.11165135686217242</v>
      </c>
      <c r="Q1074" s="78"/>
      <c r="R1074" s="75"/>
    </row>
    <row r="1075" spans="1:18" ht="12.6" customHeight="1">
      <c r="A1075" s="31">
        <v>39940</v>
      </c>
      <c r="B1075" s="64" t="s">
        <v>81</v>
      </c>
      <c r="C1075" s="90">
        <v>5.3449999999999998E-2</v>
      </c>
      <c r="D1075" s="44" t="str">
        <f>IF(MONTH(A1075)=MONTH(A1076),"-",VLOOKUP(A1075,'F03 inputs'!$AQ$8:$AV$3003,5))</f>
        <v>-</v>
      </c>
      <c r="E1075" s="44" t="str">
        <f>IF(MONTH(A1075)=MONTH(A1076),"-",VLOOKUP(A1075,'F03 inputs'!$AQ$8:$AV$3003,6))</f>
        <v>-</v>
      </c>
      <c r="F1075" s="32">
        <f>VLOOKUP(B1075,'F03 inputs'!$AW$9:$AZ$3003,3)</f>
        <v>-7.6178117675249535E-4</v>
      </c>
      <c r="G1075" s="32">
        <f>VLOOKUP(B1075,'F03 inputs'!$AW$9:$AZ$3003,4)</f>
        <v>-7.9134115515580453E-4</v>
      </c>
      <c r="I1075" s="32">
        <f t="shared" si="96"/>
        <v>5.5177969547522611E-2</v>
      </c>
      <c r="J1075" s="32">
        <f t="shared" si="97"/>
        <v>0.1086279695475226</v>
      </c>
      <c r="K1075" s="88">
        <f t="shared" si="98"/>
        <v>0.111577978489527</v>
      </c>
      <c r="M1075" s="32">
        <f t="shared" si="99"/>
        <v>5.5556225460002384E-2</v>
      </c>
      <c r="N1075" s="32">
        <f t="shared" si="100"/>
        <v>0.10900622546000238</v>
      </c>
      <c r="O1075" s="43">
        <f t="shared" si="101"/>
        <v>0.11197681475726173</v>
      </c>
      <c r="Q1075" s="78"/>
      <c r="R1075" s="75"/>
    </row>
    <row r="1076" spans="1:18" ht="12.6" customHeight="1">
      <c r="A1076" s="31">
        <v>39941</v>
      </c>
      <c r="B1076" s="64" t="s">
        <v>81</v>
      </c>
      <c r="C1076" s="90">
        <v>5.4000000000000006E-2</v>
      </c>
      <c r="D1076" s="44" t="str">
        <f>IF(MONTH(A1076)=MONTH(A1077),"-",VLOOKUP(A1076,'F03 inputs'!$AQ$8:$AV$3003,5))</f>
        <v>-</v>
      </c>
      <c r="E1076" s="44" t="str">
        <f>IF(MONTH(A1076)=MONTH(A1077),"-",VLOOKUP(A1076,'F03 inputs'!$AQ$8:$AV$3003,6))</f>
        <v>-</v>
      </c>
      <c r="F1076" s="32">
        <f>VLOOKUP(B1076,'F03 inputs'!$AW$9:$AZ$3003,3)</f>
        <v>-7.6178117675249535E-4</v>
      </c>
      <c r="G1076" s="32">
        <f>VLOOKUP(B1076,'F03 inputs'!$AW$9:$AZ$3003,4)</f>
        <v>-7.9134115515580453E-4</v>
      </c>
      <c r="I1076" s="32">
        <f t="shared" si="96"/>
        <v>5.4416188370770113E-2</v>
      </c>
      <c r="J1076" s="32">
        <f t="shared" si="97"/>
        <v>0.10841618837077012</v>
      </c>
      <c r="K1076" s="88">
        <f t="shared" si="98"/>
        <v>0.11135470584598184</v>
      </c>
      <c r="M1076" s="32">
        <f t="shared" si="99"/>
        <v>5.4764884304846578E-2</v>
      </c>
      <c r="N1076" s="32">
        <f t="shared" si="100"/>
        <v>0.10876488430484658</v>
      </c>
      <c r="O1076" s="43">
        <f t="shared" si="101"/>
        <v>0.11172233431930811</v>
      </c>
      <c r="Q1076" s="78"/>
      <c r="R1076" s="75"/>
    </row>
    <row r="1077" spans="1:18" ht="12.6" customHeight="1">
      <c r="A1077" s="31">
        <v>39944</v>
      </c>
      <c r="B1077" s="64" t="s">
        <v>81</v>
      </c>
      <c r="C1077" s="90">
        <v>5.3600000000000002E-2</v>
      </c>
      <c r="D1077" s="44" t="str">
        <f>IF(MONTH(A1077)=MONTH(A1078),"-",VLOOKUP(A1077,'F03 inputs'!$AQ$8:$AV$3003,5))</f>
        <v>-</v>
      </c>
      <c r="E1077" s="44" t="str">
        <f>IF(MONTH(A1077)=MONTH(A1078),"-",VLOOKUP(A1077,'F03 inputs'!$AQ$8:$AV$3003,6))</f>
        <v>-</v>
      </c>
      <c r="F1077" s="32">
        <f>VLOOKUP(B1077,'F03 inputs'!$AW$9:$AZ$3003,3)</f>
        <v>-7.6178117675249535E-4</v>
      </c>
      <c r="G1077" s="32">
        <f>VLOOKUP(B1077,'F03 inputs'!$AW$9:$AZ$3003,4)</f>
        <v>-7.9134115515580453E-4</v>
      </c>
      <c r="I1077" s="32">
        <f t="shared" si="96"/>
        <v>5.3654407194017616E-2</v>
      </c>
      <c r="J1077" s="32">
        <f t="shared" si="97"/>
        <v>0.10725440719401762</v>
      </c>
      <c r="K1077" s="88">
        <f t="shared" si="98"/>
        <v>0.11013028415965276</v>
      </c>
      <c r="M1077" s="32">
        <f t="shared" si="99"/>
        <v>5.3973543149690772E-2</v>
      </c>
      <c r="N1077" s="32">
        <f t="shared" si="100"/>
        <v>0.10757354314969078</v>
      </c>
      <c r="O1077" s="43">
        <f t="shared" si="101"/>
        <v>0.11046655994613563</v>
      </c>
      <c r="Q1077" s="78"/>
      <c r="R1077" s="75"/>
    </row>
    <row r="1078" spans="1:18" ht="12.6" customHeight="1">
      <c r="A1078" s="31">
        <v>39945</v>
      </c>
      <c r="B1078" s="64" t="s">
        <v>81</v>
      </c>
      <c r="C1078" s="90">
        <v>5.3699999999999998E-2</v>
      </c>
      <c r="D1078" s="44" t="str">
        <f>IF(MONTH(A1078)=MONTH(A1079),"-",VLOOKUP(A1078,'F03 inputs'!$AQ$8:$AV$3003,5))</f>
        <v>-</v>
      </c>
      <c r="E1078" s="44" t="str">
        <f>IF(MONTH(A1078)=MONTH(A1079),"-",VLOOKUP(A1078,'F03 inputs'!$AQ$8:$AV$3003,6))</f>
        <v>-</v>
      </c>
      <c r="F1078" s="32">
        <f>VLOOKUP(B1078,'F03 inputs'!$AW$9:$AZ$3003,3)</f>
        <v>-7.6178117675249535E-4</v>
      </c>
      <c r="G1078" s="32">
        <f>VLOOKUP(B1078,'F03 inputs'!$AW$9:$AZ$3003,4)</f>
        <v>-7.9134115515580453E-4</v>
      </c>
      <c r="I1078" s="32">
        <f t="shared" si="96"/>
        <v>5.2892626017265118E-2</v>
      </c>
      <c r="J1078" s="32">
        <f t="shared" si="97"/>
        <v>0.10659262601726512</v>
      </c>
      <c r="K1078" s="88">
        <f t="shared" si="98"/>
        <v>0.10943312299757935</v>
      </c>
      <c r="M1078" s="32">
        <f t="shared" si="99"/>
        <v>5.3182201994534967E-2</v>
      </c>
      <c r="N1078" s="32">
        <f t="shared" si="100"/>
        <v>0.10688220199453496</v>
      </c>
      <c r="O1078" s="43">
        <f t="shared" si="101"/>
        <v>0.1097381532703352</v>
      </c>
      <c r="Q1078" s="78"/>
      <c r="R1078" s="75"/>
    </row>
    <row r="1079" spans="1:18" ht="12.6" customHeight="1">
      <c r="A1079" s="31">
        <v>39946</v>
      </c>
      <c r="B1079" s="64" t="s">
        <v>81</v>
      </c>
      <c r="C1079" s="90">
        <v>5.3650000000000003E-2</v>
      </c>
      <c r="D1079" s="44" t="str">
        <f>IF(MONTH(A1079)=MONTH(A1080),"-",VLOOKUP(A1079,'F03 inputs'!$AQ$8:$AV$3003,5))</f>
        <v>-</v>
      </c>
      <c r="E1079" s="44" t="str">
        <f>IF(MONTH(A1079)=MONTH(A1080),"-",VLOOKUP(A1079,'F03 inputs'!$AQ$8:$AV$3003,6))</f>
        <v>-</v>
      </c>
      <c r="F1079" s="32">
        <f>VLOOKUP(B1079,'F03 inputs'!$AW$9:$AZ$3003,3)</f>
        <v>-7.6178117675249535E-4</v>
      </c>
      <c r="G1079" s="32">
        <f>VLOOKUP(B1079,'F03 inputs'!$AW$9:$AZ$3003,4)</f>
        <v>-7.9134115515580453E-4</v>
      </c>
      <c r="I1079" s="32">
        <f t="shared" si="96"/>
        <v>5.213084484051262E-2</v>
      </c>
      <c r="J1079" s="32">
        <f t="shared" si="97"/>
        <v>0.10578084484051262</v>
      </c>
      <c r="K1079" s="88">
        <f t="shared" si="98"/>
        <v>0.10857824162430552</v>
      </c>
      <c r="M1079" s="32">
        <f t="shared" si="99"/>
        <v>5.2390860839379161E-2</v>
      </c>
      <c r="N1079" s="32">
        <f t="shared" si="100"/>
        <v>0.10604086083937916</v>
      </c>
      <c r="O1079" s="43">
        <f t="shared" si="101"/>
        <v>0.10885202688126827</v>
      </c>
      <c r="Q1079" s="78"/>
      <c r="R1079" s="75"/>
    </row>
    <row r="1080" spans="1:18" ht="12.6" customHeight="1">
      <c r="A1080" s="31">
        <v>39947</v>
      </c>
      <c r="B1080" s="64" t="s">
        <v>81</v>
      </c>
      <c r="C1080" s="90">
        <v>5.3249999999999999E-2</v>
      </c>
      <c r="D1080" s="44" t="str">
        <f>IF(MONTH(A1080)=MONTH(A1081),"-",VLOOKUP(A1080,'F03 inputs'!$AQ$8:$AV$3003,5))</f>
        <v>-</v>
      </c>
      <c r="E1080" s="44" t="str">
        <f>IF(MONTH(A1080)=MONTH(A1081),"-",VLOOKUP(A1080,'F03 inputs'!$AQ$8:$AV$3003,6))</f>
        <v>-</v>
      </c>
      <c r="F1080" s="32">
        <f>VLOOKUP(B1080,'F03 inputs'!$AW$9:$AZ$3003,3)</f>
        <v>-7.6178117675249535E-4</v>
      </c>
      <c r="G1080" s="32">
        <f>VLOOKUP(B1080,'F03 inputs'!$AW$9:$AZ$3003,4)</f>
        <v>-7.9134115515580453E-4</v>
      </c>
      <c r="I1080" s="32">
        <f t="shared" si="96"/>
        <v>5.1369063663760123E-2</v>
      </c>
      <c r="J1080" s="32">
        <f t="shared" si="97"/>
        <v>0.10461906366376011</v>
      </c>
      <c r="K1080" s="88">
        <f t="shared" si="98"/>
        <v>0.10735535078423042</v>
      </c>
      <c r="M1080" s="32">
        <f t="shared" si="99"/>
        <v>5.1599519684223355E-2</v>
      </c>
      <c r="N1080" s="32">
        <f t="shared" si="100"/>
        <v>0.10484951968422335</v>
      </c>
      <c r="O1080" s="43">
        <f t="shared" si="101"/>
        <v>0.10759787512872654</v>
      </c>
      <c r="Q1080" s="78"/>
      <c r="R1080" s="75"/>
    </row>
    <row r="1081" spans="1:18" ht="12.6" customHeight="1">
      <c r="A1081" s="31">
        <v>39948</v>
      </c>
      <c r="B1081" s="64" t="s">
        <v>81</v>
      </c>
      <c r="C1081" s="90">
        <v>5.2999999999999999E-2</v>
      </c>
      <c r="D1081" s="44" t="str">
        <f>IF(MONTH(A1081)=MONTH(A1082),"-",VLOOKUP(A1081,'F03 inputs'!$AQ$8:$AV$3003,5))</f>
        <v>-</v>
      </c>
      <c r="E1081" s="44" t="str">
        <f>IF(MONTH(A1081)=MONTH(A1082),"-",VLOOKUP(A1081,'F03 inputs'!$AQ$8:$AV$3003,6))</f>
        <v>-</v>
      </c>
      <c r="F1081" s="32">
        <f>VLOOKUP(B1081,'F03 inputs'!$AW$9:$AZ$3003,3)</f>
        <v>-7.6178117675249535E-4</v>
      </c>
      <c r="G1081" s="32">
        <f>VLOOKUP(B1081,'F03 inputs'!$AW$9:$AZ$3003,4)</f>
        <v>-7.9134115515580453E-4</v>
      </c>
      <c r="I1081" s="32">
        <f t="shared" si="96"/>
        <v>5.0607282487007625E-2</v>
      </c>
      <c r="J1081" s="32">
        <f t="shared" si="97"/>
        <v>0.10360728248700762</v>
      </c>
      <c r="K1081" s="88">
        <f t="shared" si="98"/>
        <v>0.10629089973309336</v>
      </c>
      <c r="M1081" s="32">
        <f t="shared" si="99"/>
        <v>5.0808178529067549E-2</v>
      </c>
      <c r="N1081" s="32">
        <f t="shared" si="100"/>
        <v>0.10380817852906754</v>
      </c>
      <c r="O1081" s="43">
        <f t="shared" si="101"/>
        <v>0.10650221301144813</v>
      </c>
      <c r="Q1081" s="78"/>
      <c r="R1081" s="75"/>
    </row>
    <row r="1082" spans="1:18" ht="12.6" customHeight="1">
      <c r="A1082" s="31">
        <v>39951</v>
      </c>
      <c r="B1082" s="64" t="s">
        <v>81</v>
      </c>
      <c r="C1082" s="90">
        <v>5.2649999999999995E-2</v>
      </c>
      <c r="D1082" s="44" t="str">
        <f>IF(MONTH(A1082)=MONTH(A1083),"-",VLOOKUP(A1082,'F03 inputs'!$AQ$8:$AV$3003,5))</f>
        <v>-</v>
      </c>
      <c r="E1082" s="44" t="str">
        <f>IF(MONTH(A1082)=MONTH(A1083),"-",VLOOKUP(A1082,'F03 inputs'!$AQ$8:$AV$3003,6))</f>
        <v>-</v>
      </c>
      <c r="F1082" s="32">
        <f>VLOOKUP(B1082,'F03 inputs'!$AW$9:$AZ$3003,3)</f>
        <v>-7.6178117675249535E-4</v>
      </c>
      <c r="G1082" s="32">
        <f>VLOOKUP(B1082,'F03 inputs'!$AW$9:$AZ$3003,4)</f>
        <v>-7.9134115515580453E-4</v>
      </c>
      <c r="I1082" s="32">
        <f t="shared" si="96"/>
        <v>4.9845501310255128E-2</v>
      </c>
      <c r="J1082" s="32">
        <f t="shared" si="97"/>
        <v>0.10249550131025512</v>
      </c>
      <c r="K1082" s="88">
        <f t="shared" si="98"/>
        <v>0.10512183325746549</v>
      </c>
      <c r="M1082" s="32">
        <f t="shared" si="99"/>
        <v>5.0016837373911743E-2</v>
      </c>
      <c r="N1082" s="32">
        <f t="shared" si="100"/>
        <v>0.10266683737391175</v>
      </c>
      <c r="O1082" s="43">
        <f t="shared" si="101"/>
        <v>0.10530195724800206</v>
      </c>
      <c r="Q1082" s="78"/>
      <c r="R1082" s="75"/>
    </row>
    <row r="1083" spans="1:18" ht="12.6" customHeight="1">
      <c r="A1083" s="31">
        <v>39952</v>
      </c>
      <c r="B1083" s="64" t="s">
        <v>81</v>
      </c>
      <c r="C1083" s="90">
        <v>5.3899999999999997E-2</v>
      </c>
      <c r="D1083" s="44" t="str">
        <f>IF(MONTH(A1083)=MONTH(A1084),"-",VLOOKUP(A1083,'F03 inputs'!$AQ$8:$AV$3003,5))</f>
        <v>-</v>
      </c>
      <c r="E1083" s="44" t="str">
        <f>IF(MONTH(A1083)=MONTH(A1084),"-",VLOOKUP(A1083,'F03 inputs'!$AQ$8:$AV$3003,6))</f>
        <v>-</v>
      </c>
      <c r="F1083" s="32">
        <f>VLOOKUP(B1083,'F03 inputs'!$AW$9:$AZ$3003,3)</f>
        <v>-7.6178117675249535E-4</v>
      </c>
      <c r="G1083" s="32">
        <f>VLOOKUP(B1083,'F03 inputs'!$AW$9:$AZ$3003,4)</f>
        <v>-7.9134115515580453E-4</v>
      </c>
      <c r="I1083" s="32">
        <f t="shared" si="96"/>
        <v>4.908372013350263E-2</v>
      </c>
      <c r="J1083" s="32">
        <f t="shared" si="97"/>
        <v>0.10298372013350263</v>
      </c>
      <c r="K1083" s="88">
        <f t="shared" si="98"/>
        <v>0.10563513178663664</v>
      </c>
      <c r="M1083" s="32">
        <f t="shared" si="99"/>
        <v>4.9225496218755938E-2</v>
      </c>
      <c r="N1083" s="32">
        <f t="shared" si="100"/>
        <v>0.10312549621875594</v>
      </c>
      <c r="O1083" s="43">
        <f t="shared" si="101"/>
        <v>0.1057842132113469</v>
      </c>
      <c r="Q1083" s="78"/>
      <c r="R1083" s="75"/>
    </row>
    <row r="1084" spans="1:18" ht="12.6" customHeight="1">
      <c r="A1084" s="31">
        <v>39953</v>
      </c>
      <c r="B1084" s="64" t="s">
        <v>81</v>
      </c>
      <c r="C1084" s="90">
        <v>5.4699999999999999E-2</v>
      </c>
      <c r="D1084" s="44" t="str">
        <f>IF(MONTH(A1084)=MONTH(A1085),"-",VLOOKUP(A1084,'F03 inputs'!$AQ$8:$AV$3003,5))</f>
        <v>-</v>
      </c>
      <c r="E1084" s="44" t="str">
        <f>IF(MONTH(A1084)=MONTH(A1085),"-",VLOOKUP(A1084,'F03 inputs'!$AQ$8:$AV$3003,6))</f>
        <v>-</v>
      </c>
      <c r="F1084" s="32">
        <f>VLOOKUP(B1084,'F03 inputs'!$AW$9:$AZ$3003,3)</f>
        <v>-7.6178117675249535E-4</v>
      </c>
      <c r="G1084" s="32">
        <f>VLOOKUP(B1084,'F03 inputs'!$AW$9:$AZ$3003,4)</f>
        <v>-7.9134115515580453E-4</v>
      </c>
      <c r="I1084" s="32">
        <f t="shared" si="96"/>
        <v>4.8321938956750132E-2</v>
      </c>
      <c r="J1084" s="32">
        <f t="shared" si="97"/>
        <v>0.10302193895675013</v>
      </c>
      <c r="K1084" s="88">
        <f t="shared" si="98"/>
        <v>0.10567531893335236</v>
      </c>
      <c r="M1084" s="32">
        <f t="shared" si="99"/>
        <v>4.8434155063600132E-2</v>
      </c>
      <c r="N1084" s="32">
        <f t="shared" si="100"/>
        <v>0.10313415506360013</v>
      </c>
      <c r="O1084" s="43">
        <f t="shared" si="101"/>
        <v>0.10579331854877072</v>
      </c>
      <c r="Q1084" s="78"/>
      <c r="R1084" s="75"/>
    </row>
    <row r="1085" spans="1:18" ht="12.6" customHeight="1">
      <c r="A1085" s="31">
        <v>39954</v>
      </c>
      <c r="B1085" s="64" t="s">
        <v>81</v>
      </c>
      <c r="C1085" s="90">
        <v>5.5300000000000002E-2</v>
      </c>
      <c r="D1085" s="44" t="str">
        <f>IF(MONTH(A1085)=MONTH(A1086),"-",VLOOKUP(A1085,'F03 inputs'!$AQ$8:$AV$3003,5))</f>
        <v>-</v>
      </c>
      <c r="E1085" s="44" t="str">
        <f>IF(MONTH(A1085)=MONTH(A1086),"-",VLOOKUP(A1085,'F03 inputs'!$AQ$8:$AV$3003,6))</f>
        <v>-</v>
      </c>
      <c r="F1085" s="32">
        <f>VLOOKUP(B1085,'F03 inputs'!$AW$9:$AZ$3003,3)</f>
        <v>-7.6178117675249535E-4</v>
      </c>
      <c r="G1085" s="32">
        <f>VLOOKUP(B1085,'F03 inputs'!$AW$9:$AZ$3003,4)</f>
        <v>-7.9134115515580453E-4</v>
      </c>
      <c r="I1085" s="32">
        <f t="shared" si="96"/>
        <v>4.7560157779997635E-2</v>
      </c>
      <c r="J1085" s="32">
        <f t="shared" si="97"/>
        <v>0.10286015777999763</v>
      </c>
      <c r="K1085" s="88">
        <f t="shared" si="98"/>
        <v>0.10550521079462927</v>
      </c>
      <c r="M1085" s="32">
        <f t="shared" si="99"/>
        <v>4.7642813908444326E-2</v>
      </c>
      <c r="N1085" s="32">
        <f t="shared" si="100"/>
        <v>0.10294281390844433</v>
      </c>
      <c r="O1085" s="43">
        <f t="shared" si="101"/>
        <v>0.10559211964229154</v>
      </c>
      <c r="Q1085" s="78"/>
      <c r="R1085" s="75"/>
    </row>
    <row r="1086" spans="1:18" ht="12.6" customHeight="1">
      <c r="A1086" s="31">
        <v>39955</v>
      </c>
      <c r="B1086" s="64" t="s">
        <v>81</v>
      </c>
      <c r="C1086" s="90">
        <v>5.6150000000000005E-2</v>
      </c>
      <c r="D1086" s="44" t="str">
        <f>IF(MONTH(A1086)=MONTH(A1087),"-",VLOOKUP(A1086,'F03 inputs'!$AQ$8:$AV$3003,5))</f>
        <v>-</v>
      </c>
      <c r="E1086" s="44" t="str">
        <f>IF(MONTH(A1086)=MONTH(A1087),"-",VLOOKUP(A1086,'F03 inputs'!$AQ$8:$AV$3003,6))</f>
        <v>-</v>
      </c>
      <c r="F1086" s="32">
        <f>VLOOKUP(B1086,'F03 inputs'!$AW$9:$AZ$3003,3)</f>
        <v>-7.6178117675249535E-4</v>
      </c>
      <c r="G1086" s="32">
        <f>VLOOKUP(B1086,'F03 inputs'!$AW$9:$AZ$3003,4)</f>
        <v>-7.9134115515580453E-4</v>
      </c>
      <c r="I1086" s="32">
        <f t="shared" si="96"/>
        <v>4.6798376603245137E-2</v>
      </c>
      <c r="J1086" s="32">
        <f t="shared" si="97"/>
        <v>0.10294837660324514</v>
      </c>
      <c r="K1086" s="88">
        <f t="shared" si="98"/>
        <v>0.10559796866455606</v>
      </c>
      <c r="M1086" s="32">
        <f t="shared" si="99"/>
        <v>4.685147275328852E-2</v>
      </c>
      <c r="N1086" s="32">
        <f t="shared" si="100"/>
        <v>0.10300147275328853</v>
      </c>
      <c r="O1086" s="43">
        <f t="shared" si="101"/>
        <v>0.10565379860062496</v>
      </c>
      <c r="Q1086" s="78"/>
      <c r="R1086" s="75"/>
    </row>
    <row r="1087" spans="1:18" ht="12.6" customHeight="1">
      <c r="A1087" s="31">
        <v>39958</v>
      </c>
      <c r="B1087" s="64" t="s">
        <v>81</v>
      </c>
      <c r="C1087" s="90">
        <v>5.6950000000000001E-2</v>
      </c>
      <c r="D1087" s="44" t="str">
        <f>IF(MONTH(A1087)=MONTH(A1088),"-",VLOOKUP(A1087,'F03 inputs'!$AQ$8:$AV$3003,5))</f>
        <v>-</v>
      </c>
      <c r="E1087" s="44" t="str">
        <f>IF(MONTH(A1087)=MONTH(A1088),"-",VLOOKUP(A1087,'F03 inputs'!$AQ$8:$AV$3003,6))</f>
        <v>-</v>
      </c>
      <c r="F1087" s="32">
        <f>VLOOKUP(B1087,'F03 inputs'!$AW$9:$AZ$3003,3)</f>
        <v>-7.6178117675249535E-4</v>
      </c>
      <c r="G1087" s="32">
        <f>VLOOKUP(B1087,'F03 inputs'!$AW$9:$AZ$3003,4)</f>
        <v>-7.9134115515580453E-4</v>
      </c>
      <c r="I1087" s="32">
        <f t="shared" si="96"/>
        <v>4.6036595426492639E-2</v>
      </c>
      <c r="J1087" s="32">
        <f t="shared" si="97"/>
        <v>0.10298659542649263</v>
      </c>
      <c r="K1087" s="88">
        <f t="shared" si="98"/>
        <v>0.1056381551358776</v>
      </c>
      <c r="M1087" s="32">
        <f t="shared" si="99"/>
        <v>4.6060131598132714E-2</v>
      </c>
      <c r="N1087" s="32">
        <f t="shared" si="100"/>
        <v>0.10301013159813271</v>
      </c>
      <c r="O1087" s="43">
        <f t="shared" si="101"/>
        <v>0.10566290340109874</v>
      </c>
      <c r="Q1087" s="78"/>
      <c r="R1087" s="75"/>
    </row>
    <row r="1088" spans="1:18" ht="12.6" customHeight="1">
      <c r="A1088" s="31">
        <v>39959</v>
      </c>
      <c r="B1088" s="64" t="s">
        <v>81</v>
      </c>
      <c r="C1088" s="90">
        <v>5.6349999999999997E-2</v>
      </c>
      <c r="D1088" s="44" t="str">
        <f>IF(MONTH(A1088)=MONTH(A1089),"-",VLOOKUP(A1088,'F03 inputs'!$AQ$8:$AV$3003,5))</f>
        <v>-</v>
      </c>
      <c r="E1088" s="44" t="str">
        <f>IF(MONTH(A1088)=MONTH(A1089),"-",VLOOKUP(A1088,'F03 inputs'!$AQ$8:$AV$3003,6))</f>
        <v>-</v>
      </c>
      <c r="F1088" s="32">
        <f>VLOOKUP(B1088,'F03 inputs'!$AW$9:$AZ$3003,3)</f>
        <v>-7.6178117675249535E-4</v>
      </c>
      <c r="G1088" s="32">
        <f>VLOOKUP(B1088,'F03 inputs'!$AW$9:$AZ$3003,4)</f>
        <v>-7.9134115515580453E-4</v>
      </c>
      <c r="I1088" s="32">
        <f t="shared" si="96"/>
        <v>4.5274814249740142E-2</v>
      </c>
      <c r="J1088" s="32">
        <f t="shared" si="97"/>
        <v>0.10162481424974014</v>
      </c>
      <c r="K1088" s="88">
        <f t="shared" si="98"/>
        <v>0.10420671496756384</v>
      </c>
      <c r="M1088" s="32">
        <f t="shared" si="99"/>
        <v>4.5268790442976908E-2</v>
      </c>
      <c r="N1088" s="32">
        <f t="shared" si="100"/>
        <v>0.10161879044297691</v>
      </c>
      <c r="O1088" s="43">
        <f t="shared" si="101"/>
        <v>0.10420038508575047</v>
      </c>
      <c r="Q1088" s="78"/>
      <c r="R1088" s="75"/>
    </row>
    <row r="1089" spans="1:18" ht="12.6" customHeight="1">
      <c r="A1089" s="31">
        <v>39960</v>
      </c>
      <c r="B1089" s="64" t="s">
        <v>81</v>
      </c>
      <c r="C1089" s="90">
        <v>5.7950000000000002E-2</v>
      </c>
      <c r="D1089" s="44" t="str">
        <f>IF(MONTH(A1089)=MONTH(A1090),"-",VLOOKUP(A1089,'F03 inputs'!$AQ$8:$AV$3003,5))</f>
        <v>-</v>
      </c>
      <c r="E1089" s="44" t="str">
        <f>IF(MONTH(A1089)=MONTH(A1090),"-",VLOOKUP(A1089,'F03 inputs'!$AQ$8:$AV$3003,6))</f>
        <v>-</v>
      </c>
      <c r="F1089" s="32">
        <f>VLOOKUP(B1089,'F03 inputs'!$AW$9:$AZ$3003,3)</f>
        <v>-7.6178117675249535E-4</v>
      </c>
      <c r="G1089" s="32">
        <f>VLOOKUP(B1089,'F03 inputs'!$AW$9:$AZ$3003,4)</f>
        <v>-7.9134115515580453E-4</v>
      </c>
      <c r="I1089" s="32">
        <f t="shared" si="96"/>
        <v>4.4513033072987644E-2</v>
      </c>
      <c r="J1089" s="32">
        <f t="shared" si="97"/>
        <v>0.10246303307298765</v>
      </c>
      <c r="K1089" s="88">
        <f t="shared" si="98"/>
        <v>0.10508770135961676</v>
      </c>
      <c r="M1089" s="32">
        <f t="shared" si="99"/>
        <v>4.4477449287821103E-2</v>
      </c>
      <c r="N1089" s="32">
        <f t="shared" si="100"/>
        <v>0.1024274492878211</v>
      </c>
      <c r="O1089" s="43">
        <f t="shared" si="101"/>
        <v>0.10505029487972362</v>
      </c>
      <c r="Q1089" s="78"/>
      <c r="R1089" s="75"/>
    </row>
    <row r="1090" spans="1:18" ht="12.6" customHeight="1">
      <c r="A1090" s="31">
        <v>39961</v>
      </c>
      <c r="B1090" s="64" t="s">
        <v>81</v>
      </c>
      <c r="C1090" s="90">
        <v>5.7800000000000004E-2</v>
      </c>
      <c r="D1090" s="44" t="str">
        <f>IF(MONTH(A1090)=MONTH(A1091),"-",VLOOKUP(A1090,'F03 inputs'!$AQ$8:$AV$3003,5))</f>
        <v>-</v>
      </c>
      <c r="E1090" s="44" t="str">
        <f>IF(MONTH(A1090)=MONTH(A1091),"-",VLOOKUP(A1090,'F03 inputs'!$AQ$8:$AV$3003,6))</f>
        <v>-</v>
      </c>
      <c r="F1090" s="32">
        <f>VLOOKUP(B1090,'F03 inputs'!$AW$9:$AZ$3003,3)</f>
        <v>-7.6178117675249535E-4</v>
      </c>
      <c r="G1090" s="32">
        <f>VLOOKUP(B1090,'F03 inputs'!$AW$9:$AZ$3003,4)</f>
        <v>-7.9134115515580453E-4</v>
      </c>
      <c r="I1090" s="32">
        <f t="shared" si="96"/>
        <v>4.3751251896235147E-2</v>
      </c>
      <c r="J1090" s="32">
        <f t="shared" si="97"/>
        <v>0.10155125189623515</v>
      </c>
      <c r="K1090" s="88">
        <f t="shared" si="98"/>
        <v>0.10412941608665838</v>
      </c>
      <c r="M1090" s="32">
        <f t="shared" si="99"/>
        <v>4.3686108132665297E-2</v>
      </c>
      <c r="N1090" s="32">
        <f t="shared" si="100"/>
        <v>0.1014861081326653</v>
      </c>
      <c r="O1090" s="43">
        <f t="shared" si="101"/>
        <v>0.1040609656686442</v>
      </c>
      <c r="Q1090" s="78"/>
      <c r="R1090" s="75"/>
    </row>
    <row r="1091" spans="1:18" ht="12.6" customHeight="1">
      <c r="A1091" s="31">
        <v>39962</v>
      </c>
      <c r="B1091" s="64" t="s">
        <v>81</v>
      </c>
      <c r="C1091" s="90">
        <v>5.7200000000000001E-2</v>
      </c>
      <c r="D1091" s="44">
        <f>IF(MONTH(A1091)=MONTH(A1092),"-",VLOOKUP(A1091,'F03 inputs'!$AQ$8:$AV$3003,5))</f>
        <v>4.2989470719482697E-2</v>
      </c>
      <c r="E1091" s="44">
        <f>IF(MONTH(A1091)=MONTH(A1092),"-",VLOOKUP(A1091,'F03 inputs'!$AQ$8:$AV$3003,6))</f>
        <v>4.2894766977509519E-2</v>
      </c>
      <c r="F1091" s="32">
        <f>VLOOKUP(B1091,'F03 inputs'!$AW$9:$AZ$3003,3)</f>
        <v>-7.6178117675249535E-4</v>
      </c>
      <c r="G1091" s="32">
        <f>VLOOKUP(B1091,'F03 inputs'!$AW$9:$AZ$3003,4)</f>
        <v>-7.9134115515580453E-4</v>
      </c>
      <c r="I1091" s="32">
        <f t="shared" si="96"/>
        <v>4.2989470719482697E-2</v>
      </c>
      <c r="J1091" s="32">
        <f t="shared" si="97"/>
        <v>0.1001894707194827</v>
      </c>
      <c r="K1091" s="88">
        <f t="shared" si="98"/>
        <v>0.10269895323024536</v>
      </c>
      <c r="M1091" s="32">
        <f t="shared" si="99"/>
        <v>4.2894766977509519E-2</v>
      </c>
      <c r="N1091" s="32">
        <f t="shared" si="100"/>
        <v>0.10009476697750952</v>
      </c>
      <c r="O1091" s="43">
        <f t="shared" si="101"/>
        <v>0.10259950757157998</v>
      </c>
      <c r="Q1091" s="78"/>
      <c r="R1091" s="75"/>
    </row>
    <row r="1092" spans="1:18" ht="12.6" customHeight="1">
      <c r="A1092" s="31">
        <v>39965</v>
      </c>
      <c r="B1092" s="64" t="s">
        <v>82</v>
      </c>
      <c r="C1092" s="90">
        <v>5.8149999999999993E-2</v>
      </c>
      <c r="D1092" s="44" t="str">
        <f>IF(MONTH(A1092)=MONTH(A1093),"-",VLOOKUP(A1092,'F03 inputs'!$AQ$8:$AV$3003,5))</f>
        <v>-</v>
      </c>
      <c r="E1092" s="44" t="str">
        <f>IF(MONTH(A1092)=MONTH(A1093),"-",VLOOKUP(A1092,'F03 inputs'!$AQ$8:$AV$3003,6))</f>
        <v>-</v>
      </c>
      <c r="F1092" s="32">
        <f>VLOOKUP(B1092,'F03 inputs'!$AW$9:$AZ$3003,3)</f>
        <v>-2.1095325019054273E-4</v>
      </c>
      <c r="G1092" s="32">
        <f>VLOOKUP(B1092,'F03 inputs'!$AW$9:$AZ$3003,4)</f>
        <v>-1.8733062820398529E-4</v>
      </c>
      <c r="I1092" s="32">
        <f t="shared" si="96"/>
        <v>4.2778517469292156E-2</v>
      </c>
      <c r="J1092" s="32">
        <f t="shared" si="97"/>
        <v>0.10092851746929216</v>
      </c>
      <c r="K1092" s="88">
        <f t="shared" si="98"/>
        <v>0.10347515887892933</v>
      </c>
      <c r="M1092" s="32">
        <f t="shared" si="99"/>
        <v>4.270743634930553E-2</v>
      </c>
      <c r="N1092" s="32">
        <f t="shared" si="100"/>
        <v>0.10085743634930552</v>
      </c>
      <c r="O1092" s="43">
        <f t="shared" si="101"/>
        <v>0.10340049196604406</v>
      </c>
      <c r="Q1092" s="78"/>
      <c r="R1092" s="75"/>
    </row>
    <row r="1093" spans="1:18" ht="12.6" customHeight="1">
      <c r="A1093" s="31">
        <v>39966</v>
      </c>
      <c r="B1093" s="64" t="s">
        <v>82</v>
      </c>
      <c r="C1093" s="90">
        <v>5.9650000000000002E-2</v>
      </c>
      <c r="D1093" s="44" t="str">
        <f>IF(MONTH(A1093)=MONTH(A1094),"-",VLOOKUP(A1093,'F03 inputs'!$AQ$8:$AV$3003,5))</f>
        <v>-</v>
      </c>
      <c r="E1093" s="44" t="str">
        <f>IF(MONTH(A1093)=MONTH(A1094),"-",VLOOKUP(A1093,'F03 inputs'!$AQ$8:$AV$3003,6))</f>
        <v>-</v>
      </c>
      <c r="F1093" s="32">
        <f>VLOOKUP(B1093,'F03 inputs'!$AW$9:$AZ$3003,3)</f>
        <v>-2.1095325019054273E-4</v>
      </c>
      <c r="G1093" s="32">
        <f>VLOOKUP(B1093,'F03 inputs'!$AW$9:$AZ$3003,4)</f>
        <v>-1.8733062820398529E-4</v>
      </c>
      <c r="I1093" s="32">
        <f t="shared" si="96"/>
        <v>4.2567564219101614E-2</v>
      </c>
      <c r="J1093" s="32">
        <f t="shared" si="97"/>
        <v>0.10221756421910161</v>
      </c>
      <c r="K1093" s="88">
        <f t="shared" si="98"/>
        <v>0.10482967182782321</v>
      </c>
      <c r="M1093" s="32">
        <f t="shared" si="99"/>
        <v>4.2520105721101542E-2</v>
      </c>
      <c r="N1093" s="32">
        <f t="shared" si="100"/>
        <v>0.10217010572110155</v>
      </c>
      <c r="O1093" s="43">
        <f t="shared" si="101"/>
        <v>0.10477978834686708</v>
      </c>
      <c r="Q1093" s="78"/>
      <c r="R1093" s="75"/>
    </row>
    <row r="1094" spans="1:18" ht="12.6" customHeight="1">
      <c r="A1094" s="31">
        <v>39967</v>
      </c>
      <c r="B1094" s="64" t="s">
        <v>82</v>
      </c>
      <c r="C1094" s="90">
        <v>5.9699999999999996E-2</v>
      </c>
      <c r="D1094" s="44" t="str">
        <f>IF(MONTH(A1094)=MONTH(A1095),"-",VLOOKUP(A1094,'F03 inputs'!$AQ$8:$AV$3003,5))</f>
        <v>-</v>
      </c>
      <c r="E1094" s="44" t="str">
        <f>IF(MONTH(A1094)=MONTH(A1095),"-",VLOOKUP(A1094,'F03 inputs'!$AQ$8:$AV$3003,6))</f>
        <v>-</v>
      </c>
      <c r="F1094" s="32">
        <f>VLOOKUP(B1094,'F03 inputs'!$AW$9:$AZ$3003,3)</f>
        <v>-2.1095325019054273E-4</v>
      </c>
      <c r="G1094" s="32">
        <f>VLOOKUP(B1094,'F03 inputs'!$AW$9:$AZ$3003,4)</f>
        <v>-1.8733062820398529E-4</v>
      </c>
      <c r="I1094" s="32">
        <f t="shared" ref="I1094:I1157" si="102">IF(D1094&lt;&gt;"-",D1094,I1093+F1094)</f>
        <v>4.2356610968911072E-2</v>
      </c>
      <c r="J1094" s="32">
        <f t="shared" ref="J1094:J1157" si="103">C1094+I1094</f>
        <v>0.10205661096891107</v>
      </c>
      <c r="K1094" s="88">
        <f t="shared" ref="K1094:K1157" si="104">EFFECT(J1094,2)</f>
        <v>0.10466049892952611</v>
      </c>
      <c r="M1094" s="32">
        <f t="shared" ref="M1094:M1157" si="105">IF(E1094&lt;&gt;"-",E1094,M1093+G1094)</f>
        <v>4.2332775092897554E-2</v>
      </c>
      <c r="N1094" s="32">
        <f t="shared" ref="N1094:N1157" si="106">C1094+M1094</f>
        <v>0.10203277509289754</v>
      </c>
      <c r="O1094" s="43">
        <f t="shared" ref="O1094:O1157" si="107">EFFECT(N1094,2)</f>
        <v>0.1046354468911872</v>
      </c>
      <c r="Q1094" s="78"/>
      <c r="R1094" s="75"/>
    </row>
    <row r="1095" spans="1:18" ht="12.6" customHeight="1">
      <c r="A1095" s="31">
        <v>39968</v>
      </c>
      <c r="B1095" s="64" t="s">
        <v>82</v>
      </c>
      <c r="C1095" s="90">
        <v>5.9050000000000005E-2</v>
      </c>
      <c r="D1095" s="44" t="str">
        <f>IF(MONTH(A1095)=MONTH(A1096),"-",VLOOKUP(A1095,'F03 inputs'!$AQ$8:$AV$3003,5))</f>
        <v>-</v>
      </c>
      <c r="E1095" s="44" t="str">
        <f>IF(MONTH(A1095)=MONTH(A1096),"-",VLOOKUP(A1095,'F03 inputs'!$AQ$8:$AV$3003,6))</f>
        <v>-</v>
      </c>
      <c r="F1095" s="32">
        <f>VLOOKUP(B1095,'F03 inputs'!$AW$9:$AZ$3003,3)</f>
        <v>-2.1095325019054273E-4</v>
      </c>
      <c r="G1095" s="32">
        <f>VLOOKUP(B1095,'F03 inputs'!$AW$9:$AZ$3003,4)</f>
        <v>-1.8733062820398529E-4</v>
      </c>
      <c r="I1095" s="32">
        <f t="shared" si="102"/>
        <v>4.2145657718720531E-2</v>
      </c>
      <c r="J1095" s="32">
        <f t="shared" si="103"/>
        <v>0.10119565771872054</v>
      </c>
      <c r="K1095" s="88">
        <f t="shared" si="104"/>
        <v>0.10375579800400159</v>
      </c>
      <c r="M1095" s="32">
        <f t="shared" si="105"/>
        <v>4.2145444464693566E-2</v>
      </c>
      <c r="N1095" s="32">
        <f t="shared" si="106"/>
        <v>0.10119544446469357</v>
      </c>
      <c r="O1095" s="43">
        <f t="shared" si="107"/>
        <v>0.10375557395979529</v>
      </c>
      <c r="Q1095" s="78"/>
      <c r="R1095" s="75"/>
    </row>
    <row r="1096" spans="1:18" ht="12.6" customHeight="1">
      <c r="A1096" s="31">
        <v>39969</v>
      </c>
      <c r="B1096" s="64" t="s">
        <v>82</v>
      </c>
      <c r="C1096" s="90">
        <v>6.055E-2</v>
      </c>
      <c r="D1096" s="44" t="str">
        <f>IF(MONTH(A1096)=MONTH(A1097),"-",VLOOKUP(A1096,'F03 inputs'!$AQ$8:$AV$3003,5))</f>
        <v>-</v>
      </c>
      <c r="E1096" s="44" t="str">
        <f>IF(MONTH(A1096)=MONTH(A1097),"-",VLOOKUP(A1096,'F03 inputs'!$AQ$8:$AV$3003,6))</f>
        <v>-</v>
      </c>
      <c r="F1096" s="32">
        <f>VLOOKUP(B1096,'F03 inputs'!$AW$9:$AZ$3003,3)</f>
        <v>-2.1095325019054273E-4</v>
      </c>
      <c r="G1096" s="32">
        <f>VLOOKUP(B1096,'F03 inputs'!$AW$9:$AZ$3003,4)</f>
        <v>-1.8733062820398529E-4</v>
      </c>
      <c r="I1096" s="32">
        <f t="shared" si="102"/>
        <v>4.1934704468529989E-2</v>
      </c>
      <c r="J1096" s="32">
        <f t="shared" si="103"/>
        <v>0.10248470446852999</v>
      </c>
      <c r="K1096" s="88">
        <f t="shared" si="104"/>
        <v>0.10511048313103077</v>
      </c>
      <c r="M1096" s="32">
        <f t="shared" si="105"/>
        <v>4.1958113836489577E-2</v>
      </c>
      <c r="N1096" s="32">
        <f t="shared" si="106"/>
        <v>0.10250811383648958</v>
      </c>
      <c r="O1096" s="43">
        <f t="shared" si="107"/>
        <v>0.10513509218706796</v>
      </c>
      <c r="Q1096" s="78"/>
      <c r="R1096" s="75"/>
    </row>
    <row r="1097" spans="1:18" ht="12.6" customHeight="1">
      <c r="A1097" s="31">
        <v>39973</v>
      </c>
      <c r="B1097" s="64" t="s">
        <v>82</v>
      </c>
      <c r="C1097" s="90">
        <v>6.0250000000000005E-2</v>
      </c>
      <c r="D1097" s="44" t="str">
        <f>IF(MONTH(A1097)=MONTH(A1098),"-",VLOOKUP(A1097,'F03 inputs'!$AQ$8:$AV$3003,5))</f>
        <v>-</v>
      </c>
      <c r="E1097" s="44" t="str">
        <f>IF(MONTH(A1097)=MONTH(A1098),"-",VLOOKUP(A1097,'F03 inputs'!$AQ$8:$AV$3003,6))</f>
        <v>-</v>
      </c>
      <c r="F1097" s="32">
        <f>VLOOKUP(B1097,'F03 inputs'!$AW$9:$AZ$3003,3)</f>
        <v>-2.1095325019054273E-4</v>
      </c>
      <c r="G1097" s="32">
        <f>VLOOKUP(B1097,'F03 inputs'!$AW$9:$AZ$3003,4)</f>
        <v>-1.8733062820398529E-4</v>
      </c>
      <c r="I1097" s="32">
        <f t="shared" si="102"/>
        <v>4.1723751218339447E-2</v>
      </c>
      <c r="J1097" s="32">
        <f t="shared" si="103"/>
        <v>0.10197375121833946</v>
      </c>
      <c r="K1097" s="88">
        <f t="shared" si="104"/>
        <v>0.10457341270272469</v>
      </c>
      <c r="M1097" s="32">
        <f t="shared" si="105"/>
        <v>4.1770783208285589E-2</v>
      </c>
      <c r="N1097" s="32">
        <f t="shared" si="106"/>
        <v>0.10202078320828559</v>
      </c>
      <c r="O1097" s="43">
        <f t="shared" si="107"/>
        <v>0.10462284325989368</v>
      </c>
      <c r="Q1097" s="78"/>
      <c r="R1097" s="75"/>
    </row>
    <row r="1098" spans="1:18" ht="12.6" customHeight="1">
      <c r="A1098" s="31">
        <v>39974</v>
      </c>
      <c r="B1098" s="64" t="s">
        <v>82</v>
      </c>
      <c r="C1098" s="90">
        <v>6.08E-2</v>
      </c>
      <c r="D1098" s="44" t="str">
        <f>IF(MONTH(A1098)=MONTH(A1099),"-",VLOOKUP(A1098,'F03 inputs'!$AQ$8:$AV$3003,5))</f>
        <v>-</v>
      </c>
      <c r="E1098" s="44" t="str">
        <f>IF(MONTH(A1098)=MONTH(A1099),"-",VLOOKUP(A1098,'F03 inputs'!$AQ$8:$AV$3003,6))</f>
        <v>-</v>
      </c>
      <c r="F1098" s="32">
        <f>VLOOKUP(B1098,'F03 inputs'!$AW$9:$AZ$3003,3)</f>
        <v>-2.1095325019054273E-4</v>
      </c>
      <c r="G1098" s="32">
        <f>VLOOKUP(B1098,'F03 inputs'!$AW$9:$AZ$3003,4)</f>
        <v>-1.8733062820398529E-4</v>
      </c>
      <c r="I1098" s="32">
        <f t="shared" si="102"/>
        <v>4.1512797968148905E-2</v>
      </c>
      <c r="J1098" s="32">
        <f t="shared" si="103"/>
        <v>0.10231279796814891</v>
      </c>
      <c r="K1098" s="88">
        <f t="shared" si="104"/>
        <v>0.10492977512516677</v>
      </c>
      <c r="M1098" s="32">
        <f t="shared" si="105"/>
        <v>4.1583452580081601E-2</v>
      </c>
      <c r="N1098" s="32">
        <f t="shared" si="106"/>
        <v>0.10238345258008161</v>
      </c>
      <c r="O1098" s="43">
        <f t="shared" si="107"/>
        <v>0.10500404542063602</v>
      </c>
      <c r="Q1098" s="78"/>
      <c r="R1098" s="75"/>
    </row>
    <row r="1099" spans="1:18" ht="12.6" customHeight="1">
      <c r="A1099" s="31">
        <v>39975</v>
      </c>
      <c r="B1099" s="64" t="s">
        <v>82</v>
      </c>
      <c r="C1099" s="90">
        <v>6.0850000000000001E-2</v>
      </c>
      <c r="D1099" s="44" t="str">
        <f>IF(MONTH(A1099)=MONTH(A1100),"-",VLOOKUP(A1099,'F03 inputs'!$AQ$8:$AV$3003,5))</f>
        <v>-</v>
      </c>
      <c r="E1099" s="44" t="str">
        <f>IF(MONTH(A1099)=MONTH(A1100),"-",VLOOKUP(A1099,'F03 inputs'!$AQ$8:$AV$3003,6))</f>
        <v>-</v>
      </c>
      <c r="F1099" s="32">
        <f>VLOOKUP(B1099,'F03 inputs'!$AW$9:$AZ$3003,3)</f>
        <v>-2.1095325019054273E-4</v>
      </c>
      <c r="G1099" s="32">
        <f>VLOOKUP(B1099,'F03 inputs'!$AW$9:$AZ$3003,4)</f>
        <v>-1.8733062820398529E-4</v>
      </c>
      <c r="I1099" s="32">
        <f t="shared" si="102"/>
        <v>4.1301844717958364E-2</v>
      </c>
      <c r="J1099" s="32">
        <f t="shared" si="103"/>
        <v>0.10215184471795836</v>
      </c>
      <c r="K1099" s="88">
        <f t="shared" si="104"/>
        <v>0.10476059456277875</v>
      </c>
      <c r="M1099" s="32">
        <f t="shared" si="105"/>
        <v>4.1396121951877612E-2</v>
      </c>
      <c r="N1099" s="32">
        <f t="shared" si="106"/>
        <v>0.10224612195187761</v>
      </c>
      <c r="O1099" s="43">
        <f t="shared" si="107"/>
        <v>0.104859689315427</v>
      </c>
      <c r="Q1099" s="78"/>
      <c r="R1099" s="75"/>
    </row>
    <row r="1100" spans="1:18" ht="12.6" customHeight="1">
      <c r="A1100" s="31">
        <v>39976</v>
      </c>
      <c r="B1100" s="64" t="s">
        <v>82</v>
      </c>
      <c r="C1100" s="90">
        <v>6.0199999999999997E-2</v>
      </c>
      <c r="D1100" s="44" t="str">
        <f>IF(MONTH(A1100)=MONTH(A1101),"-",VLOOKUP(A1100,'F03 inputs'!$AQ$8:$AV$3003,5))</f>
        <v>-</v>
      </c>
      <c r="E1100" s="44" t="str">
        <f>IF(MONTH(A1100)=MONTH(A1101),"-",VLOOKUP(A1100,'F03 inputs'!$AQ$8:$AV$3003,6))</f>
        <v>-</v>
      </c>
      <c r="F1100" s="32">
        <f>VLOOKUP(B1100,'F03 inputs'!$AW$9:$AZ$3003,3)</f>
        <v>-2.1095325019054273E-4</v>
      </c>
      <c r="G1100" s="32">
        <f>VLOOKUP(B1100,'F03 inputs'!$AW$9:$AZ$3003,4)</f>
        <v>-1.8733062820398529E-4</v>
      </c>
      <c r="I1100" s="32">
        <f t="shared" si="102"/>
        <v>4.1090891467767822E-2</v>
      </c>
      <c r="J1100" s="32">
        <f t="shared" si="103"/>
        <v>0.10129089146776782</v>
      </c>
      <c r="K1100" s="88">
        <f t="shared" si="104"/>
        <v>0.10385585264135155</v>
      </c>
      <c r="M1100" s="32">
        <f t="shared" si="105"/>
        <v>4.1208791323673624E-2</v>
      </c>
      <c r="N1100" s="32">
        <f t="shared" si="106"/>
        <v>0.10140879132367361</v>
      </c>
      <c r="O1100" s="43">
        <f t="shared" si="107"/>
        <v>0.10397972706310554</v>
      </c>
      <c r="Q1100" s="78"/>
      <c r="R1100" s="75"/>
    </row>
    <row r="1101" spans="1:18" ht="12.6" customHeight="1">
      <c r="A1101" s="31">
        <v>39979</v>
      </c>
      <c r="B1101" s="64" t="s">
        <v>82</v>
      </c>
      <c r="C1101" s="90">
        <v>5.9800000000000006E-2</v>
      </c>
      <c r="D1101" s="44" t="str">
        <f>IF(MONTH(A1101)=MONTH(A1102),"-",VLOOKUP(A1101,'F03 inputs'!$AQ$8:$AV$3003,5))</f>
        <v>-</v>
      </c>
      <c r="E1101" s="44" t="str">
        <f>IF(MONTH(A1101)=MONTH(A1102),"-",VLOOKUP(A1101,'F03 inputs'!$AQ$8:$AV$3003,6))</f>
        <v>-</v>
      </c>
      <c r="F1101" s="32">
        <f>VLOOKUP(B1101,'F03 inputs'!$AW$9:$AZ$3003,3)</f>
        <v>-2.1095325019054273E-4</v>
      </c>
      <c r="G1101" s="32">
        <f>VLOOKUP(B1101,'F03 inputs'!$AW$9:$AZ$3003,4)</f>
        <v>-1.8733062820398529E-4</v>
      </c>
      <c r="I1101" s="32">
        <f t="shared" si="102"/>
        <v>4.087993821757728E-2</v>
      </c>
      <c r="J1101" s="32">
        <f t="shared" si="103"/>
        <v>0.10067993821757729</v>
      </c>
      <c r="K1101" s="88">
        <f t="shared" si="104"/>
        <v>0.10321405070745127</v>
      </c>
      <c r="M1101" s="32">
        <f t="shared" si="105"/>
        <v>4.1021460695469636E-2</v>
      </c>
      <c r="N1101" s="32">
        <f t="shared" si="106"/>
        <v>0.10082146069546964</v>
      </c>
      <c r="O1101" s="43">
        <f t="shared" si="107"/>
        <v>0.10336270242966172</v>
      </c>
      <c r="Q1101" s="78"/>
      <c r="R1101" s="75"/>
    </row>
    <row r="1102" spans="1:18" ht="12.6" customHeight="1">
      <c r="A1102" s="31">
        <v>39980</v>
      </c>
      <c r="B1102" s="64" t="s">
        <v>82</v>
      </c>
      <c r="C1102" s="90">
        <v>5.9150000000000001E-2</v>
      </c>
      <c r="D1102" s="44" t="str">
        <f>IF(MONTH(A1102)=MONTH(A1103),"-",VLOOKUP(A1102,'F03 inputs'!$AQ$8:$AV$3003,5))</f>
        <v>-</v>
      </c>
      <c r="E1102" s="44" t="str">
        <f>IF(MONTH(A1102)=MONTH(A1103),"-",VLOOKUP(A1102,'F03 inputs'!$AQ$8:$AV$3003,6))</f>
        <v>-</v>
      </c>
      <c r="F1102" s="32">
        <f>VLOOKUP(B1102,'F03 inputs'!$AW$9:$AZ$3003,3)</f>
        <v>-2.1095325019054273E-4</v>
      </c>
      <c r="G1102" s="32">
        <f>VLOOKUP(B1102,'F03 inputs'!$AW$9:$AZ$3003,4)</f>
        <v>-1.8733062820398529E-4</v>
      </c>
      <c r="I1102" s="32">
        <f t="shared" si="102"/>
        <v>4.0668984967386738E-2</v>
      </c>
      <c r="J1102" s="32">
        <f t="shared" si="103"/>
        <v>9.981898496738674E-2</v>
      </c>
      <c r="K1102" s="88">
        <f t="shared" si="104"/>
        <v>0.10230994240736657</v>
      </c>
      <c r="M1102" s="32">
        <f t="shared" si="105"/>
        <v>4.0834130067265648E-2</v>
      </c>
      <c r="N1102" s="32">
        <f t="shared" si="106"/>
        <v>9.9984130067265642E-2</v>
      </c>
      <c r="O1102" s="43">
        <f t="shared" si="107"/>
        <v>0.10248333663359244</v>
      </c>
      <c r="Q1102" s="78"/>
      <c r="R1102" s="75"/>
    </row>
    <row r="1103" spans="1:18" ht="12.6" customHeight="1">
      <c r="A1103" s="31">
        <v>39981</v>
      </c>
      <c r="B1103" s="64" t="s">
        <v>82</v>
      </c>
      <c r="C1103" s="90">
        <v>5.9350000000000007E-2</v>
      </c>
      <c r="D1103" s="44" t="str">
        <f>IF(MONTH(A1103)=MONTH(A1104),"-",VLOOKUP(A1103,'F03 inputs'!$AQ$8:$AV$3003,5))</f>
        <v>-</v>
      </c>
      <c r="E1103" s="44" t="str">
        <f>IF(MONTH(A1103)=MONTH(A1104),"-",VLOOKUP(A1103,'F03 inputs'!$AQ$8:$AV$3003,6))</f>
        <v>-</v>
      </c>
      <c r="F1103" s="32">
        <f>VLOOKUP(B1103,'F03 inputs'!$AW$9:$AZ$3003,3)</f>
        <v>-2.1095325019054273E-4</v>
      </c>
      <c r="G1103" s="32">
        <f>VLOOKUP(B1103,'F03 inputs'!$AW$9:$AZ$3003,4)</f>
        <v>-1.8733062820398529E-4</v>
      </c>
      <c r="I1103" s="32">
        <f t="shared" si="102"/>
        <v>4.0458031717196197E-2</v>
      </c>
      <c r="J1103" s="32">
        <f t="shared" si="103"/>
        <v>9.9808031717196211E-2</v>
      </c>
      <c r="K1103" s="88">
        <f t="shared" si="104"/>
        <v>0.10229844251601161</v>
      </c>
      <c r="M1103" s="32">
        <f t="shared" si="105"/>
        <v>4.0646799439061659E-2</v>
      </c>
      <c r="N1103" s="32">
        <f t="shared" si="106"/>
        <v>9.9996799439061673E-2</v>
      </c>
      <c r="O1103" s="43">
        <f t="shared" si="107"/>
        <v>0.10249663941357556</v>
      </c>
      <c r="Q1103" s="78"/>
      <c r="R1103" s="75"/>
    </row>
    <row r="1104" spans="1:18" ht="12.6" customHeight="1">
      <c r="A1104" s="31">
        <v>39982</v>
      </c>
      <c r="B1104" s="64" t="s">
        <v>82</v>
      </c>
      <c r="C1104" s="90">
        <v>6.0100000000000001E-2</v>
      </c>
      <c r="D1104" s="44" t="str">
        <f>IF(MONTH(A1104)=MONTH(A1105),"-",VLOOKUP(A1104,'F03 inputs'!$AQ$8:$AV$3003,5))</f>
        <v>-</v>
      </c>
      <c r="E1104" s="44" t="str">
        <f>IF(MONTH(A1104)=MONTH(A1105),"-",VLOOKUP(A1104,'F03 inputs'!$AQ$8:$AV$3003,6))</f>
        <v>-</v>
      </c>
      <c r="F1104" s="32">
        <f>VLOOKUP(B1104,'F03 inputs'!$AW$9:$AZ$3003,3)</f>
        <v>-2.1095325019054273E-4</v>
      </c>
      <c r="G1104" s="32">
        <f>VLOOKUP(B1104,'F03 inputs'!$AW$9:$AZ$3003,4)</f>
        <v>-1.8733062820398529E-4</v>
      </c>
      <c r="I1104" s="32">
        <f t="shared" si="102"/>
        <v>4.0247078467005655E-2</v>
      </c>
      <c r="J1104" s="32">
        <f t="shared" si="103"/>
        <v>0.10034707846700566</v>
      </c>
      <c r="K1104" s="88">
        <f t="shared" si="104"/>
        <v>0.10286446250622139</v>
      </c>
      <c r="M1104" s="32">
        <f t="shared" si="105"/>
        <v>4.0459468810857671E-2</v>
      </c>
      <c r="N1104" s="32">
        <f t="shared" si="106"/>
        <v>0.10055946881085767</v>
      </c>
      <c r="O1104" s="43">
        <f t="shared" si="107"/>
        <v>0.10308752050273817</v>
      </c>
      <c r="Q1104" s="78"/>
      <c r="R1104" s="75"/>
    </row>
    <row r="1105" spans="1:18" ht="12.6" customHeight="1">
      <c r="A1105" s="31">
        <v>39983</v>
      </c>
      <c r="B1105" s="64" t="s">
        <v>82</v>
      </c>
      <c r="C1105" s="90">
        <v>6.2350000000000003E-2</v>
      </c>
      <c r="D1105" s="44" t="str">
        <f>IF(MONTH(A1105)=MONTH(A1106),"-",VLOOKUP(A1105,'F03 inputs'!$AQ$8:$AV$3003,5))</f>
        <v>-</v>
      </c>
      <c r="E1105" s="44" t="str">
        <f>IF(MONTH(A1105)=MONTH(A1106),"-",VLOOKUP(A1105,'F03 inputs'!$AQ$8:$AV$3003,6))</f>
        <v>-</v>
      </c>
      <c r="F1105" s="32">
        <f>VLOOKUP(B1105,'F03 inputs'!$AW$9:$AZ$3003,3)</f>
        <v>-2.1095325019054273E-4</v>
      </c>
      <c r="G1105" s="32">
        <f>VLOOKUP(B1105,'F03 inputs'!$AW$9:$AZ$3003,4)</f>
        <v>-1.8733062820398529E-4</v>
      </c>
      <c r="I1105" s="32">
        <f t="shared" si="102"/>
        <v>4.0036125216815113E-2</v>
      </c>
      <c r="J1105" s="32">
        <f t="shared" si="103"/>
        <v>0.10238612521681512</v>
      </c>
      <c r="K1105" s="88">
        <f t="shared" si="104"/>
        <v>0.10500685487604366</v>
      </c>
      <c r="M1105" s="32">
        <f t="shared" si="105"/>
        <v>4.0272138182653683E-2</v>
      </c>
      <c r="N1105" s="32">
        <f t="shared" si="106"/>
        <v>0.10262213818265369</v>
      </c>
      <c r="O1105" s="43">
        <f t="shared" si="107"/>
        <v>0.1052549639939484</v>
      </c>
      <c r="Q1105" s="78"/>
      <c r="R1105" s="75"/>
    </row>
    <row r="1106" spans="1:18" ht="12.6" customHeight="1">
      <c r="A1106" s="31">
        <v>39986</v>
      </c>
      <c r="B1106" s="64" t="s">
        <v>82</v>
      </c>
      <c r="C1106" s="90">
        <v>6.0949999999999997E-2</v>
      </c>
      <c r="D1106" s="44" t="str">
        <f>IF(MONTH(A1106)=MONTH(A1107),"-",VLOOKUP(A1106,'F03 inputs'!$AQ$8:$AV$3003,5))</f>
        <v>-</v>
      </c>
      <c r="E1106" s="44" t="str">
        <f>IF(MONTH(A1106)=MONTH(A1107),"-",VLOOKUP(A1106,'F03 inputs'!$AQ$8:$AV$3003,6))</f>
        <v>-</v>
      </c>
      <c r="F1106" s="32">
        <f>VLOOKUP(B1106,'F03 inputs'!$AW$9:$AZ$3003,3)</f>
        <v>-2.1095325019054273E-4</v>
      </c>
      <c r="G1106" s="32">
        <f>VLOOKUP(B1106,'F03 inputs'!$AW$9:$AZ$3003,4)</f>
        <v>-1.8733062820398529E-4</v>
      </c>
      <c r="I1106" s="32">
        <f t="shared" si="102"/>
        <v>3.9825171966624572E-2</v>
      </c>
      <c r="J1106" s="32">
        <f t="shared" si="103"/>
        <v>0.10077517196662457</v>
      </c>
      <c r="K1106" s="88">
        <f t="shared" si="104"/>
        <v>0.10331408078785032</v>
      </c>
      <c r="M1106" s="32">
        <f t="shared" si="105"/>
        <v>4.0084807554449695E-2</v>
      </c>
      <c r="N1106" s="32">
        <f t="shared" si="106"/>
        <v>0.10103480755444968</v>
      </c>
      <c r="O1106" s="43">
        <f t="shared" si="107"/>
        <v>0.10358681563884109</v>
      </c>
      <c r="Q1106" s="78"/>
      <c r="R1106" s="75"/>
    </row>
    <row r="1107" spans="1:18" ht="12.6" customHeight="1">
      <c r="A1107" s="31">
        <v>39987</v>
      </c>
      <c r="B1107" s="64" t="s">
        <v>82</v>
      </c>
      <c r="C1107" s="90">
        <v>6.0149999999999995E-2</v>
      </c>
      <c r="D1107" s="44" t="str">
        <f>IF(MONTH(A1107)=MONTH(A1108),"-",VLOOKUP(A1107,'F03 inputs'!$AQ$8:$AV$3003,5))</f>
        <v>-</v>
      </c>
      <c r="E1107" s="44" t="str">
        <f>IF(MONTH(A1107)=MONTH(A1108),"-",VLOOKUP(A1107,'F03 inputs'!$AQ$8:$AV$3003,6))</f>
        <v>-</v>
      </c>
      <c r="F1107" s="32">
        <f>VLOOKUP(B1107,'F03 inputs'!$AW$9:$AZ$3003,3)</f>
        <v>-2.1095325019054273E-4</v>
      </c>
      <c r="G1107" s="32">
        <f>VLOOKUP(B1107,'F03 inputs'!$AW$9:$AZ$3003,4)</f>
        <v>-1.8733062820398529E-4</v>
      </c>
      <c r="I1107" s="32">
        <f t="shared" si="102"/>
        <v>3.961421871643403E-2</v>
      </c>
      <c r="J1107" s="32">
        <f t="shared" si="103"/>
        <v>9.9764218716434025E-2</v>
      </c>
      <c r="K1107" s="88">
        <f t="shared" si="104"/>
        <v>0.10225244355045904</v>
      </c>
      <c r="M1107" s="32">
        <f t="shared" si="105"/>
        <v>3.9897476926245706E-2</v>
      </c>
      <c r="N1107" s="32">
        <f t="shared" si="106"/>
        <v>0.1000474769262457</v>
      </c>
      <c r="O1107" s="43">
        <f t="shared" si="107"/>
        <v>0.10254985133607253</v>
      </c>
      <c r="Q1107" s="78"/>
      <c r="R1107" s="75"/>
    </row>
    <row r="1108" spans="1:18" ht="12.6" customHeight="1">
      <c r="A1108" s="31">
        <v>39988</v>
      </c>
      <c r="B1108" s="64" t="s">
        <v>82</v>
      </c>
      <c r="C1108" s="90">
        <v>6.0400000000000002E-2</v>
      </c>
      <c r="D1108" s="44" t="str">
        <f>IF(MONTH(A1108)=MONTH(A1109),"-",VLOOKUP(A1108,'F03 inputs'!$AQ$8:$AV$3003,5))</f>
        <v>-</v>
      </c>
      <c r="E1108" s="44" t="str">
        <f>IF(MONTH(A1108)=MONTH(A1109),"-",VLOOKUP(A1108,'F03 inputs'!$AQ$8:$AV$3003,6))</f>
        <v>-</v>
      </c>
      <c r="F1108" s="32">
        <f>VLOOKUP(B1108,'F03 inputs'!$AW$9:$AZ$3003,3)</f>
        <v>-2.1095325019054273E-4</v>
      </c>
      <c r="G1108" s="32">
        <f>VLOOKUP(B1108,'F03 inputs'!$AW$9:$AZ$3003,4)</f>
        <v>-1.8733062820398529E-4</v>
      </c>
      <c r="I1108" s="32">
        <f t="shared" si="102"/>
        <v>3.9403265466243488E-2</v>
      </c>
      <c r="J1108" s="32">
        <f t="shared" si="103"/>
        <v>9.980326546624349E-2</v>
      </c>
      <c r="K1108" s="88">
        <f t="shared" si="104"/>
        <v>0.10229343841567462</v>
      </c>
      <c r="M1108" s="32">
        <f t="shared" si="105"/>
        <v>3.9710146298041718E-2</v>
      </c>
      <c r="N1108" s="32">
        <f t="shared" si="106"/>
        <v>0.10011014629804171</v>
      </c>
      <c r="O1108" s="43">
        <f t="shared" si="107"/>
        <v>0.10261565664599548</v>
      </c>
      <c r="Q1108" s="78"/>
      <c r="R1108" s="75"/>
    </row>
    <row r="1109" spans="1:18" ht="12.6" customHeight="1">
      <c r="A1109" s="31">
        <v>39989</v>
      </c>
      <c r="B1109" s="64" t="s">
        <v>82</v>
      </c>
      <c r="C1109" s="90">
        <v>6.0850000000000001E-2</v>
      </c>
      <c r="D1109" s="44" t="str">
        <f>IF(MONTH(A1109)=MONTH(A1110),"-",VLOOKUP(A1109,'F03 inputs'!$AQ$8:$AV$3003,5))</f>
        <v>-</v>
      </c>
      <c r="E1109" s="44" t="str">
        <f>IF(MONTH(A1109)=MONTH(A1110),"-",VLOOKUP(A1109,'F03 inputs'!$AQ$8:$AV$3003,6))</f>
        <v>-</v>
      </c>
      <c r="F1109" s="32">
        <f>VLOOKUP(B1109,'F03 inputs'!$AW$9:$AZ$3003,3)</f>
        <v>-2.1095325019054273E-4</v>
      </c>
      <c r="G1109" s="32">
        <f>VLOOKUP(B1109,'F03 inputs'!$AW$9:$AZ$3003,4)</f>
        <v>-1.8733062820398529E-4</v>
      </c>
      <c r="I1109" s="32">
        <f t="shared" si="102"/>
        <v>3.9192312216052946E-2</v>
      </c>
      <c r="J1109" s="32">
        <f t="shared" si="103"/>
        <v>0.10004231221605295</v>
      </c>
      <c r="K1109" s="88">
        <f t="shared" si="104"/>
        <v>0.10254442827443633</v>
      </c>
      <c r="M1109" s="32">
        <f t="shared" si="105"/>
        <v>3.952281566983773E-2</v>
      </c>
      <c r="N1109" s="32">
        <f t="shared" si="106"/>
        <v>0.10037281566983773</v>
      </c>
      <c r="O1109" s="43">
        <f t="shared" si="107"/>
        <v>0.10289149120121044</v>
      </c>
      <c r="Q1109" s="78"/>
      <c r="R1109" s="75"/>
    </row>
    <row r="1110" spans="1:18" ht="12.6" customHeight="1">
      <c r="A1110" s="31">
        <v>39990</v>
      </c>
      <c r="B1110" s="64" t="s">
        <v>82</v>
      </c>
      <c r="C1110" s="90">
        <v>6.0199999999999997E-2</v>
      </c>
      <c r="D1110" s="44" t="str">
        <f>IF(MONTH(A1110)=MONTH(A1111),"-",VLOOKUP(A1110,'F03 inputs'!$AQ$8:$AV$3003,5))</f>
        <v>-</v>
      </c>
      <c r="E1110" s="44" t="str">
        <f>IF(MONTH(A1110)=MONTH(A1111),"-",VLOOKUP(A1110,'F03 inputs'!$AQ$8:$AV$3003,6))</f>
        <v>-</v>
      </c>
      <c r="F1110" s="32">
        <f>VLOOKUP(B1110,'F03 inputs'!$AW$9:$AZ$3003,3)</f>
        <v>-2.1095325019054273E-4</v>
      </c>
      <c r="G1110" s="32">
        <f>VLOOKUP(B1110,'F03 inputs'!$AW$9:$AZ$3003,4)</f>
        <v>-1.8733062820398529E-4</v>
      </c>
      <c r="I1110" s="32">
        <f t="shared" si="102"/>
        <v>3.8981358965862405E-2</v>
      </c>
      <c r="J1110" s="32">
        <f t="shared" si="103"/>
        <v>9.9181358965862401E-2</v>
      </c>
      <c r="K1110" s="88">
        <f t="shared" si="104"/>
        <v>0.10164059445744145</v>
      </c>
      <c r="M1110" s="32">
        <f t="shared" si="105"/>
        <v>3.9335485041633741E-2</v>
      </c>
      <c r="N1110" s="32">
        <f t="shared" si="106"/>
        <v>9.9535485041633731E-2</v>
      </c>
      <c r="O1110" s="43">
        <f t="shared" si="107"/>
        <v>0.10201231323725213</v>
      </c>
      <c r="Q1110" s="78"/>
      <c r="R1110" s="75"/>
    </row>
    <row r="1111" spans="1:18" ht="12.6" customHeight="1">
      <c r="A1111" s="31">
        <v>39993</v>
      </c>
      <c r="B1111" s="64" t="s">
        <v>82</v>
      </c>
      <c r="C1111" s="90">
        <v>5.9249999999999997E-2</v>
      </c>
      <c r="D1111" s="44" t="str">
        <f>IF(MONTH(A1111)=MONTH(A1112),"-",VLOOKUP(A1111,'F03 inputs'!$AQ$8:$AV$3003,5))</f>
        <v>-</v>
      </c>
      <c r="E1111" s="44" t="str">
        <f>IF(MONTH(A1111)=MONTH(A1112),"-",VLOOKUP(A1111,'F03 inputs'!$AQ$8:$AV$3003,6))</f>
        <v>-</v>
      </c>
      <c r="F1111" s="32">
        <f>VLOOKUP(B1111,'F03 inputs'!$AW$9:$AZ$3003,3)</f>
        <v>-2.1095325019054273E-4</v>
      </c>
      <c r="G1111" s="32">
        <f>VLOOKUP(B1111,'F03 inputs'!$AW$9:$AZ$3003,4)</f>
        <v>-1.8733062820398529E-4</v>
      </c>
      <c r="I1111" s="32">
        <f t="shared" si="102"/>
        <v>3.8770405715671863E-2</v>
      </c>
      <c r="J1111" s="32">
        <f t="shared" si="103"/>
        <v>9.802040571567186E-2</v>
      </c>
      <c r="K1111" s="88">
        <f t="shared" si="104"/>
        <v>0.10042240569983796</v>
      </c>
      <c r="M1111" s="32">
        <f t="shared" si="105"/>
        <v>3.9148154413429753E-2</v>
      </c>
      <c r="N1111" s="32">
        <f t="shared" si="106"/>
        <v>9.839815441342975E-2</v>
      </c>
      <c r="O1111" s="43">
        <f t="shared" si="107"/>
        <v>0.10081870361142187</v>
      </c>
      <c r="Q1111" s="78"/>
      <c r="R1111" s="75"/>
    </row>
    <row r="1112" spans="1:18" ht="12.6" customHeight="1">
      <c r="A1112" s="31">
        <v>39994</v>
      </c>
      <c r="B1112" s="64" t="s">
        <v>82</v>
      </c>
      <c r="C1112" s="90">
        <v>5.9699999999999996E-2</v>
      </c>
      <c r="D1112" s="44">
        <f>IF(MONTH(A1112)=MONTH(A1113),"-",VLOOKUP(A1112,'F03 inputs'!$AQ$8:$AV$3003,5))</f>
        <v>3.85594524654813E-2</v>
      </c>
      <c r="E1112" s="44">
        <f>IF(MONTH(A1112)=MONTH(A1113),"-",VLOOKUP(A1112,'F03 inputs'!$AQ$8:$AV$3003,6))</f>
        <v>3.8960823785225827E-2</v>
      </c>
      <c r="F1112" s="32">
        <f>VLOOKUP(B1112,'F03 inputs'!$AW$9:$AZ$3003,3)</f>
        <v>-2.1095325019054273E-4</v>
      </c>
      <c r="G1112" s="32">
        <f>VLOOKUP(B1112,'F03 inputs'!$AW$9:$AZ$3003,4)</f>
        <v>-1.8733062820398529E-4</v>
      </c>
      <c r="I1112" s="32">
        <f t="shared" si="102"/>
        <v>3.85594524654813E-2</v>
      </c>
      <c r="J1112" s="32">
        <f t="shared" si="103"/>
        <v>9.825945246548129E-2</v>
      </c>
      <c r="K1112" s="88">
        <f t="shared" si="104"/>
        <v>0.1006731824651852</v>
      </c>
      <c r="M1112" s="32">
        <f t="shared" si="105"/>
        <v>3.8960823785225827E-2</v>
      </c>
      <c r="N1112" s="32">
        <f t="shared" si="106"/>
        <v>9.8660823785225824E-2</v>
      </c>
      <c r="O1112" s="43">
        <f t="shared" si="107"/>
        <v>0.1010943133227209</v>
      </c>
      <c r="Q1112" s="78"/>
      <c r="R1112" s="75"/>
    </row>
    <row r="1113" spans="1:18" ht="12.6" customHeight="1">
      <c r="A1113" s="31">
        <v>39995</v>
      </c>
      <c r="B1113" s="64" t="s">
        <v>83</v>
      </c>
      <c r="C1113" s="90">
        <v>5.96E-2</v>
      </c>
      <c r="D1113" s="44" t="str">
        <f>IF(MONTH(A1113)=MONTH(A1114),"-",VLOOKUP(A1113,'F03 inputs'!$AQ$8:$AV$3003,5))</f>
        <v>-</v>
      </c>
      <c r="E1113" s="44" t="str">
        <f>IF(MONTH(A1113)=MONTH(A1114),"-",VLOOKUP(A1113,'F03 inputs'!$AQ$8:$AV$3003,6))</f>
        <v>-</v>
      </c>
      <c r="F1113" s="32">
        <f>VLOOKUP(B1113,'F03 inputs'!$AW$9:$AZ$3003,3)</f>
        <v>-3.7169400042312182E-4</v>
      </c>
      <c r="G1113" s="32">
        <f>VLOOKUP(B1113,'F03 inputs'!$AW$9:$AZ$3003,4)</f>
        <v>-3.7093893995569132E-4</v>
      </c>
      <c r="I1113" s="32">
        <f t="shared" si="102"/>
        <v>3.8187758465058182E-2</v>
      </c>
      <c r="J1113" s="32">
        <f t="shared" si="103"/>
        <v>9.7787758465058189E-2</v>
      </c>
      <c r="K1113" s="88">
        <f t="shared" si="104"/>
        <v>0.10017836989146334</v>
      </c>
      <c r="M1113" s="32">
        <f t="shared" si="105"/>
        <v>3.8589884845270137E-2</v>
      </c>
      <c r="N1113" s="32">
        <f t="shared" si="106"/>
        <v>9.8189884845270137E-2</v>
      </c>
      <c r="O1113" s="43">
        <f t="shared" si="107"/>
        <v>0.10060019821675192</v>
      </c>
      <c r="Q1113" s="78"/>
      <c r="R1113" s="75"/>
    </row>
    <row r="1114" spans="1:18" ht="12.6" customHeight="1">
      <c r="A1114" s="31">
        <v>39996</v>
      </c>
      <c r="B1114" s="64" t="s">
        <v>83</v>
      </c>
      <c r="C1114" s="90">
        <v>5.8949999999999995E-2</v>
      </c>
      <c r="D1114" s="44" t="str">
        <f>IF(MONTH(A1114)=MONTH(A1115),"-",VLOOKUP(A1114,'F03 inputs'!$AQ$8:$AV$3003,5))</f>
        <v>-</v>
      </c>
      <c r="E1114" s="44" t="str">
        <f>IF(MONTH(A1114)=MONTH(A1115),"-",VLOOKUP(A1114,'F03 inputs'!$AQ$8:$AV$3003,6))</f>
        <v>-</v>
      </c>
      <c r="F1114" s="32">
        <f>VLOOKUP(B1114,'F03 inputs'!$AW$9:$AZ$3003,3)</f>
        <v>-3.7169400042312182E-4</v>
      </c>
      <c r="G1114" s="32">
        <f>VLOOKUP(B1114,'F03 inputs'!$AW$9:$AZ$3003,4)</f>
        <v>-3.7093893995569132E-4</v>
      </c>
      <c r="I1114" s="32">
        <f t="shared" si="102"/>
        <v>3.7816064464635063E-2</v>
      </c>
      <c r="J1114" s="32">
        <f t="shared" si="103"/>
        <v>9.6766064464635065E-2</v>
      </c>
      <c r="K1114" s="88">
        <f t="shared" si="104"/>
        <v>9.9106982272628485E-2</v>
      </c>
      <c r="M1114" s="32">
        <f t="shared" si="105"/>
        <v>3.8218945905314446E-2</v>
      </c>
      <c r="N1114" s="32">
        <f t="shared" si="106"/>
        <v>9.7168945905314441E-2</v>
      </c>
      <c r="O1114" s="43">
        <f t="shared" si="107"/>
        <v>9.9529396917401813E-2</v>
      </c>
      <c r="Q1114" s="78"/>
      <c r="R1114" s="75"/>
    </row>
    <row r="1115" spans="1:18" ht="12.6" customHeight="1">
      <c r="A1115" s="31">
        <v>39997</v>
      </c>
      <c r="B1115" s="64" t="s">
        <v>83</v>
      </c>
      <c r="C1115" s="90">
        <v>5.8799999999999998E-2</v>
      </c>
      <c r="D1115" s="44" t="str">
        <f>IF(MONTH(A1115)=MONTH(A1116),"-",VLOOKUP(A1115,'F03 inputs'!$AQ$8:$AV$3003,5))</f>
        <v>-</v>
      </c>
      <c r="E1115" s="44" t="str">
        <f>IF(MONTH(A1115)=MONTH(A1116),"-",VLOOKUP(A1115,'F03 inputs'!$AQ$8:$AV$3003,6))</f>
        <v>-</v>
      </c>
      <c r="F1115" s="32">
        <f>VLOOKUP(B1115,'F03 inputs'!$AW$9:$AZ$3003,3)</f>
        <v>-3.7169400042312182E-4</v>
      </c>
      <c r="G1115" s="32">
        <f>VLOOKUP(B1115,'F03 inputs'!$AW$9:$AZ$3003,4)</f>
        <v>-3.7093893995569132E-4</v>
      </c>
      <c r="I1115" s="32">
        <f t="shared" si="102"/>
        <v>3.7444370464211944E-2</v>
      </c>
      <c r="J1115" s="32">
        <f t="shared" si="103"/>
        <v>9.6244370464211942E-2</v>
      </c>
      <c r="K1115" s="88">
        <f t="shared" si="104"/>
        <v>9.8560115175724938E-2</v>
      </c>
      <c r="M1115" s="32">
        <f t="shared" si="105"/>
        <v>3.7848006965358755E-2</v>
      </c>
      <c r="N1115" s="32">
        <f t="shared" si="106"/>
        <v>9.6648006965358746E-2</v>
      </c>
      <c r="O1115" s="43">
        <f t="shared" si="107"/>
        <v>9.8983216277952479E-2</v>
      </c>
      <c r="Q1115" s="78"/>
      <c r="R1115" s="75"/>
    </row>
    <row r="1116" spans="1:18" ht="12.6" customHeight="1">
      <c r="A1116" s="31">
        <v>40000</v>
      </c>
      <c r="B1116" s="64" t="s">
        <v>83</v>
      </c>
      <c r="C1116" s="90">
        <v>5.8499999999999996E-2</v>
      </c>
      <c r="D1116" s="44" t="str">
        <f>IF(MONTH(A1116)=MONTH(A1117),"-",VLOOKUP(A1116,'F03 inputs'!$AQ$8:$AV$3003,5))</f>
        <v>-</v>
      </c>
      <c r="E1116" s="44" t="str">
        <f>IF(MONTH(A1116)=MONTH(A1117),"-",VLOOKUP(A1116,'F03 inputs'!$AQ$8:$AV$3003,6))</f>
        <v>-</v>
      </c>
      <c r="F1116" s="32">
        <f>VLOOKUP(B1116,'F03 inputs'!$AW$9:$AZ$3003,3)</f>
        <v>-3.7169400042312182E-4</v>
      </c>
      <c r="G1116" s="32">
        <f>VLOOKUP(B1116,'F03 inputs'!$AW$9:$AZ$3003,4)</f>
        <v>-3.7093893995569132E-4</v>
      </c>
      <c r="I1116" s="32">
        <f t="shared" si="102"/>
        <v>3.7072676463788826E-2</v>
      </c>
      <c r="J1116" s="32">
        <f t="shared" si="103"/>
        <v>9.5572676463788822E-2</v>
      </c>
      <c r="K1116" s="88">
        <f t="shared" si="104"/>
        <v>9.7856210585401726E-2</v>
      </c>
      <c r="M1116" s="32">
        <f t="shared" si="105"/>
        <v>3.7477068025403064E-2</v>
      </c>
      <c r="N1116" s="32">
        <f t="shared" si="106"/>
        <v>9.5977068025403067E-2</v>
      </c>
      <c r="O1116" s="43">
        <f t="shared" si="107"/>
        <v>9.827996742209133E-2</v>
      </c>
      <c r="Q1116" s="78"/>
      <c r="R1116" s="75"/>
    </row>
    <row r="1117" spans="1:18" ht="12.6" customHeight="1">
      <c r="A1117" s="31">
        <v>40001</v>
      </c>
      <c r="B1117" s="64" t="s">
        <v>83</v>
      </c>
      <c r="C1117" s="90">
        <v>5.8650000000000001E-2</v>
      </c>
      <c r="D1117" s="44" t="str">
        <f>IF(MONTH(A1117)=MONTH(A1118),"-",VLOOKUP(A1117,'F03 inputs'!$AQ$8:$AV$3003,5))</f>
        <v>-</v>
      </c>
      <c r="E1117" s="44" t="str">
        <f>IF(MONTH(A1117)=MONTH(A1118),"-",VLOOKUP(A1117,'F03 inputs'!$AQ$8:$AV$3003,6))</f>
        <v>-</v>
      </c>
      <c r="F1117" s="32">
        <f>VLOOKUP(B1117,'F03 inputs'!$AW$9:$AZ$3003,3)</f>
        <v>-3.7169400042312182E-4</v>
      </c>
      <c r="G1117" s="32">
        <f>VLOOKUP(B1117,'F03 inputs'!$AW$9:$AZ$3003,4)</f>
        <v>-3.7093893995569132E-4</v>
      </c>
      <c r="I1117" s="32">
        <f t="shared" si="102"/>
        <v>3.6700982463365707E-2</v>
      </c>
      <c r="J1117" s="32">
        <f t="shared" si="103"/>
        <v>9.5350982463365708E-2</v>
      </c>
      <c r="K1117" s="88">
        <f t="shared" si="104"/>
        <v>9.762393492754784E-2</v>
      </c>
      <c r="M1117" s="32">
        <f t="shared" si="105"/>
        <v>3.7106129085447373E-2</v>
      </c>
      <c r="N1117" s="32">
        <f t="shared" si="106"/>
        <v>9.5756129085447367E-2</v>
      </c>
      <c r="O1117" s="43">
        <f t="shared" si="107"/>
        <v>9.8048438149804573E-2</v>
      </c>
      <c r="Q1117" s="78"/>
      <c r="R1117" s="75"/>
    </row>
    <row r="1118" spans="1:18" ht="12.6" customHeight="1">
      <c r="A1118" s="31">
        <v>40002</v>
      </c>
      <c r="B1118" s="64" t="s">
        <v>83</v>
      </c>
      <c r="C1118" s="90">
        <v>5.7350000000000005E-2</v>
      </c>
      <c r="D1118" s="44" t="str">
        <f>IF(MONTH(A1118)=MONTH(A1119),"-",VLOOKUP(A1118,'F03 inputs'!$AQ$8:$AV$3003,5))</f>
        <v>-</v>
      </c>
      <c r="E1118" s="44" t="str">
        <f>IF(MONTH(A1118)=MONTH(A1119),"-",VLOOKUP(A1118,'F03 inputs'!$AQ$8:$AV$3003,6))</f>
        <v>-</v>
      </c>
      <c r="F1118" s="32">
        <f>VLOOKUP(B1118,'F03 inputs'!$AW$9:$AZ$3003,3)</f>
        <v>-3.7169400042312182E-4</v>
      </c>
      <c r="G1118" s="32">
        <f>VLOOKUP(B1118,'F03 inputs'!$AW$9:$AZ$3003,4)</f>
        <v>-3.7093893995569132E-4</v>
      </c>
      <c r="I1118" s="32">
        <f t="shared" si="102"/>
        <v>3.6329288462942588E-2</v>
      </c>
      <c r="J1118" s="32">
        <f t="shared" si="103"/>
        <v>9.36792884629426E-2</v>
      </c>
      <c r="K1118" s="88">
        <f t="shared" si="104"/>
        <v>9.5873240734673626E-2</v>
      </c>
      <c r="M1118" s="32">
        <f t="shared" si="105"/>
        <v>3.6735190145491682E-2</v>
      </c>
      <c r="N1118" s="32">
        <f t="shared" si="106"/>
        <v>9.4085190145491687E-2</v>
      </c>
      <c r="O1118" s="43">
        <f t="shared" si="107"/>
        <v>9.6298195896669769E-2</v>
      </c>
      <c r="Q1118" s="78"/>
      <c r="R1118" s="75"/>
    </row>
    <row r="1119" spans="1:18" ht="12.6" customHeight="1">
      <c r="A1119" s="31">
        <v>40003</v>
      </c>
      <c r="B1119" s="64" t="s">
        <v>83</v>
      </c>
      <c r="C1119" s="90">
        <v>5.6349999999999997E-2</v>
      </c>
      <c r="D1119" s="44" t="str">
        <f>IF(MONTH(A1119)=MONTH(A1120),"-",VLOOKUP(A1119,'F03 inputs'!$AQ$8:$AV$3003,5))</f>
        <v>-</v>
      </c>
      <c r="E1119" s="44" t="str">
        <f>IF(MONTH(A1119)=MONTH(A1120),"-",VLOOKUP(A1119,'F03 inputs'!$AQ$8:$AV$3003,6))</f>
        <v>-</v>
      </c>
      <c r="F1119" s="32">
        <f>VLOOKUP(B1119,'F03 inputs'!$AW$9:$AZ$3003,3)</f>
        <v>-3.7169400042312182E-4</v>
      </c>
      <c r="G1119" s="32">
        <f>VLOOKUP(B1119,'F03 inputs'!$AW$9:$AZ$3003,4)</f>
        <v>-3.7093893995569132E-4</v>
      </c>
      <c r="I1119" s="32">
        <f t="shared" si="102"/>
        <v>3.595759446251947E-2</v>
      </c>
      <c r="J1119" s="32">
        <f t="shared" si="103"/>
        <v>9.230759446251946E-2</v>
      </c>
      <c r="K1119" s="88">
        <f t="shared" si="104"/>
        <v>9.4437767461383881E-2</v>
      </c>
      <c r="M1119" s="32">
        <f t="shared" si="105"/>
        <v>3.6364251205535991E-2</v>
      </c>
      <c r="N1119" s="32">
        <f t="shared" si="106"/>
        <v>9.2714251205535989E-2</v>
      </c>
      <c r="O1119" s="43">
        <f t="shared" si="107"/>
        <v>9.4863234299686683E-2</v>
      </c>
      <c r="Q1119" s="78"/>
      <c r="R1119" s="75"/>
    </row>
    <row r="1120" spans="1:18" ht="12.6" customHeight="1">
      <c r="A1120" s="31">
        <v>40004</v>
      </c>
      <c r="B1120" s="64" t="s">
        <v>83</v>
      </c>
      <c r="C1120" s="90">
        <v>5.6899999999999992E-2</v>
      </c>
      <c r="D1120" s="44" t="str">
        <f>IF(MONTH(A1120)=MONTH(A1121),"-",VLOOKUP(A1120,'F03 inputs'!$AQ$8:$AV$3003,5))</f>
        <v>-</v>
      </c>
      <c r="E1120" s="44" t="str">
        <f>IF(MONTH(A1120)=MONTH(A1121),"-",VLOOKUP(A1120,'F03 inputs'!$AQ$8:$AV$3003,6))</f>
        <v>-</v>
      </c>
      <c r="F1120" s="32">
        <f>VLOOKUP(B1120,'F03 inputs'!$AW$9:$AZ$3003,3)</f>
        <v>-3.7169400042312182E-4</v>
      </c>
      <c r="G1120" s="32">
        <f>VLOOKUP(B1120,'F03 inputs'!$AW$9:$AZ$3003,4)</f>
        <v>-3.7093893995569132E-4</v>
      </c>
      <c r="I1120" s="32">
        <f t="shared" si="102"/>
        <v>3.5585900462096351E-2</v>
      </c>
      <c r="J1120" s="32">
        <f t="shared" si="103"/>
        <v>9.2485900462096343E-2</v>
      </c>
      <c r="K1120" s="88">
        <f t="shared" si="104"/>
        <v>9.4624310908167475E-2</v>
      </c>
      <c r="M1120" s="32">
        <f t="shared" si="105"/>
        <v>3.59933122655803E-2</v>
      </c>
      <c r="N1120" s="32">
        <f t="shared" si="106"/>
        <v>9.2893312265580286E-2</v>
      </c>
      <c r="O1120" s="43">
        <f t="shared" si="107"/>
        <v>9.5050604131497796E-2</v>
      </c>
      <c r="Q1120" s="78"/>
      <c r="R1120" s="75"/>
    </row>
    <row r="1121" spans="1:18" ht="12.6" customHeight="1">
      <c r="A1121" s="31">
        <v>40007</v>
      </c>
      <c r="B1121" s="64" t="s">
        <v>83</v>
      </c>
      <c r="C1121" s="90">
        <v>5.6299999999999996E-2</v>
      </c>
      <c r="D1121" s="44" t="str">
        <f>IF(MONTH(A1121)=MONTH(A1122),"-",VLOOKUP(A1121,'F03 inputs'!$AQ$8:$AV$3003,5))</f>
        <v>-</v>
      </c>
      <c r="E1121" s="44" t="str">
        <f>IF(MONTH(A1121)=MONTH(A1122),"-",VLOOKUP(A1121,'F03 inputs'!$AQ$8:$AV$3003,6))</f>
        <v>-</v>
      </c>
      <c r="F1121" s="32">
        <f>VLOOKUP(B1121,'F03 inputs'!$AW$9:$AZ$3003,3)</f>
        <v>-3.7169400042312182E-4</v>
      </c>
      <c r="G1121" s="32">
        <f>VLOOKUP(B1121,'F03 inputs'!$AW$9:$AZ$3003,4)</f>
        <v>-3.7093893995569132E-4</v>
      </c>
      <c r="I1121" s="32">
        <f t="shared" si="102"/>
        <v>3.5214206461673232E-2</v>
      </c>
      <c r="J1121" s="32">
        <f t="shared" si="103"/>
        <v>9.1514206461673228E-2</v>
      </c>
      <c r="K1121" s="88">
        <f t="shared" si="104"/>
        <v>9.3607918957750558E-2</v>
      </c>
      <c r="M1121" s="32">
        <f t="shared" si="105"/>
        <v>3.5622373325624609E-2</v>
      </c>
      <c r="N1121" s="32">
        <f t="shared" si="106"/>
        <v>9.1922373325624612E-2</v>
      </c>
      <c r="O1121" s="43">
        <f t="shared" si="107"/>
        <v>9.4034804005078243E-2</v>
      </c>
      <c r="Q1121" s="78"/>
      <c r="R1121" s="75"/>
    </row>
    <row r="1122" spans="1:18" ht="12.6" customHeight="1">
      <c r="A1122" s="31">
        <v>40008</v>
      </c>
      <c r="B1122" s="64" t="s">
        <v>83</v>
      </c>
      <c r="C1122" s="90">
        <v>5.6850000000000005E-2</v>
      </c>
      <c r="D1122" s="44" t="str">
        <f>IF(MONTH(A1122)=MONTH(A1123),"-",VLOOKUP(A1122,'F03 inputs'!$AQ$8:$AV$3003,5))</f>
        <v>-</v>
      </c>
      <c r="E1122" s="44" t="str">
        <f>IF(MONTH(A1122)=MONTH(A1123),"-",VLOOKUP(A1122,'F03 inputs'!$AQ$8:$AV$3003,6))</f>
        <v>-</v>
      </c>
      <c r="F1122" s="32">
        <f>VLOOKUP(B1122,'F03 inputs'!$AW$9:$AZ$3003,3)</f>
        <v>-3.7169400042312182E-4</v>
      </c>
      <c r="G1122" s="32">
        <f>VLOOKUP(B1122,'F03 inputs'!$AW$9:$AZ$3003,4)</f>
        <v>-3.7093893995569132E-4</v>
      </c>
      <c r="I1122" s="32">
        <f t="shared" si="102"/>
        <v>3.4842512461250114E-2</v>
      </c>
      <c r="J1122" s="32">
        <f t="shared" si="103"/>
        <v>9.1692512461250125E-2</v>
      </c>
      <c r="K1122" s="88">
        <f t="shared" si="104"/>
        <v>9.3794391671614186E-2</v>
      </c>
      <c r="M1122" s="32">
        <f t="shared" si="105"/>
        <v>3.5251434385668919E-2</v>
      </c>
      <c r="N1122" s="32">
        <f t="shared" si="106"/>
        <v>9.2101434385668923E-2</v>
      </c>
      <c r="O1122" s="43">
        <f t="shared" si="107"/>
        <v>9.422210293964306E-2</v>
      </c>
      <c r="Q1122" s="78"/>
      <c r="R1122" s="75"/>
    </row>
    <row r="1123" spans="1:18" ht="12.6" customHeight="1">
      <c r="A1123" s="31">
        <v>40009</v>
      </c>
      <c r="B1123" s="64" t="s">
        <v>83</v>
      </c>
      <c r="C1123" s="90">
        <v>5.8799999999999998E-2</v>
      </c>
      <c r="D1123" s="44" t="str">
        <f>IF(MONTH(A1123)=MONTH(A1124),"-",VLOOKUP(A1123,'F03 inputs'!$AQ$8:$AV$3003,5))</f>
        <v>-</v>
      </c>
      <c r="E1123" s="44" t="str">
        <f>IF(MONTH(A1123)=MONTH(A1124),"-",VLOOKUP(A1123,'F03 inputs'!$AQ$8:$AV$3003,6))</f>
        <v>-</v>
      </c>
      <c r="F1123" s="32">
        <f>VLOOKUP(B1123,'F03 inputs'!$AW$9:$AZ$3003,3)</f>
        <v>-3.7169400042312182E-4</v>
      </c>
      <c r="G1123" s="32">
        <f>VLOOKUP(B1123,'F03 inputs'!$AW$9:$AZ$3003,4)</f>
        <v>-3.7093893995569132E-4</v>
      </c>
      <c r="I1123" s="32">
        <f t="shared" si="102"/>
        <v>3.4470818460826995E-2</v>
      </c>
      <c r="J1123" s="32">
        <f t="shared" si="103"/>
        <v>9.3270818460826993E-2</v>
      </c>
      <c r="K1123" s="88">
        <f t="shared" si="104"/>
        <v>9.5445679854915255E-2</v>
      </c>
      <c r="M1123" s="32">
        <f t="shared" si="105"/>
        <v>3.4880495445713228E-2</v>
      </c>
      <c r="N1123" s="32">
        <f t="shared" si="106"/>
        <v>9.3680495445713219E-2</v>
      </c>
      <c r="O1123" s="43">
        <f t="shared" si="107"/>
        <v>9.5874504252451809E-2</v>
      </c>
      <c r="Q1123" s="78"/>
      <c r="R1123" s="75"/>
    </row>
    <row r="1124" spans="1:18" ht="12.6" customHeight="1">
      <c r="A1124" s="31">
        <v>40010</v>
      </c>
      <c r="B1124" s="64" t="s">
        <v>83</v>
      </c>
      <c r="C1124" s="90">
        <v>5.9249999999999997E-2</v>
      </c>
      <c r="D1124" s="44" t="str">
        <f>IF(MONTH(A1124)=MONTH(A1125),"-",VLOOKUP(A1124,'F03 inputs'!$AQ$8:$AV$3003,5))</f>
        <v>-</v>
      </c>
      <c r="E1124" s="44" t="str">
        <f>IF(MONTH(A1124)=MONTH(A1125),"-",VLOOKUP(A1124,'F03 inputs'!$AQ$8:$AV$3003,6))</f>
        <v>-</v>
      </c>
      <c r="F1124" s="32">
        <f>VLOOKUP(B1124,'F03 inputs'!$AW$9:$AZ$3003,3)</f>
        <v>-3.7169400042312182E-4</v>
      </c>
      <c r="G1124" s="32">
        <f>VLOOKUP(B1124,'F03 inputs'!$AW$9:$AZ$3003,4)</f>
        <v>-3.7093893995569132E-4</v>
      </c>
      <c r="I1124" s="32">
        <f t="shared" si="102"/>
        <v>3.4099124460403876E-2</v>
      </c>
      <c r="J1124" s="32">
        <f t="shared" si="103"/>
        <v>9.3349124460403873E-2</v>
      </c>
      <c r="K1124" s="88">
        <f t="shared" si="104"/>
        <v>9.5527639219784577E-2</v>
      </c>
      <c r="M1124" s="32">
        <f t="shared" si="105"/>
        <v>3.4509556505757537E-2</v>
      </c>
      <c r="N1124" s="32">
        <f t="shared" si="106"/>
        <v>9.3759556505757541E-2</v>
      </c>
      <c r="O1124" s="43">
        <f t="shared" si="107"/>
        <v>9.5957270114796378E-2</v>
      </c>
      <c r="Q1124" s="78"/>
      <c r="R1124" s="75"/>
    </row>
    <row r="1125" spans="1:18" ht="12.6" customHeight="1">
      <c r="A1125" s="31">
        <v>40011</v>
      </c>
      <c r="B1125" s="64" t="s">
        <v>83</v>
      </c>
      <c r="C1125" s="90">
        <v>5.9000000000000004E-2</v>
      </c>
      <c r="D1125" s="44" t="str">
        <f>IF(MONTH(A1125)=MONTH(A1126),"-",VLOOKUP(A1125,'F03 inputs'!$AQ$8:$AV$3003,5))</f>
        <v>-</v>
      </c>
      <c r="E1125" s="44" t="str">
        <f>IF(MONTH(A1125)=MONTH(A1126),"-",VLOOKUP(A1125,'F03 inputs'!$AQ$8:$AV$3003,6))</f>
        <v>-</v>
      </c>
      <c r="F1125" s="32">
        <f>VLOOKUP(B1125,'F03 inputs'!$AW$9:$AZ$3003,3)</f>
        <v>-3.7169400042312182E-4</v>
      </c>
      <c r="G1125" s="32">
        <f>VLOOKUP(B1125,'F03 inputs'!$AW$9:$AZ$3003,4)</f>
        <v>-3.7093893995569132E-4</v>
      </c>
      <c r="I1125" s="32">
        <f t="shared" si="102"/>
        <v>3.3727430459980758E-2</v>
      </c>
      <c r="J1125" s="32">
        <f t="shared" si="103"/>
        <v>9.2727430459980761E-2</v>
      </c>
      <c r="K1125" s="88">
        <f t="shared" si="104"/>
        <v>9.4877024549908207E-2</v>
      </c>
      <c r="M1125" s="32">
        <f t="shared" si="105"/>
        <v>3.4138617565801846E-2</v>
      </c>
      <c r="N1125" s="32">
        <f t="shared" si="106"/>
        <v>9.3138617565801857E-2</v>
      </c>
      <c r="O1125" s="43">
        <f t="shared" si="107"/>
        <v>9.5307318086318871E-2</v>
      </c>
      <c r="Q1125" s="78"/>
      <c r="R1125" s="75"/>
    </row>
    <row r="1126" spans="1:18" ht="12.6" customHeight="1">
      <c r="A1126" s="31">
        <v>40014</v>
      </c>
      <c r="B1126" s="64" t="s">
        <v>83</v>
      </c>
      <c r="C1126" s="90">
        <v>6.0700000000000004E-2</v>
      </c>
      <c r="D1126" s="44" t="str">
        <f>IF(MONTH(A1126)=MONTH(A1127),"-",VLOOKUP(A1126,'F03 inputs'!$AQ$8:$AV$3003,5))</f>
        <v>-</v>
      </c>
      <c r="E1126" s="44" t="str">
        <f>IF(MONTH(A1126)=MONTH(A1127),"-",VLOOKUP(A1126,'F03 inputs'!$AQ$8:$AV$3003,6))</f>
        <v>-</v>
      </c>
      <c r="F1126" s="32">
        <f>VLOOKUP(B1126,'F03 inputs'!$AW$9:$AZ$3003,3)</f>
        <v>-3.7169400042312182E-4</v>
      </c>
      <c r="G1126" s="32">
        <f>VLOOKUP(B1126,'F03 inputs'!$AW$9:$AZ$3003,4)</f>
        <v>-3.7093893995569132E-4</v>
      </c>
      <c r="I1126" s="32">
        <f t="shared" si="102"/>
        <v>3.3355736459557639E-2</v>
      </c>
      <c r="J1126" s="32">
        <f t="shared" si="103"/>
        <v>9.4055736459557643E-2</v>
      </c>
      <c r="K1126" s="88">
        <f t="shared" si="104"/>
        <v>9.6267356849795149E-2</v>
      </c>
      <c r="M1126" s="32">
        <f t="shared" si="105"/>
        <v>3.3767678625846155E-2</v>
      </c>
      <c r="N1126" s="32">
        <f t="shared" si="106"/>
        <v>9.4467678625846152E-2</v>
      </c>
      <c r="O1126" s="43">
        <f t="shared" si="107"/>
        <v>9.6698714202084979E-2</v>
      </c>
      <c r="Q1126" s="78"/>
      <c r="R1126" s="75"/>
    </row>
    <row r="1127" spans="1:18" ht="12.6" customHeight="1">
      <c r="A1127" s="31">
        <v>40015</v>
      </c>
      <c r="B1127" s="64" t="s">
        <v>83</v>
      </c>
      <c r="C1127" s="90">
        <v>5.9749999999999998E-2</v>
      </c>
      <c r="D1127" s="44" t="str">
        <f>IF(MONTH(A1127)=MONTH(A1128),"-",VLOOKUP(A1127,'F03 inputs'!$AQ$8:$AV$3003,5))</f>
        <v>-</v>
      </c>
      <c r="E1127" s="44" t="str">
        <f>IF(MONTH(A1127)=MONTH(A1128),"-",VLOOKUP(A1127,'F03 inputs'!$AQ$8:$AV$3003,6))</f>
        <v>-</v>
      </c>
      <c r="F1127" s="32">
        <f>VLOOKUP(B1127,'F03 inputs'!$AW$9:$AZ$3003,3)</f>
        <v>-3.7169400042312182E-4</v>
      </c>
      <c r="G1127" s="32">
        <f>VLOOKUP(B1127,'F03 inputs'!$AW$9:$AZ$3003,4)</f>
        <v>-3.7093893995569132E-4</v>
      </c>
      <c r="I1127" s="32">
        <f t="shared" si="102"/>
        <v>3.298404245913452E-2</v>
      </c>
      <c r="J1127" s="32">
        <f t="shared" si="103"/>
        <v>9.2734042459134525E-2</v>
      </c>
      <c r="K1127" s="88">
        <f t="shared" si="104"/>
        <v>9.4883943116837566E-2</v>
      </c>
      <c r="M1127" s="32">
        <f t="shared" si="105"/>
        <v>3.3396739685890464E-2</v>
      </c>
      <c r="N1127" s="32">
        <f t="shared" si="106"/>
        <v>9.3146739685890462E-2</v>
      </c>
      <c r="O1127" s="43">
        <f t="shared" si="107"/>
        <v>9.5315818464418056E-2</v>
      </c>
      <c r="Q1127" s="78"/>
      <c r="R1127" s="75"/>
    </row>
    <row r="1128" spans="1:18" ht="12.6" customHeight="1">
      <c r="A1128" s="31">
        <v>40016</v>
      </c>
      <c r="B1128" s="64" t="s">
        <v>83</v>
      </c>
      <c r="C1128" s="90">
        <v>6.0199999999999997E-2</v>
      </c>
      <c r="D1128" s="44" t="str">
        <f>IF(MONTH(A1128)=MONTH(A1129),"-",VLOOKUP(A1128,'F03 inputs'!$AQ$8:$AV$3003,5))</f>
        <v>-</v>
      </c>
      <c r="E1128" s="44" t="str">
        <f>IF(MONTH(A1128)=MONTH(A1129),"-",VLOOKUP(A1128,'F03 inputs'!$AQ$8:$AV$3003,6))</f>
        <v>-</v>
      </c>
      <c r="F1128" s="32">
        <f>VLOOKUP(B1128,'F03 inputs'!$AW$9:$AZ$3003,3)</f>
        <v>-3.7169400042312182E-4</v>
      </c>
      <c r="G1128" s="32">
        <f>VLOOKUP(B1128,'F03 inputs'!$AW$9:$AZ$3003,4)</f>
        <v>-3.7093893995569132E-4</v>
      </c>
      <c r="I1128" s="32">
        <f t="shared" si="102"/>
        <v>3.2612348458711402E-2</v>
      </c>
      <c r="J1128" s="32">
        <f t="shared" si="103"/>
        <v>9.2812348458711391E-2</v>
      </c>
      <c r="K1128" s="88">
        <f t="shared" si="104"/>
        <v>9.4965881465316926E-2</v>
      </c>
      <c r="M1128" s="32">
        <f t="shared" si="105"/>
        <v>3.3025800745934773E-2</v>
      </c>
      <c r="N1128" s="32">
        <f t="shared" si="106"/>
        <v>9.322580074593477E-2</v>
      </c>
      <c r="O1128" s="43">
        <f t="shared" si="107"/>
        <v>9.5398563227115041E-2</v>
      </c>
      <c r="Q1128" s="78"/>
      <c r="R1128" s="75"/>
    </row>
    <row r="1129" spans="1:18" ht="12.6" customHeight="1">
      <c r="A1129" s="31">
        <v>40017</v>
      </c>
      <c r="B1129" s="64" t="s">
        <v>83</v>
      </c>
      <c r="C1129" s="90">
        <v>6.0400000000000002E-2</v>
      </c>
      <c r="D1129" s="44" t="str">
        <f>IF(MONTH(A1129)=MONTH(A1130),"-",VLOOKUP(A1129,'F03 inputs'!$AQ$8:$AV$3003,5))</f>
        <v>-</v>
      </c>
      <c r="E1129" s="44" t="str">
        <f>IF(MONTH(A1129)=MONTH(A1130),"-",VLOOKUP(A1129,'F03 inputs'!$AQ$8:$AV$3003,6))</f>
        <v>-</v>
      </c>
      <c r="F1129" s="32">
        <f>VLOOKUP(B1129,'F03 inputs'!$AW$9:$AZ$3003,3)</f>
        <v>-3.7169400042312182E-4</v>
      </c>
      <c r="G1129" s="32">
        <f>VLOOKUP(B1129,'F03 inputs'!$AW$9:$AZ$3003,4)</f>
        <v>-3.7093893995569132E-4</v>
      </c>
      <c r="I1129" s="32">
        <f t="shared" si="102"/>
        <v>3.2240654458288283E-2</v>
      </c>
      <c r="J1129" s="32">
        <f t="shared" si="103"/>
        <v>9.2640654458288285E-2</v>
      </c>
      <c r="K1129" s="88">
        <f t="shared" si="104"/>
        <v>9.4786227172903192E-2</v>
      </c>
      <c r="M1129" s="32">
        <f t="shared" si="105"/>
        <v>3.2654861805979082E-2</v>
      </c>
      <c r="N1129" s="32">
        <f t="shared" si="106"/>
        <v>9.3054861805979078E-2</v>
      </c>
      <c r="O1129" s="43">
        <f t="shared" si="107"/>
        <v>9.5219663632411411E-2</v>
      </c>
      <c r="Q1129" s="78"/>
      <c r="R1129" s="75"/>
    </row>
    <row r="1130" spans="1:18" ht="12.6" customHeight="1">
      <c r="A1130" s="31">
        <v>40018</v>
      </c>
      <c r="B1130" s="64" t="s">
        <v>83</v>
      </c>
      <c r="C1130" s="90">
        <v>6.1249999999999999E-2</v>
      </c>
      <c r="D1130" s="44" t="str">
        <f>IF(MONTH(A1130)=MONTH(A1131),"-",VLOOKUP(A1130,'F03 inputs'!$AQ$8:$AV$3003,5))</f>
        <v>-</v>
      </c>
      <c r="E1130" s="44" t="str">
        <f>IF(MONTH(A1130)=MONTH(A1131),"-",VLOOKUP(A1130,'F03 inputs'!$AQ$8:$AV$3003,6))</f>
        <v>-</v>
      </c>
      <c r="F1130" s="32">
        <f>VLOOKUP(B1130,'F03 inputs'!$AW$9:$AZ$3003,3)</f>
        <v>-3.7169400042312182E-4</v>
      </c>
      <c r="G1130" s="32">
        <f>VLOOKUP(B1130,'F03 inputs'!$AW$9:$AZ$3003,4)</f>
        <v>-3.7093893995569132E-4</v>
      </c>
      <c r="I1130" s="32">
        <f t="shared" si="102"/>
        <v>3.1868960457865164E-2</v>
      </c>
      <c r="J1130" s="32">
        <f t="shared" si="103"/>
        <v>9.3118960457865163E-2</v>
      </c>
      <c r="K1130" s="88">
        <f t="shared" si="104"/>
        <v>9.528674565705364E-2</v>
      </c>
      <c r="M1130" s="32">
        <f t="shared" si="105"/>
        <v>3.2283922866023392E-2</v>
      </c>
      <c r="N1130" s="32">
        <f t="shared" si="106"/>
        <v>9.3533922866023383E-2</v>
      </c>
      <c r="O1130" s="43">
        <f t="shared" si="107"/>
        <v>9.5721071547700376E-2</v>
      </c>
      <c r="Q1130" s="78"/>
      <c r="R1130" s="75"/>
    </row>
    <row r="1131" spans="1:18" ht="12.6" customHeight="1">
      <c r="A1131" s="31">
        <v>40021</v>
      </c>
      <c r="B1131" s="64" t="s">
        <v>83</v>
      </c>
      <c r="C1131" s="90">
        <v>6.13E-2</v>
      </c>
      <c r="D1131" s="44" t="str">
        <f>IF(MONTH(A1131)=MONTH(A1132),"-",VLOOKUP(A1131,'F03 inputs'!$AQ$8:$AV$3003,5))</f>
        <v>-</v>
      </c>
      <c r="E1131" s="44" t="str">
        <f>IF(MONTH(A1131)=MONTH(A1132),"-",VLOOKUP(A1131,'F03 inputs'!$AQ$8:$AV$3003,6))</f>
        <v>-</v>
      </c>
      <c r="F1131" s="32">
        <f>VLOOKUP(B1131,'F03 inputs'!$AW$9:$AZ$3003,3)</f>
        <v>-3.7169400042312182E-4</v>
      </c>
      <c r="G1131" s="32">
        <f>VLOOKUP(B1131,'F03 inputs'!$AW$9:$AZ$3003,4)</f>
        <v>-3.7093893995569132E-4</v>
      </c>
      <c r="I1131" s="32">
        <f t="shared" si="102"/>
        <v>3.1497266457442046E-2</v>
      </c>
      <c r="J1131" s="32">
        <f t="shared" si="103"/>
        <v>9.2797266457442046E-2</v>
      </c>
      <c r="K1131" s="88">
        <f t="shared" si="104"/>
        <v>9.4950099622935324E-2</v>
      </c>
      <c r="M1131" s="32">
        <f t="shared" si="105"/>
        <v>3.1912983926067701E-2</v>
      </c>
      <c r="N1131" s="32">
        <f t="shared" si="106"/>
        <v>9.3212983926067694E-2</v>
      </c>
      <c r="O1131" s="43">
        <f t="shared" si="107"/>
        <v>9.5385149019167947E-2</v>
      </c>
      <c r="Q1131" s="78"/>
      <c r="R1131" s="75"/>
    </row>
    <row r="1132" spans="1:18" ht="12.6" customHeight="1">
      <c r="A1132" s="31">
        <v>40022</v>
      </c>
      <c r="B1132" s="64" t="s">
        <v>83</v>
      </c>
      <c r="C1132" s="90">
        <v>6.1799999999999994E-2</v>
      </c>
      <c r="D1132" s="44" t="str">
        <f>IF(MONTH(A1132)=MONTH(A1133),"-",VLOOKUP(A1132,'F03 inputs'!$AQ$8:$AV$3003,5))</f>
        <v>-</v>
      </c>
      <c r="E1132" s="44" t="str">
        <f>IF(MONTH(A1132)=MONTH(A1133),"-",VLOOKUP(A1132,'F03 inputs'!$AQ$8:$AV$3003,6))</f>
        <v>-</v>
      </c>
      <c r="F1132" s="32">
        <f>VLOOKUP(B1132,'F03 inputs'!$AW$9:$AZ$3003,3)</f>
        <v>-3.7169400042312182E-4</v>
      </c>
      <c r="G1132" s="32">
        <f>VLOOKUP(B1132,'F03 inputs'!$AW$9:$AZ$3003,4)</f>
        <v>-3.7093893995569132E-4</v>
      </c>
      <c r="I1132" s="32">
        <f t="shared" si="102"/>
        <v>3.1125572457018923E-2</v>
      </c>
      <c r="J1132" s="32">
        <f t="shared" si="103"/>
        <v>9.2925572457018921E-2</v>
      </c>
      <c r="K1132" s="88">
        <f t="shared" si="104"/>
        <v>9.5084362961135094E-2</v>
      </c>
      <c r="M1132" s="32">
        <f t="shared" si="105"/>
        <v>3.154204498611201E-2</v>
      </c>
      <c r="N1132" s="32">
        <f t="shared" si="106"/>
        <v>9.3342044986112011E-2</v>
      </c>
      <c r="O1132" s="43">
        <f t="shared" si="107"/>
        <v>9.5520229326659267E-2</v>
      </c>
      <c r="Q1132" s="78"/>
      <c r="R1132" s="75"/>
    </row>
    <row r="1133" spans="1:18" ht="12.6" customHeight="1">
      <c r="A1133" s="31">
        <v>40023</v>
      </c>
      <c r="B1133" s="64" t="s">
        <v>83</v>
      </c>
      <c r="C1133" s="90">
        <v>6.0599999999999994E-2</v>
      </c>
      <c r="D1133" s="44" t="str">
        <f>IF(MONTH(A1133)=MONTH(A1134),"-",VLOOKUP(A1133,'F03 inputs'!$AQ$8:$AV$3003,5))</f>
        <v>-</v>
      </c>
      <c r="E1133" s="44" t="str">
        <f>IF(MONTH(A1133)=MONTH(A1134),"-",VLOOKUP(A1133,'F03 inputs'!$AQ$8:$AV$3003,6))</f>
        <v>-</v>
      </c>
      <c r="F1133" s="32">
        <f>VLOOKUP(B1133,'F03 inputs'!$AW$9:$AZ$3003,3)</f>
        <v>-3.7169400042312182E-4</v>
      </c>
      <c r="G1133" s="32">
        <f>VLOOKUP(B1133,'F03 inputs'!$AW$9:$AZ$3003,4)</f>
        <v>-3.7093893995569132E-4</v>
      </c>
      <c r="I1133" s="32">
        <f t="shared" si="102"/>
        <v>3.0753878456595801E-2</v>
      </c>
      <c r="J1133" s="32">
        <f t="shared" si="103"/>
        <v>9.1353878456595788E-2</v>
      </c>
      <c r="K1133" s="88">
        <f t="shared" si="104"/>
        <v>9.3440261233861399E-2</v>
      </c>
      <c r="M1133" s="32">
        <f t="shared" si="105"/>
        <v>3.1171106046156319E-2</v>
      </c>
      <c r="N1133" s="32">
        <f t="shared" si="106"/>
        <v>9.177110604615632E-2</v>
      </c>
      <c r="O1133" s="43">
        <f t="shared" si="107"/>
        <v>9.3876590022390127E-2</v>
      </c>
      <c r="Q1133" s="78"/>
      <c r="R1133" s="75"/>
    </row>
    <row r="1134" spans="1:18" ht="12.6" customHeight="1">
      <c r="A1134" s="31">
        <v>40024</v>
      </c>
      <c r="B1134" s="64" t="s">
        <v>83</v>
      </c>
      <c r="C1134" s="90">
        <v>6.1150000000000003E-2</v>
      </c>
      <c r="D1134" s="44" t="str">
        <f>IF(MONTH(A1134)=MONTH(A1135),"-",VLOOKUP(A1134,'F03 inputs'!$AQ$8:$AV$3003,5))</f>
        <v>-</v>
      </c>
      <c r="E1134" s="44" t="str">
        <f>IF(MONTH(A1134)=MONTH(A1135),"-",VLOOKUP(A1134,'F03 inputs'!$AQ$8:$AV$3003,6))</f>
        <v>-</v>
      </c>
      <c r="F1134" s="32">
        <f>VLOOKUP(B1134,'F03 inputs'!$AW$9:$AZ$3003,3)</f>
        <v>-3.7169400042312182E-4</v>
      </c>
      <c r="G1134" s="32">
        <f>VLOOKUP(B1134,'F03 inputs'!$AW$9:$AZ$3003,4)</f>
        <v>-3.7093893995569132E-4</v>
      </c>
      <c r="I1134" s="32">
        <f t="shared" si="102"/>
        <v>3.0382184456172679E-2</v>
      </c>
      <c r="J1134" s="32">
        <f t="shared" si="103"/>
        <v>9.1532184456172686E-2</v>
      </c>
      <c r="K1134" s="88">
        <f t="shared" si="104"/>
        <v>9.3626719654002155E-2</v>
      </c>
      <c r="M1134" s="32">
        <f t="shared" si="105"/>
        <v>3.0800167106200628E-2</v>
      </c>
      <c r="N1134" s="32">
        <f t="shared" si="106"/>
        <v>9.1950167106200631E-2</v>
      </c>
      <c r="O1134" s="43">
        <f t="shared" si="107"/>
        <v>9.4063875413915143E-2</v>
      </c>
      <c r="Q1134" s="78"/>
      <c r="R1134" s="75"/>
    </row>
    <row r="1135" spans="1:18" ht="12.6" customHeight="1">
      <c r="A1135" s="31">
        <v>40025</v>
      </c>
      <c r="B1135" s="64" t="s">
        <v>83</v>
      </c>
      <c r="C1135" s="90">
        <v>6.0850000000000001E-2</v>
      </c>
      <c r="D1135" s="44">
        <f>IF(MONTH(A1135)=MONTH(A1136),"-",VLOOKUP(A1135,'F03 inputs'!$AQ$8:$AV$3003,5))</f>
        <v>3.0010490455749498E-2</v>
      </c>
      <c r="E1135" s="44">
        <f>IF(MONTH(A1135)=MONTH(A1136),"-",VLOOKUP(A1135,'F03 inputs'!$AQ$8:$AV$3003,6))</f>
        <v>3.0429228166244927E-2</v>
      </c>
      <c r="F1135" s="32">
        <f>VLOOKUP(B1135,'F03 inputs'!$AW$9:$AZ$3003,3)</f>
        <v>-3.7169400042312182E-4</v>
      </c>
      <c r="G1135" s="32">
        <f>VLOOKUP(B1135,'F03 inputs'!$AW$9:$AZ$3003,4)</f>
        <v>-3.7093893995569132E-4</v>
      </c>
      <c r="I1135" s="32">
        <f t="shared" si="102"/>
        <v>3.0010490455749498E-2</v>
      </c>
      <c r="J1135" s="32">
        <f t="shared" si="103"/>
        <v>9.0860490455749496E-2</v>
      </c>
      <c r="K1135" s="88">
        <f t="shared" si="104"/>
        <v>9.2924397637214273E-2</v>
      </c>
      <c r="M1135" s="32">
        <f t="shared" si="105"/>
        <v>3.0429228166244927E-2</v>
      </c>
      <c r="N1135" s="32">
        <f t="shared" si="106"/>
        <v>9.1279228166244925E-2</v>
      </c>
      <c r="O1135" s="43">
        <f t="shared" si="107"/>
        <v>9.3362202539901462E-2</v>
      </c>
      <c r="Q1135" s="78"/>
      <c r="R1135" s="75"/>
    </row>
    <row r="1136" spans="1:18" ht="12.6" customHeight="1">
      <c r="A1136" s="31">
        <v>40029</v>
      </c>
      <c r="B1136" s="64" t="s">
        <v>84</v>
      </c>
      <c r="C1136" s="90">
        <v>6.1249999999999999E-2</v>
      </c>
      <c r="D1136" s="44" t="str">
        <f>IF(MONTH(A1136)=MONTH(A1137),"-",VLOOKUP(A1136,'F03 inputs'!$AQ$8:$AV$3003,5))</f>
        <v>-</v>
      </c>
      <c r="E1136" s="44" t="str">
        <f>IF(MONTH(A1136)=MONTH(A1137),"-",VLOOKUP(A1136,'F03 inputs'!$AQ$8:$AV$3003,6))</f>
        <v>-</v>
      </c>
      <c r="F1136" s="32">
        <f>VLOOKUP(B1136,'F03 inputs'!$AW$9:$AZ$3003,3)</f>
        <v>-6.6930470553614761E-5</v>
      </c>
      <c r="G1136" s="32">
        <f>VLOOKUP(B1136,'F03 inputs'!$AW$9:$AZ$3003,4)</f>
        <v>-6.6729408099184753E-5</v>
      </c>
      <c r="I1136" s="32">
        <f t="shared" si="102"/>
        <v>2.9943559985195885E-2</v>
      </c>
      <c r="J1136" s="32">
        <f t="shared" si="103"/>
        <v>9.1193559985195877E-2</v>
      </c>
      <c r="K1136" s="88">
        <f t="shared" si="104"/>
        <v>9.3272626330889397E-2</v>
      </c>
      <c r="M1136" s="32">
        <f t="shared" si="105"/>
        <v>3.0362498758145742E-2</v>
      </c>
      <c r="N1136" s="32">
        <f t="shared" si="106"/>
        <v>9.1612498758145741E-2</v>
      </c>
      <c r="O1136" s="43">
        <f t="shared" si="107"/>
        <v>9.3710711240323707E-2</v>
      </c>
      <c r="Q1136" s="78"/>
      <c r="R1136" s="75"/>
    </row>
    <row r="1137" spans="1:18" ht="12.6" customHeight="1">
      <c r="A1137" s="31">
        <v>40030</v>
      </c>
      <c r="B1137" s="64" t="s">
        <v>84</v>
      </c>
      <c r="C1137" s="90">
        <v>6.0949999999999997E-2</v>
      </c>
      <c r="D1137" s="44" t="str">
        <f>IF(MONTH(A1137)=MONTH(A1138),"-",VLOOKUP(A1137,'F03 inputs'!$AQ$8:$AV$3003,5))</f>
        <v>-</v>
      </c>
      <c r="E1137" s="44" t="str">
        <f>IF(MONTH(A1137)=MONTH(A1138),"-",VLOOKUP(A1137,'F03 inputs'!$AQ$8:$AV$3003,6))</f>
        <v>-</v>
      </c>
      <c r="F1137" s="32">
        <f>VLOOKUP(B1137,'F03 inputs'!$AW$9:$AZ$3003,3)</f>
        <v>-6.6930470553614761E-5</v>
      </c>
      <c r="G1137" s="32">
        <f>VLOOKUP(B1137,'F03 inputs'!$AW$9:$AZ$3003,4)</f>
        <v>-6.6729408099184753E-5</v>
      </c>
      <c r="I1137" s="32">
        <f t="shared" si="102"/>
        <v>2.9876629514642272E-2</v>
      </c>
      <c r="J1137" s="32">
        <f t="shared" si="103"/>
        <v>9.0826629514642265E-2</v>
      </c>
      <c r="K1137" s="88">
        <f t="shared" si="104"/>
        <v>9.2888998671889489E-2</v>
      </c>
      <c r="M1137" s="32">
        <f t="shared" si="105"/>
        <v>3.0295769350046558E-2</v>
      </c>
      <c r="N1137" s="32">
        <f t="shared" si="106"/>
        <v>9.1245769350046552E-2</v>
      </c>
      <c r="O1137" s="43">
        <f t="shared" si="107"/>
        <v>9.332721695611701E-2</v>
      </c>
      <c r="Q1137" s="78"/>
      <c r="R1137" s="75"/>
    </row>
    <row r="1138" spans="1:18" ht="12.6" customHeight="1">
      <c r="A1138" s="31">
        <v>40031</v>
      </c>
      <c r="B1138" s="64" t="s">
        <v>84</v>
      </c>
      <c r="C1138" s="90">
        <v>6.1399999999999996E-2</v>
      </c>
      <c r="D1138" s="44" t="str">
        <f>IF(MONTH(A1138)=MONTH(A1139),"-",VLOOKUP(A1138,'F03 inputs'!$AQ$8:$AV$3003,5))</f>
        <v>-</v>
      </c>
      <c r="E1138" s="44" t="str">
        <f>IF(MONTH(A1138)=MONTH(A1139),"-",VLOOKUP(A1138,'F03 inputs'!$AQ$8:$AV$3003,6))</f>
        <v>-</v>
      </c>
      <c r="F1138" s="32">
        <f>VLOOKUP(B1138,'F03 inputs'!$AW$9:$AZ$3003,3)</f>
        <v>-6.6930470553614761E-5</v>
      </c>
      <c r="G1138" s="32">
        <f>VLOOKUP(B1138,'F03 inputs'!$AW$9:$AZ$3003,4)</f>
        <v>-6.6729408099184753E-5</v>
      </c>
      <c r="I1138" s="32">
        <f t="shared" si="102"/>
        <v>2.9809699044088658E-2</v>
      </c>
      <c r="J1138" s="32">
        <f t="shared" si="103"/>
        <v>9.1209699044088655E-2</v>
      </c>
      <c r="K1138" s="88">
        <f t="shared" si="104"/>
        <v>9.3289501344016701E-2</v>
      </c>
      <c r="M1138" s="32">
        <f t="shared" si="105"/>
        <v>3.0229039941947373E-2</v>
      </c>
      <c r="N1138" s="32">
        <f t="shared" si="106"/>
        <v>9.1629039941947377E-2</v>
      </c>
      <c r="O1138" s="43">
        <f t="shared" si="107"/>
        <v>9.3728010182118071E-2</v>
      </c>
      <c r="Q1138" s="78"/>
      <c r="R1138" s="75"/>
    </row>
    <row r="1139" spans="1:18" ht="12.6" customHeight="1">
      <c r="A1139" s="31">
        <v>40032</v>
      </c>
      <c r="B1139" s="64" t="s">
        <v>84</v>
      </c>
      <c r="C1139" s="90">
        <v>6.1249999999999999E-2</v>
      </c>
      <c r="D1139" s="44" t="str">
        <f>IF(MONTH(A1139)=MONTH(A1140),"-",VLOOKUP(A1139,'F03 inputs'!$AQ$8:$AV$3003,5))</f>
        <v>-</v>
      </c>
      <c r="E1139" s="44" t="str">
        <f>IF(MONTH(A1139)=MONTH(A1140),"-",VLOOKUP(A1139,'F03 inputs'!$AQ$8:$AV$3003,6))</f>
        <v>-</v>
      </c>
      <c r="F1139" s="32">
        <f>VLOOKUP(B1139,'F03 inputs'!$AW$9:$AZ$3003,3)</f>
        <v>-6.6930470553614761E-5</v>
      </c>
      <c r="G1139" s="32">
        <f>VLOOKUP(B1139,'F03 inputs'!$AW$9:$AZ$3003,4)</f>
        <v>-6.6729408099184753E-5</v>
      </c>
      <c r="I1139" s="32">
        <f t="shared" si="102"/>
        <v>2.9742768573535045E-2</v>
      </c>
      <c r="J1139" s="32">
        <f t="shared" si="103"/>
        <v>9.0992768573535041E-2</v>
      </c>
      <c r="K1139" s="88">
        <f t="shared" si="104"/>
        <v>9.3062689556704159E-2</v>
      </c>
      <c r="M1139" s="32">
        <f t="shared" si="105"/>
        <v>3.0162310533848189E-2</v>
      </c>
      <c r="N1139" s="32">
        <f t="shared" si="106"/>
        <v>9.1412310533848185E-2</v>
      </c>
      <c r="O1139" s="43">
        <f t="shared" si="107"/>
        <v>9.3501363163132289E-2</v>
      </c>
      <c r="Q1139" s="78"/>
      <c r="R1139" s="75"/>
    </row>
    <row r="1140" spans="1:18" ht="12.6" customHeight="1">
      <c r="A1140" s="31">
        <v>40035</v>
      </c>
      <c r="B1140" s="64" t="s">
        <v>84</v>
      </c>
      <c r="C1140" s="90">
        <v>6.2050000000000001E-2</v>
      </c>
      <c r="D1140" s="44" t="str">
        <f>IF(MONTH(A1140)=MONTH(A1141),"-",VLOOKUP(A1140,'F03 inputs'!$AQ$8:$AV$3003,5))</f>
        <v>-</v>
      </c>
      <c r="E1140" s="44" t="str">
        <f>IF(MONTH(A1140)=MONTH(A1141),"-",VLOOKUP(A1140,'F03 inputs'!$AQ$8:$AV$3003,6))</f>
        <v>-</v>
      </c>
      <c r="F1140" s="32">
        <f>VLOOKUP(B1140,'F03 inputs'!$AW$9:$AZ$3003,3)</f>
        <v>-6.6930470553614761E-5</v>
      </c>
      <c r="G1140" s="32">
        <f>VLOOKUP(B1140,'F03 inputs'!$AW$9:$AZ$3003,4)</f>
        <v>-6.6729408099184753E-5</v>
      </c>
      <c r="I1140" s="32">
        <f t="shared" si="102"/>
        <v>2.9675838102981432E-2</v>
      </c>
      <c r="J1140" s="32">
        <f t="shared" si="103"/>
        <v>9.1725838102981433E-2</v>
      </c>
      <c r="K1140" s="88">
        <f t="shared" si="104"/>
        <v>9.3829245446905185E-2</v>
      </c>
      <c r="M1140" s="32">
        <f t="shared" si="105"/>
        <v>3.0095581125749005E-2</v>
      </c>
      <c r="N1140" s="32">
        <f t="shared" si="106"/>
        <v>9.2145581125748999E-2</v>
      </c>
      <c r="O1140" s="43">
        <f t="shared" si="107"/>
        <v>9.4268283155999333E-2</v>
      </c>
      <c r="Q1140" s="78"/>
      <c r="R1140" s="75"/>
    </row>
    <row r="1141" spans="1:18" ht="12.6" customHeight="1">
      <c r="A1141" s="31">
        <v>40036</v>
      </c>
      <c r="B1141" s="64" t="s">
        <v>84</v>
      </c>
      <c r="C1141" s="90">
        <v>6.2100000000000002E-2</v>
      </c>
      <c r="D1141" s="44" t="str">
        <f>IF(MONTH(A1141)=MONTH(A1142),"-",VLOOKUP(A1141,'F03 inputs'!$AQ$8:$AV$3003,5))</f>
        <v>-</v>
      </c>
      <c r="E1141" s="44" t="str">
        <f>IF(MONTH(A1141)=MONTH(A1142),"-",VLOOKUP(A1141,'F03 inputs'!$AQ$8:$AV$3003,6))</f>
        <v>-</v>
      </c>
      <c r="F1141" s="32">
        <f>VLOOKUP(B1141,'F03 inputs'!$AW$9:$AZ$3003,3)</f>
        <v>-6.6930470553614761E-5</v>
      </c>
      <c r="G1141" s="32">
        <f>VLOOKUP(B1141,'F03 inputs'!$AW$9:$AZ$3003,4)</f>
        <v>-6.6729408099184753E-5</v>
      </c>
      <c r="I1141" s="32">
        <f t="shared" si="102"/>
        <v>2.9608907632427819E-2</v>
      </c>
      <c r="J1141" s="32">
        <f t="shared" si="103"/>
        <v>9.1708907632427825E-2</v>
      </c>
      <c r="K1141" s="88">
        <f t="shared" si="104"/>
        <v>9.3811538567211361E-2</v>
      </c>
      <c r="M1141" s="32">
        <f t="shared" si="105"/>
        <v>3.002885171764982E-2</v>
      </c>
      <c r="N1141" s="32">
        <f t="shared" si="106"/>
        <v>9.2128851717649826E-2</v>
      </c>
      <c r="O1141" s="43">
        <f t="shared" si="107"/>
        <v>9.4250783047353126E-2</v>
      </c>
      <c r="Q1141" s="78"/>
      <c r="R1141" s="75"/>
    </row>
    <row r="1142" spans="1:18" ht="12.6" customHeight="1">
      <c r="A1142" s="31">
        <v>40037</v>
      </c>
      <c r="B1142" s="64" t="s">
        <v>84</v>
      </c>
      <c r="C1142" s="90">
        <v>6.0650000000000003E-2</v>
      </c>
      <c r="D1142" s="44" t="str">
        <f>IF(MONTH(A1142)=MONTH(A1143),"-",VLOOKUP(A1142,'F03 inputs'!$AQ$8:$AV$3003,5))</f>
        <v>-</v>
      </c>
      <c r="E1142" s="44" t="str">
        <f>IF(MONTH(A1142)=MONTH(A1143),"-",VLOOKUP(A1142,'F03 inputs'!$AQ$8:$AV$3003,6))</f>
        <v>-</v>
      </c>
      <c r="F1142" s="32">
        <f>VLOOKUP(B1142,'F03 inputs'!$AW$9:$AZ$3003,3)</f>
        <v>-6.6930470553614761E-5</v>
      </c>
      <c r="G1142" s="32">
        <f>VLOOKUP(B1142,'F03 inputs'!$AW$9:$AZ$3003,4)</f>
        <v>-6.6729408099184753E-5</v>
      </c>
      <c r="I1142" s="32">
        <f t="shared" si="102"/>
        <v>2.9541977161874206E-2</v>
      </c>
      <c r="J1142" s="32">
        <f t="shared" si="103"/>
        <v>9.0191977161874215E-2</v>
      </c>
      <c r="K1142" s="88">
        <f t="shared" si="104"/>
        <v>9.2225625347966078E-2</v>
      </c>
      <c r="M1142" s="32">
        <f t="shared" si="105"/>
        <v>2.9962122309550636E-2</v>
      </c>
      <c r="N1142" s="32">
        <f t="shared" si="106"/>
        <v>9.0612122309550638E-2</v>
      </c>
      <c r="O1142" s="43">
        <f t="shared" si="107"/>
        <v>9.266476148691094E-2</v>
      </c>
      <c r="Q1142" s="78"/>
      <c r="R1142" s="75"/>
    </row>
    <row r="1143" spans="1:18" ht="12.6" customHeight="1">
      <c r="A1143" s="31">
        <v>40038</v>
      </c>
      <c r="B1143" s="64" t="s">
        <v>84</v>
      </c>
      <c r="C1143" s="90">
        <v>6.1950000000000005E-2</v>
      </c>
      <c r="D1143" s="44" t="str">
        <f>IF(MONTH(A1143)=MONTH(A1144),"-",VLOOKUP(A1143,'F03 inputs'!$AQ$8:$AV$3003,5))</f>
        <v>-</v>
      </c>
      <c r="E1143" s="44" t="str">
        <f>IF(MONTH(A1143)=MONTH(A1144),"-",VLOOKUP(A1143,'F03 inputs'!$AQ$8:$AV$3003,6))</f>
        <v>-</v>
      </c>
      <c r="F1143" s="32">
        <f>VLOOKUP(B1143,'F03 inputs'!$AW$9:$AZ$3003,3)</f>
        <v>-6.6930470553614761E-5</v>
      </c>
      <c r="G1143" s="32">
        <f>VLOOKUP(B1143,'F03 inputs'!$AW$9:$AZ$3003,4)</f>
        <v>-6.6729408099184753E-5</v>
      </c>
      <c r="I1143" s="32">
        <f t="shared" si="102"/>
        <v>2.9475046691320592E-2</v>
      </c>
      <c r="J1143" s="32">
        <f t="shared" si="103"/>
        <v>9.1425046691320594E-2</v>
      </c>
      <c r="K1143" s="88">
        <f t="shared" si="104"/>
        <v>9.3514681481948303E-2</v>
      </c>
      <c r="M1143" s="32">
        <f t="shared" si="105"/>
        <v>2.9895392901451451E-2</v>
      </c>
      <c r="N1143" s="32">
        <f t="shared" si="106"/>
        <v>9.1845392901451453E-2</v>
      </c>
      <c r="O1143" s="43">
        <f t="shared" si="107"/>
        <v>9.3954286950757027E-2</v>
      </c>
      <c r="Q1143" s="78"/>
      <c r="R1143" s="75"/>
    </row>
    <row r="1144" spans="1:18" ht="12.6" customHeight="1">
      <c r="A1144" s="31">
        <v>40039</v>
      </c>
      <c r="B1144" s="64" t="s">
        <v>84</v>
      </c>
      <c r="C1144" s="90">
        <v>6.13E-2</v>
      </c>
      <c r="D1144" s="44" t="str">
        <f>IF(MONTH(A1144)=MONTH(A1145),"-",VLOOKUP(A1144,'F03 inputs'!$AQ$8:$AV$3003,5))</f>
        <v>-</v>
      </c>
      <c r="E1144" s="44" t="str">
        <f>IF(MONTH(A1144)=MONTH(A1145),"-",VLOOKUP(A1144,'F03 inputs'!$AQ$8:$AV$3003,6))</f>
        <v>-</v>
      </c>
      <c r="F1144" s="32">
        <f>VLOOKUP(B1144,'F03 inputs'!$AW$9:$AZ$3003,3)</f>
        <v>-6.6930470553614761E-5</v>
      </c>
      <c r="G1144" s="32">
        <f>VLOOKUP(B1144,'F03 inputs'!$AW$9:$AZ$3003,4)</f>
        <v>-6.6729408099184753E-5</v>
      </c>
      <c r="I1144" s="32">
        <f t="shared" si="102"/>
        <v>2.9408116220766979E-2</v>
      </c>
      <c r="J1144" s="32">
        <f t="shared" si="103"/>
        <v>9.0708116220766979E-2</v>
      </c>
      <c r="K1144" s="88">
        <f t="shared" si="104"/>
        <v>9.2765106807846998E-2</v>
      </c>
      <c r="M1144" s="32">
        <f t="shared" si="105"/>
        <v>2.9828663493352267E-2</v>
      </c>
      <c r="N1144" s="32">
        <f t="shared" si="106"/>
        <v>9.1128663493352274E-2</v>
      </c>
      <c r="O1144" s="43">
        <f t="shared" si="107"/>
        <v>9.3204771820873278E-2</v>
      </c>
      <c r="Q1144" s="78"/>
      <c r="R1144" s="75"/>
    </row>
    <row r="1145" spans="1:18" ht="12.6" customHeight="1">
      <c r="A1145" s="31">
        <v>40042</v>
      </c>
      <c r="B1145" s="64" t="s">
        <v>84</v>
      </c>
      <c r="C1145" s="90">
        <v>6.0499999999999998E-2</v>
      </c>
      <c r="D1145" s="44" t="str">
        <f>IF(MONTH(A1145)=MONTH(A1146),"-",VLOOKUP(A1145,'F03 inputs'!$AQ$8:$AV$3003,5))</f>
        <v>-</v>
      </c>
      <c r="E1145" s="44" t="str">
        <f>IF(MONTH(A1145)=MONTH(A1146),"-",VLOOKUP(A1145,'F03 inputs'!$AQ$8:$AV$3003,6))</f>
        <v>-</v>
      </c>
      <c r="F1145" s="32">
        <f>VLOOKUP(B1145,'F03 inputs'!$AW$9:$AZ$3003,3)</f>
        <v>-6.6930470553614761E-5</v>
      </c>
      <c r="G1145" s="32">
        <f>VLOOKUP(B1145,'F03 inputs'!$AW$9:$AZ$3003,4)</f>
        <v>-6.6729408099184753E-5</v>
      </c>
      <c r="I1145" s="32">
        <f t="shared" si="102"/>
        <v>2.9341185750213366E-2</v>
      </c>
      <c r="J1145" s="32">
        <f t="shared" si="103"/>
        <v>8.9841185750213368E-2</v>
      </c>
      <c r="K1145" s="88">
        <f t="shared" si="104"/>
        <v>9.1859045414464324E-2</v>
      </c>
      <c r="M1145" s="32">
        <f t="shared" si="105"/>
        <v>2.9761934085253083E-2</v>
      </c>
      <c r="N1145" s="32">
        <f t="shared" si="106"/>
        <v>9.0261934085253084E-2</v>
      </c>
      <c r="O1145" s="43">
        <f t="shared" si="107"/>
        <v>9.2298738271455738E-2</v>
      </c>
      <c r="Q1145" s="78"/>
      <c r="R1145" s="75"/>
    </row>
    <row r="1146" spans="1:18" ht="12.6" customHeight="1">
      <c r="A1146" s="31">
        <v>40043</v>
      </c>
      <c r="B1146" s="64" t="s">
        <v>84</v>
      </c>
      <c r="C1146" s="90">
        <v>6.0949999999999997E-2</v>
      </c>
      <c r="D1146" s="44" t="str">
        <f>IF(MONTH(A1146)=MONTH(A1147),"-",VLOOKUP(A1146,'F03 inputs'!$AQ$8:$AV$3003,5))</f>
        <v>-</v>
      </c>
      <c r="E1146" s="44" t="str">
        <f>IF(MONTH(A1146)=MONTH(A1147),"-",VLOOKUP(A1146,'F03 inputs'!$AQ$8:$AV$3003,6))</f>
        <v>-</v>
      </c>
      <c r="F1146" s="32">
        <f>VLOOKUP(B1146,'F03 inputs'!$AW$9:$AZ$3003,3)</f>
        <v>-6.6930470553614761E-5</v>
      </c>
      <c r="G1146" s="32">
        <f>VLOOKUP(B1146,'F03 inputs'!$AW$9:$AZ$3003,4)</f>
        <v>-6.6729408099184753E-5</v>
      </c>
      <c r="I1146" s="32">
        <f t="shared" si="102"/>
        <v>2.9274255279659753E-2</v>
      </c>
      <c r="J1146" s="32">
        <f t="shared" si="103"/>
        <v>9.0224255279659743E-2</v>
      </c>
      <c r="K1146" s="88">
        <f t="shared" si="104"/>
        <v>9.2259359339851965E-2</v>
      </c>
      <c r="M1146" s="32">
        <f t="shared" si="105"/>
        <v>2.9695204677153898E-2</v>
      </c>
      <c r="N1146" s="32">
        <f t="shared" si="106"/>
        <v>9.0645204677153896E-2</v>
      </c>
      <c r="O1146" s="43">
        <f t="shared" si="107"/>
        <v>9.2699342959894571E-2</v>
      </c>
      <c r="Q1146" s="78"/>
      <c r="R1146" s="75"/>
    </row>
    <row r="1147" spans="1:18" ht="12.6" customHeight="1">
      <c r="A1147" s="31">
        <v>40044</v>
      </c>
      <c r="B1147" s="64" t="s">
        <v>84</v>
      </c>
      <c r="C1147" s="90">
        <v>6.0199999999999997E-2</v>
      </c>
      <c r="D1147" s="44" t="str">
        <f>IF(MONTH(A1147)=MONTH(A1148),"-",VLOOKUP(A1147,'F03 inputs'!$AQ$8:$AV$3003,5))</f>
        <v>-</v>
      </c>
      <c r="E1147" s="44" t="str">
        <f>IF(MONTH(A1147)=MONTH(A1148),"-",VLOOKUP(A1147,'F03 inputs'!$AQ$8:$AV$3003,6))</f>
        <v>-</v>
      </c>
      <c r="F1147" s="32">
        <f>VLOOKUP(B1147,'F03 inputs'!$AW$9:$AZ$3003,3)</f>
        <v>-6.6930470553614761E-5</v>
      </c>
      <c r="G1147" s="32">
        <f>VLOOKUP(B1147,'F03 inputs'!$AW$9:$AZ$3003,4)</f>
        <v>-6.6729408099184753E-5</v>
      </c>
      <c r="I1147" s="32">
        <f t="shared" si="102"/>
        <v>2.920732480910614E-2</v>
      </c>
      <c r="J1147" s="32">
        <f t="shared" si="103"/>
        <v>8.940732480910614E-2</v>
      </c>
      <c r="K1147" s="88">
        <f t="shared" si="104"/>
        <v>9.1405742241486454E-2</v>
      </c>
      <c r="M1147" s="32">
        <f t="shared" si="105"/>
        <v>2.9628475269054714E-2</v>
      </c>
      <c r="N1147" s="32">
        <f t="shared" si="106"/>
        <v>8.9828475269054714E-2</v>
      </c>
      <c r="O1147" s="43">
        <f t="shared" si="107"/>
        <v>9.1845764011345254E-2</v>
      </c>
      <c r="Q1147" s="78"/>
      <c r="R1147" s="75"/>
    </row>
    <row r="1148" spans="1:18" ht="12.6" customHeight="1">
      <c r="A1148" s="31">
        <v>40045</v>
      </c>
      <c r="B1148" s="64" t="s">
        <v>84</v>
      </c>
      <c r="C1148" s="90">
        <v>6.0400000000000002E-2</v>
      </c>
      <c r="D1148" s="44" t="str">
        <f>IF(MONTH(A1148)=MONTH(A1149),"-",VLOOKUP(A1148,'F03 inputs'!$AQ$8:$AV$3003,5))</f>
        <v>-</v>
      </c>
      <c r="E1148" s="44" t="str">
        <f>IF(MONTH(A1148)=MONTH(A1149),"-",VLOOKUP(A1148,'F03 inputs'!$AQ$8:$AV$3003,6))</f>
        <v>-</v>
      </c>
      <c r="F1148" s="32">
        <f>VLOOKUP(B1148,'F03 inputs'!$AW$9:$AZ$3003,3)</f>
        <v>-6.6930470553614761E-5</v>
      </c>
      <c r="G1148" s="32">
        <f>VLOOKUP(B1148,'F03 inputs'!$AW$9:$AZ$3003,4)</f>
        <v>-6.6729408099184753E-5</v>
      </c>
      <c r="I1148" s="32">
        <f t="shared" si="102"/>
        <v>2.9140394338552526E-2</v>
      </c>
      <c r="J1148" s="32">
        <f t="shared" si="103"/>
        <v>8.9540394338552529E-2</v>
      </c>
      <c r="K1148" s="88">
        <f t="shared" si="104"/>
        <v>9.1544764893128239E-2</v>
      </c>
      <c r="M1148" s="32">
        <f t="shared" si="105"/>
        <v>2.9561745860955529E-2</v>
      </c>
      <c r="N1148" s="32">
        <f t="shared" si="106"/>
        <v>8.9961745860955539E-2</v>
      </c>
      <c r="O1148" s="43">
        <f t="shared" si="107"/>
        <v>9.1985024790543157E-2</v>
      </c>
      <c r="Q1148" s="78"/>
      <c r="R1148" s="75"/>
    </row>
    <row r="1149" spans="1:18" ht="12.6" customHeight="1">
      <c r="A1149" s="31">
        <v>40046</v>
      </c>
      <c r="B1149" s="64" t="s">
        <v>84</v>
      </c>
      <c r="C1149" s="90">
        <v>5.9950000000000003E-2</v>
      </c>
      <c r="D1149" s="44" t="str">
        <f>IF(MONTH(A1149)=MONTH(A1150),"-",VLOOKUP(A1149,'F03 inputs'!$AQ$8:$AV$3003,5))</f>
        <v>-</v>
      </c>
      <c r="E1149" s="44" t="str">
        <f>IF(MONTH(A1149)=MONTH(A1150),"-",VLOOKUP(A1149,'F03 inputs'!$AQ$8:$AV$3003,6))</f>
        <v>-</v>
      </c>
      <c r="F1149" s="32">
        <f>VLOOKUP(B1149,'F03 inputs'!$AW$9:$AZ$3003,3)</f>
        <v>-6.6930470553614761E-5</v>
      </c>
      <c r="G1149" s="32">
        <f>VLOOKUP(B1149,'F03 inputs'!$AW$9:$AZ$3003,4)</f>
        <v>-6.6729408099184753E-5</v>
      </c>
      <c r="I1149" s="32">
        <f t="shared" si="102"/>
        <v>2.9073463867998913E-2</v>
      </c>
      <c r="J1149" s="32">
        <f t="shared" si="103"/>
        <v>8.902346386799892E-2</v>
      </c>
      <c r="K1149" s="88">
        <f t="shared" si="104"/>
        <v>9.1004758147762876E-2</v>
      </c>
      <c r="M1149" s="32">
        <f t="shared" si="105"/>
        <v>2.9495016452856345E-2</v>
      </c>
      <c r="N1149" s="32">
        <f t="shared" si="106"/>
        <v>8.9445016452856352E-2</v>
      </c>
      <c r="O1149" s="43">
        <f t="shared" si="107"/>
        <v>9.1445119194919267E-2</v>
      </c>
      <c r="Q1149" s="78"/>
      <c r="R1149" s="75"/>
    </row>
    <row r="1150" spans="1:18" ht="12.6" customHeight="1">
      <c r="A1150" s="31">
        <v>40049</v>
      </c>
      <c r="B1150" s="64" t="s">
        <v>84</v>
      </c>
      <c r="C1150" s="90">
        <v>6.1550000000000001E-2</v>
      </c>
      <c r="D1150" s="44" t="str">
        <f>IF(MONTH(A1150)=MONTH(A1151),"-",VLOOKUP(A1150,'F03 inputs'!$AQ$8:$AV$3003,5))</f>
        <v>-</v>
      </c>
      <c r="E1150" s="44" t="str">
        <f>IF(MONTH(A1150)=MONTH(A1151),"-",VLOOKUP(A1150,'F03 inputs'!$AQ$8:$AV$3003,6))</f>
        <v>-</v>
      </c>
      <c r="F1150" s="32">
        <f>VLOOKUP(B1150,'F03 inputs'!$AW$9:$AZ$3003,3)</f>
        <v>-6.6930470553614761E-5</v>
      </c>
      <c r="G1150" s="32">
        <f>VLOOKUP(B1150,'F03 inputs'!$AW$9:$AZ$3003,4)</f>
        <v>-6.6729408099184753E-5</v>
      </c>
      <c r="I1150" s="32">
        <f t="shared" si="102"/>
        <v>2.90065333974453E-2</v>
      </c>
      <c r="J1150" s="32">
        <f t="shared" si="103"/>
        <v>9.0556533397445294E-2</v>
      </c>
      <c r="K1150" s="88">
        <f t="shared" si="104"/>
        <v>9.260665483268582E-2</v>
      </c>
      <c r="M1150" s="32">
        <f t="shared" si="105"/>
        <v>2.9428287044757161E-2</v>
      </c>
      <c r="N1150" s="32">
        <f t="shared" si="106"/>
        <v>9.0978287044757161E-2</v>
      </c>
      <c r="O1150" s="43">
        <f t="shared" si="107"/>
        <v>9.3047549223156611E-2</v>
      </c>
      <c r="Q1150" s="78"/>
      <c r="R1150" s="75"/>
    </row>
    <row r="1151" spans="1:18" ht="12.6" customHeight="1">
      <c r="A1151" s="31">
        <v>40050</v>
      </c>
      <c r="B1151" s="64" t="s">
        <v>84</v>
      </c>
      <c r="C1151" s="90">
        <v>6.0149999999999995E-2</v>
      </c>
      <c r="D1151" s="44" t="str">
        <f>IF(MONTH(A1151)=MONTH(A1152),"-",VLOOKUP(A1151,'F03 inputs'!$AQ$8:$AV$3003,5))</f>
        <v>-</v>
      </c>
      <c r="E1151" s="44" t="str">
        <f>IF(MONTH(A1151)=MONTH(A1152),"-",VLOOKUP(A1151,'F03 inputs'!$AQ$8:$AV$3003,6))</f>
        <v>-</v>
      </c>
      <c r="F1151" s="32">
        <f>VLOOKUP(B1151,'F03 inputs'!$AW$9:$AZ$3003,3)</f>
        <v>-6.6930470553614761E-5</v>
      </c>
      <c r="G1151" s="32">
        <f>VLOOKUP(B1151,'F03 inputs'!$AW$9:$AZ$3003,4)</f>
        <v>-6.6729408099184753E-5</v>
      </c>
      <c r="I1151" s="32">
        <f t="shared" si="102"/>
        <v>2.8939602926891687E-2</v>
      </c>
      <c r="J1151" s="32">
        <f t="shared" si="103"/>
        <v>8.9089602926891678E-2</v>
      </c>
      <c r="K1151" s="88">
        <f t="shared" si="104"/>
        <v>9.1073842264309368E-2</v>
      </c>
      <c r="M1151" s="32">
        <f t="shared" si="105"/>
        <v>2.9361557636657976E-2</v>
      </c>
      <c r="N1151" s="32">
        <f t="shared" si="106"/>
        <v>8.9511557636657968E-2</v>
      </c>
      <c r="O1151" s="43">
        <f t="shared" si="107"/>
        <v>9.1514637374293217E-2</v>
      </c>
      <c r="Q1151" s="78"/>
      <c r="R1151" s="75"/>
    </row>
    <row r="1152" spans="1:18" ht="12.6" customHeight="1">
      <c r="A1152" s="31">
        <v>40051</v>
      </c>
      <c r="B1152" s="64" t="s">
        <v>84</v>
      </c>
      <c r="C1152" s="90">
        <v>5.9699999999999996E-2</v>
      </c>
      <c r="D1152" s="44" t="str">
        <f>IF(MONTH(A1152)=MONTH(A1153),"-",VLOOKUP(A1152,'F03 inputs'!$AQ$8:$AV$3003,5))</f>
        <v>-</v>
      </c>
      <c r="E1152" s="44" t="str">
        <f>IF(MONTH(A1152)=MONTH(A1153),"-",VLOOKUP(A1152,'F03 inputs'!$AQ$8:$AV$3003,6))</f>
        <v>-</v>
      </c>
      <c r="F1152" s="32">
        <f>VLOOKUP(B1152,'F03 inputs'!$AW$9:$AZ$3003,3)</f>
        <v>-6.6930470553614761E-5</v>
      </c>
      <c r="G1152" s="32">
        <f>VLOOKUP(B1152,'F03 inputs'!$AW$9:$AZ$3003,4)</f>
        <v>-6.6729408099184753E-5</v>
      </c>
      <c r="I1152" s="32">
        <f t="shared" si="102"/>
        <v>2.8872672456338073E-2</v>
      </c>
      <c r="J1152" s="32">
        <f t="shared" si="103"/>
        <v>8.857267245633807E-2</v>
      </c>
      <c r="K1152" s="88">
        <f t="shared" si="104"/>
        <v>9.0533952032852749E-2</v>
      </c>
      <c r="M1152" s="32">
        <f t="shared" si="105"/>
        <v>2.9294828228558792E-2</v>
      </c>
      <c r="N1152" s="32">
        <f t="shared" si="106"/>
        <v>8.8994828228558781E-2</v>
      </c>
      <c r="O1152" s="43">
        <f t="shared" si="107"/>
        <v>9.0974848091416316E-2</v>
      </c>
      <c r="Q1152" s="78"/>
      <c r="R1152" s="75"/>
    </row>
    <row r="1153" spans="1:18" ht="12.6" customHeight="1">
      <c r="A1153" s="31">
        <v>40052</v>
      </c>
      <c r="B1153" s="64" t="s">
        <v>84</v>
      </c>
      <c r="C1153" s="90">
        <v>5.9000000000000004E-2</v>
      </c>
      <c r="D1153" s="44" t="str">
        <f>IF(MONTH(A1153)=MONTH(A1154),"-",VLOOKUP(A1153,'F03 inputs'!$AQ$8:$AV$3003,5))</f>
        <v>-</v>
      </c>
      <c r="E1153" s="44" t="str">
        <f>IF(MONTH(A1153)=MONTH(A1154),"-",VLOOKUP(A1153,'F03 inputs'!$AQ$8:$AV$3003,6))</f>
        <v>-</v>
      </c>
      <c r="F1153" s="32">
        <f>VLOOKUP(B1153,'F03 inputs'!$AW$9:$AZ$3003,3)</f>
        <v>-6.6930470553614761E-5</v>
      </c>
      <c r="G1153" s="32">
        <f>VLOOKUP(B1153,'F03 inputs'!$AW$9:$AZ$3003,4)</f>
        <v>-6.6729408099184753E-5</v>
      </c>
      <c r="I1153" s="32">
        <f t="shared" si="102"/>
        <v>2.880574198578446E-2</v>
      </c>
      <c r="J1153" s="32">
        <f t="shared" si="103"/>
        <v>8.7805741985784461E-2</v>
      </c>
      <c r="K1153" s="88">
        <f t="shared" si="104"/>
        <v>8.9733204067202754E-2</v>
      </c>
      <c r="M1153" s="32">
        <f t="shared" si="105"/>
        <v>2.9228098820459607E-2</v>
      </c>
      <c r="N1153" s="32">
        <f t="shared" si="106"/>
        <v>8.8228098820459608E-2</v>
      </c>
      <c r="O1153" s="43">
        <f t="shared" si="107"/>
        <v>9.0174148175828028E-2</v>
      </c>
      <c r="Q1153" s="78"/>
      <c r="R1153" s="75"/>
    </row>
    <row r="1154" spans="1:18" ht="12.6" customHeight="1">
      <c r="A1154" s="31">
        <v>40053</v>
      </c>
      <c r="B1154" s="64" t="s">
        <v>84</v>
      </c>
      <c r="C1154" s="90">
        <v>6.0049999999999999E-2</v>
      </c>
      <c r="D1154" s="44" t="str">
        <f>IF(MONTH(A1154)=MONTH(A1155),"-",VLOOKUP(A1154,'F03 inputs'!$AQ$8:$AV$3003,5))</f>
        <v>-</v>
      </c>
      <c r="E1154" s="44" t="str">
        <f>IF(MONTH(A1154)=MONTH(A1155),"-",VLOOKUP(A1154,'F03 inputs'!$AQ$8:$AV$3003,6))</f>
        <v>-</v>
      </c>
      <c r="F1154" s="32">
        <f>VLOOKUP(B1154,'F03 inputs'!$AW$9:$AZ$3003,3)</f>
        <v>-6.6930470553614761E-5</v>
      </c>
      <c r="G1154" s="32">
        <f>VLOOKUP(B1154,'F03 inputs'!$AW$9:$AZ$3003,4)</f>
        <v>-6.6729408099184753E-5</v>
      </c>
      <c r="I1154" s="32">
        <f t="shared" si="102"/>
        <v>2.8738811515230847E-2</v>
      </c>
      <c r="J1154" s="32">
        <f t="shared" si="103"/>
        <v>8.8788811515230853E-2</v>
      </c>
      <c r="K1154" s="88">
        <f t="shared" si="104"/>
        <v>9.0759674777802557E-2</v>
      </c>
      <c r="M1154" s="32">
        <f t="shared" si="105"/>
        <v>2.9161369412360423E-2</v>
      </c>
      <c r="N1154" s="32">
        <f t="shared" si="106"/>
        <v>8.9211369412360422E-2</v>
      </c>
      <c r="O1154" s="43">
        <f t="shared" si="107"/>
        <v>9.1201036520467627E-2</v>
      </c>
      <c r="Q1154" s="78"/>
      <c r="R1154" s="75"/>
    </row>
    <row r="1155" spans="1:18" ht="12.6" customHeight="1">
      <c r="A1155" s="31">
        <v>40056</v>
      </c>
      <c r="B1155" s="64" t="s">
        <v>84</v>
      </c>
      <c r="C1155" s="90">
        <v>5.9950000000000003E-2</v>
      </c>
      <c r="D1155" s="44">
        <f>IF(MONTH(A1155)=MONTH(A1156),"-",VLOOKUP(A1155,'F03 inputs'!$AQ$8:$AV$3003,5))</f>
        <v>2.8671881044677203E-2</v>
      </c>
      <c r="E1155" s="44">
        <f>IF(MONTH(A1155)=MONTH(A1156),"-",VLOOKUP(A1155,'F03 inputs'!$AQ$8:$AV$3003,6))</f>
        <v>2.9094640004261232E-2</v>
      </c>
      <c r="F1155" s="32">
        <f>VLOOKUP(B1155,'F03 inputs'!$AW$9:$AZ$3003,3)</f>
        <v>-6.6930470553614761E-5</v>
      </c>
      <c r="G1155" s="32">
        <f>VLOOKUP(B1155,'F03 inputs'!$AW$9:$AZ$3003,4)</f>
        <v>-6.6729408099184753E-5</v>
      </c>
      <c r="I1155" s="32">
        <f t="shared" si="102"/>
        <v>2.8671881044677203E-2</v>
      </c>
      <c r="J1155" s="32">
        <f t="shared" si="103"/>
        <v>8.8621881044677206E-2</v>
      </c>
      <c r="K1155" s="88">
        <f t="shared" si="104"/>
        <v>9.0585340494651279E-2</v>
      </c>
      <c r="M1155" s="32">
        <f t="shared" si="105"/>
        <v>2.9094640004261232E-2</v>
      </c>
      <c r="N1155" s="32">
        <f t="shared" si="106"/>
        <v>8.9044640004261238E-2</v>
      </c>
      <c r="O1155" s="43">
        <f t="shared" si="107"/>
        <v>9.1026876982633231E-2</v>
      </c>
      <c r="Q1155" s="78"/>
      <c r="R1155" s="75"/>
    </row>
    <row r="1156" spans="1:18" ht="12.6" customHeight="1">
      <c r="A1156" s="31">
        <v>40057</v>
      </c>
      <c r="B1156" s="64" t="s">
        <v>85</v>
      </c>
      <c r="C1156" s="90">
        <v>5.9249999999999997E-2</v>
      </c>
      <c r="D1156" s="44" t="str">
        <f>IF(MONTH(A1156)=MONTH(A1157),"-",VLOOKUP(A1156,'F03 inputs'!$AQ$8:$AV$3003,5))</f>
        <v>-</v>
      </c>
      <c r="E1156" s="44" t="str">
        <f>IF(MONTH(A1156)=MONTH(A1157),"-",VLOOKUP(A1156,'F03 inputs'!$AQ$8:$AV$3003,6))</f>
        <v>-</v>
      </c>
      <c r="F1156" s="32">
        <f>VLOOKUP(B1156,'F03 inputs'!$AW$9:$AZ$3003,3)</f>
        <v>-6.1666331113445529E-5</v>
      </c>
      <c r="G1156" s="32">
        <f>VLOOKUP(B1156,'F03 inputs'!$AW$9:$AZ$3003,4)</f>
        <v>-4.4351371643713514E-5</v>
      </c>
      <c r="I1156" s="32">
        <f t="shared" si="102"/>
        <v>2.8610214713563759E-2</v>
      </c>
      <c r="J1156" s="32">
        <f t="shared" si="103"/>
        <v>8.7860214713563756E-2</v>
      </c>
      <c r="K1156" s="88">
        <f t="shared" si="104"/>
        <v>8.9790069045942333E-2</v>
      </c>
      <c r="M1156" s="32">
        <f t="shared" si="105"/>
        <v>2.9050288632617518E-2</v>
      </c>
      <c r="N1156" s="32">
        <f t="shared" si="106"/>
        <v>8.8300288632617518E-2</v>
      </c>
      <c r="O1156" s="43">
        <f t="shared" si="107"/>
        <v>9.0249523875768567E-2</v>
      </c>
      <c r="Q1156" s="78"/>
      <c r="R1156" s="75"/>
    </row>
    <row r="1157" spans="1:18" ht="12.6" customHeight="1">
      <c r="A1157" s="31">
        <v>40058</v>
      </c>
      <c r="B1157" s="64" t="s">
        <v>85</v>
      </c>
      <c r="C1157" s="90">
        <v>5.9749999999999998E-2</v>
      </c>
      <c r="D1157" s="44" t="str">
        <f>IF(MONTH(A1157)=MONTH(A1158),"-",VLOOKUP(A1157,'F03 inputs'!$AQ$8:$AV$3003,5))</f>
        <v>-</v>
      </c>
      <c r="E1157" s="44" t="str">
        <f>IF(MONTH(A1157)=MONTH(A1158),"-",VLOOKUP(A1157,'F03 inputs'!$AQ$8:$AV$3003,6))</f>
        <v>-</v>
      </c>
      <c r="F1157" s="32">
        <f>VLOOKUP(B1157,'F03 inputs'!$AW$9:$AZ$3003,3)</f>
        <v>-6.1666331113445529E-5</v>
      </c>
      <c r="G1157" s="32">
        <f>VLOOKUP(B1157,'F03 inputs'!$AW$9:$AZ$3003,4)</f>
        <v>-4.4351371643713514E-5</v>
      </c>
      <c r="I1157" s="32">
        <f t="shared" si="102"/>
        <v>2.8548548382450314E-2</v>
      </c>
      <c r="J1157" s="32">
        <f t="shared" si="103"/>
        <v>8.8298548382450312E-2</v>
      </c>
      <c r="K1157" s="88">
        <f t="shared" si="104"/>
        <v>9.0247706794062132E-2</v>
      </c>
      <c r="M1157" s="32">
        <f t="shared" si="105"/>
        <v>2.9005937260973804E-2</v>
      </c>
      <c r="N1157" s="32">
        <f t="shared" si="106"/>
        <v>8.8755937260973805E-2</v>
      </c>
      <c r="O1157" s="43">
        <f t="shared" si="107"/>
        <v>9.0725341360742062E-2</v>
      </c>
      <c r="Q1157" s="78"/>
      <c r="R1157" s="75"/>
    </row>
    <row r="1158" spans="1:18" ht="12.6" customHeight="1">
      <c r="A1158" s="31">
        <v>40059</v>
      </c>
      <c r="B1158" s="64" t="s">
        <v>85</v>
      </c>
      <c r="C1158" s="90">
        <v>5.9699999999999996E-2</v>
      </c>
      <c r="D1158" s="44" t="str">
        <f>IF(MONTH(A1158)=MONTH(A1159),"-",VLOOKUP(A1158,'F03 inputs'!$AQ$8:$AV$3003,5))</f>
        <v>-</v>
      </c>
      <c r="E1158" s="44" t="str">
        <f>IF(MONTH(A1158)=MONTH(A1159),"-",VLOOKUP(A1158,'F03 inputs'!$AQ$8:$AV$3003,6))</f>
        <v>-</v>
      </c>
      <c r="F1158" s="32">
        <f>VLOOKUP(B1158,'F03 inputs'!$AW$9:$AZ$3003,3)</f>
        <v>-6.1666331113445529E-5</v>
      </c>
      <c r="G1158" s="32">
        <f>VLOOKUP(B1158,'F03 inputs'!$AW$9:$AZ$3003,4)</f>
        <v>-4.4351371643713514E-5</v>
      </c>
      <c r="I1158" s="32">
        <f t="shared" ref="I1158:I1221" si="108">IF(D1158&lt;&gt;"-",D1158,I1157+F1158)</f>
        <v>2.848688205133687E-2</v>
      </c>
      <c r="J1158" s="32">
        <f t="shared" ref="J1158:J1221" si="109">C1158+I1158</f>
        <v>8.8186882051336873E-2</v>
      </c>
      <c r="K1158" s="88">
        <f t="shared" ref="K1158:K1221" si="110">EFFECT(J1158,2)</f>
        <v>9.0131113592820888E-2</v>
      </c>
      <c r="M1158" s="32">
        <f t="shared" ref="M1158:M1221" si="111">IF(E1158&lt;&gt;"-",E1158,M1157+G1158)</f>
        <v>2.896158588933009E-2</v>
      </c>
      <c r="N1158" s="32">
        <f t="shared" ref="N1158:N1221" si="112">C1158+M1158</f>
        <v>8.8661585889330083E-2</v>
      </c>
      <c r="O1158" s="43">
        <f t="shared" ref="O1158:O1221" si="113">EFFECT(N1158,2)</f>
        <v>9.0626805092432816E-2</v>
      </c>
      <c r="Q1158" s="78"/>
      <c r="R1158" s="75"/>
    </row>
    <row r="1159" spans="1:18" ht="12.6" customHeight="1">
      <c r="A1159" s="31">
        <v>40060</v>
      </c>
      <c r="B1159" s="64" t="s">
        <v>85</v>
      </c>
      <c r="C1159" s="90">
        <v>6.055E-2</v>
      </c>
      <c r="D1159" s="44" t="str">
        <f>IF(MONTH(A1159)=MONTH(A1160),"-",VLOOKUP(A1159,'F03 inputs'!$AQ$8:$AV$3003,5))</f>
        <v>-</v>
      </c>
      <c r="E1159" s="44" t="str">
        <f>IF(MONTH(A1159)=MONTH(A1160),"-",VLOOKUP(A1159,'F03 inputs'!$AQ$8:$AV$3003,6))</f>
        <v>-</v>
      </c>
      <c r="F1159" s="32">
        <f>VLOOKUP(B1159,'F03 inputs'!$AW$9:$AZ$3003,3)</f>
        <v>-6.1666331113445529E-5</v>
      </c>
      <c r="G1159" s="32">
        <f>VLOOKUP(B1159,'F03 inputs'!$AW$9:$AZ$3003,4)</f>
        <v>-4.4351371643713514E-5</v>
      </c>
      <c r="I1159" s="32">
        <f t="shared" si="108"/>
        <v>2.8425215720223426E-2</v>
      </c>
      <c r="J1159" s="32">
        <f t="shared" si="109"/>
        <v>8.8975215720223433E-2</v>
      </c>
      <c r="K1159" s="88">
        <f t="shared" si="110"/>
        <v>9.0954362973338476E-2</v>
      </c>
      <c r="M1159" s="32">
        <f t="shared" si="111"/>
        <v>2.8917234517686376E-2</v>
      </c>
      <c r="N1159" s="32">
        <f t="shared" si="112"/>
        <v>8.9467234517686373E-2</v>
      </c>
      <c r="O1159" s="43">
        <f t="shared" si="113"/>
        <v>9.1468331030747141E-2</v>
      </c>
      <c r="Q1159" s="78"/>
      <c r="R1159" s="75"/>
    </row>
    <row r="1160" spans="1:18" ht="12.6" customHeight="1">
      <c r="A1160" s="31">
        <v>40063</v>
      </c>
      <c r="B1160" s="64" t="s">
        <v>85</v>
      </c>
      <c r="C1160" s="90">
        <v>6.1050000000000007E-2</v>
      </c>
      <c r="D1160" s="44" t="str">
        <f>IF(MONTH(A1160)=MONTH(A1161),"-",VLOOKUP(A1160,'F03 inputs'!$AQ$8:$AV$3003,5))</f>
        <v>-</v>
      </c>
      <c r="E1160" s="44" t="str">
        <f>IF(MONTH(A1160)=MONTH(A1161),"-",VLOOKUP(A1160,'F03 inputs'!$AQ$8:$AV$3003,6))</f>
        <v>-</v>
      </c>
      <c r="F1160" s="32">
        <f>VLOOKUP(B1160,'F03 inputs'!$AW$9:$AZ$3003,3)</f>
        <v>-6.1666331113445529E-5</v>
      </c>
      <c r="G1160" s="32">
        <f>VLOOKUP(B1160,'F03 inputs'!$AW$9:$AZ$3003,4)</f>
        <v>-4.4351371643713514E-5</v>
      </c>
      <c r="I1160" s="32">
        <f t="shared" si="108"/>
        <v>2.8363549389109982E-2</v>
      </c>
      <c r="J1160" s="32">
        <f t="shared" si="109"/>
        <v>8.9413549389109989E-2</v>
      </c>
      <c r="K1160" s="88">
        <f t="shared" si="110"/>
        <v>9.1412245092699962E-2</v>
      </c>
      <c r="M1160" s="32">
        <f t="shared" si="111"/>
        <v>2.8872883146042663E-2</v>
      </c>
      <c r="N1160" s="32">
        <f t="shared" si="112"/>
        <v>8.9922883146042673E-2</v>
      </c>
      <c r="O1160" s="43">
        <f t="shared" si="113"/>
        <v>9.1944414374366845E-2</v>
      </c>
      <c r="Q1160" s="78"/>
      <c r="R1160" s="75"/>
    </row>
    <row r="1161" spans="1:18" ht="12.6" customHeight="1">
      <c r="A1161" s="31">
        <v>40064</v>
      </c>
      <c r="B1161" s="64" t="s">
        <v>85</v>
      </c>
      <c r="C1161" s="90">
        <v>6.0350000000000001E-2</v>
      </c>
      <c r="D1161" s="44" t="str">
        <f>IF(MONTH(A1161)=MONTH(A1162),"-",VLOOKUP(A1161,'F03 inputs'!$AQ$8:$AV$3003,5))</f>
        <v>-</v>
      </c>
      <c r="E1161" s="44" t="str">
        <f>IF(MONTH(A1161)=MONTH(A1162),"-",VLOOKUP(A1161,'F03 inputs'!$AQ$8:$AV$3003,6))</f>
        <v>-</v>
      </c>
      <c r="F1161" s="32">
        <f>VLOOKUP(B1161,'F03 inputs'!$AW$9:$AZ$3003,3)</f>
        <v>-6.1666331113445529E-5</v>
      </c>
      <c r="G1161" s="32">
        <f>VLOOKUP(B1161,'F03 inputs'!$AW$9:$AZ$3003,4)</f>
        <v>-4.4351371643713514E-5</v>
      </c>
      <c r="I1161" s="32">
        <f t="shared" si="108"/>
        <v>2.8301883057996538E-2</v>
      </c>
      <c r="J1161" s="32">
        <f t="shared" si="109"/>
        <v>8.8651883057996539E-2</v>
      </c>
      <c r="K1161" s="88">
        <f t="shared" si="110"/>
        <v>9.0616672150428679E-2</v>
      </c>
      <c r="M1161" s="32">
        <f t="shared" si="111"/>
        <v>2.8828531774398949E-2</v>
      </c>
      <c r="N1161" s="32">
        <f t="shared" si="112"/>
        <v>8.9178531774398953E-2</v>
      </c>
      <c r="O1161" s="43">
        <f t="shared" si="113"/>
        <v>9.1166734406758598E-2</v>
      </c>
      <c r="Q1161" s="78"/>
      <c r="R1161" s="75"/>
    </row>
    <row r="1162" spans="1:18" ht="12.6" customHeight="1">
      <c r="A1162" s="31">
        <v>40065</v>
      </c>
      <c r="B1162" s="64" t="s">
        <v>85</v>
      </c>
      <c r="C1162" s="90">
        <v>5.9950000000000003E-2</v>
      </c>
      <c r="D1162" s="44" t="str">
        <f>IF(MONTH(A1162)=MONTH(A1163),"-",VLOOKUP(A1162,'F03 inputs'!$AQ$8:$AV$3003,5))</f>
        <v>-</v>
      </c>
      <c r="E1162" s="44" t="str">
        <f>IF(MONTH(A1162)=MONTH(A1163),"-",VLOOKUP(A1162,'F03 inputs'!$AQ$8:$AV$3003,6))</f>
        <v>-</v>
      </c>
      <c r="F1162" s="32">
        <f>VLOOKUP(B1162,'F03 inputs'!$AW$9:$AZ$3003,3)</f>
        <v>-6.1666331113445529E-5</v>
      </c>
      <c r="G1162" s="32">
        <f>VLOOKUP(B1162,'F03 inputs'!$AW$9:$AZ$3003,4)</f>
        <v>-4.4351371643713514E-5</v>
      </c>
      <c r="I1162" s="32">
        <f t="shared" si="108"/>
        <v>2.8240216726883094E-2</v>
      </c>
      <c r="J1162" s="32">
        <f t="shared" si="109"/>
        <v>8.8190216726883097E-2</v>
      </c>
      <c r="K1162" s="88">
        <f t="shared" si="110"/>
        <v>9.0134595308466681E-2</v>
      </c>
      <c r="M1162" s="32">
        <f t="shared" si="111"/>
        <v>2.8784180402755235E-2</v>
      </c>
      <c r="N1162" s="32">
        <f t="shared" si="112"/>
        <v>8.8734180402755242E-2</v>
      </c>
      <c r="O1162" s="43">
        <f t="shared" si="113"/>
        <v>9.0702619095692327E-2</v>
      </c>
      <c r="Q1162" s="78"/>
      <c r="R1162" s="75"/>
    </row>
    <row r="1163" spans="1:18" ht="12.6" customHeight="1">
      <c r="A1163" s="31">
        <v>40066</v>
      </c>
      <c r="B1163" s="64" t="s">
        <v>85</v>
      </c>
      <c r="C1163" s="90">
        <v>6.0250000000000005E-2</v>
      </c>
      <c r="D1163" s="44" t="str">
        <f>IF(MONTH(A1163)=MONTH(A1164),"-",VLOOKUP(A1163,'F03 inputs'!$AQ$8:$AV$3003,5))</f>
        <v>-</v>
      </c>
      <c r="E1163" s="44" t="str">
        <f>IF(MONTH(A1163)=MONTH(A1164),"-",VLOOKUP(A1163,'F03 inputs'!$AQ$8:$AV$3003,6))</f>
        <v>-</v>
      </c>
      <c r="F1163" s="32">
        <f>VLOOKUP(B1163,'F03 inputs'!$AW$9:$AZ$3003,3)</f>
        <v>-6.1666331113445529E-5</v>
      </c>
      <c r="G1163" s="32">
        <f>VLOOKUP(B1163,'F03 inputs'!$AW$9:$AZ$3003,4)</f>
        <v>-4.4351371643713514E-5</v>
      </c>
      <c r="I1163" s="32">
        <f t="shared" si="108"/>
        <v>2.817855039576965E-2</v>
      </c>
      <c r="J1163" s="32">
        <f t="shared" si="109"/>
        <v>8.8428550395769662E-2</v>
      </c>
      <c r="K1163" s="88">
        <f t="shared" si="110"/>
        <v>9.0383452527044161E-2</v>
      </c>
      <c r="M1163" s="32">
        <f t="shared" si="111"/>
        <v>2.8739829031111521E-2</v>
      </c>
      <c r="N1163" s="32">
        <f t="shared" si="112"/>
        <v>8.8989829031111523E-2</v>
      </c>
      <c r="O1163" s="43">
        <f t="shared" si="113"/>
        <v>9.0969626448858198E-2</v>
      </c>
      <c r="Q1163" s="78"/>
      <c r="R1163" s="75"/>
    </row>
    <row r="1164" spans="1:18" ht="12.6" customHeight="1">
      <c r="A1164" s="31">
        <v>40067</v>
      </c>
      <c r="B1164" s="64" t="s">
        <v>85</v>
      </c>
      <c r="C1164" s="90">
        <v>5.9200000000000003E-2</v>
      </c>
      <c r="D1164" s="44" t="str">
        <f>IF(MONTH(A1164)=MONTH(A1165),"-",VLOOKUP(A1164,'F03 inputs'!$AQ$8:$AV$3003,5))</f>
        <v>-</v>
      </c>
      <c r="E1164" s="44" t="str">
        <f>IF(MONTH(A1164)=MONTH(A1165),"-",VLOOKUP(A1164,'F03 inputs'!$AQ$8:$AV$3003,6))</f>
        <v>-</v>
      </c>
      <c r="F1164" s="32">
        <f>VLOOKUP(B1164,'F03 inputs'!$AW$9:$AZ$3003,3)</f>
        <v>-6.1666331113445529E-5</v>
      </c>
      <c r="G1164" s="32">
        <f>VLOOKUP(B1164,'F03 inputs'!$AW$9:$AZ$3003,4)</f>
        <v>-4.4351371643713514E-5</v>
      </c>
      <c r="I1164" s="32">
        <f t="shared" si="108"/>
        <v>2.8116884064656206E-2</v>
      </c>
      <c r="J1164" s="32">
        <f t="shared" si="109"/>
        <v>8.7316884064656208E-2</v>
      </c>
      <c r="K1164" s="88">
        <f t="shared" si="110"/>
        <v>8.9222943625346218E-2</v>
      </c>
      <c r="M1164" s="32">
        <f t="shared" si="111"/>
        <v>2.8695477659467807E-2</v>
      </c>
      <c r="N1164" s="32">
        <f t="shared" si="112"/>
        <v>8.7895477659467813E-2</v>
      </c>
      <c r="O1164" s="43">
        <f t="shared" si="113"/>
        <v>8.9826881407714554E-2</v>
      </c>
      <c r="Q1164" s="78"/>
      <c r="R1164" s="75"/>
    </row>
    <row r="1165" spans="1:18" ht="12.6" customHeight="1">
      <c r="A1165" s="31">
        <v>40070</v>
      </c>
      <c r="B1165" s="64" t="s">
        <v>85</v>
      </c>
      <c r="C1165" s="90">
        <v>5.9150000000000001E-2</v>
      </c>
      <c r="D1165" s="44" t="str">
        <f>IF(MONTH(A1165)=MONTH(A1166),"-",VLOOKUP(A1165,'F03 inputs'!$AQ$8:$AV$3003,5))</f>
        <v>-</v>
      </c>
      <c r="E1165" s="44" t="str">
        <f>IF(MONTH(A1165)=MONTH(A1166),"-",VLOOKUP(A1165,'F03 inputs'!$AQ$8:$AV$3003,6))</f>
        <v>-</v>
      </c>
      <c r="F1165" s="32">
        <f>VLOOKUP(B1165,'F03 inputs'!$AW$9:$AZ$3003,3)</f>
        <v>-6.1666331113445529E-5</v>
      </c>
      <c r="G1165" s="32">
        <f>VLOOKUP(B1165,'F03 inputs'!$AW$9:$AZ$3003,4)</f>
        <v>-4.4351371643713514E-5</v>
      </c>
      <c r="I1165" s="32">
        <f t="shared" si="108"/>
        <v>2.8055217733542762E-2</v>
      </c>
      <c r="J1165" s="32">
        <f t="shared" si="109"/>
        <v>8.7205217733542756E-2</v>
      </c>
      <c r="K1165" s="88">
        <f t="shared" si="110"/>
        <v>8.9106405233531305E-2</v>
      </c>
      <c r="M1165" s="32">
        <f t="shared" si="111"/>
        <v>2.8651126287824093E-2</v>
      </c>
      <c r="N1165" s="32">
        <f t="shared" si="112"/>
        <v>8.7801126287824091E-2</v>
      </c>
      <c r="O1165" s="43">
        <f t="shared" si="113"/>
        <v>8.9728385732176674E-2</v>
      </c>
      <c r="Q1165" s="78"/>
      <c r="R1165" s="75"/>
    </row>
    <row r="1166" spans="1:18" ht="12.6" customHeight="1">
      <c r="A1166" s="31">
        <v>40071</v>
      </c>
      <c r="B1166" s="64" t="s">
        <v>85</v>
      </c>
      <c r="C1166" s="90">
        <v>5.9000000000000004E-2</v>
      </c>
      <c r="D1166" s="44" t="str">
        <f>IF(MONTH(A1166)=MONTH(A1167),"-",VLOOKUP(A1166,'F03 inputs'!$AQ$8:$AV$3003,5))</f>
        <v>-</v>
      </c>
      <c r="E1166" s="44" t="str">
        <f>IF(MONTH(A1166)=MONTH(A1167),"-",VLOOKUP(A1166,'F03 inputs'!$AQ$8:$AV$3003,6))</f>
        <v>-</v>
      </c>
      <c r="F1166" s="32">
        <f>VLOOKUP(B1166,'F03 inputs'!$AW$9:$AZ$3003,3)</f>
        <v>-6.1666331113445529E-5</v>
      </c>
      <c r="G1166" s="32">
        <f>VLOOKUP(B1166,'F03 inputs'!$AW$9:$AZ$3003,4)</f>
        <v>-4.4351371643713514E-5</v>
      </c>
      <c r="I1166" s="32">
        <f t="shared" si="108"/>
        <v>2.7993551402429317E-2</v>
      </c>
      <c r="J1166" s="32">
        <f t="shared" si="109"/>
        <v>8.6993551402429314E-2</v>
      </c>
      <c r="K1166" s="88">
        <f t="shared" si="110"/>
        <v>8.8885520898830839E-2</v>
      </c>
      <c r="M1166" s="32">
        <f t="shared" si="111"/>
        <v>2.860677491618038E-2</v>
      </c>
      <c r="N1166" s="32">
        <f t="shared" si="112"/>
        <v>8.760677491618038E-2</v>
      </c>
      <c r="O1166" s="43">
        <f t="shared" si="113"/>
        <v>8.9525511668983704E-2</v>
      </c>
      <c r="Q1166" s="78"/>
      <c r="R1166" s="75"/>
    </row>
    <row r="1167" spans="1:18" ht="12.6" customHeight="1">
      <c r="A1167" s="31">
        <v>40072</v>
      </c>
      <c r="B1167" s="64" t="s">
        <v>85</v>
      </c>
      <c r="C1167" s="90">
        <v>5.9299999999999999E-2</v>
      </c>
      <c r="D1167" s="44" t="str">
        <f>IF(MONTH(A1167)=MONTH(A1168),"-",VLOOKUP(A1167,'F03 inputs'!$AQ$8:$AV$3003,5))</f>
        <v>-</v>
      </c>
      <c r="E1167" s="44" t="str">
        <f>IF(MONTH(A1167)=MONTH(A1168),"-",VLOOKUP(A1167,'F03 inputs'!$AQ$8:$AV$3003,6))</f>
        <v>-</v>
      </c>
      <c r="F1167" s="32">
        <f>VLOOKUP(B1167,'F03 inputs'!$AW$9:$AZ$3003,3)</f>
        <v>-6.1666331113445529E-5</v>
      </c>
      <c r="G1167" s="32">
        <f>VLOOKUP(B1167,'F03 inputs'!$AW$9:$AZ$3003,4)</f>
        <v>-4.4351371643713514E-5</v>
      </c>
      <c r="I1167" s="32">
        <f t="shared" si="108"/>
        <v>2.7931885071315873E-2</v>
      </c>
      <c r="J1167" s="32">
        <f t="shared" si="109"/>
        <v>8.7231885071315879E-2</v>
      </c>
      <c r="K1167" s="88">
        <f t="shared" si="110"/>
        <v>8.9134235514589655E-2</v>
      </c>
      <c r="M1167" s="32">
        <f t="shared" si="111"/>
        <v>2.8562423544536666E-2</v>
      </c>
      <c r="N1167" s="32">
        <f t="shared" si="112"/>
        <v>8.7862423544536661E-2</v>
      </c>
      <c r="O1167" s="43">
        <f t="shared" si="113"/>
        <v>8.9792374912316619E-2</v>
      </c>
      <c r="Q1167" s="78"/>
      <c r="R1167" s="75"/>
    </row>
    <row r="1168" spans="1:18" ht="12.6" customHeight="1">
      <c r="A1168" s="31">
        <v>40073</v>
      </c>
      <c r="B1168" s="64" t="s">
        <v>85</v>
      </c>
      <c r="C1168" s="90">
        <v>6.0250000000000005E-2</v>
      </c>
      <c r="D1168" s="44" t="str">
        <f>IF(MONTH(A1168)=MONTH(A1169),"-",VLOOKUP(A1168,'F03 inputs'!$AQ$8:$AV$3003,5))</f>
        <v>-</v>
      </c>
      <c r="E1168" s="44" t="str">
        <f>IF(MONTH(A1168)=MONTH(A1169),"-",VLOOKUP(A1168,'F03 inputs'!$AQ$8:$AV$3003,6))</f>
        <v>-</v>
      </c>
      <c r="F1168" s="32">
        <f>VLOOKUP(B1168,'F03 inputs'!$AW$9:$AZ$3003,3)</f>
        <v>-6.1666331113445529E-5</v>
      </c>
      <c r="G1168" s="32">
        <f>VLOOKUP(B1168,'F03 inputs'!$AW$9:$AZ$3003,4)</f>
        <v>-4.4351371643713514E-5</v>
      </c>
      <c r="I1168" s="32">
        <f t="shared" si="108"/>
        <v>2.7870218740202429E-2</v>
      </c>
      <c r="J1168" s="32">
        <f t="shared" si="109"/>
        <v>8.8120218740202427E-2</v>
      </c>
      <c r="K1168" s="88">
        <f t="shared" si="110"/>
        <v>9.0061511977907571E-2</v>
      </c>
      <c r="M1168" s="32">
        <f t="shared" si="111"/>
        <v>2.8518072172892952E-2</v>
      </c>
      <c r="N1168" s="32">
        <f t="shared" si="112"/>
        <v>8.8768072172892953E-2</v>
      </c>
      <c r="O1168" s="43">
        <f t="shared" si="113"/>
        <v>9.0738014832215885E-2</v>
      </c>
      <c r="Q1168" s="78"/>
      <c r="R1168" s="75"/>
    </row>
    <row r="1169" spans="1:18" ht="12.6" customHeight="1">
      <c r="A1169" s="31">
        <v>40074</v>
      </c>
      <c r="B1169" s="64" t="s">
        <v>85</v>
      </c>
      <c r="C1169" s="90">
        <v>5.96E-2</v>
      </c>
      <c r="D1169" s="44" t="str">
        <f>IF(MONTH(A1169)=MONTH(A1170),"-",VLOOKUP(A1169,'F03 inputs'!$AQ$8:$AV$3003,5))</f>
        <v>-</v>
      </c>
      <c r="E1169" s="44" t="str">
        <f>IF(MONTH(A1169)=MONTH(A1170),"-",VLOOKUP(A1169,'F03 inputs'!$AQ$8:$AV$3003,6))</f>
        <v>-</v>
      </c>
      <c r="F1169" s="32">
        <f>VLOOKUP(B1169,'F03 inputs'!$AW$9:$AZ$3003,3)</f>
        <v>-6.1666331113445529E-5</v>
      </c>
      <c r="G1169" s="32">
        <f>VLOOKUP(B1169,'F03 inputs'!$AW$9:$AZ$3003,4)</f>
        <v>-4.4351371643713514E-5</v>
      </c>
      <c r="I1169" s="32">
        <f t="shared" si="108"/>
        <v>2.7808552409088985E-2</v>
      </c>
      <c r="J1169" s="32">
        <f t="shared" si="109"/>
        <v>8.7408552409088985E-2</v>
      </c>
      <c r="K1169" s="88">
        <f t="shared" si="110"/>
        <v>8.9318616167652243E-2</v>
      </c>
      <c r="M1169" s="32">
        <f t="shared" si="111"/>
        <v>2.8473720801249238E-2</v>
      </c>
      <c r="N1169" s="32">
        <f t="shared" si="112"/>
        <v>8.8073720801249242E-2</v>
      </c>
      <c r="O1169" s="43">
        <f t="shared" si="113"/>
        <v>9.0012965875193585E-2</v>
      </c>
      <c r="Q1169" s="78"/>
      <c r="R1169" s="75"/>
    </row>
    <row r="1170" spans="1:18" ht="12.6" customHeight="1">
      <c r="A1170" s="31">
        <v>40077</v>
      </c>
      <c r="B1170" s="64" t="s">
        <v>85</v>
      </c>
      <c r="C1170" s="90">
        <v>5.985E-2</v>
      </c>
      <c r="D1170" s="44" t="str">
        <f>IF(MONTH(A1170)=MONTH(A1171),"-",VLOOKUP(A1170,'F03 inputs'!$AQ$8:$AV$3003,5))</f>
        <v>-</v>
      </c>
      <c r="E1170" s="44" t="str">
        <f>IF(MONTH(A1170)=MONTH(A1171),"-",VLOOKUP(A1170,'F03 inputs'!$AQ$8:$AV$3003,6))</f>
        <v>-</v>
      </c>
      <c r="F1170" s="32">
        <f>VLOOKUP(B1170,'F03 inputs'!$AW$9:$AZ$3003,3)</f>
        <v>-6.1666331113445529E-5</v>
      </c>
      <c r="G1170" s="32">
        <f>VLOOKUP(B1170,'F03 inputs'!$AW$9:$AZ$3003,4)</f>
        <v>-4.4351371643713514E-5</v>
      </c>
      <c r="I1170" s="32">
        <f t="shared" si="108"/>
        <v>2.7746886077975541E-2</v>
      </c>
      <c r="J1170" s="32">
        <f t="shared" si="109"/>
        <v>8.7596886077975541E-2</v>
      </c>
      <c r="K1170" s="88">
        <f t="shared" si="110"/>
        <v>8.9515189690615005E-2</v>
      </c>
      <c r="M1170" s="32">
        <f t="shared" si="111"/>
        <v>2.8429369429605524E-2</v>
      </c>
      <c r="N1170" s="32">
        <f t="shared" si="112"/>
        <v>8.8279369429605528E-2</v>
      </c>
      <c r="O1170" s="43">
        <f t="shared" si="113"/>
        <v>9.0227681196327847E-2</v>
      </c>
      <c r="Q1170" s="78"/>
      <c r="R1170" s="75"/>
    </row>
    <row r="1171" spans="1:18" ht="12.6" customHeight="1">
      <c r="A1171" s="31">
        <v>40078</v>
      </c>
      <c r="B1171" s="64" t="s">
        <v>85</v>
      </c>
      <c r="C1171" s="90">
        <v>0.06</v>
      </c>
      <c r="D1171" s="44" t="str">
        <f>IF(MONTH(A1171)=MONTH(A1172),"-",VLOOKUP(A1171,'F03 inputs'!$AQ$8:$AV$3003,5))</f>
        <v>-</v>
      </c>
      <c r="E1171" s="44" t="str">
        <f>IF(MONTH(A1171)=MONTH(A1172),"-",VLOOKUP(A1171,'F03 inputs'!$AQ$8:$AV$3003,6))</f>
        <v>-</v>
      </c>
      <c r="F1171" s="32">
        <f>VLOOKUP(B1171,'F03 inputs'!$AW$9:$AZ$3003,3)</f>
        <v>-6.1666331113445529E-5</v>
      </c>
      <c r="G1171" s="32">
        <f>VLOOKUP(B1171,'F03 inputs'!$AW$9:$AZ$3003,4)</f>
        <v>-4.4351371643713514E-5</v>
      </c>
      <c r="I1171" s="32">
        <f t="shared" si="108"/>
        <v>2.7685219746862097E-2</v>
      </c>
      <c r="J1171" s="32">
        <f t="shared" si="109"/>
        <v>8.7685219746862095E-2</v>
      </c>
      <c r="K1171" s="88">
        <f t="shared" si="110"/>
        <v>8.9607394187375844E-2</v>
      </c>
      <c r="M1171" s="32">
        <f t="shared" si="111"/>
        <v>2.838501805796181E-2</v>
      </c>
      <c r="N1171" s="32">
        <f t="shared" si="112"/>
        <v>8.8385018057961812E-2</v>
      </c>
      <c r="O1171" s="43">
        <f t="shared" si="113"/>
        <v>9.0337995912238567E-2</v>
      </c>
      <c r="Q1171" s="78"/>
      <c r="R1171" s="75"/>
    </row>
    <row r="1172" spans="1:18" ht="12.6" customHeight="1">
      <c r="A1172" s="31">
        <v>40079</v>
      </c>
      <c r="B1172" s="64" t="s">
        <v>85</v>
      </c>
      <c r="C1172" s="90">
        <v>6.0299999999999999E-2</v>
      </c>
      <c r="D1172" s="44" t="str">
        <f>IF(MONTH(A1172)=MONTH(A1173),"-",VLOOKUP(A1172,'F03 inputs'!$AQ$8:$AV$3003,5))</f>
        <v>-</v>
      </c>
      <c r="E1172" s="44" t="str">
        <f>IF(MONTH(A1172)=MONTH(A1173),"-",VLOOKUP(A1172,'F03 inputs'!$AQ$8:$AV$3003,6))</f>
        <v>-</v>
      </c>
      <c r="F1172" s="32">
        <f>VLOOKUP(B1172,'F03 inputs'!$AW$9:$AZ$3003,3)</f>
        <v>-6.1666331113445529E-5</v>
      </c>
      <c r="G1172" s="32">
        <f>VLOOKUP(B1172,'F03 inputs'!$AW$9:$AZ$3003,4)</f>
        <v>-4.4351371643713514E-5</v>
      </c>
      <c r="I1172" s="32">
        <f t="shared" si="108"/>
        <v>2.7623553415748653E-2</v>
      </c>
      <c r="J1172" s="32">
        <f t="shared" si="109"/>
        <v>8.7923553415748645E-2</v>
      </c>
      <c r="K1172" s="88">
        <f t="shared" si="110"/>
        <v>8.9856191227061677E-2</v>
      </c>
      <c r="M1172" s="32">
        <f t="shared" si="111"/>
        <v>2.8340666686318097E-2</v>
      </c>
      <c r="N1172" s="32">
        <f t="shared" si="112"/>
        <v>8.8640666686318093E-2</v>
      </c>
      <c r="O1172" s="43">
        <f t="shared" si="113"/>
        <v>9.0604958633966781E-2</v>
      </c>
      <c r="Q1172" s="78"/>
      <c r="R1172" s="75"/>
    </row>
    <row r="1173" spans="1:18" ht="12.6" customHeight="1">
      <c r="A1173" s="31">
        <v>40080</v>
      </c>
      <c r="B1173" s="64" t="s">
        <v>85</v>
      </c>
      <c r="C1173" s="90">
        <v>5.9950000000000003E-2</v>
      </c>
      <c r="D1173" s="44" t="str">
        <f>IF(MONTH(A1173)=MONTH(A1174),"-",VLOOKUP(A1173,'F03 inputs'!$AQ$8:$AV$3003,5))</f>
        <v>-</v>
      </c>
      <c r="E1173" s="44" t="str">
        <f>IF(MONTH(A1173)=MONTH(A1174),"-",VLOOKUP(A1173,'F03 inputs'!$AQ$8:$AV$3003,6))</f>
        <v>-</v>
      </c>
      <c r="F1173" s="32">
        <f>VLOOKUP(B1173,'F03 inputs'!$AW$9:$AZ$3003,3)</f>
        <v>-6.1666331113445529E-5</v>
      </c>
      <c r="G1173" s="32">
        <f>VLOOKUP(B1173,'F03 inputs'!$AW$9:$AZ$3003,4)</f>
        <v>-4.4351371643713514E-5</v>
      </c>
      <c r="I1173" s="32">
        <f t="shared" si="108"/>
        <v>2.7561887084635209E-2</v>
      </c>
      <c r="J1173" s="32">
        <f t="shared" si="109"/>
        <v>8.7511887084635212E-2</v>
      </c>
      <c r="K1173" s="88">
        <f t="shared" si="110"/>
        <v>8.9426469679913634E-2</v>
      </c>
      <c r="M1173" s="32">
        <f t="shared" si="111"/>
        <v>2.8296315314674383E-2</v>
      </c>
      <c r="N1173" s="32">
        <f t="shared" si="112"/>
        <v>8.8246315314674389E-2</v>
      </c>
      <c r="O1173" s="43">
        <f t="shared" si="113"/>
        <v>9.0193168356328401E-2</v>
      </c>
      <c r="Q1173" s="78"/>
      <c r="R1173" s="75"/>
    </row>
    <row r="1174" spans="1:18" ht="12.6" customHeight="1">
      <c r="A1174" s="31">
        <v>40081</v>
      </c>
      <c r="B1174" s="64" t="s">
        <v>85</v>
      </c>
      <c r="C1174" s="90">
        <v>5.9350000000000007E-2</v>
      </c>
      <c r="D1174" s="44" t="str">
        <f>IF(MONTH(A1174)=MONTH(A1175),"-",VLOOKUP(A1174,'F03 inputs'!$AQ$8:$AV$3003,5))</f>
        <v>-</v>
      </c>
      <c r="E1174" s="44" t="str">
        <f>IF(MONTH(A1174)=MONTH(A1175),"-",VLOOKUP(A1174,'F03 inputs'!$AQ$8:$AV$3003,6))</f>
        <v>-</v>
      </c>
      <c r="F1174" s="32">
        <f>VLOOKUP(B1174,'F03 inputs'!$AW$9:$AZ$3003,3)</f>
        <v>-6.1666331113445529E-5</v>
      </c>
      <c r="G1174" s="32">
        <f>VLOOKUP(B1174,'F03 inputs'!$AW$9:$AZ$3003,4)</f>
        <v>-4.4351371643713514E-5</v>
      </c>
      <c r="I1174" s="32">
        <f t="shared" si="108"/>
        <v>2.7500220753521765E-2</v>
      </c>
      <c r="J1174" s="32">
        <f t="shared" si="109"/>
        <v>8.6850220753521779E-2</v>
      </c>
      <c r="K1174" s="88">
        <f t="shared" si="110"/>
        <v>8.8735960964755556E-2</v>
      </c>
      <c r="M1174" s="32">
        <f t="shared" si="111"/>
        <v>2.8251963943030669E-2</v>
      </c>
      <c r="N1174" s="32">
        <f t="shared" si="112"/>
        <v>8.7601963943030672E-2</v>
      </c>
      <c r="O1174" s="43">
        <f t="shared" si="113"/>
        <v>8.9520489964699523E-2</v>
      </c>
      <c r="Q1174" s="78"/>
      <c r="R1174" s="75"/>
    </row>
    <row r="1175" spans="1:18" ht="12.6" customHeight="1">
      <c r="A1175" s="31">
        <v>40084</v>
      </c>
      <c r="B1175" s="64" t="s">
        <v>85</v>
      </c>
      <c r="C1175" s="90">
        <v>5.8799999999999998E-2</v>
      </c>
      <c r="D1175" s="44" t="str">
        <f>IF(MONTH(A1175)=MONTH(A1176),"-",VLOOKUP(A1175,'F03 inputs'!$AQ$8:$AV$3003,5))</f>
        <v>-</v>
      </c>
      <c r="E1175" s="44" t="str">
        <f>IF(MONTH(A1175)=MONTH(A1176),"-",VLOOKUP(A1175,'F03 inputs'!$AQ$8:$AV$3003,6))</f>
        <v>-</v>
      </c>
      <c r="F1175" s="32">
        <f>VLOOKUP(B1175,'F03 inputs'!$AW$9:$AZ$3003,3)</f>
        <v>-6.1666331113445529E-5</v>
      </c>
      <c r="G1175" s="32">
        <f>VLOOKUP(B1175,'F03 inputs'!$AW$9:$AZ$3003,4)</f>
        <v>-4.4351371643713514E-5</v>
      </c>
      <c r="I1175" s="32">
        <f t="shared" si="108"/>
        <v>2.7438554422408321E-2</v>
      </c>
      <c r="J1175" s="32">
        <f t="shared" si="109"/>
        <v>8.6238554422408326E-2</v>
      </c>
      <c r="K1175" s="88">
        <f t="shared" si="110"/>
        <v>8.8097826489624831E-2</v>
      </c>
      <c r="M1175" s="32">
        <f t="shared" si="111"/>
        <v>2.8207612571386955E-2</v>
      </c>
      <c r="N1175" s="32">
        <f t="shared" si="112"/>
        <v>8.700761257138695E-2</v>
      </c>
      <c r="O1175" s="43">
        <f t="shared" si="113"/>
        <v>8.8900193732729837E-2</v>
      </c>
      <c r="Q1175" s="78"/>
      <c r="R1175" s="75"/>
    </row>
    <row r="1176" spans="1:18" ht="12.6" customHeight="1">
      <c r="A1176" s="31">
        <v>40085</v>
      </c>
      <c r="B1176" s="64" t="s">
        <v>85</v>
      </c>
      <c r="C1176" s="90">
        <v>5.9350000000000007E-2</v>
      </c>
      <c r="D1176" s="44" t="str">
        <f>IF(MONTH(A1176)=MONTH(A1177),"-",VLOOKUP(A1176,'F03 inputs'!$AQ$8:$AV$3003,5))</f>
        <v>-</v>
      </c>
      <c r="E1176" s="44" t="str">
        <f>IF(MONTH(A1176)=MONTH(A1177),"-",VLOOKUP(A1176,'F03 inputs'!$AQ$8:$AV$3003,6))</f>
        <v>-</v>
      </c>
      <c r="F1176" s="32">
        <f>VLOOKUP(B1176,'F03 inputs'!$AW$9:$AZ$3003,3)</f>
        <v>-6.1666331113445529E-5</v>
      </c>
      <c r="G1176" s="32">
        <f>VLOOKUP(B1176,'F03 inputs'!$AW$9:$AZ$3003,4)</f>
        <v>-4.4351371643713514E-5</v>
      </c>
      <c r="I1176" s="32">
        <f t="shared" si="108"/>
        <v>2.7376888091294876E-2</v>
      </c>
      <c r="J1176" s="32">
        <f t="shared" si="109"/>
        <v>8.672688809129489E-2</v>
      </c>
      <c r="K1176" s="88">
        <f t="shared" si="110"/>
        <v>8.8607276370794796E-2</v>
      </c>
      <c r="M1176" s="32">
        <f t="shared" si="111"/>
        <v>2.8163261199743241E-2</v>
      </c>
      <c r="N1176" s="32">
        <f t="shared" si="112"/>
        <v>8.7513261199743245E-2</v>
      </c>
      <c r="O1176" s="43">
        <f t="shared" si="113"/>
        <v>8.9427903921196705E-2</v>
      </c>
      <c r="Q1176" s="78"/>
      <c r="R1176" s="75"/>
    </row>
    <row r="1177" spans="1:18" ht="12.6" customHeight="1">
      <c r="A1177" s="31">
        <v>40086</v>
      </c>
      <c r="B1177" s="64" t="s">
        <v>85</v>
      </c>
      <c r="C1177" s="90">
        <v>6.055E-2</v>
      </c>
      <c r="D1177" s="44">
        <f>IF(MONTH(A1177)=MONTH(A1178),"-",VLOOKUP(A1177,'F03 inputs'!$AQ$8:$AV$3003,5))</f>
        <v>2.7315221760181401E-2</v>
      </c>
      <c r="E1177" s="44">
        <f>IF(MONTH(A1177)=MONTH(A1178),"-",VLOOKUP(A1177,'F03 inputs'!$AQ$8:$AV$3003,6))</f>
        <v>2.8118909828099534E-2</v>
      </c>
      <c r="F1177" s="32">
        <f>VLOOKUP(B1177,'F03 inputs'!$AW$9:$AZ$3003,3)</f>
        <v>-6.1666331113445529E-5</v>
      </c>
      <c r="G1177" s="32">
        <f>VLOOKUP(B1177,'F03 inputs'!$AW$9:$AZ$3003,4)</f>
        <v>-4.4351371643713514E-5</v>
      </c>
      <c r="I1177" s="32">
        <f t="shared" si="108"/>
        <v>2.7315221760181401E-2</v>
      </c>
      <c r="J1177" s="32">
        <f t="shared" si="109"/>
        <v>8.7865221760181397E-2</v>
      </c>
      <c r="K1177" s="88">
        <f t="shared" si="110"/>
        <v>8.9795296058922558E-2</v>
      </c>
      <c r="M1177" s="32">
        <f t="shared" si="111"/>
        <v>2.8118909828099534E-2</v>
      </c>
      <c r="N1177" s="32">
        <f t="shared" si="112"/>
        <v>8.8668909828099537E-2</v>
      </c>
      <c r="O1177" s="43">
        <f t="shared" si="113"/>
        <v>9.0634453720625618E-2</v>
      </c>
      <c r="Q1177" s="78"/>
      <c r="R1177" s="75"/>
    </row>
    <row r="1178" spans="1:18" ht="12.6" customHeight="1">
      <c r="A1178" s="31">
        <v>40087</v>
      </c>
      <c r="B1178" s="64" t="s">
        <v>86</v>
      </c>
      <c r="C1178" s="90">
        <v>5.9699999999999996E-2</v>
      </c>
      <c r="D1178" s="44" t="str">
        <f>IF(MONTH(A1178)=MONTH(A1179),"-",VLOOKUP(A1178,'F03 inputs'!$AQ$8:$AV$3003,5))</f>
        <v>-</v>
      </c>
      <c r="E1178" s="44" t="str">
        <f>IF(MONTH(A1178)=MONTH(A1179),"-",VLOOKUP(A1178,'F03 inputs'!$AQ$8:$AV$3003,6))</f>
        <v>-</v>
      </c>
      <c r="F1178" s="32">
        <f>VLOOKUP(B1178,'F03 inputs'!$AW$9:$AZ$3003,3)</f>
        <v>2.6519145885523878E-6</v>
      </c>
      <c r="G1178" s="32">
        <f>VLOOKUP(B1178,'F03 inputs'!$AW$9:$AZ$3003,4)</f>
        <v>-1.4415339141876715E-6</v>
      </c>
      <c r="I1178" s="32">
        <f t="shared" si="108"/>
        <v>2.7317873674769955E-2</v>
      </c>
      <c r="J1178" s="32">
        <f t="shared" si="109"/>
        <v>8.7017873674769958E-2</v>
      </c>
      <c r="K1178" s="88">
        <f t="shared" si="110"/>
        <v>8.8910901259489306E-2</v>
      </c>
      <c r="M1178" s="32">
        <f t="shared" si="111"/>
        <v>2.8117468294185346E-2</v>
      </c>
      <c r="N1178" s="32">
        <f t="shared" si="112"/>
        <v>8.7817468294185339E-2</v>
      </c>
      <c r="O1178" s="43">
        <f t="shared" si="113"/>
        <v>8.9745445228585519E-2</v>
      </c>
      <c r="Q1178" s="78"/>
      <c r="R1178" s="75"/>
    </row>
    <row r="1179" spans="1:18" ht="12.6" customHeight="1">
      <c r="A1179" s="31">
        <v>40088</v>
      </c>
      <c r="B1179" s="64" t="s">
        <v>86</v>
      </c>
      <c r="C1179" s="90">
        <v>5.8049999999999997E-2</v>
      </c>
      <c r="D1179" s="44" t="str">
        <f>IF(MONTH(A1179)=MONTH(A1180),"-",VLOOKUP(A1179,'F03 inputs'!$AQ$8:$AV$3003,5))</f>
        <v>-</v>
      </c>
      <c r="E1179" s="44" t="str">
        <f>IF(MONTH(A1179)=MONTH(A1180),"-",VLOOKUP(A1179,'F03 inputs'!$AQ$8:$AV$3003,6))</f>
        <v>-</v>
      </c>
      <c r="F1179" s="32">
        <f>VLOOKUP(B1179,'F03 inputs'!$AW$9:$AZ$3003,3)</f>
        <v>2.6519145885523878E-6</v>
      </c>
      <c r="G1179" s="32">
        <f>VLOOKUP(B1179,'F03 inputs'!$AW$9:$AZ$3003,4)</f>
        <v>-1.4415339141876715E-6</v>
      </c>
      <c r="I1179" s="32">
        <f t="shared" si="108"/>
        <v>2.7320525589358508E-2</v>
      </c>
      <c r="J1179" s="32">
        <f t="shared" si="109"/>
        <v>8.5370525589358509E-2</v>
      </c>
      <c r="K1179" s="88">
        <f t="shared" si="110"/>
        <v>8.7192557249209157E-2</v>
      </c>
      <c r="M1179" s="32">
        <f t="shared" si="111"/>
        <v>2.8116026760271157E-2</v>
      </c>
      <c r="N1179" s="32">
        <f t="shared" si="112"/>
        <v>8.6166026760271158E-2</v>
      </c>
      <c r="O1179" s="43">
        <f t="shared" si="113"/>
        <v>8.8022172802184162E-2</v>
      </c>
      <c r="Q1179" s="78"/>
      <c r="R1179" s="75"/>
    </row>
    <row r="1180" spans="1:18" ht="12.6" customHeight="1">
      <c r="A1180" s="31">
        <v>40092</v>
      </c>
      <c r="B1180" s="64" t="s">
        <v>86</v>
      </c>
      <c r="C1180" s="90">
        <v>5.8449999999999995E-2</v>
      </c>
      <c r="D1180" s="44" t="str">
        <f>IF(MONTH(A1180)=MONTH(A1181),"-",VLOOKUP(A1180,'F03 inputs'!$AQ$8:$AV$3003,5))</f>
        <v>-</v>
      </c>
      <c r="E1180" s="44" t="str">
        <f>IF(MONTH(A1180)=MONTH(A1181),"-",VLOOKUP(A1180,'F03 inputs'!$AQ$8:$AV$3003,6))</f>
        <v>-</v>
      </c>
      <c r="F1180" s="32">
        <f>VLOOKUP(B1180,'F03 inputs'!$AW$9:$AZ$3003,3)</f>
        <v>2.6519145885523878E-6</v>
      </c>
      <c r="G1180" s="32">
        <f>VLOOKUP(B1180,'F03 inputs'!$AW$9:$AZ$3003,4)</f>
        <v>-1.4415339141876715E-6</v>
      </c>
      <c r="I1180" s="32">
        <f t="shared" si="108"/>
        <v>2.7323177503947062E-2</v>
      </c>
      <c r="J1180" s="32">
        <f t="shared" si="109"/>
        <v>8.5773177503947057E-2</v>
      </c>
      <c r="K1180" s="88">
        <f t="shared" si="110"/>
        <v>8.7612436998728116E-2</v>
      </c>
      <c r="M1180" s="32">
        <f t="shared" si="111"/>
        <v>2.8114585226356969E-2</v>
      </c>
      <c r="N1180" s="32">
        <f t="shared" si="112"/>
        <v>8.656458522635696E-2</v>
      </c>
      <c r="O1180" s="43">
        <f t="shared" si="113"/>
        <v>8.8437942080209497E-2</v>
      </c>
      <c r="Q1180" s="78"/>
      <c r="R1180" s="75"/>
    </row>
    <row r="1181" spans="1:18" ht="12.6" customHeight="1">
      <c r="A1181" s="31">
        <v>40093</v>
      </c>
      <c r="B1181" s="64" t="s">
        <v>86</v>
      </c>
      <c r="C1181" s="90">
        <v>5.8299999999999998E-2</v>
      </c>
      <c r="D1181" s="44" t="str">
        <f>IF(MONTH(A1181)=MONTH(A1182),"-",VLOOKUP(A1181,'F03 inputs'!$AQ$8:$AV$3003,5))</f>
        <v>-</v>
      </c>
      <c r="E1181" s="44" t="str">
        <f>IF(MONTH(A1181)=MONTH(A1182),"-",VLOOKUP(A1181,'F03 inputs'!$AQ$8:$AV$3003,6))</f>
        <v>-</v>
      </c>
      <c r="F1181" s="32">
        <f>VLOOKUP(B1181,'F03 inputs'!$AW$9:$AZ$3003,3)</f>
        <v>2.6519145885523878E-6</v>
      </c>
      <c r="G1181" s="32">
        <f>VLOOKUP(B1181,'F03 inputs'!$AW$9:$AZ$3003,4)</f>
        <v>-1.4415339141876715E-6</v>
      </c>
      <c r="I1181" s="32">
        <f t="shared" si="108"/>
        <v>2.7325829418535615E-2</v>
      </c>
      <c r="J1181" s="32">
        <f t="shared" si="109"/>
        <v>8.5625829418535609E-2</v>
      </c>
      <c r="K1181" s="88">
        <f t="shared" si="110"/>
        <v>8.7458775084438445E-2</v>
      </c>
      <c r="M1181" s="32">
        <f t="shared" si="111"/>
        <v>2.811314369244278E-2</v>
      </c>
      <c r="N1181" s="32">
        <f t="shared" si="112"/>
        <v>8.6413143692442781E-2</v>
      </c>
      <c r="O1181" s="43">
        <f t="shared" si="113"/>
        <v>8.8279951543145385E-2</v>
      </c>
      <c r="Q1181" s="78"/>
      <c r="R1181" s="75"/>
    </row>
    <row r="1182" spans="1:18" ht="12.6" customHeight="1">
      <c r="A1182" s="31">
        <v>40094</v>
      </c>
      <c r="B1182" s="64" t="s">
        <v>86</v>
      </c>
      <c r="C1182" s="90">
        <v>5.9200000000000003E-2</v>
      </c>
      <c r="D1182" s="44" t="str">
        <f>IF(MONTH(A1182)=MONTH(A1183),"-",VLOOKUP(A1182,'F03 inputs'!$AQ$8:$AV$3003,5))</f>
        <v>-</v>
      </c>
      <c r="E1182" s="44" t="str">
        <f>IF(MONTH(A1182)=MONTH(A1183),"-",VLOOKUP(A1182,'F03 inputs'!$AQ$8:$AV$3003,6))</f>
        <v>-</v>
      </c>
      <c r="F1182" s="32">
        <f>VLOOKUP(B1182,'F03 inputs'!$AW$9:$AZ$3003,3)</f>
        <v>2.6519145885523878E-6</v>
      </c>
      <c r="G1182" s="32">
        <f>VLOOKUP(B1182,'F03 inputs'!$AW$9:$AZ$3003,4)</f>
        <v>-1.4415339141876715E-6</v>
      </c>
      <c r="I1182" s="32">
        <f t="shared" si="108"/>
        <v>2.7328481333124169E-2</v>
      </c>
      <c r="J1182" s="32">
        <f t="shared" si="109"/>
        <v>8.6528481333124171E-2</v>
      </c>
      <c r="K1182" s="88">
        <f t="shared" si="110"/>
        <v>8.8400275853578236E-2</v>
      </c>
      <c r="M1182" s="32">
        <f t="shared" si="111"/>
        <v>2.8111702158528592E-2</v>
      </c>
      <c r="N1182" s="32">
        <f t="shared" si="112"/>
        <v>8.7311702158528598E-2</v>
      </c>
      <c r="O1182" s="43">
        <f t="shared" si="113"/>
        <v>8.9217535491983746E-2</v>
      </c>
      <c r="Q1182" s="78"/>
      <c r="R1182" s="75"/>
    </row>
    <row r="1183" spans="1:18" ht="12.6" customHeight="1">
      <c r="A1183" s="31">
        <v>40095</v>
      </c>
      <c r="B1183" s="64" t="s">
        <v>86</v>
      </c>
      <c r="C1183" s="90">
        <v>5.8799999999999998E-2</v>
      </c>
      <c r="D1183" s="44" t="str">
        <f>IF(MONTH(A1183)=MONTH(A1184),"-",VLOOKUP(A1183,'F03 inputs'!$AQ$8:$AV$3003,5))</f>
        <v>-</v>
      </c>
      <c r="E1183" s="44" t="str">
        <f>IF(MONTH(A1183)=MONTH(A1184),"-",VLOOKUP(A1183,'F03 inputs'!$AQ$8:$AV$3003,6))</f>
        <v>-</v>
      </c>
      <c r="F1183" s="32">
        <f>VLOOKUP(B1183,'F03 inputs'!$AW$9:$AZ$3003,3)</f>
        <v>2.6519145885523878E-6</v>
      </c>
      <c r="G1183" s="32">
        <f>VLOOKUP(B1183,'F03 inputs'!$AW$9:$AZ$3003,4)</f>
        <v>-1.4415339141876715E-6</v>
      </c>
      <c r="I1183" s="32">
        <f t="shared" si="108"/>
        <v>2.7331133247712722E-2</v>
      </c>
      <c r="J1183" s="32">
        <f t="shared" si="109"/>
        <v>8.6131133247712724E-2</v>
      </c>
      <c r="K1183" s="88">
        <f t="shared" si="110"/>
        <v>8.7985776276346739E-2</v>
      </c>
      <c r="M1183" s="32">
        <f t="shared" si="111"/>
        <v>2.8110260624614403E-2</v>
      </c>
      <c r="N1183" s="32">
        <f t="shared" si="112"/>
        <v>8.6910260624614405E-2</v>
      </c>
      <c r="O1183" s="43">
        <f t="shared" si="113"/>
        <v>8.8798608975074078E-2</v>
      </c>
      <c r="Q1183" s="78"/>
      <c r="R1183" s="75"/>
    </row>
    <row r="1184" spans="1:18" ht="12.6" customHeight="1">
      <c r="A1184" s="31">
        <v>40098</v>
      </c>
      <c r="B1184" s="64" t="s">
        <v>86</v>
      </c>
      <c r="C1184" s="90">
        <v>0.06</v>
      </c>
      <c r="D1184" s="44" t="str">
        <f>IF(MONTH(A1184)=MONTH(A1185),"-",VLOOKUP(A1184,'F03 inputs'!$AQ$8:$AV$3003,5))</f>
        <v>-</v>
      </c>
      <c r="E1184" s="44" t="str">
        <f>IF(MONTH(A1184)=MONTH(A1185),"-",VLOOKUP(A1184,'F03 inputs'!$AQ$8:$AV$3003,6))</f>
        <v>-</v>
      </c>
      <c r="F1184" s="32">
        <f>VLOOKUP(B1184,'F03 inputs'!$AW$9:$AZ$3003,3)</f>
        <v>2.6519145885523878E-6</v>
      </c>
      <c r="G1184" s="32">
        <f>VLOOKUP(B1184,'F03 inputs'!$AW$9:$AZ$3003,4)</f>
        <v>-1.4415339141876715E-6</v>
      </c>
      <c r="I1184" s="32">
        <f t="shared" si="108"/>
        <v>2.7333785162301276E-2</v>
      </c>
      <c r="J1184" s="32">
        <f t="shared" si="109"/>
        <v>8.7333785162301281E-2</v>
      </c>
      <c r="K1184" s="88">
        <f t="shared" si="110"/>
        <v>8.924058266999535E-2</v>
      </c>
      <c r="M1184" s="32">
        <f t="shared" si="111"/>
        <v>2.8108819090700215E-2</v>
      </c>
      <c r="N1184" s="32">
        <f t="shared" si="112"/>
        <v>8.8108819090700216E-2</v>
      </c>
      <c r="O1184" s="43">
        <f t="shared" si="113"/>
        <v>9.0049610091089693E-2</v>
      </c>
      <c r="Q1184" s="78"/>
      <c r="R1184" s="75"/>
    </row>
    <row r="1185" spans="1:18" ht="12.6" customHeight="1">
      <c r="A1185" s="31">
        <v>40099</v>
      </c>
      <c r="B1185" s="64" t="s">
        <v>86</v>
      </c>
      <c r="C1185" s="90">
        <v>5.985E-2</v>
      </c>
      <c r="D1185" s="44" t="str">
        <f>IF(MONTH(A1185)=MONTH(A1186),"-",VLOOKUP(A1185,'F03 inputs'!$AQ$8:$AV$3003,5))</f>
        <v>-</v>
      </c>
      <c r="E1185" s="44" t="str">
        <f>IF(MONTH(A1185)=MONTH(A1186),"-",VLOOKUP(A1185,'F03 inputs'!$AQ$8:$AV$3003,6))</f>
        <v>-</v>
      </c>
      <c r="F1185" s="32">
        <f>VLOOKUP(B1185,'F03 inputs'!$AW$9:$AZ$3003,3)</f>
        <v>2.6519145885523878E-6</v>
      </c>
      <c r="G1185" s="32">
        <f>VLOOKUP(B1185,'F03 inputs'!$AW$9:$AZ$3003,4)</f>
        <v>-1.4415339141876715E-6</v>
      </c>
      <c r="I1185" s="32">
        <f t="shared" si="108"/>
        <v>2.7336437076889829E-2</v>
      </c>
      <c r="J1185" s="32">
        <f t="shared" si="109"/>
        <v>8.7186437076889833E-2</v>
      </c>
      <c r="K1185" s="88">
        <f t="shared" si="110"/>
        <v>8.9086805779430289E-2</v>
      </c>
      <c r="M1185" s="32">
        <f t="shared" si="111"/>
        <v>2.8107377556786026E-2</v>
      </c>
      <c r="N1185" s="32">
        <f t="shared" si="112"/>
        <v>8.7957377556786023E-2</v>
      </c>
      <c r="O1185" s="43">
        <f t="shared" si="113"/>
        <v>8.9891502623452801E-2</v>
      </c>
      <c r="Q1185" s="78"/>
      <c r="R1185" s="75"/>
    </row>
    <row r="1186" spans="1:18" ht="12.6" customHeight="1">
      <c r="A1186" s="31">
        <v>40100</v>
      </c>
      <c r="B1186" s="64" t="s">
        <v>86</v>
      </c>
      <c r="C1186" s="90">
        <v>6.0350000000000001E-2</v>
      </c>
      <c r="D1186" s="44" t="str">
        <f>IF(MONTH(A1186)=MONTH(A1187),"-",VLOOKUP(A1186,'F03 inputs'!$AQ$8:$AV$3003,5))</f>
        <v>-</v>
      </c>
      <c r="E1186" s="44" t="str">
        <f>IF(MONTH(A1186)=MONTH(A1187),"-",VLOOKUP(A1186,'F03 inputs'!$AQ$8:$AV$3003,6))</f>
        <v>-</v>
      </c>
      <c r="F1186" s="32">
        <f>VLOOKUP(B1186,'F03 inputs'!$AW$9:$AZ$3003,3)</f>
        <v>2.6519145885523878E-6</v>
      </c>
      <c r="G1186" s="32">
        <f>VLOOKUP(B1186,'F03 inputs'!$AW$9:$AZ$3003,4)</f>
        <v>-1.4415339141876715E-6</v>
      </c>
      <c r="I1186" s="32">
        <f t="shared" si="108"/>
        <v>2.7339088991478383E-2</v>
      </c>
      <c r="J1186" s="32">
        <f t="shared" si="109"/>
        <v>8.7689088991478384E-2</v>
      </c>
      <c r="K1186" s="88">
        <f t="shared" si="110"/>
        <v>8.9611433073517155E-2</v>
      </c>
      <c r="M1186" s="32">
        <f t="shared" si="111"/>
        <v>2.8105936022871838E-2</v>
      </c>
      <c r="N1186" s="32">
        <f t="shared" si="112"/>
        <v>8.8455936022871842E-2</v>
      </c>
      <c r="O1186" s="43">
        <f t="shared" si="113"/>
        <v>9.0412049177292397E-2</v>
      </c>
      <c r="Q1186" s="78"/>
      <c r="R1186" s="75"/>
    </row>
    <row r="1187" spans="1:18" ht="12.6" customHeight="1">
      <c r="A1187" s="31">
        <v>40101</v>
      </c>
      <c r="B1187" s="64" t="s">
        <v>86</v>
      </c>
      <c r="C1187" s="90">
        <v>6.2300000000000001E-2</v>
      </c>
      <c r="D1187" s="44" t="str">
        <f>IF(MONTH(A1187)=MONTH(A1188),"-",VLOOKUP(A1187,'F03 inputs'!$AQ$8:$AV$3003,5))</f>
        <v>-</v>
      </c>
      <c r="E1187" s="44" t="str">
        <f>IF(MONTH(A1187)=MONTH(A1188),"-",VLOOKUP(A1187,'F03 inputs'!$AQ$8:$AV$3003,6))</f>
        <v>-</v>
      </c>
      <c r="F1187" s="32">
        <f>VLOOKUP(B1187,'F03 inputs'!$AW$9:$AZ$3003,3)</f>
        <v>2.6519145885523878E-6</v>
      </c>
      <c r="G1187" s="32">
        <f>VLOOKUP(B1187,'F03 inputs'!$AW$9:$AZ$3003,4)</f>
        <v>-1.4415339141876715E-6</v>
      </c>
      <c r="I1187" s="32">
        <f t="shared" si="108"/>
        <v>2.7341740906066937E-2</v>
      </c>
      <c r="J1187" s="32">
        <f t="shared" si="109"/>
        <v>8.9641740906066941E-2</v>
      </c>
      <c r="K1187" s="88">
        <f t="shared" si="110"/>
        <v>9.1650651334234556E-2</v>
      </c>
      <c r="M1187" s="32">
        <f t="shared" si="111"/>
        <v>2.8104494488957649E-2</v>
      </c>
      <c r="N1187" s="32">
        <f t="shared" si="112"/>
        <v>9.0404494488957654E-2</v>
      </c>
      <c r="O1187" s="43">
        <f t="shared" si="113"/>
        <v>9.2447737644908656E-2</v>
      </c>
      <c r="Q1187" s="78"/>
      <c r="R1187" s="75"/>
    </row>
    <row r="1188" spans="1:18" ht="12.6" customHeight="1">
      <c r="A1188" s="31">
        <v>40102</v>
      </c>
      <c r="B1188" s="64" t="s">
        <v>86</v>
      </c>
      <c r="C1188" s="90">
        <v>6.2449999999999999E-2</v>
      </c>
      <c r="D1188" s="44" t="str">
        <f>IF(MONTH(A1188)=MONTH(A1189),"-",VLOOKUP(A1188,'F03 inputs'!$AQ$8:$AV$3003,5))</f>
        <v>-</v>
      </c>
      <c r="E1188" s="44" t="str">
        <f>IF(MONTH(A1188)=MONTH(A1189),"-",VLOOKUP(A1188,'F03 inputs'!$AQ$8:$AV$3003,6))</f>
        <v>-</v>
      </c>
      <c r="F1188" s="32">
        <f>VLOOKUP(B1188,'F03 inputs'!$AW$9:$AZ$3003,3)</f>
        <v>2.6519145885523878E-6</v>
      </c>
      <c r="G1188" s="32">
        <f>VLOOKUP(B1188,'F03 inputs'!$AW$9:$AZ$3003,4)</f>
        <v>-1.4415339141876715E-6</v>
      </c>
      <c r="I1188" s="32">
        <f t="shared" si="108"/>
        <v>2.734439282065549E-2</v>
      </c>
      <c r="J1188" s="32">
        <f t="shared" si="109"/>
        <v>8.9794392820655489E-2</v>
      </c>
      <c r="K1188" s="88">
        <f t="shared" si="110"/>
        <v>9.1810151066163082E-2</v>
      </c>
      <c r="M1188" s="32">
        <f t="shared" si="111"/>
        <v>2.8103052955043461E-2</v>
      </c>
      <c r="N1188" s="32">
        <f t="shared" si="112"/>
        <v>9.0553052955043456E-2</v>
      </c>
      <c r="O1188" s="43">
        <f t="shared" si="113"/>
        <v>9.2603016804913008E-2</v>
      </c>
      <c r="Q1188" s="78"/>
      <c r="R1188" s="75"/>
    </row>
    <row r="1189" spans="1:18" ht="12.6" customHeight="1">
      <c r="A1189" s="31">
        <v>40105</v>
      </c>
      <c r="B1189" s="64" t="s">
        <v>86</v>
      </c>
      <c r="C1189" s="90">
        <v>6.25E-2</v>
      </c>
      <c r="D1189" s="44" t="str">
        <f>IF(MONTH(A1189)=MONTH(A1190),"-",VLOOKUP(A1189,'F03 inputs'!$AQ$8:$AV$3003,5))</f>
        <v>-</v>
      </c>
      <c r="E1189" s="44" t="str">
        <f>IF(MONTH(A1189)=MONTH(A1190),"-",VLOOKUP(A1189,'F03 inputs'!$AQ$8:$AV$3003,6))</f>
        <v>-</v>
      </c>
      <c r="F1189" s="32">
        <f>VLOOKUP(B1189,'F03 inputs'!$AW$9:$AZ$3003,3)</f>
        <v>2.6519145885523878E-6</v>
      </c>
      <c r="G1189" s="32">
        <f>VLOOKUP(B1189,'F03 inputs'!$AW$9:$AZ$3003,4)</f>
        <v>-1.4415339141876715E-6</v>
      </c>
      <c r="I1189" s="32">
        <f t="shared" si="108"/>
        <v>2.7347044735244044E-2</v>
      </c>
      <c r="J1189" s="32">
        <f t="shared" si="109"/>
        <v>8.9847044735244047E-2</v>
      </c>
      <c r="K1189" s="88">
        <f t="shared" si="110"/>
        <v>9.1865167597158459E-2</v>
      </c>
      <c r="M1189" s="32">
        <f t="shared" si="111"/>
        <v>2.8101611421129272E-2</v>
      </c>
      <c r="N1189" s="32">
        <f t="shared" si="112"/>
        <v>9.0601611421129269E-2</v>
      </c>
      <c r="O1189" s="43">
        <f t="shared" si="113"/>
        <v>9.2653774419155566E-2</v>
      </c>
      <c r="Q1189" s="78"/>
      <c r="R1189" s="75"/>
    </row>
    <row r="1190" spans="1:18" ht="12.6" customHeight="1">
      <c r="A1190" s="31">
        <v>40106</v>
      </c>
      <c r="B1190" s="64" t="s">
        <v>86</v>
      </c>
      <c r="C1190" s="90">
        <v>6.225E-2</v>
      </c>
      <c r="D1190" s="44" t="str">
        <f>IF(MONTH(A1190)=MONTH(A1191),"-",VLOOKUP(A1190,'F03 inputs'!$AQ$8:$AV$3003,5))</f>
        <v>-</v>
      </c>
      <c r="E1190" s="44" t="str">
        <f>IF(MONTH(A1190)=MONTH(A1191),"-",VLOOKUP(A1190,'F03 inputs'!$AQ$8:$AV$3003,6))</f>
        <v>-</v>
      </c>
      <c r="F1190" s="32">
        <f>VLOOKUP(B1190,'F03 inputs'!$AW$9:$AZ$3003,3)</f>
        <v>2.6519145885523878E-6</v>
      </c>
      <c r="G1190" s="32">
        <f>VLOOKUP(B1190,'F03 inputs'!$AW$9:$AZ$3003,4)</f>
        <v>-1.4415339141876715E-6</v>
      </c>
      <c r="I1190" s="32">
        <f t="shared" si="108"/>
        <v>2.7349696649832597E-2</v>
      </c>
      <c r="J1190" s="32">
        <f t="shared" si="109"/>
        <v>8.9599696649832597E-2</v>
      </c>
      <c r="K1190" s="88">
        <f t="shared" si="110"/>
        <v>9.1606723059768136E-2</v>
      </c>
      <c r="M1190" s="32">
        <f t="shared" si="111"/>
        <v>2.8100169887215084E-2</v>
      </c>
      <c r="N1190" s="32">
        <f t="shared" si="112"/>
        <v>9.0350169887215087E-2</v>
      </c>
      <c r="O1190" s="43">
        <f t="shared" si="113"/>
        <v>9.2390958186877148E-2</v>
      </c>
      <c r="Q1190" s="78"/>
      <c r="R1190" s="75"/>
    </row>
    <row r="1191" spans="1:18" ht="12.6" customHeight="1">
      <c r="A1191" s="31">
        <v>40107</v>
      </c>
      <c r="B1191" s="64" t="s">
        <v>86</v>
      </c>
      <c r="C1191" s="90">
        <v>6.2100000000000002E-2</v>
      </c>
      <c r="D1191" s="44" t="str">
        <f>IF(MONTH(A1191)=MONTH(A1192),"-",VLOOKUP(A1191,'F03 inputs'!$AQ$8:$AV$3003,5))</f>
        <v>-</v>
      </c>
      <c r="E1191" s="44" t="str">
        <f>IF(MONTH(A1191)=MONTH(A1192),"-",VLOOKUP(A1191,'F03 inputs'!$AQ$8:$AV$3003,6))</f>
        <v>-</v>
      </c>
      <c r="F1191" s="32">
        <f>VLOOKUP(B1191,'F03 inputs'!$AW$9:$AZ$3003,3)</f>
        <v>2.6519145885523878E-6</v>
      </c>
      <c r="G1191" s="32">
        <f>VLOOKUP(B1191,'F03 inputs'!$AW$9:$AZ$3003,4)</f>
        <v>-1.4415339141876715E-6</v>
      </c>
      <c r="I1191" s="32">
        <f t="shared" si="108"/>
        <v>2.7352348564421151E-2</v>
      </c>
      <c r="J1191" s="32">
        <f t="shared" si="109"/>
        <v>8.945234856442115E-2</v>
      </c>
      <c r="K1191" s="88">
        <f t="shared" si="110"/>
        <v>9.1452779230343673E-2</v>
      </c>
      <c r="M1191" s="32">
        <f t="shared" si="111"/>
        <v>2.8098728353300895E-2</v>
      </c>
      <c r="N1191" s="32">
        <f t="shared" si="112"/>
        <v>9.0198728353300894E-2</v>
      </c>
      <c r="O1191" s="43">
        <f t="shared" si="113"/>
        <v>9.2232681002438976E-2</v>
      </c>
      <c r="Q1191" s="78"/>
      <c r="R1191" s="75"/>
    </row>
    <row r="1192" spans="1:18" ht="12.6" customHeight="1">
      <c r="A1192" s="31">
        <v>40108</v>
      </c>
      <c r="B1192" s="64" t="s">
        <v>86</v>
      </c>
      <c r="C1192" s="90">
        <v>6.2549999999999994E-2</v>
      </c>
      <c r="D1192" s="44" t="str">
        <f>IF(MONTH(A1192)=MONTH(A1193),"-",VLOOKUP(A1192,'F03 inputs'!$AQ$8:$AV$3003,5))</f>
        <v>-</v>
      </c>
      <c r="E1192" s="44" t="str">
        <f>IF(MONTH(A1192)=MONTH(A1193),"-",VLOOKUP(A1192,'F03 inputs'!$AQ$8:$AV$3003,6))</f>
        <v>-</v>
      </c>
      <c r="F1192" s="32">
        <f>VLOOKUP(B1192,'F03 inputs'!$AW$9:$AZ$3003,3)</f>
        <v>2.6519145885523878E-6</v>
      </c>
      <c r="G1192" s="32">
        <f>VLOOKUP(B1192,'F03 inputs'!$AW$9:$AZ$3003,4)</f>
        <v>-1.4415339141876715E-6</v>
      </c>
      <c r="I1192" s="32">
        <f t="shared" si="108"/>
        <v>2.7355000479009704E-2</v>
      </c>
      <c r="J1192" s="32">
        <f t="shared" si="109"/>
        <v>8.9905000479009706E-2</v>
      </c>
      <c r="K1192" s="88">
        <f t="shared" si="110"/>
        <v>9.1925727756792197E-2</v>
      </c>
      <c r="M1192" s="32">
        <f t="shared" si="111"/>
        <v>2.8097286819386707E-2</v>
      </c>
      <c r="N1192" s="32">
        <f t="shared" si="112"/>
        <v>9.0647286819386705E-2</v>
      </c>
      <c r="O1192" s="43">
        <f t="shared" si="113"/>
        <v>9.2701519471315663E-2</v>
      </c>
      <c r="Q1192" s="78"/>
      <c r="R1192" s="75"/>
    </row>
    <row r="1193" spans="1:18" ht="12.6" customHeight="1">
      <c r="A1193" s="31">
        <v>40109</v>
      </c>
      <c r="B1193" s="64" t="s">
        <v>86</v>
      </c>
      <c r="C1193" s="90">
        <v>6.3250000000000001E-2</v>
      </c>
      <c r="D1193" s="44" t="str">
        <f>IF(MONTH(A1193)=MONTH(A1194),"-",VLOOKUP(A1193,'F03 inputs'!$AQ$8:$AV$3003,5))</f>
        <v>-</v>
      </c>
      <c r="E1193" s="44" t="str">
        <f>IF(MONTH(A1193)=MONTH(A1194),"-",VLOOKUP(A1193,'F03 inputs'!$AQ$8:$AV$3003,6))</f>
        <v>-</v>
      </c>
      <c r="F1193" s="32">
        <f>VLOOKUP(B1193,'F03 inputs'!$AW$9:$AZ$3003,3)</f>
        <v>2.6519145885523878E-6</v>
      </c>
      <c r="G1193" s="32">
        <f>VLOOKUP(B1193,'F03 inputs'!$AW$9:$AZ$3003,4)</f>
        <v>-1.4415339141876715E-6</v>
      </c>
      <c r="I1193" s="32">
        <f t="shared" si="108"/>
        <v>2.7357652393598258E-2</v>
      </c>
      <c r="J1193" s="32">
        <f t="shared" si="109"/>
        <v>9.0607652393598262E-2</v>
      </c>
      <c r="K1193" s="88">
        <f t="shared" si="110"/>
        <v>9.2660089061668005E-2</v>
      </c>
      <c r="M1193" s="32">
        <f t="shared" si="111"/>
        <v>2.8095845285472518E-2</v>
      </c>
      <c r="N1193" s="32">
        <f t="shared" si="112"/>
        <v>9.1345845285472516E-2</v>
      </c>
      <c r="O1193" s="43">
        <f t="shared" si="113"/>
        <v>9.3431861148201678E-2</v>
      </c>
      <c r="Q1193" s="78"/>
      <c r="R1193" s="75"/>
    </row>
    <row r="1194" spans="1:18" ht="12.6" customHeight="1">
      <c r="A1194" s="31">
        <v>40112</v>
      </c>
      <c r="B1194" s="64" t="s">
        <v>86</v>
      </c>
      <c r="C1194" s="90">
        <v>6.3200000000000006E-2</v>
      </c>
      <c r="D1194" s="44" t="str">
        <f>IF(MONTH(A1194)=MONTH(A1195),"-",VLOOKUP(A1194,'F03 inputs'!$AQ$8:$AV$3003,5))</f>
        <v>-</v>
      </c>
      <c r="E1194" s="44" t="str">
        <f>IF(MONTH(A1194)=MONTH(A1195),"-",VLOOKUP(A1194,'F03 inputs'!$AQ$8:$AV$3003,6))</f>
        <v>-</v>
      </c>
      <c r="F1194" s="32">
        <f>VLOOKUP(B1194,'F03 inputs'!$AW$9:$AZ$3003,3)</f>
        <v>2.6519145885523878E-6</v>
      </c>
      <c r="G1194" s="32">
        <f>VLOOKUP(B1194,'F03 inputs'!$AW$9:$AZ$3003,4)</f>
        <v>-1.4415339141876715E-6</v>
      </c>
      <c r="I1194" s="32">
        <f t="shared" si="108"/>
        <v>2.7360304308186811E-2</v>
      </c>
      <c r="J1194" s="32">
        <f t="shared" si="109"/>
        <v>9.0560304308186818E-2</v>
      </c>
      <c r="K1194" s="88">
        <f t="shared" si="110"/>
        <v>9.2610596487284536E-2</v>
      </c>
      <c r="M1194" s="32">
        <f t="shared" si="111"/>
        <v>2.809440375155833E-2</v>
      </c>
      <c r="N1194" s="32">
        <f t="shared" si="112"/>
        <v>9.129440375155834E-2</v>
      </c>
      <c r="O1194" s="43">
        <f t="shared" si="113"/>
        <v>9.3378070790646639E-2</v>
      </c>
      <c r="Q1194" s="78"/>
      <c r="R1194" s="75"/>
    </row>
    <row r="1195" spans="1:18" ht="12.6" customHeight="1">
      <c r="A1195" s="31">
        <v>40113</v>
      </c>
      <c r="B1195" s="64" t="s">
        <v>86</v>
      </c>
      <c r="C1195" s="90">
        <v>6.2899999999999998E-2</v>
      </c>
      <c r="D1195" s="44" t="str">
        <f>IF(MONTH(A1195)=MONTH(A1196),"-",VLOOKUP(A1195,'F03 inputs'!$AQ$8:$AV$3003,5))</f>
        <v>-</v>
      </c>
      <c r="E1195" s="44" t="str">
        <f>IF(MONTH(A1195)=MONTH(A1196),"-",VLOOKUP(A1195,'F03 inputs'!$AQ$8:$AV$3003,6))</f>
        <v>-</v>
      </c>
      <c r="F1195" s="32">
        <f>VLOOKUP(B1195,'F03 inputs'!$AW$9:$AZ$3003,3)</f>
        <v>2.6519145885523878E-6</v>
      </c>
      <c r="G1195" s="32">
        <f>VLOOKUP(B1195,'F03 inputs'!$AW$9:$AZ$3003,4)</f>
        <v>-1.4415339141876715E-6</v>
      </c>
      <c r="I1195" s="32">
        <f t="shared" si="108"/>
        <v>2.7362956222775365E-2</v>
      </c>
      <c r="J1195" s="32">
        <f t="shared" si="109"/>
        <v>9.0262956222775359E-2</v>
      </c>
      <c r="K1195" s="88">
        <f t="shared" si="110"/>
        <v>9.2299806539293927E-2</v>
      </c>
      <c r="M1195" s="32">
        <f t="shared" si="111"/>
        <v>2.8092962217644141E-2</v>
      </c>
      <c r="N1195" s="32">
        <f t="shared" si="112"/>
        <v>9.0992962217644136E-2</v>
      </c>
      <c r="O1195" s="43">
        <f t="shared" si="113"/>
        <v>9.3062892010929543E-2</v>
      </c>
      <c r="Q1195" s="78"/>
      <c r="R1195" s="75"/>
    </row>
    <row r="1196" spans="1:18" ht="12.6" customHeight="1">
      <c r="A1196" s="31">
        <v>40114</v>
      </c>
      <c r="B1196" s="64" t="s">
        <v>86</v>
      </c>
      <c r="C1196" s="90">
        <v>6.2400000000000004E-2</v>
      </c>
      <c r="D1196" s="44" t="str">
        <f>IF(MONTH(A1196)=MONTH(A1197),"-",VLOOKUP(A1196,'F03 inputs'!$AQ$8:$AV$3003,5))</f>
        <v>-</v>
      </c>
      <c r="E1196" s="44" t="str">
        <f>IF(MONTH(A1196)=MONTH(A1197),"-",VLOOKUP(A1196,'F03 inputs'!$AQ$8:$AV$3003,6))</f>
        <v>-</v>
      </c>
      <c r="F1196" s="32">
        <f>VLOOKUP(B1196,'F03 inputs'!$AW$9:$AZ$3003,3)</f>
        <v>2.6519145885523878E-6</v>
      </c>
      <c r="G1196" s="32">
        <f>VLOOKUP(B1196,'F03 inputs'!$AW$9:$AZ$3003,4)</f>
        <v>-1.4415339141876715E-6</v>
      </c>
      <c r="I1196" s="32">
        <f t="shared" si="108"/>
        <v>2.7365608137363918E-2</v>
      </c>
      <c r="J1196" s="32">
        <f t="shared" si="109"/>
        <v>8.9765608137363923E-2</v>
      </c>
      <c r="K1196" s="88">
        <f t="shared" si="110"/>
        <v>9.1780074238431597E-2</v>
      </c>
      <c r="M1196" s="32">
        <f t="shared" si="111"/>
        <v>2.8091520683729953E-2</v>
      </c>
      <c r="N1196" s="32">
        <f t="shared" si="112"/>
        <v>9.0491520683729954E-2</v>
      </c>
      <c r="O1196" s="43">
        <f t="shared" si="113"/>
        <v>9.2538699512643596E-2</v>
      </c>
      <c r="Q1196" s="78"/>
      <c r="R1196" s="75"/>
    </row>
    <row r="1197" spans="1:18" ht="12.6" customHeight="1">
      <c r="A1197" s="31">
        <v>40115</v>
      </c>
      <c r="B1197" s="64" t="s">
        <v>86</v>
      </c>
      <c r="C1197" s="90">
        <v>6.1550000000000001E-2</v>
      </c>
      <c r="D1197" s="44" t="str">
        <f>IF(MONTH(A1197)=MONTH(A1198),"-",VLOOKUP(A1197,'F03 inputs'!$AQ$8:$AV$3003,5))</f>
        <v>-</v>
      </c>
      <c r="E1197" s="44" t="str">
        <f>IF(MONTH(A1197)=MONTH(A1198),"-",VLOOKUP(A1197,'F03 inputs'!$AQ$8:$AV$3003,6))</f>
        <v>-</v>
      </c>
      <c r="F1197" s="32">
        <f>VLOOKUP(B1197,'F03 inputs'!$AW$9:$AZ$3003,3)</f>
        <v>2.6519145885523878E-6</v>
      </c>
      <c r="G1197" s="32">
        <f>VLOOKUP(B1197,'F03 inputs'!$AW$9:$AZ$3003,4)</f>
        <v>-1.4415339141876715E-6</v>
      </c>
      <c r="I1197" s="32">
        <f t="shared" si="108"/>
        <v>2.7368260051952472E-2</v>
      </c>
      <c r="J1197" s="32">
        <f t="shared" si="109"/>
        <v>8.8918260051952469E-2</v>
      </c>
      <c r="K1197" s="88">
        <f t="shared" si="110"/>
        <v>9.0894874294619177E-2</v>
      </c>
      <c r="M1197" s="32">
        <f t="shared" si="111"/>
        <v>2.8090079149815764E-2</v>
      </c>
      <c r="N1197" s="32">
        <f t="shared" si="112"/>
        <v>8.9640079149815768E-2</v>
      </c>
      <c r="O1197" s="43">
        <f t="shared" si="113"/>
        <v>9.16489150973121E-2</v>
      </c>
      <c r="Q1197" s="78"/>
      <c r="R1197" s="75"/>
    </row>
    <row r="1198" spans="1:18" ht="12.6" customHeight="1">
      <c r="A1198" s="31">
        <v>40116</v>
      </c>
      <c r="B1198" s="64" t="s">
        <v>86</v>
      </c>
      <c r="C1198" s="90">
        <v>6.2E-2</v>
      </c>
      <c r="D1198" s="44">
        <f>IF(MONTH(A1198)=MONTH(A1199),"-",VLOOKUP(A1198,'F03 inputs'!$AQ$8:$AV$3003,5))</f>
        <v>2.7370911966541001E-2</v>
      </c>
      <c r="E1198" s="44">
        <f>IF(MONTH(A1198)=MONTH(A1199),"-",VLOOKUP(A1198,'F03 inputs'!$AQ$8:$AV$3003,6))</f>
        <v>2.8088637615901593E-2</v>
      </c>
      <c r="F1198" s="32">
        <f>VLOOKUP(B1198,'F03 inputs'!$AW$9:$AZ$3003,3)</f>
        <v>2.6519145885523878E-6</v>
      </c>
      <c r="G1198" s="32">
        <f>VLOOKUP(B1198,'F03 inputs'!$AW$9:$AZ$3003,4)</f>
        <v>-1.4415339141876715E-6</v>
      </c>
      <c r="I1198" s="32">
        <f t="shared" si="108"/>
        <v>2.7370911966541001E-2</v>
      </c>
      <c r="J1198" s="32">
        <f t="shared" si="109"/>
        <v>8.9370911966540997E-2</v>
      </c>
      <c r="K1198" s="88">
        <f t="shared" si="110"/>
        <v>9.1367701942973945E-2</v>
      </c>
      <c r="M1198" s="32">
        <f t="shared" si="111"/>
        <v>2.8088637615901593E-2</v>
      </c>
      <c r="N1198" s="32">
        <f t="shared" si="112"/>
        <v>9.0088637615901593E-2</v>
      </c>
      <c r="O1198" s="43">
        <f t="shared" si="113"/>
        <v>9.211762827277381E-2</v>
      </c>
      <c r="Q1198" s="78"/>
      <c r="R1198" s="75"/>
    </row>
    <row r="1199" spans="1:18" ht="12.6" customHeight="1">
      <c r="A1199" s="31">
        <v>40119</v>
      </c>
      <c r="B1199" s="64" t="s">
        <v>87</v>
      </c>
      <c r="C1199" s="90">
        <v>6.1849999999999995E-2</v>
      </c>
      <c r="D1199" s="44" t="str">
        <f>IF(MONTH(A1199)=MONTH(A1200),"-",VLOOKUP(A1199,'F03 inputs'!$AQ$8:$AV$3003,5))</f>
        <v>-</v>
      </c>
      <c r="E1199" s="44" t="str">
        <f>IF(MONTH(A1199)=MONTH(A1200),"-",VLOOKUP(A1199,'F03 inputs'!$AQ$8:$AV$3003,6))</f>
        <v>-</v>
      </c>
      <c r="F1199" s="32">
        <f>VLOOKUP(B1199,'F03 inputs'!$AW$9:$AZ$3003,3)</f>
        <v>-6.8351784994382881E-6</v>
      </c>
      <c r="G1199" s="32">
        <f>VLOOKUP(B1199,'F03 inputs'!$AW$9:$AZ$3003,4)</f>
        <v>1.2018069320655911E-6</v>
      </c>
      <c r="I1199" s="32">
        <f t="shared" si="108"/>
        <v>2.7364076788041564E-2</v>
      </c>
      <c r="J1199" s="32">
        <f t="shared" si="109"/>
        <v>8.9214076788041552E-2</v>
      </c>
      <c r="K1199" s="88">
        <f t="shared" si="110"/>
        <v>9.1203864662326994E-2</v>
      </c>
      <c r="M1199" s="32">
        <f t="shared" si="111"/>
        <v>2.8089839422833659E-2</v>
      </c>
      <c r="N1199" s="32">
        <f t="shared" si="112"/>
        <v>8.9939839422833651E-2</v>
      </c>
      <c r="O1199" s="43">
        <f t="shared" si="113"/>
        <v>9.1962133101684884E-2</v>
      </c>
      <c r="Q1199" s="78"/>
      <c r="R1199" s="75"/>
    </row>
    <row r="1200" spans="1:18" ht="12.6" customHeight="1">
      <c r="A1200" s="31">
        <v>40120</v>
      </c>
      <c r="B1200" s="64" t="s">
        <v>87</v>
      </c>
      <c r="C1200" s="90">
        <v>6.13E-2</v>
      </c>
      <c r="D1200" s="44" t="str">
        <f>IF(MONTH(A1200)=MONTH(A1201),"-",VLOOKUP(A1200,'F03 inputs'!$AQ$8:$AV$3003,5))</f>
        <v>-</v>
      </c>
      <c r="E1200" s="44" t="str">
        <f>IF(MONTH(A1200)=MONTH(A1201),"-",VLOOKUP(A1200,'F03 inputs'!$AQ$8:$AV$3003,6))</f>
        <v>-</v>
      </c>
      <c r="F1200" s="32">
        <f>VLOOKUP(B1200,'F03 inputs'!$AW$9:$AZ$3003,3)</f>
        <v>-6.8351784994382881E-6</v>
      </c>
      <c r="G1200" s="32">
        <f>VLOOKUP(B1200,'F03 inputs'!$AW$9:$AZ$3003,4)</f>
        <v>1.2018069320655911E-6</v>
      </c>
      <c r="I1200" s="32">
        <f t="shared" si="108"/>
        <v>2.7357241609542126E-2</v>
      </c>
      <c r="J1200" s="32">
        <f t="shared" si="109"/>
        <v>8.8657241609542123E-2</v>
      </c>
      <c r="K1200" s="88">
        <f t="shared" si="110"/>
        <v>9.0622268231995262E-2</v>
      </c>
      <c r="M1200" s="32">
        <f t="shared" si="111"/>
        <v>2.8091041229765724E-2</v>
      </c>
      <c r="N1200" s="32">
        <f t="shared" si="112"/>
        <v>8.9391041229765725E-2</v>
      </c>
      <c r="O1200" s="43">
        <f t="shared" si="113"/>
        <v>9.1388730792801187E-2</v>
      </c>
      <c r="Q1200" s="78"/>
      <c r="R1200" s="75"/>
    </row>
    <row r="1201" spans="1:18" ht="12.6" customHeight="1">
      <c r="A1201" s="31">
        <v>40121</v>
      </c>
      <c r="B1201" s="64" t="s">
        <v>87</v>
      </c>
      <c r="C1201" s="90">
        <v>6.2300000000000001E-2</v>
      </c>
      <c r="D1201" s="44" t="str">
        <f>IF(MONTH(A1201)=MONTH(A1202),"-",VLOOKUP(A1201,'F03 inputs'!$AQ$8:$AV$3003,5))</f>
        <v>-</v>
      </c>
      <c r="E1201" s="44" t="str">
        <f>IF(MONTH(A1201)=MONTH(A1202),"-",VLOOKUP(A1201,'F03 inputs'!$AQ$8:$AV$3003,6))</f>
        <v>-</v>
      </c>
      <c r="F1201" s="32">
        <f>VLOOKUP(B1201,'F03 inputs'!$AW$9:$AZ$3003,3)</f>
        <v>-6.8351784994382881E-6</v>
      </c>
      <c r="G1201" s="32">
        <f>VLOOKUP(B1201,'F03 inputs'!$AW$9:$AZ$3003,4)</f>
        <v>1.2018069320655911E-6</v>
      </c>
      <c r="I1201" s="32">
        <f t="shared" si="108"/>
        <v>2.7350406431042688E-2</v>
      </c>
      <c r="J1201" s="32">
        <f t="shared" si="109"/>
        <v>8.965040643104269E-2</v>
      </c>
      <c r="K1201" s="88">
        <f t="shared" si="110"/>
        <v>9.1659705274355519E-2</v>
      </c>
      <c r="M1201" s="32">
        <f t="shared" si="111"/>
        <v>2.809224303669779E-2</v>
      </c>
      <c r="N1201" s="32">
        <f t="shared" si="112"/>
        <v>9.0392243036697795E-2</v>
      </c>
      <c r="O1201" s="43">
        <f t="shared" si="113"/>
        <v>9.2434932436999295E-2</v>
      </c>
      <c r="Q1201" s="78"/>
      <c r="R1201" s="75"/>
    </row>
    <row r="1202" spans="1:18" ht="12.6" customHeight="1">
      <c r="A1202" s="31">
        <v>40122</v>
      </c>
      <c r="B1202" s="64" t="s">
        <v>87</v>
      </c>
      <c r="C1202" s="90">
        <v>6.25E-2</v>
      </c>
      <c r="D1202" s="44" t="str">
        <f>IF(MONTH(A1202)=MONTH(A1203),"-",VLOOKUP(A1202,'F03 inputs'!$AQ$8:$AV$3003,5))</f>
        <v>-</v>
      </c>
      <c r="E1202" s="44" t="str">
        <f>IF(MONTH(A1202)=MONTH(A1203),"-",VLOOKUP(A1202,'F03 inputs'!$AQ$8:$AV$3003,6))</f>
        <v>-</v>
      </c>
      <c r="F1202" s="32">
        <f>VLOOKUP(B1202,'F03 inputs'!$AW$9:$AZ$3003,3)</f>
        <v>-6.8351784994382881E-6</v>
      </c>
      <c r="G1202" s="32">
        <f>VLOOKUP(B1202,'F03 inputs'!$AW$9:$AZ$3003,4)</f>
        <v>1.2018069320655911E-6</v>
      </c>
      <c r="I1202" s="32">
        <f t="shared" si="108"/>
        <v>2.7343571252543251E-2</v>
      </c>
      <c r="J1202" s="32">
        <f t="shared" si="109"/>
        <v>8.9843571252543247E-2</v>
      </c>
      <c r="K1202" s="88">
        <f t="shared" si="110"/>
        <v>9.1861538076395854E-2</v>
      </c>
      <c r="M1202" s="32">
        <f t="shared" si="111"/>
        <v>2.8093444843629856E-2</v>
      </c>
      <c r="N1202" s="32">
        <f t="shared" si="112"/>
        <v>9.0593444843629856E-2</v>
      </c>
      <c r="O1202" s="43">
        <f t="shared" si="113"/>
        <v>9.2645237905788491E-2</v>
      </c>
      <c r="Q1202" s="78"/>
      <c r="R1202" s="75"/>
    </row>
    <row r="1203" spans="1:18" ht="12.6" customHeight="1">
      <c r="A1203" s="31">
        <v>40123</v>
      </c>
      <c r="B1203" s="64" t="s">
        <v>87</v>
      </c>
      <c r="C1203" s="90">
        <v>6.2850000000000003E-2</v>
      </c>
      <c r="D1203" s="44" t="str">
        <f>IF(MONTH(A1203)=MONTH(A1204),"-",VLOOKUP(A1203,'F03 inputs'!$AQ$8:$AV$3003,5))</f>
        <v>-</v>
      </c>
      <c r="E1203" s="44" t="str">
        <f>IF(MONTH(A1203)=MONTH(A1204),"-",VLOOKUP(A1203,'F03 inputs'!$AQ$8:$AV$3003,6))</f>
        <v>-</v>
      </c>
      <c r="F1203" s="32">
        <f>VLOOKUP(B1203,'F03 inputs'!$AW$9:$AZ$3003,3)</f>
        <v>-6.8351784994382881E-6</v>
      </c>
      <c r="G1203" s="32">
        <f>VLOOKUP(B1203,'F03 inputs'!$AW$9:$AZ$3003,4)</f>
        <v>1.2018069320655911E-6</v>
      </c>
      <c r="I1203" s="32">
        <f t="shared" si="108"/>
        <v>2.7336736074043813E-2</v>
      </c>
      <c r="J1203" s="32">
        <f t="shared" si="109"/>
        <v>9.0186736074043816E-2</v>
      </c>
      <c r="K1203" s="88">
        <f t="shared" si="110"/>
        <v>9.22201479149658E-2</v>
      </c>
      <c r="M1203" s="32">
        <f t="shared" si="111"/>
        <v>2.8094646650561921E-2</v>
      </c>
      <c r="N1203" s="32">
        <f t="shared" si="112"/>
        <v>9.0944646650561928E-2</v>
      </c>
      <c r="O1203" s="43">
        <f t="shared" si="113"/>
        <v>9.3012378839160803E-2</v>
      </c>
      <c r="Q1203" s="78"/>
      <c r="R1203" s="75"/>
    </row>
    <row r="1204" spans="1:18" ht="12.6" customHeight="1">
      <c r="A1204" s="31">
        <v>40126</v>
      </c>
      <c r="B1204" s="64" t="s">
        <v>87</v>
      </c>
      <c r="C1204" s="90">
        <v>6.3149999999999998E-2</v>
      </c>
      <c r="D1204" s="44" t="str">
        <f>IF(MONTH(A1204)=MONTH(A1205),"-",VLOOKUP(A1204,'F03 inputs'!$AQ$8:$AV$3003,5))</f>
        <v>-</v>
      </c>
      <c r="E1204" s="44" t="str">
        <f>IF(MONTH(A1204)=MONTH(A1205),"-",VLOOKUP(A1204,'F03 inputs'!$AQ$8:$AV$3003,6))</f>
        <v>-</v>
      </c>
      <c r="F1204" s="32">
        <f>VLOOKUP(B1204,'F03 inputs'!$AW$9:$AZ$3003,3)</f>
        <v>-6.8351784994382881E-6</v>
      </c>
      <c r="G1204" s="32">
        <f>VLOOKUP(B1204,'F03 inputs'!$AW$9:$AZ$3003,4)</f>
        <v>1.2018069320655911E-6</v>
      </c>
      <c r="I1204" s="32">
        <f t="shared" si="108"/>
        <v>2.7329900895544375E-2</v>
      </c>
      <c r="J1204" s="32">
        <f t="shared" si="109"/>
        <v>9.0479900895544377E-2</v>
      </c>
      <c r="K1204" s="88">
        <f t="shared" si="110"/>
        <v>9.2526554012061446E-2</v>
      </c>
      <c r="M1204" s="32">
        <f t="shared" si="111"/>
        <v>2.8095848457493987E-2</v>
      </c>
      <c r="N1204" s="32">
        <f t="shared" si="112"/>
        <v>9.1245848457493978E-2</v>
      </c>
      <c r="O1204" s="43">
        <f t="shared" si="113"/>
        <v>9.3327299672675723E-2</v>
      </c>
      <c r="Q1204" s="78"/>
      <c r="R1204" s="75"/>
    </row>
    <row r="1205" spans="1:18" ht="12.6" customHeight="1">
      <c r="A1205" s="31">
        <v>40127</v>
      </c>
      <c r="B1205" s="64" t="s">
        <v>87</v>
      </c>
      <c r="C1205" s="90">
        <v>6.2899999999999998E-2</v>
      </c>
      <c r="D1205" s="44" t="str">
        <f>IF(MONTH(A1205)=MONTH(A1206),"-",VLOOKUP(A1205,'F03 inputs'!$AQ$8:$AV$3003,5))</f>
        <v>-</v>
      </c>
      <c r="E1205" s="44" t="str">
        <f>IF(MONTH(A1205)=MONTH(A1206),"-",VLOOKUP(A1205,'F03 inputs'!$AQ$8:$AV$3003,6))</f>
        <v>-</v>
      </c>
      <c r="F1205" s="32">
        <f>VLOOKUP(B1205,'F03 inputs'!$AW$9:$AZ$3003,3)</f>
        <v>-6.8351784994382881E-6</v>
      </c>
      <c r="G1205" s="32">
        <f>VLOOKUP(B1205,'F03 inputs'!$AW$9:$AZ$3003,4)</f>
        <v>1.2018069320655911E-6</v>
      </c>
      <c r="I1205" s="32">
        <f t="shared" si="108"/>
        <v>2.7323065717044938E-2</v>
      </c>
      <c r="J1205" s="32">
        <f t="shared" si="109"/>
        <v>9.0223065717044942E-2</v>
      </c>
      <c r="K1205" s="88">
        <f t="shared" si="110"/>
        <v>9.2258116113890676E-2</v>
      </c>
      <c r="M1205" s="32">
        <f t="shared" si="111"/>
        <v>2.8097050264426052E-2</v>
      </c>
      <c r="N1205" s="32">
        <f t="shared" si="112"/>
        <v>9.0997050264426046E-2</v>
      </c>
      <c r="O1205" s="43">
        <f t="shared" si="113"/>
        <v>9.3067166053632855E-2</v>
      </c>
      <c r="Q1205" s="78"/>
      <c r="R1205" s="75"/>
    </row>
    <row r="1206" spans="1:18" ht="12.6" customHeight="1">
      <c r="A1206" s="31">
        <v>40128</v>
      </c>
      <c r="B1206" s="64" t="s">
        <v>87</v>
      </c>
      <c r="C1206" s="90">
        <v>6.225E-2</v>
      </c>
      <c r="D1206" s="44" t="str">
        <f>IF(MONTH(A1206)=MONTH(A1207),"-",VLOOKUP(A1206,'F03 inputs'!$AQ$8:$AV$3003,5))</f>
        <v>-</v>
      </c>
      <c r="E1206" s="44" t="str">
        <f>IF(MONTH(A1206)=MONTH(A1207),"-",VLOOKUP(A1206,'F03 inputs'!$AQ$8:$AV$3003,6))</f>
        <v>-</v>
      </c>
      <c r="F1206" s="32">
        <f>VLOOKUP(B1206,'F03 inputs'!$AW$9:$AZ$3003,3)</f>
        <v>-6.8351784994382881E-6</v>
      </c>
      <c r="G1206" s="32">
        <f>VLOOKUP(B1206,'F03 inputs'!$AW$9:$AZ$3003,4)</f>
        <v>1.2018069320655911E-6</v>
      </c>
      <c r="I1206" s="32">
        <f t="shared" si="108"/>
        <v>2.73162305385455E-2</v>
      </c>
      <c r="J1206" s="32">
        <f t="shared" si="109"/>
        <v>8.9566230538545497E-2</v>
      </c>
      <c r="K1206" s="88">
        <f t="shared" si="110"/>
        <v>9.157175795176653E-2</v>
      </c>
      <c r="M1206" s="32">
        <f t="shared" si="111"/>
        <v>2.8098252071358118E-2</v>
      </c>
      <c r="N1206" s="32">
        <f t="shared" si="112"/>
        <v>9.0348252071358118E-2</v>
      </c>
      <c r="O1206" s="43">
        <f t="shared" si="113"/>
        <v>9.2388953734445556E-2</v>
      </c>
      <c r="Q1206" s="78"/>
      <c r="R1206" s="75"/>
    </row>
    <row r="1207" spans="1:18" ht="12.6" customHeight="1">
      <c r="A1207" s="31">
        <v>40129</v>
      </c>
      <c r="B1207" s="64" t="s">
        <v>87</v>
      </c>
      <c r="C1207" s="90">
        <v>6.1950000000000005E-2</v>
      </c>
      <c r="D1207" s="44" t="str">
        <f>IF(MONTH(A1207)=MONTH(A1208),"-",VLOOKUP(A1207,'F03 inputs'!$AQ$8:$AV$3003,5))</f>
        <v>-</v>
      </c>
      <c r="E1207" s="44" t="str">
        <f>IF(MONTH(A1207)=MONTH(A1208),"-",VLOOKUP(A1207,'F03 inputs'!$AQ$8:$AV$3003,6))</f>
        <v>-</v>
      </c>
      <c r="F1207" s="32">
        <f>VLOOKUP(B1207,'F03 inputs'!$AW$9:$AZ$3003,3)</f>
        <v>-6.8351784994382881E-6</v>
      </c>
      <c r="G1207" s="32">
        <f>VLOOKUP(B1207,'F03 inputs'!$AW$9:$AZ$3003,4)</f>
        <v>1.2018069320655911E-6</v>
      </c>
      <c r="I1207" s="32">
        <f t="shared" si="108"/>
        <v>2.7309395360046063E-2</v>
      </c>
      <c r="J1207" s="32">
        <f t="shared" si="109"/>
        <v>8.9259395360046068E-2</v>
      </c>
      <c r="K1207" s="88">
        <f t="shared" si="110"/>
        <v>9.1251205275056479E-2</v>
      </c>
      <c r="M1207" s="32">
        <f t="shared" si="111"/>
        <v>2.8099453878290184E-2</v>
      </c>
      <c r="N1207" s="32">
        <f t="shared" si="112"/>
        <v>9.0049453878290192E-2</v>
      </c>
      <c r="O1207" s="43">
        <f t="shared" si="113"/>
        <v>9.2076679914234738E-2</v>
      </c>
      <c r="Q1207" s="78"/>
      <c r="R1207" s="75"/>
    </row>
    <row r="1208" spans="1:18" ht="12.6" customHeight="1">
      <c r="A1208" s="31">
        <v>40130</v>
      </c>
      <c r="B1208" s="64" t="s">
        <v>87</v>
      </c>
      <c r="C1208" s="90">
        <v>6.1749999999999999E-2</v>
      </c>
      <c r="D1208" s="44" t="str">
        <f>IF(MONTH(A1208)=MONTH(A1209),"-",VLOOKUP(A1208,'F03 inputs'!$AQ$8:$AV$3003,5))</f>
        <v>-</v>
      </c>
      <c r="E1208" s="44" t="str">
        <f>IF(MONTH(A1208)=MONTH(A1209),"-",VLOOKUP(A1208,'F03 inputs'!$AQ$8:$AV$3003,6))</f>
        <v>-</v>
      </c>
      <c r="F1208" s="32">
        <f>VLOOKUP(B1208,'F03 inputs'!$AW$9:$AZ$3003,3)</f>
        <v>-6.8351784994382881E-6</v>
      </c>
      <c r="G1208" s="32">
        <f>VLOOKUP(B1208,'F03 inputs'!$AW$9:$AZ$3003,4)</f>
        <v>1.2018069320655911E-6</v>
      </c>
      <c r="I1208" s="32">
        <f t="shared" si="108"/>
        <v>2.7302560181546625E-2</v>
      </c>
      <c r="J1208" s="32">
        <f t="shared" si="109"/>
        <v>8.9052560181546628E-2</v>
      </c>
      <c r="K1208" s="88">
        <f t="shared" si="110"/>
        <v>9.1035149800268611E-2</v>
      </c>
      <c r="M1208" s="32">
        <f t="shared" si="111"/>
        <v>2.8100655685222249E-2</v>
      </c>
      <c r="N1208" s="32">
        <f t="shared" si="112"/>
        <v>8.9850655685222242E-2</v>
      </c>
      <c r="O1208" s="43">
        <f t="shared" si="113"/>
        <v>9.1868940766988372E-2</v>
      </c>
      <c r="Q1208" s="78"/>
      <c r="R1208" s="75"/>
    </row>
    <row r="1209" spans="1:18" ht="12.6" customHeight="1">
      <c r="A1209" s="31">
        <v>40133</v>
      </c>
      <c r="B1209" s="64" t="s">
        <v>87</v>
      </c>
      <c r="C1209" s="90">
        <v>6.1950000000000005E-2</v>
      </c>
      <c r="D1209" s="44" t="str">
        <f>IF(MONTH(A1209)=MONTH(A1210),"-",VLOOKUP(A1209,'F03 inputs'!$AQ$8:$AV$3003,5))</f>
        <v>-</v>
      </c>
      <c r="E1209" s="44" t="str">
        <f>IF(MONTH(A1209)=MONTH(A1210),"-",VLOOKUP(A1209,'F03 inputs'!$AQ$8:$AV$3003,6))</f>
        <v>-</v>
      </c>
      <c r="F1209" s="32">
        <f>VLOOKUP(B1209,'F03 inputs'!$AW$9:$AZ$3003,3)</f>
        <v>-6.8351784994382881E-6</v>
      </c>
      <c r="G1209" s="32">
        <f>VLOOKUP(B1209,'F03 inputs'!$AW$9:$AZ$3003,4)</f>
        <v>1.2018069320655911E-6</v>
      </c>
      <c r="I1209" s="32">
        <f t="shared" si="108"/>
        <v>2.7295725003047187E-2</v>
      </c>
      <c r="J1209" s="32">
        <f t="shared" si="109"/>
        <v>8.9245725003047199E-2</v>
      </c>
      <c r="K1209" s="88">
        <f t="shared" si="110"/>
        <v>9.1236924860877311E-2</v>
      </c>
      <c r="M1209" s="32">
        <f t="shared" si="111"/>
        <v>2.8101857492154315E-2</v>
      </c>
      <c r="N1209" s="32">
        <f t="shared" si="112"/>
        <v>9.0051857492154316E-2</v>
      </c>
      <c r="O1209" s="43">
        <f t="shared" si="113"/>
        <v>9.2079191751601286E-2</v>
      </c>
      <c r="Q1209" s="78"/>
      <c r="R1209" s="75"/>
    </row>
    <row r="1210" spans="1:18" ht="12.6" customHeight="1">
      <c r="A1210" s="31">
        <v>40134</v>
      </c>
      <c r="B1210" s="64" t="s">
        <v>87</v>
      </c>
      <c r="C1210" s="90">
        <v>6.0850000000000001E-2</v>
      </c>
      <c r="D1210" s="44" t="str">
        <f>IF(MONTH(A1210)=MONTH(A1211),"-",VLOOKUP(A1210,'F03 inputs'!$AQ$8:$AV$3003,5))</f>
        <v>-</v>
      </c>
      <c r="E1210" s="44" t="str">
        <f>IF(MONTH(A1210)=MONTH(A1211),"-",VLOOKUP(A1210,'F03 inputs'!$AQ$8:$AV$3003,6))</f>
        <v>-</v>
      </c>
      <c r="F1210" s="32">
        <f>VLOOKUP(B1210,'F03 inputs'!$AW$9:$AZ$3003,3)</f>
        <v>-6.8351784994382881E-6</v>
      </c>
      <c r="G1210" s="32">
        <f>VLOOKUP(B1210,'F03 inputs'!$AW$9:$AZ$3003,4)</f>
        <v>1.2018069320655911E-6</v>
      </c>
      <c r="I1210" s="32">
        <f t="shared" si="108"/>
        <v>2.728888982454775E-2</v>
      </c>
      <c r="J1210" s="32">
        <f t="shared" si="109"/>
        <v>8.8138889824547748E-2</v>
      </c>
      <c r="K1210" s="88">
        <f t="shared" si="110"/>
        <v>9.0081005799423686E-2</v>
      </c>
      <c r="M1210" s="32">
        <f t="shared" si="111"/>
        <v>2.810305929908638E-2</v>
      </c>
      <c r="N1210" s="32">
        <f t="shared" si="112"/>
        <v>8.8953059299086382E-2</v>
      </c>
      <c r="O1210" s="43">
        <f t="shared" si="113"/>
        <v>9.0931220988753392E-2</v>
      </c>
      <c r="Q1210" s="78"/>
      <c r="R1210" s="75"/>
    </row>
    <row r="1211" spans="1:18" ht="12.6" customHeight="1">
      <c r="A1211" s="31">
        <v>40135</v>
      </c>
      <c r="B1211" s="64" t="s">
        <v>87</v>
      </c>
      <c r="C1211" s="90">
        <v>6.1050000000000007E-2</v>
      </c>
      <c r="D1211" s="44" t="str">
        <f>IF(MONTH(A1211)=MONTH(A1212),"-",VLOOKUP(A1211,'F03 inputs'!$AQ$8:$AV$3003,5))</f>
        <v>-</v>
      </c>
      <c r="E1211" s="44" t="str">
        <f>IF(MONTH(A1211)=MONTH(A1212),"-",VLOOKUP(A1211,'F03 inputs'!$AQ$8:$AV$3003,6))</f>
        <v>-</v>
      </c>
      <c r="F1211" s="32">
        <f>VLOOKUP(B1211,'F03 inputs'!$AW$9:$AZ$3003,3)</f>
        <v>-6.8351784994382881E-6</v>
      </c>
      <c r="G1211" s="32">
        <f>VLOOKUP(B1211,'F03 inputs'!$AW$9:$AZ$3003,4)</f>
        <v>1.2018069320655911E-6</v>
      </c>
      <c r="I1211" s="32">
        <f t="shared" si="108"/>
        <v>2.7282054646048312E-2</v>
      </c>
      <c r="J1211" s="32">
        <f t="shared" si="109"/>
        <v>8.8332054646048319E-2</v>
      </c>
      <c r="K1211" s="88">
        <f t="shared" si="110"/>
        <v>9.0282692615546445E-2</v>
      </c>
      <c r="M1211" s="32">
        <f t="shared" si="111"/>
        <v>2.8104261106018446E-2</v>
      </c>
      <c r="N1211" s="32">
        <f t="shared" si="112"/>
        <v>8.9154261106018456E-2</v>
      </c>
      <c r="O1211" s="43">
        <f t="shared" si="113"/>
        <v>9.1141381674358257E-2</v>
      </c>
      <c r="Q1211" s="78"/>
      <c r="R1211" s="75"/>
    </row>
    <row r="1212" spans="1:18" ht="12.6" customHeight="1">
      <c r="A1212" s="31">
        <v>40136</v>
      </c>
      <c r="B1212" s="64" t="s">
        <v>87</v>
      </c>
      <c r="C1212" s="90">
        <v>6.0400000000000002E-2</v>
      </c>
      <c r="D1212" s="44" t="str">
        <f>IF(MONTH(A1212)=MONTH(A1213),"-",VLOOKUP(A1212,'F03 inputs'!$AQ$8:$AV$3003,5))</f>
        <v>-</v>
      </c>
      <c r="E1212" s="44" t="str">
        <f>IF(MONTH(A1212)=MONTH(A1213),"-",VLOOKUP(A1212,'F03 inputs'!$AQ$8:$AV$3003,6))</f>
        <v>-</v>
      </c>
      <c r="F1212" s="32">
        <f>VLOOKUP(B1212,'F03 inputs'!$AW$9:$AZ$3003,3)</f>
        <v>-6.8351784994382881E-6</v>
      </c>
      <c r="G1212" s="32">
        <f>VLOOKUP(B1212,'F03 inputs'!$AW$9:$AZ$3003,4)</f>
        <v>1.2018069320655911E-6</v>
      </c>
      <c r="I1212" s="32">
        <f t="shared" si="108"/>
        <v>2.7275219467548874E-2</v>
      </c>
      <c r="J1212" s="32">
        <f t="shared" si="109"/>
        <v>8.7675219467548873E-2</v>
      </c>
      <c r="K1212" s="88">
        <f t="shared" si="110"/>
        <v>8.9596955494719799E-2</v>
      </c>
      <c r="M1212" s="32">
        <f t="shared" si="111"/>
        <v>2.8105462912950512E-2</v>
      </c>
      <c r="N1212" s="32">
        <f t="shared" si="112"/>
        <v>8.8505462912950514E-2</v>
      </c>
      <c r="O1212" s="43">
        <f t="shared" si="113"/>
        <v>9.0463767154309593E-2</v>
      </c>
      <c r="Q1212" s="78"/>
      <c r="R1212" s="75"/>
    </row>
    <row r="1213" spans="1:18" ht="12.6" customHeight="1">
      <c r="A1213" s="31">
        <v>40137</v>
      </c>
      <c r="B1213" s="64" t="s">
        <v>87</v>
      </c>
      <c r="C1213" s="90">
        <v>6.0250000000000005E-2</v>
      </c>
      <c r="D1213" s="44" t="str">
        <f>IF(MONTH(A1213)=MONTH(A1214),"-",VLOOKUP(A1213,'F03 inputs'!$AQ$8:$AV$3003,5))</f>
        <v>-</v>
      </c>
      <c r="E1213" s="44" t="str">
        <f>IF(MONTH(A1213)=MONTH(A1214),"-",VLOOKUP(A1213,'F03 inputs'!$AQ$8:$AV$3003,6))</f>
        <v>-</v>
      </c>
      <c r="F1213" s="32">
        <f>VLOOKUP(B1213,'F03 inputs'!$AW$9:$AZ$3003,3)</f>
        <v>-6.8351784994382881E-6</v>
      </c>
      <c r="G1213" s="32">
        <f>VLOOKUP(B1213,'F03 inputs'!$AW$9:$AZ$3003,4)</f>
        <v>1.2018069320655911E-6</v>
      </c>
      <c r="I1213" s="32">
        <f t="shared" si="108"/>
        <v>2.7268384289049437E-2</v>
      </c>
      <c r="J1213" s="32">
        <f t="shared" si="109"/>
        <v>8.7518384289049442E-2</v>
      </c>
      <c r="K1213" s="88">
        <f t="shared" si="110"/>
        <v>8.943325118619061E-2</v>
      </c>
      <c r="M1213" s="32">
        <f t="shared" si="111"/>
        <v>2.8106664719882577E-2</v>
      </c>
      <c r="N1213" s="32">
        <f t="shared" si="112"/>
        <v>8.8356664719882586E-2</v>
      </c>
      <c r="O1213" s="43">
        <f t="shared" si="113"/>
        <v>9.030838976998834E-2</v>
      </c>
      <c r="Q1213" s="78"/>
      <c r="R1213" s="75"/>
    </row>
    <row r="1214" spans="1:18" ht="12.6" customHeight="1">
      <c r="A1214" s="31">
        <v>40140</v>
      </c>
      <c r="B1214" s="64" t="s">
        <v>87</v>
      </c>
      <c r="C1214" s="90">
        <v>5.9950000000000003E-2</v>
      </c>
      <c r="D1214" s="44" t="str">
        <f>IF(MONTH(A1214)=MONTH(A1215),"-",VLOOKUP(A1214,'F03 inputs'!$AQ$8:$AV$3003,5))</f>
        <v>-</v>
      </c>
      <c r="E1214" s="44" t="str">
        <f>IF(MONTH(A1214)=MONTH(A1215),"-",VLOOKUP(A1214,'F03 inputs'!$AQ$8:$AV$3003,6))</f>
        <v>-</v>
      </c>
      <c r="F1214" s="32">
        <f>VLOOKUP(B1214,'F03 inputs'!$AW$9:$AZ$3003,3)</f>
        <v>-6.8351784994382881E-6</v>
      </c>
      <c r="G1214" s="32">
        <f>VLOOKUP(B1214,'F03 inputs'!$AW$9:$AZ$3003,4)</f>
        <v>1.2018069320655911E-6</v>
      </c>
      <c r="I1214" s="32">
        <f t="shared" si="108"/>
        <v>2.7261549110549999E-2</v>
      </c>
      <c r="J1214" s="32">
        <f t="shared" si="109"/>
        <v>8.7211549110549999E-2</v>
      </c>
      <c r="K1214" s="88">
        <f t="shared" si="110"/>
        <v>8.91130126851154E-2</v>
      </c>
      <c r="M1214" s="32">
        <f t="shared" si="111"/>
        <v>2.8107866526814643E-2</v>
      </c>
      <c r="N1214" s="32">
        <f t="shared" si="112"/>
        <v>8.8057866526814646E-2</v>
      </c>
      <c r="O1214" s="43">
        <f t="shared" si="113"/>
        <v>8.9996413491128413E-2</v>
      </c>
      <c r="Q1214" s="78"/>
      <c r="R1214" s="75"/>
    </row>
    <row r="1215" spans="1:18" ht="12.6" customHeight="1">
      <c r="A1215" s="31">
        <v>40141</v>
      </c>
      <c r="B1215" s="64" t="s">
        <v>87</v>
      </c>
      <c r="C1215" s="90">
        <v>0.06</v>
      </c>
      <c r="D1215" s="44" t="str">
        <f>IF(MONTH(A1215)=MONTH(A1216),"-",VLOOKUP(A1215,'F03 inputs'!$AQ$8:$AV$3003,5))</f>
        <v>-</v>
      </c>
      <c r="E1215" s="44" t="str">
        <f>IF(MONTH(A1215)=MONTH(A1216),"-",VLOOKUP(A1215,'F03 inputs'!$AQ$8:$AV$3003,6))</f>
        <v>-</v>
      </c>
      <c r="F1215" s="32">
        <f>VLOOKUP(B1215,'F03 inputs'!$AW$9:$AZ$3003,3)</f>
        <v>-6.8351784994382881E-6</v>
      </c>
      <c r="G1215" s="32">
        <f>VLOOKUP(B1215,'F03 inputs'!$AW$9:$AZ$3003,4)</f>
        <v>1.2018069320655911E-6</v>
      </c>
      <c r="I1215" s="32">
        <f t="shared" si="108"/>
        <v>2.7254713932050562E-2</v>
      </c>
      <c r="J1215" s="32">
        <f t="shared" si="109"/>
        <v>8.7254713932050559E-2</v>
      </c>
      <c r="K1215" s="88">
        <f t="shared" si="110"/>
        <v>8.9158060207891632E-2</v>
      </c>
      <c r="M1215" s="32">
        <f t="shared" si="111"/>
        <v>2.8109068333746708E-2</v>
      </c>
      <c r="N1215" s="32">
        <f t="shared" si="112"/>
        <v>8.810906833374671E-2</v>
      </c>
      <c r="O1215" s="43">
        <f t="shared" si="113"/>
        <v>9.0049870314407032E-2</v>
      </c>
      <c r="Q1215" s="78"/>
      <c r="R1215" s="75"/>
    </row>
    <row r="1216" spans="1:18" ht="12.6" customHeight="1">
      <c r="A1216" s="31">
        <v>40142</v>
      </c>
      <c r="B1216" s="64" t="s">
        <v>87</v>
      </c>
      <c r="C1216" s="90">
        <v>6.055E-2</v>
      </c>
      <c r="D1216" s="44" t="str">
        <f>IF(MONTH(A1216)=MONTH(A1217),"-",VLOOKUP(A1216,'F03 inputs'!$AQ$8:$AV$3003,5))</f>
        <v>-</v>
      </c>
      <c r="E1216" s="44" t="str">
        <f>IF(MONTH(A1216)=MONTH(A1217),"-",VLOOKUP(A1216,'F03 inputs'!$AQ$8:$AV$3003,6))</f>
        <v>-</v>
      </c>
      <c r="F1216" s="32">
        <f>VLOOKUP(B1216,'F03 inputs'!$AW$9:$AZ$3003,3)</f>
        <v>-6.8351784994382881E-6</v>
      </c>
      <c r="G1216" s="32">
        <f>VLOOKUP(B1216,'F03 inputs'!$AW$9:$AZ$3003,4)</f>
        <v>1.2018069320655911E-6</v>
      </c>
      <c r="I1216" s="32">
        <f t="shared" si="108"/>
        <v>2.7247878753551124E-2</v>
      </c>
      <c r="J1216" s="32">
        <f t="shared" si="109"/>
        <v>8.779787875355112E-2</v>
      </c>
      <c r="K1216" s="88">
        <f t="shared" si="110"/>
        <v>8.9724995631956794E-2</v>
      </c>
      <c r="M1216" s="32">
        <f t="shared" si="111"/>
        <v>2.8110270140678774E-2</v>
      </c>
      <c r="N1216" s="32">
        <f t="shared" si="112"/>
        <v>8.8660270140678774E-2</v>
      </c>
      <c r="O1216" s="43">
        <f t="shared" si="113"/>
        <v>9.0625431016033264E-2</v>
      </c>
      <c r="Q1216" s="78"/>
      <c r="R1216" s="75"/>
    </row>
    <row r="1217" spans="1:18" ht="12.6" customHeight="1">
      <c r="A1217" s="31">
        <v>40143</v>
      </c>
      <c r="B1217" s="64" t="s">
        <v>87</v>
      </c>
      <c r="C1217" s="90">
        <v>5.985E-2</v>
      </c>
      <c r="D1217" s="44" t="str">
        <f>IF(MONTH(A1217)=MONTH(A1218),"-",VLOOKUP(A1217,'F03 inputs'!$AQ$8:$AV$3003,5))</f>
        <v>-</v>
      </c>
      <c r="E1217" s="44" t="str">
        <f>IF(MONTH(A1217)=MONTH(A1218),"-",VLOOKUP(A1217,'F03 inputs'!$AQ$8:$AV$3003,6))</f>
        <v>-</v>
      </c>
      <c r="F1217" s="32">
        <f>VLOOKUP(B1217,'F03 inputs'!$AW$9:$AZ$3003,3)</f>
        <v>-6.8351784994382881E-6</v>
      </c>
      <c r="G1217" s="32">
        <f>VLOOKUP(B1217,'F03 inputs'!$AW$9:$AZ$3003,4)</f>
        <v>1.2018069320655911E-6</v>
      </c>
      <c r="I1217" s="32">
        <f t="shared" si="108"/>
        <v>2.7241043575051686E-2</v>
      </c>
      <c r="J1217" s="32">
        <f t="shared" si="109"/>
        <v>8.709104357505168E-2</v>
      </c>
      <c r="K1217" s="88">
        <f t="shared" si="110"/>
        <v>8.8987256042799556E-2</v>
      </c>
      <c r="M1217" s="32">
        <f t="shared" si="111"/>
        <v>2.8111471947610839E-2</v>
      </c>
      <c r="N1217" s="32">
        <f t="shared" si="112"/>
        <v>8.7961471947610836E-2</v>
      </c>
      <c r="O1217" s="43">
        <f t="shared" si="113"/>
        <v>8.9895777084408213E-2</v>
      </c>
      <c r="Q1217" s="78"/>
      <c r="R1217" s="75"/>
    </row>
    <row r="1218" spans="1:18" ht="12.6" customHeight="1">
      <c r="A1218" s="31">
        <v>40144</v>
      </c>
      <c r="B1218" s="64" t="s">
        <v>87</v>
      </c>
      <c r="C1218" s="90">
        <v>5.9450000000000003E-2</v>
      </c>
      <c r="D1218" s="44" t="str">
        <f>IF(MONTH(A1218)=MONTH(A1219),"-",VLOOKUP(A1218,'F03 inputs'!$AQ$8:$AV$3003,5))</f>
        <v>-</v>
      </c>
      <c r="E1218" s="44" t="str">
        <f>IF(MONTH(A1218)=MONTH(A1219),"-",VLOOKUP(A1218,'F03 inputs'!$AQ$8:$AV$3003,6))</f>
        <v>-</v>
      </c>
      <c r="F1218" s="32">
        <f>VLOOKUP(B1218,'F03 inputs'!$AW$9:$AZ$3003,3)</f>
        <v>-6.8351784994382881E-6</v>
      </c>
      <c r="G1218" s="32">
        <f>VLOOKUP(B1218,'F03 inputs'!$AW$9:$AZ$3003,4)</f>
        <v>1.2018069320655911E-6</v>
      </c>
      <c r="I1218" s="32">
        <f t="shared" si="108"/>
        <v>2.7234208396552249E-2</v>
      </c>
      <c r="J1218" s="32">
        <f t="shared" si="109"/>
        <v>8.6684208396552248E-2</v>
      </c>
      <c r="K1218" s="88">
        <f t="shared" si="110"/>
        <v>8.8562746392886638E-2</v>
      </c>
      <c r="M1218" s="32">
        <f t="shared" si="111"/>
        <v>2.8112673754542905E-2</v>
      </c>
      <c r="N1218" s="32">
        <f t="shared" si="112"/>
        <v>8.7562673754542908E-2</v>
      </c>
      <c r="O1218" s="43">
        <f t="shared" si="113"/>
        <v>8.9479479213304014E-2</v>
      </c>
      <c r="Q1218" s="78"/>
      <c r="R1218" s="75"/>
    </row>
    <row r="1219" spans="1:18" ht="12.6" customHeight="1">
      <c r="A1219" s="31">
        <v>40147</v>
      </c>
      <c r="B1219" s="64" t="s">
        <v>87</v>
      </c>
      <c r="C1219" s="90">
        <v>5.9000000000000004E-2</v>
      </c>
      <c r="D1219" s="44">
        <f>IF(MONTH(A1219)=MONTH(A1220),"-",VLOOKUP(A1219,'F03 inputs'!$AQ$8:$AV$3003,5))</f>
        <v>2.7227373218052797E-2</v>
      </c>
      <c r="E1219" s="44">
        <f>IF(MONTH(A1219)=MONTH(A1220),"-",VLOOKUP(A1219,'F03 inputs'!$AQ$8:$AV$3003,6))</f>
        <v>2.8113875561474971E-2</v>
      </c>
      <c r="F1219" s="32">
        <f>VLOOKUP(B1219,'F03 inputs'!$AW$9:$AZ$3003,3)</f>
        <v>-6.8351784994382881E-6</v>
      </c>
      <c r="G1219" s="32">
        <f>VLOOKUP(B1219,'F03 inputs'!$AW$9:$AZ$3003,4)</f>
        <v>1.2018069320655911E-6</v>
      </c>
      <c r="I1219" s="32">
        <f t="shared" si="108"/>
        <v>2.7227373218052797E-2</v>
      </c>
      <c r="J1219" s="32">
        <f t="shared" si="109"/>
        <v>8.6227373218052794E-2</v>
      </c>
      <c r="K1219" s="88">
        <f t="shared" si="110"/>
        <v>8.8086163191074318E-2</v>
      </c>
      <c r="M1219" s="32">
        <f t="shared" si="111"/>
        <v>2.8113875561474971E-2</v>
      </c>
      <c r="N1219" s="32">
        <f t="shared" si="112"/>
        <v>8.7113875561474971E-2</v>
      </c>
      <c r="O1219" s="43">
        <f t="shared" si="113"/>
        <v>8.9011082390309859E-2</v>
      </c>
      <c r="Q1219" s="78"/>
      <c r="R1219" s="75"/>
    </row>
    <row r="1220" spans="1:18" ht="12.6" customHeight="1">
      <c r="A1220" s="31">
        <v>40148</v>
      </c>
      <c r="B1220" s="64" t="s">
        <v>88</v>
      </c>
      <c r="C1220" s="90">
        <v>5.9050000000000005E-2</v>
      </c>
      <c r="D1220" s="44" t="str">
        <f>IF(MONTH(A1220)=MONTH(A1221),"-",VLOOKUP(A1220,'F03 inputs'!$AQ$8:$AV$3003,5))</f>
        <v>-</v>
      </c>
      <c r="E1220" s="44" t="str">
        <f>IF(MONTH(A1220)=MONTH(A1221),"-",VLOOKUP(A1220,'F03 inputs'!$AQ$8:$AV$3003,6))</f>
        <v>-</v>
      </c>
      <c r="F1220" s="32">
        <f>VLOOKUP(B1220,'F03 inputs'!$AW$9:$AZ$3003,3)</f>
        <v>-3.3849653153115224E-4</v>
      </c>
      <c r="G1220" s="32">
        <f>VLOOKUP(B1220,'F03 inputs'!$AW$9:$AZ$3003,4)</f>
        <v>-3.6742937328253201E-4</v>
      </c>
      <c r="I1220" s="32">
        <f t="shared" si="108"/>
        <v>2.6888876686521644E-2</v>
      </c>
      <c r="J1220" s="32">
        <f t="shared" si="109"/>
        <v>8.5938876686521642E-2</v>
      </c>
      <c r="K1220" s="88">
        <f t="shared" si="110"/>
        <v>8.7785249318056868E-2</v>
      </c>
      <c r="M1220" s="32">
        <f t="shared" si="111"/>
        <v>2.7746446188192438E-2</v>
      </c>
      <c r="N1220" s="32">
        <f t="shared" si="112"/>
        <v>8.6796446188192447E-2</v>
      </c>
      <c r="O1220" s="43">
        <f t="shared" si="113"/>
        <v>8.8679851955917099E-2</v>
      </c>
      <c r="Q1220" s="78"/>
      <c r="R1220" s="75"/>
    </row>
    <row r="1221" spans="1:18" ht="12.6" customHeight="1">
      <c r="A1221" s="31">
        <v>40149</v>
      </c>
      <c r="B1221" s="64" t="s">
        <v>88</v>
      </c>
      <c r="C1221" s="90">
        <v>6.0350000000000001E-2</v>
      </c>
      <c r="D1221" s="44" t="str">
        <f>IF(MONTH(A1221)=MONTH(A1222),"-",VLOOKUP(A1221,'F03 inputs'!$AQ$8:$AV$3003,5))</f>
        <v>-</v>
      </c>
      <c r="E1221" s="44" t="str">
        <f>IF(MONTH(A1221)=MONTH(A1222),"-",VLOOKUP(A1221,'F03 inputs'!$AQ$8:$AV$3003,6))</f>
        <v>-</v>
      </c>
      <c r="F1221" s="32">
        <f>VLOOKUP(B1221,'F03 inputs'!$AW$9:$AZ$3003,3)</f>
        <v>-3.3849653153115224E-4</v>
      </c>
      <c r="G1221" s="32">
        <f>VLOOKUP(B1221,'F03 inputs'!$AW$9:$AZ$3003,4)</f>
        <v>-3.6742937328253201E-4</v>
      </c>
      <c r="I1221" s="32">
        <f t="shared" si="108"/>
        <v>2.6550380154990491E-2</v>
      </c>
      <c r="J1221" s="32">
        <f t="shared" si="109"/>
        <v>8.6900380154990492E-2</v>
      </c>
      <c r="K1221" s="88">
        <f t="shared" si="110"/>
        <v>8.8788299172761098E-2</v>
      </c>
      <c r="M1221" s="32">
        <f t="shared" si="111"/>
        <v>2.7379016814909906E-2</v>
      </c>
      <c r="N1221" s="32">
        <f t="shared" si="112"/>
        <v>8.772901681490991E-2</v>
      </c>
      <c r="O1221" s="43">
        <f t="shared" si="113"/>
        <v>8.9653111912737504E-2</v>
      </c>
      <c r="Q1221" s="78"/>
      <c r="R1221" s="75"/>
    </row>
    <row r="1222" spans="1:18" ht="12.6" customHeight="1">
      <c r="A1222" s="31">
        <v>40150</v>
      </c>
      <c r="B1222" s="64" t="s">
        <v>88</v>
      </c>
      <c r="C1222" s="90">
        <v>6.0599999999999994E-2</v>
      </c>
      <c r="D1222" s="44" t="str">
        <f>IF(MONTH(A1222)=MONTH(A1223),"-",VLOOKUP(A1222,'F03 inputs'!$AQ$8:$AV$3003,5))</f>
        <v>-</v>
      </c>
      <c r="E1222" s="44" t="str">
        <f>IF(MONTH(A1222)=MONTH(A1223),"-",VLOOKUP(A1222,'F03 inputs'!$AQ$8:$AV$3003,6))</f>
        <v>-</v>
      </c>
      <c r="F1222" s="32">
        <f>VLOOKUP(B1222,'F03 inputs'!$AW$9:$AZ$3003,3)</f>
        <v>-3.3849653153115224E-4</v>
      </c>
      <c r="G1222" s="32">
        <f>VLOOKUP(B1222,'F03 inputs'!$AW$9:$AZ$3003,4)</f>
        <v>-3.6742937328253201E-4</v>
      </c>
      <c r="I1222" s="32">
        <f t="shared" ref="I1222:I1285" si="114">IF(D1222&lt;&gt;"-",D1222,I1221+F1222)</f>
        <v>2.6211883623459338E-2</v>
      </c>
      <c r="J1222" s="32">
        <f t="shared" ref="J1222:J1285" si="115">C1222+I1222</f>
        <v>8.6811883623459332E-2</v>
      </c>
      <c r="K1222" s="88">
        <f t="shared" ref="K1222:K1285" si="116">EFFECT(J1222,2)</f>
        <v>8.8695959408022551E-2</v>
      </c>
      <c r="M1222" s="32">
        <f t="shared" ref="M1222:M1285" si="117">IF(E1222&lt;&gt;"-",E1222,M1221+G1222)</f>
        <v>2.7011587441627374E-2</v>
      </c>
      <c r="N1222" s="32">
        <f t="shared" ref="N1222:N1285" si="118">C1222+M1222</f>
        <v>8.7611587441627364E-2</v>
      </c>
      <c r="O1222" s="43">
        <f t="shared" ref="O1222:O1285" si="119">EFFECT(N1222,2)</f>
        <v>8.9530535005137635E-2</v>
      </c>
      <c r="Q1222" s="78"/>
      <c r="R1222" s="75"/>
    </row>
    <row r="1223" spans="1:18" ht="12.6" customHeight="1">
      <c r="A1223" s="31">
        <v>40151</v>
      </c>
      <c r="B1223" s="64" t="s">
        <v>88</v>
      </c>
      <c r="C1223" s="90">
        <v>6.0899999999999996E-2</v>
      </c>
      <c r="D1223" s="44" t="str">
        <f>IF(MONTH(A1223)=MONTH(A1224),"-",VLOOKUP(A1223,'F03 inputs'!$AQ$8:$AV$3003,5))</f>
        <v>-</v>
      </c>
      <c r="E1223" s="44" t="str">
        <f>IF(MONTH(A1223)=MONTH(A1224),"-",VLOOKUP(A1223,'F03 inputs'!$AQ$8:$AV$3003,6))</f>
        <v>-</v>
      </c>
      <c r="F1223" s="32">
        <f>VLOOKUP(B1223,'F03 inputs'!$AW$9:$AZ$3003,3)</f>
        <v>-3.3849653153115224E-4</v>
      </c>
      <c r="G1223" s="32">
        <f>VLOOKUP(B1223,'F03 inputs'!$AW$9:$AZ$3003,4)</f>
        <v>-3.6742937328253201E-4</v>
      </c>
      <c r="I1223" s="32">
        <f t="shared" si="114"/>
        <v>2.5873387091928185E-2</v>
      </c>
      <c r="J1223" s="32">
        <f t="shared" si="115"/>
        <v>8.6773387091928181E-2</v>
      </c>
      <c r="K1223" s="88">
        <f t="shared" si="116"/>
        <v>8.8655792268779621E-2</v>
      </c>
      <c r="M1223" s="32">
        <f t="shared" si="117"/>
        <v>2.6644158068344841E-2</v>
      </c>
      <c r="N1223" s="32">
        <f t="shared" si="118"/>
        <v>8.7544158068344841E-2</v>
      </c>
      <c r="O1223" s="43">
        <f t="shared" si="119"/>
        <v>8.9460152971318818E-2</v>
      </c>
      <c r="Q1223" s="78"/>
      <c r="R1223" s="75"/>
    </row>
    <row r="1224" spans="1:18" ht="12.6" customHeight="1">
      <c r="A1224" s="31">
        <v>40154</v>
      </c>
      <c r="B1224" s="64" t="s">
        <v>88</v>
      </c>
      <c r="C1224" s="90">
        <v>6.1600000000000002E-2</v>
      </c>
      <c r="D1224" s="44" t="str">
        <f>IF(MONTH(A1224)=MONTH(A1225),"-",VLOOKUP(A1224,'F03 inputs'!$AQ$8:$AV$3003,5))</f>
        <v>-</v>
      </c>
      <c r="E1224" s="44" t="str">
        <f>IF(MONTH(A1224)=MONTH(A1225),"-",VLOOKUP(A1224,'F03 inputs'!$AQ$8:$AV$3003,6))</f>
        <v>-</v>
      </c>
      <c r="F1224" s="32">
        <f>VLOOKUP(B1224,'F03 inputs'!$AW$9:$AZ$3003,3)</f>
        <v>-3.3849653153115224E-4</v>
      </c>
      <c r="G1224" s="32">
        <f>VLOOKUP(B1224,'F03 inputs'!$AW$9:$AZ$3003,4)</f>
        <v>-3.6742937328253201E-4</v>
      </c>
      <c r="I1224" s="32">
        <f t="shared" si="114"/>
        <v>2.5534890560397032E-2</v>
      </c>
      <c r="J1224" s="32">
        <f t="shared" si="115"/>
        <v>8.7134890560397027E-2</v>
      </c>
      <c r="K1224" s="88">
        <f t="shared" si="116"/>
        <v>8.9033012848639848E-2</v>
      </c>
      <c r="M1224" s="32">
        <f t="shared" si="117"/>
        <v>2.6276728695062309E-2</v>
      </c>
      <c r="N1224" s="32">
        <f t="shared" si="118"/>
        <v>8.7876728695062314E-2</v>
      </c>
      <c r="O1224" s="43">
        <f t="shared" si="119"/>
        <v>8.9807308556598464E-2</v>
      </c>
      <c r="Q1224" s="78"/>
      <c r="R1224" s="75"/>
    </row>
    <row r="1225" spans="1:18" ht="12.6" customHeight="1">
      <c r="A1225" s="31">
        <v>40155</v>
      </c>
      <c r="B1225" s="64" t="s">
        <v>88</v>
      </c>
      <c r="C1225" s="90">
        <v>6.2E-2</v>
      </c>
      <c r="D1225" s="44" t="str">
        <f>IF(MONTH(A1225)=MONTH(A1226),"-",VLOOKUP(A1225,'F03 inputs'!$AQ$8:$AV$3003,5))</f>
        <v>-</v>
      </c>
      <c r="E1225" s="44" t="str">
        <f>IF(MONTH(A1225)=MONTH(A1226),"-",VLOOKUP(A1225,'F03 inputs'!$AQ$8:$AV$3003,6))</f>
        <v>-</v>
      </c>
      <c r="F1225" s="32">
        <f>VLOOKUP(B1225,'F03 inputs'!$AW$9:$AZ$3003,3)</f>
        <v>-3.3849653153115224E-4</v>
      </c>
      <c r="G1225" s="32">
        <f>VLOOKUP(B1225,'F03 inputs'!$AW$9:$AZ$3003,4)</f>
        <v>-3.6742937328253201E-4</v>
      </c>
      <c r="I1225" s="32">
        <f t="shared" si="114"/>
        <v>2.5196394028865879E-2</v>
      </c>
      <c r="J1225" s="32">
        <f t="shared" si="115"/>
        <v>8.7196394028865878E-2</v>
      </c>
      <c r="K1225" s="88">
        <f t="shared" si="116"/>
        <v>8.9097196811775303E-2</v>
      </c>
      <c r="M1225" s="32">
        <f t="shared" si="117"/>
        <v>2.5909299321779777E-2</v>
      </c>
      <c r="N1225" s="32">
        <f t="shared" si="118"/>
        <v>8.790929932177978E-2</v>
      </c>
      <c r="O1225" s="43">
        <f t="shared" si="119"/>
        <v>8.9841310548591125E-2</v>
      </c>
      <c r="Q1225" s="78"/>
      <c r="R1225" s="75"/>
    </row>
    <row r="1226" spans="1:18" ht="12.6" customHeight="1">
      <c r="A1226" s="31">
        <v>40156</v>
      </c>
      <c r="B1226" s="64" t="s">
        <v>88</v>
      </c>
      <c r="C1226" s="90">
        <v>6.1600000000000002E-2</v>
      </c>
      <c r="D1226" s="44" t="str">
        <f>IF(MONTH(A1226)=MONTH(A1227),"-",VLOOKUP(A1226,'F03 inputs'!$AQ$8:$AV$3003,5))</f>
        <v>-</v>
      </c>
      <c r="E1226" s="44" t="str">
        <f>IF(MONTH(A1226)=MONTH(A1227),"-",VLOOKUP(A1226,'F03 inputs'!$AQ$8:$AV$3003,6))</f>
        <v>-</v>
      </c>
      <c r="F1226" s="32">
        <f>VLOOKUP(B1226,'F03 inputs'!$AW$9:$AZ$3003,3)</f>
        <v>-3.3849653153115224E-4</v>
      </c>
      <c r="G1226" s="32">
        <f>VLOOKUP(B1226,'F03 inputs'!$AW$9:$AZ$3003,4)</f>
        <v>-3.6742937328253201E-4</v>
      </c>
      <c r="I1226" s="32">
        <f t="shared" si="114"/>
        <v>2.4857897497334726E-2</v>
      </c>
      <c r="J1226" s="32">
        <f t="shared" si="115"/>
        <v>8.6457897497334735E-2</v>
      </c>
      <c r="K1226" s="88">
        <f t="shared" si="116"/>
        <v>8.8326639507249727E-2</v>
      </c>
      <c r="M1226" s="32">
        <f t="shared" si="117"/>
        <v>2.5541869948497244E-2</v>
      </c>
      <c r="N1226" s="32">
        <f t="shared" si="118"/>
        <v>8.714186994849725E-2</v>
      </c>
      <c r="O1226" s="43">
        <f t="shared" si="119"/>
        <v>8.9040296323027457E-2</v>
      </c>
      <c r="Q1226" s="78"/>
      <c r="R1226" s="75"/>
    </row>
    <row r="1227" spans="1:18" ht="12.6" customHeight="1">
      <c r="A1227" s="31">
        <v>40157</v>
      </c>
      <c r="B1227" s="64" t="s">
        <v>88</v>
      </c>
      <c r="C1227" s="90">
        <v>6.1650000000000003E-2</v>
      </c>
      <c r="D1227" s="44" t="str">
        <f>IF(MONTH(A1227)=MONTH(A1228),"-",VLOOKUP(A1227,'F03 inputs'!$AQ$8:$AV$3003,5))</f>
        <v>-</v>
      </c>
      <c r="E1227" s="44" t="str">
        <f>IF(MONTH(A1227)=MONTH(A1228),"-",VLOOKUP(A1227,'F03 inputs'!$AQ$8:$AV$3003,6))</f>
        <v>-</v>
      </c>
      <c r="F1227" s="32">
        <f>VLOOKUP(B1227,'F03 inputs'!$AW$9:$AZ$3003,3)</f>
        <v>-3.3849653153115224E-4</v>
      </c>
      <c r="G1227" s="32">
        <f>VLOOKUP(B1227,'F03 inputs'!$AW$9:$AZ$3003,4)</f>
        <v>-3.6742937328253201E-4</v>
      </c>
      <c r="I1227" s="32">
        <f t="shared" si="114"/>
        <v>2.4519400965803573E-2</v>
      </c>
      <c r="J1227" s="32">
        <f t="shared" si="115"/>
        <v>8.6169400965803583E-2</v>
      </c>
      <c r="K1227" s="88">
        <f t="shared" si="116"/>
        <v>8.8025692381505038E-2</v>
      </c>
      <c r="M1227" s="32">
        <f t="shared" si="117"/>
        <v>2.5174440575214712E-2</v>
      </c>
      <c r="N1227" s="32">
        <f t="shared" si="118"/>
        <v>8.6824440575214712E-2</v>
      </c>
      <c r="O1227" s="43">
        <f t="shared" si="119"/>
        <v>8.8709061445514381E-2</v>
      </c>
      <c r="Q1227" s="78"/>
      <c r="R1227" s="75"/>
    </row>
    <row r="1228" spans="1:18" ht="12.6" customHeight="1">
      <c r="A1228" s="31">
        <v>40158</v>
      </c>
      <c r="B1228" s="64" t="s">
        <v>88</v>
      </c>
      <c r="C1228" s="90">
        <v>6.2149999999999997E-2</v>
      </c>
      <c r="D1228" s="44" t="str">
        <f>IF(MONTH(A1228)=MONTH(A1229),"-",VLOOKUP(A1228,'F03 inputs'!$AQ$8:$AV$3003,5))</f>
        <v>-</v>
      </c>
      <c r="E1228" s="44" t="str">
        <f>IF(MONTH(A1228)=MONTH(A1229),"-",VLOOKUP(A1228,'F03 inputs'!$AQ$8:$AV$3003,6))</f>
        <v>-</v>
      </c>
      <c r="F1228" s="32">
        <f>VLOOKUP(B1228,'F03 inputs'!$AW$9:$AZ$3003,3)</f>
        <v>-3.3849653153115224E-4</v>
      </c>
      <c r="G1228" s="32">
        <f>VLOOKUP(B1228,'F03 inputs'!$AW$9:$AZ$3003,4)</f>
        <v>-3.6742937328253201E-4</v>
      </c>
      <c r="I1228" s="32">
        <f t="shared" si="114"/>
        <v>2.418090443427242E-2</v>
      </c>
      <c r="J1228" s="32">
        <f t="shared" si="115"/>
        <v>8.633090443427241E-2</v>
      </c>
      <c r="K1228" s="88">
        <f t="shared" si="116"/>
        <v>8.8194160699382573E-2</v>
      </c>
      <c r="M1228" s="32">
        <f t="shared" si="117"/>
        <v>2.480701120193218E-2</v>
      </c>
      <c r="N1228" s="32">
        <f t="shared" si="118"/>
        <v>8.695701120193218E-2</v>
      </c>
      <c r="O1228" s="43">
        <f t="shared" si="119"/>
        <v>8.8847391651225571E-2</v>
      </c>
      <c r="Q1228" s="78"/>
      <c r="R1228" s="75"/>
    </row>
    <row r="1229" spans="1:18" ht="12.6" customHeight="1">
      <c r="A1229" s="31">
        <v>40161</v>
      </c>
      <c r="B1229" s="64" t="s">
        <v>88</v>
      </c>
      <c r="C1229" s="90">
        <v>6.2350000000000003E-2</v>
      </c>
      <c r="D1229" s="44" t="str">
        <f>IF(MONTH(A1229)=MONTH(A1230),"-",VLOOKUP(A1229,'F03 inputs'!$AQ$8:$AV$3003,5))</f>
        <v>-</v>
      </c>
      <c r="E1229" s="44" t="str">
        <f>IF(MONTH(A1229)=MONTH(A1230),"-",VLOOKUP(A1229,'F03 inputs'!$AQ$8:$AV$3003,6))</f>
        <v>-</v>
      </c>
      <c r="F1229" s="32">
        <f>VLOOKUP(B1229,'F03 inputs'!$AW$9:$AZ$3003,3)</f>
        <v>-3.3849653153115224E-4</v>
      </c>
      <c r="G1229" s="32">
        <f>VLOOKUP(B1229,'F03 inputs'!$AW$9:$AZ$3003,4)</f>
        <v>-3.6742937328253201E-4</v>
      </c>
      <c r="I1229" s="32">
        <f t="shared" si="114"/>
        <v>2.3842407902741267E-2</v>
      </c>
      <c r="J1229" s="32">
        <f t="shared" si="115"/>
        <v>8.6192407902741269E-2</v>
      </c>
      <c r="K1229" s="88">
        <f t="shared" si="116"/>
        <v>8.8049690697759475E-2</v>
      </c>
      <c r="M1229" s="32">
        <f t="shared" si="117"/>
        <v>2.4439581828649647E-2</v>
      </c>
      <c r="N1229" s="32">
        <f t="shared" si="118"/>
        <v>8.6789581828649653E-2</v>
      </c>
      <c r="O1229" s="43">
        <f t="shared" si="119"/>
        <v>8.86726897071477E-2</v>
      </c>
      <c r="Q1229" s="78"/>
      <c r="R1229" s="75"/>
    </row>
    <row r="1230" spans="1:18" ht="12.6" customHeight="1">
      <c r="A1230" s="31">
        <v>40162</v>
      </c>
      <c r="B1230" s="64" t="s">
        <v>88</v>
      </c>
      <c r="C1230" s="90">
        <v>6.2350000000000003E-2</v>
      </c>
      <c r="D1230" s="44" t="str">
        <f>IF(MONTH(A1230)=MONTH(A1231),"-",VLOOKUP(A1230,'F03 inputs'!$AQ$8:$AV$3003,5))</f>
        <v>-</v>
      </c>
      <c r="E1230" s="44" t="str">
        <f>IF(MONTH(A1230)=MONTH(A1231),"-",VLOOKUP(A1230,'F03 inputs'!$AQ$8:$AV$3003,6))</f>
        <v>-</v>
      </c>
      <c r="F1230" s="32">
        <f>VLOOKUP(B1230,'F03 inputs'!$AW$9:$AZ$3003,3)</f>
        <v>-3.3849653153115224E-4</v>
      </c>
      <c r="G1230" s="32">
        <f>VLOOKUP(B1230,'F03 inputs'!$AW$9:$AZ$3003,4)</f>
        <v>-3.6742937328253201E-4</v>
      </c>
      <c r="I1230" s="32">
        <f t="shared" si="114"/>
        <v>2.3503911371210114E-2</v>
      </c>
      <c r="J1230" s="32">
        <f t="shared" si="115"/>
        <v>8.5853911371210123E-2</v>
      </c>
      <c r="K1230" s="88">
        <f t="shared" si="116"/>
        <v>8.7696634895644054E-2</v>
      </c>
      <c r="M1230" s="32">
        <f t="shared" si="117"/>
        <v>2.4072152455367115E-2</v>
      </c>
      <c r="N1230" s="32">
        <f t="shared" si="118"/>
        <v>8.6422152455367121E-2</v>
      </c>
      <c r="O1230" s="43">
        <f t="shared" si="119"/>
        <v>8.8289349564121933E-2</v>
      </c>
      <c r="Q1230" s="78"/>
      <c r="R1230" s="75"/>
    </row>
    <row r="1231" spans="1:18" ht="12.6" customHeight="1">
      <c r="A1231" s="31">
        <v>40163</v>
      </c>
      <c r="B1231" s="64" t="s">
        <v>88</v>
      </c>
      <c r="C1231" s="90">
        <v>6.13E-2</v>
      </c>
      <c r="D1231" s="44" t="str">
        <f>IF(MONTH(A1231)=MONTH(A1232),"-",VLOOKUP(A1231,'F03 inputs'!$AQ$8:$AV$3003,5))</f>
        <v>-</v>
      </c>
      <c r="E1231" s="44" t="str">
        <f>IF(MONTH(A1231)=MONTH(A1232),"-",VLOOKUP(A1231,'F03 inputs'!$AQ$8:$AV$3003,6))</f>
        <v>-</v>
      </c>
      <c r="F1231" s="32">
        <f>VLOOKUP(B1231,'F03 inputs'!$AW$9:$AZ$3003,3)</f>
        <v>-3.3849653153115224E-4</v>
      </c>
      <c r="G1231" s="32">
        <f>VLOOKUP(B1231,'F03 inputs'!$AW$9:$AZ$3003,4)</f>
        <v>-3.6742937328253201E-4</v>
      </c>
      <c r="I1231" s="32">
        <f t="shared" si="114"/>
        <v>2.3165414839678961E-2</v>
      </c>
      <c r="J1231" s="32">
        <f t="shared" si="115"/>
        <v>8.4465414839678954E-2</v>
      </c>
      <c r="K1231" s="88">
        <f t="shared" si="116"/>
        <v>8.6249016415688606E-2</v>
      </c>
      <c r="M1231" s="32">
        <f t="shared" si="117"/>
        <v>2.3704723082084583E-2</v>
      </c>
      <c r="N1231" s="32">
        <f t="shared" si="118"/>
        <v>8.5004723082084579E-2</v>
      </c>
      <c r="O1231" s="43">
        <f t="shared" si="119"/>
        <v>8.6811173818649889E-2</v>
      </c>
      <c r="Q1231" s="78"/>
      <c r="R1231" s="75"/>
    </row>
    <row r="1232" spans="1:18" ht="12.6" customHeight="1">
      <c r="A1232" s="31">
        <v>40164</v>
      </c>
      <c r="B1232" s="64" t="s">
        <v>88</v>
      </c>
      <c r="C1232" s="90">
        <v>6.13E-2</v>
      </c>
      <c r="D1232" s="44" t="str">
        <f>IF(MONTH(A1232)=MONTH(A1233),"-",VLOOKUP(A1232,'F03 inputs'!$AQ$8:$AV$3003,5))</f>
        <v>-</v>
      </c>
      <c r="E1232" s="44" t="str">
        <f>IF(MONTH(A1232)=MONTH(A1233),"-",VLOOKUP(A1232,'F03 inputs'!$AQ$8:$AV$3003,6))</f>
        <v>-</v>
      </c>
      <c r="F1232" s="32">
        <f>VLOOKUP(B1232,'F03 inputs'!$AW$9:$AZ$3003,3)</f>
        <v>-3.3849653153115224E-4</v>
      </c>
      <c r="G1232" s="32">
        <f>VLOOKUP(B1232,'F03 inputs'!$AW$9:$AZ$3003,4)</f>
        <v>-3.6742937328253201E-4</v>
      </c>
      <c r="I1232" s="32">
        <f t="shared" si="114"/>
        <v>2.2826918308147807E-2</v>
      </c>
      <c r="J1232" s="32">
        <f t="shared" si="115"/>
        <v>8.4126918308147808E-2</v>
      </c>
      <c r="K1232" s="88">
        <f t="shared" si="116"/>
        <v>8.5896252904154036E-2</v>
      </c>
      <c r="M1232" s="32">
        <f t="shared" si="117"/>
        <v>2.333729370880205E-2</v>
      </c>
      <c r="N1232" s="32">
        <f t="shared" si="118"/>
        <v>8.4637293708802047E-2</v>
      </c>
      <c r="O1232" s="43">
        <f t="shared" si="119"/>
        <v>8.6428161580389462E-2</v>
      </c>
      <c r="Q1232" s="78"/>
      <c r="R1232" s="75"/>
    </row>
    <row r="1233" spans="1:18" ht="12.6" customHeight="1">
      <c r="A1233" s="31">
        <v>40165</v>
      </c>
      <c r="B1233" s="64" t="s">
        <v>88</v>
      </c>
      <c r="C1233" s="90">
        <v>6.0149999999999995E-2</v>
      </c>
      <c r="D1233" s="44" t="str">
        <f>IF(MONTH(A1233)=MONTH(A1234),"-",VLOOKUP(A1233,'F03 inputs'!$AQ$8:$AV$3003,5))</f>
        <v>-</v>
      </c>
      <c r="E1233" s="44" t="str">
        <f>IF(MONTH(A1233)=MONTH(A1234),"-",VLOOKUP(A1233,'F03 inputs'!$AQ$8:$AV$3003,6))</f>
        <v>-</v>
      </c>
      <c r="F1233" s="32">
        <f>VLOOKUP(B1233,'F03 inputs'!$AW$9:$AZ$3003,3)</f>
        <v>-3.3849653153115224E-4</v>
      </c>
      <c r="G1233" s="32">
        <f>VLOOKUP(B1233,'F03 inputs'!$AW$9:$AZ$3003,4)</f>
        <v>-3.6742937328253201E-4</v>
      </c>
      <c r="I1233" s="32">
        <f t="shared" si="114"/>
        <v>2.2488421776616654E-2</v>
      </c>
      <c r="J1233" s="32">
        <f t="shared" si="115"/>
        <v>8.263842177661665E-2</v>
      </c>
      <c r="K1233" s="88">
        <f t="shared" si="116"/>
        <v>8.4345698965049065E-2</v>
      </c>
      <c r="M1233" s="32">
        <f t="shared" si="117"/>
        <v>2.2969864335519518E-2</v>
      </c>
      <c r="N1233" s="32">
        <f t="shared" si="118"/>
        <v>8.3119864335519517E-2</v>
      </c>
      <c r="O1233" s="43">
        <f t="shared" si="119"/>
        <v>8.4847092297308357E-2</v>
      </c>
      <c r="Q1233" s="78"/>
      <c r="R1233" s="75"/>
    </row>
    <row r="1234" spans="1:18" ht="12.6" customHeight="1">
      <c r="A1234" s="31">
        <v>40168</v>
      </c>
      <c r="B1234" s="64" t="s">
        <v>88</v>
      </c>
      <c r="C1234" s="90">
        <v>6.0350000000000001E-2</v>
      </c>
      <c r="D1234" s="44" t="str">
        <f>IF(MONTH(A1234)=MONTH(A1235),"-",VLOOKUP(A1234,'F03 inputs'!$AQ$8:$AV$3003,5))</f>
        <v>-</v>
      </c>
      <c r="E1234" s="44" t="str">
        <f>IF(MONTH(A1234)=MONTH(A1235),"-",VLOOKUP(A1234,'F03 inputs'!$AQ$8:$AV$3003,6))</f>
        <v>-</v>
      </c>
      <c r="F1234" s="32">
        <f>VLOOKUP(B1234,'F03 inputs'!$AW$9:$AZ$3003,3)</f>
        <v>-3.3849653153115224E-4</v>
      </c>
      <c r="G1234" s="32">
        <f>VLOOKUP(B1234,'F03 inputs'!$AW$9:$AZ$3003,4)</f>
        <v>-3.6742937328253201E-4</v>
      </c>
      <c r="I1234" s="32">
        <f t="shared" si="114"/>
        <v>2.2149925245085501E-2</v>
      </c>
      <c r="J1234" s="32">
        <f t="shared" si="115"/>
        <v>8.2499925245085509E-2</v>
      </c>
      <c r="K1234" s="88">
        <f t="shared" si="116"/>
        <v>8.4201484661446502E-2</v>
      </c>
      <c r="M1234" s="32">
        <f t="shared" si="117"/>
        <v>2.2602434962236986E-2</v>
      </c>
      <c r="N1234" s="32">
        <f t="shared" si="118"/>
        <v>8.295243496223699E-2</v>
      </c>
      <c r="O1234" s="43">
        <f t="shared" si="119"/>
        <v>8.4672711578777982E-2</v>
      </c>
      <c r="Q1234" s="78"/>
      <c r="R1234" s="75"/>
    </row>
    <row r="1235" spans="1:18" ht="12.6" customHeight="1">
      <c r="A1235" s="31">
        <v>40169</v>
      </c>
      <c r="B1235" s="64" t="s">
        <v>88</v>
      </c>
      <c r="C1235" s="90">
        <v>6.1349999999999995E-2</v>
      </c>
      <c r="D1235" s="44" t="str">
        <f>IF(MONTH(A1235)=MONTH(A1236),"-",VLOOKUP(A1235,'F03 inputs'!$AQ$8:$AV$3003,5))</f>
        <v>-</v>
      </c>
      <c r="E1235" s="44" t="str">
        <f>IF(MONTH(A1235)=MONTH(A1236),"-",VLOOKUP(A1235,'F03 inputs'!$AQ$8:$AV$3003,6))</f>
        <v>-</v>
      </c>
      <c r="F1235" s="32">
        <f>VLOOKUP(B1235,'F03 inputs'!$AW$9:$AZ$3003,3)</f>
        <v>-3.3849653153115224E-4</v>
      </c>
      <c r="G1235" s="32">
        <f>VLOOKUP(B1235,'F03 inputs'!$AW$9:$AZ$3003,4)</f>
        <v>-3.6742937328253201E-4</v>
      </c>
      <c r="I1235" s="32">
        <f t="shared" si="114"/>
        <v>2.1811428713554348E-2</v>
      </c>
      <c r="J1235" s="32">
        <f t="shared" si="115"/>
        <v>8.3161428713554336E-2</v>
      </c>
      <c r="K1235" s="88">
        <f t="shared" si="116"/>
        <v>8.4890384519974438E-2</v>
      </c>
      <c r="M1235" s="32">
        <f t="shared" si="117"/>
        <v>2.2235005588954453E-2</v>
      </c>
      <c r="N1235" s="32">
        <f t="shared" si="118"/>
        <v>8.3585005588954445E-2</v>
      </c>
      <c r="O1235" s="43">
        <f t="shared" si="119"/>
        <v>8.5331618878780713E-2</v>
      </c>
      <c r="Q1235" s="78"/>
      <c r="R1235" s="75"/>
    </row>
    <row r="1236" spans="1:18" ht="12.6" customHeight="1">
      <c r="A1236" s="31">
        <v>40170</v>
      </c>
      <c r="B1236" s="64" t="s">
        <v>88</v>
      </c>
      <c r="C1236" s="90">
        <v>6.1849999999999995E-2</v>
      </c>
      <c r="D1236" s="44" t="str">
        <f>IF(MONTH(A1236)=MONTH(A1237),"-",VLOOKUP(A1236,'F03 inputs'!$AQ$8:$AV$3003,5))</f>
        <v>-</v>
      </c>
      <c r="E1236" s="44" t="str">
        <f>IF(MONTH(A1236)=MONTH(A1237),"-",VLOOKUP(A1236,'F03 inputs'!$AQ$8:$AV$3003,6))</f>
        <v>-</v>
      </c>
      <c r="F1236" s="32">
        <f>VLOOKUP(B1236,'F03 inputs'!$AW$9:$AZ$3003,3)</f>
        <v>-3.3849653153115224E-4</v>
      </c>
      <c r="G1236" s="32">
        <f>VLOOKUP(B1236,'F03 inputs'!$AW$9:$AZ$3003,4)</f>
        <v>-3.6742937328253201E-4</v>
      </c>
      <c r="I1236" s="32">
        <f t="shared" si="114"/>
        <v>2.1472932182023195E-2</v>
      </c>
      <c r="J1236" s="32">
        <f t="shared" si="115"/>
        <v>8.3322932182023191E-2</v>
      </c>
      <c r="K1236" s="88">
        <f t="shared" si="116"/>
        <v>8.5058609938875485E-2</v>
      </c>
      <c r="M1236" s="32">
        <f t="shared" si="117"/>
        <v>2.1867576215671921E-2</v>
      </c>
      <c r="N1236" s="32">
        <f t="shared" si="118"/>
        <v>8.3717576215671913E-2</v>
      </c>
      <c r="O1236" s="43">
        <f t="shared" si="119"/>
        <v>8.5469734357528804E-2</v>
      </c>
      <c r="Q1236" s="78"/>
      <c r="R1236" s="75"/>
    </row>
    <row r="1237" spans="1:18" ht="12.6" customHeight="1">
      <c r="A1237" s="31">
        <v>40171</v>
      </c>
      <c r="B1237" s="64" t="s">
        <v>88</v>
      </c>
      <c r="C1237" s="90">
        <v>6.225E-2</v>
      </c>
      <c r="D1237" s="44" t="str">
        <f>IF(MONTH(A1237)=MONTH(A1238),"-",VLOOKUP(A1237,'F03 inputs'!$AQ$8:$AV$3003,5))</f>
        <v>-</v>
      </c>
      <c r="E1237" s="44" t="str">
        <f>IF(MONTH(A1237)=MONTH(A1238),"-",VLOOKUP(A1237,'F03 inputs'!$AQ$8:$AV$3003,6))</f>
        <v>-</v>
      </c>
      <c r="F1237" s="32">
        <f>VLOOKUP(B1237,'F03 inputs'!$AW$9:$AZ$3003,3)</f>
        <v>-3.3849653153115224E-4</v>
      </c>
      <c r="G1237" s="32">
        <f>VLOOKUP(B1237,'F03 inputs'!$AW$9:$AZ$3003,4)</f>
        <v>-3.6742937328253201E-4</v>
      </c>
      <c r="I1237" s="32">
        <f t="shared" si="114"/>
        <v>2.1134435650492042E-2</v>
      </c>
      <c r="J1237" s="32">
        <f t="shared" si="115"/>
        <v>8.3384435650492042E-2</v>
      </c>
      <c r="K1237" s="88">
        <f t="shared" si="116"/>
        <v>8.5122676677680031E-2</v>
      </c>
      <c r="M1237" s="32">
        <f t="shared" si="117"/>
        <v>2.1500146842389389E-2</v>
      </c>
      <c r="N1237" s="32">
        <f t="shared" si="118"/>
        <v>8.3750146842389392E-2</v>
      </c>
      <c r="O1237" s="43">
        <f t="shared" si="119"/>
        <v>8.5503668616420114E-2</v>
      </c>
      <c r="Q1237" s="78"/>
      <c r="R1237" s="75"/>
    </row>
    <row r="1238" spans="1:18" ht="12.6" customHeight="1">
      <c r="A1238" s="31">
        <v>40176</v>
      </c>
      <c r="B1238" s="64" t="s">
        <v>88</v>
      </c>
      <c r="C1238" s="90">
        <v>6.3799999999999996E-2</v>
      </c>
      <c r="D1238" s="44" t="str">
        <f>IF(MONTH(A1238)=MONTH(A1239),"-",VLOOKUP(A1238,'F03 inputs'!$AQ$8:$AV$3003,5))</f>
        <v>-</v>
      </c>
      <c r="E1238" s="44" t="str">
        <f>IF(MONTH(A1238)=MONTH(A1239),"-",VLOOKUP(A1238,'F03 inputs'!$AQ$8:$AV$3003,6))</f>
        <v>-</v>
      </c>
      <c r="F1238" s="32">
        <f>VLOOKUP(B1238,'F03 inputs'!$AW$9:$AZ$3003,3)</f>
        <v>-3.3849653153115224E-4</v>
      </c>
      <c r="G1238" s="32">
        <f>VLOOKUP(B1238,'F03 inputs'!$AW$9:$AZ$3003,4)</f>
        <v>-3.6742937328253201E-4</v>
      </c>
      <c r="I1238" s="32">
        <f t="shared" si="114"/>
        <v>2.0795939118960889E-2</v>
      </c>
      <c r="J1238" s="32">
        <f t="shared" si="115"/>
        <v>8.4595939118960878E-2</v>
      </c>
      <c r="K1238" s="88">
        <f t="shared" si="116"/>
        <v>8.6385057347815764E-2</v>
      </c>
      <c r="M1238" s="32">
        <f t="shared" si="117"/>
        <v>2.1132717469106856E-2</v>
      </c>
      <c r="N1238" s="32">
        <f t="shared" si="118"/>
        <v>8.4932717469106855E-2</v>
      </c>
      <c r="O1238" s="43">
        <f t="shared" si="119"/>
        <v>8.6736109093278779E-2</v>
      </c>
      <c r="Q1238" s="78"/>
      <c r="R1238" s="75"/>
    </row>
    <row r="1239" spans="1:18" ht="12.6" customHeight="1">
      <c r="A1239" s="31">
        <v>40177</v>
      </c>
      <c r="B1239" s="64" t="s">
        <v>88</v>
      </c>
      <c r="C1239" s="90">
        <v>6.3250000000000001E-2</v>
      </c>
      <c r="D1239" s="44" t="str">
        <f>IF(MONTH(A1239)=MONTH(A1240),"-",VLOOKUP(A1239,'F03 inputs'!$AQ$8:$AV$3003,5))</f>
        <v>-</v>
      </c>
      <c r="E1239" s="44" t="str">
        <f>IF(MONTH(A1239)=MONTH(A1240),"-",VLOOKUP(A1239,'F03 inputs'!$AQ$8:$AV$3003,6))</f>
        <v>-</v>
      </c>
      <c r="F1239" s="32">
        <f>VLOOKUP(B1239,'F03 inputs'!$AW$9:$AZ$3003,3)</f>
        <v>-3.3849653153115224E-4</v>
      </c>
      <c r="G1239" s="32">
        <f>VLOOKUP(B1239,'F03 inputs'!$AW$9:$AZ$3003,4)</f>
        <v>-3.6742937328253201E-4</v>
      </c>
      <c r="I1239" s="32">
        <f t="shared" si="114"/>
        <v>2.0457442587429736E-2</v>
      </c>
      <c r="J1239" s="32">
        <f t="shared" si="115"/>
        <v>8.3707442587429737E-2</v>
      </c>
      <c r="K1239" s="88">
        <f t="shared" si="116"/>
        <v>8.5459176573561724E-2</v>
      </c>
      <c r="M1239" s="32">
        <f t="shared" si="117"/>
        <v>2.0765288095824324E-2</v>
      </c>
      <c r="N1239" s="32">
        <f t="shared" si="118"/>
        <v>8.4015288095824328E-2</v>
      </c>
      <c r="O1239" s="43">
        <f t="shared" si="119"/>
        <v>8.5779930254280545E-2</v>
      </c>
      <c r="Q1239" s="78"/>
      <c r="R1239" s="75"/>
    </row>
    <row r="1240" spans="1:18" ht="12.6" customHeight="1">
      <c r="A1240" s="31">
        <v>40178</v>
      </c>
      <c r="B1240" s="64" t="s">
        <v>88</v>
      </c>
      <c r="C1240" s="90">
        <v>6.25E-2</v>
      </c>
      <c r="D1240" s="44">
        <f>IF(MONTH(A1240)=MONTH(A1241),"-",VLOOKUP(A1240,'F03 inputs'!$AQ$8:$AV$3003,5))</f>
        <v>2.01189460558986E-2</v>
      </c>
      <c r="E1240" s="44">
        <f>IF(MONTH(A1240)=MONTH(A1241),"-",VLOOKUP(A1240,'F03 inputs'!$AQ$8:$AV$3003,6))</f>
        <v>2.0397858722541799E-2</v>
      </c>
      <c r="F1240" s="32">
        <f>VLOOKUP(B1240,'F03 inputs'!$AW$9:$AZ$3003,3)</f>
        <v>-3.3849653153115224E-4</v>
      </c>
      <c r="G1240" s="32">
        <f>VLOOKUP(B1240,'F03 inputs'!$AW$9:$AZ$3003,4)</f>
        <v>-3.6742937328253201E-4</v>
      </c>
      <c r="I1240" s="32">
        <f t="shared" si="114"/>
        <v>2.01189460558986E-2</v>
      </c>
      <c r="J1240" s="32">
        <f t="shared" si="115"/>
        <v>8.2618946055898604E-2</v>
      </c>
      <c r="K1240" s="88">
        <f t="shared" si="116"/>
        <v>8.4325418617745562E-2</v>
      </c>
      <c r="M1240" s="32">
        <f t="shared" si="117"/>
        <v>2.0397858722541799E-2</v>
      </c>
      <c r="N1240" s="32">
        <f t="shared" si="118"/>
        <v>8.2897858722541795E-2</v>
      </c>
      <c r="O1240" s="43">
        <f t="shared" si="119"/>
        <v>8.4615872467737496E-2</v>
      </c>
      <c r="Q1240" s="78"/>
      <c r="R1240" s="75"/>
    </row>
    <row r="1241" spans="1:18" ht="12.6" customHeight="1">
      <c r="A1241" s="31">
        <v>40182</v>
      </c>
      <c r="B1241" s="64" t="s">
        <v>89</v>
      </c>
      <c r="C1241" s="90">
        <v>6.3500000000000001E-2</v>
      </c>
      <c r="D1241" s="44" t="str">
        <f>IF(MONTH(A1241)=MONTH(A1242),"-",VLOOKUP(A1241,'F03 inputs'!$AQ$8:$AV$3003,5))</f>
        <v>-</v>
      </c>
      <c r="E1241" s="44" t="str">
        <f>IF(MONTH(A1241)=MONTH(A1242),"-",VLOOKUP(A1241,'F03 inputs'!$AQ$8:$AV$3003,6))</f>
        <v>-</v>
      </c>
      <c r="F1241" s="32">
        <f>VLOOKUP(B1241,'F03 inputs'!$AW$9:$AZ$3003,3)</f>
        <v>1.1034915537837893E-4</v>
      </c>
      <c r="G1241" s="32">
        <f>VLOOKUP(B1241,'F03 inputs'!$AW$9:$AZ$3003,4)</f>
        <v>1.3736913806079062E-4</v>
      </c>
      <c r="I1241" s="32">
        <f t="shared" si="114"/>
        <v>2.022929521127698E-2</v>
      </c>
      <c r="J1241" s="32">
        <f t="shared" si="115"/>
        <v>8.3729295211276977E-2</v>
      </c>
      <c r="K1241" s="88">
        <f t="shared" si="116"/>
        <v>8.5481943930421522E-2</v>
      </c>
      <c r="M1241" s="32">
        <f t="shared" si="117"/>
        <v>2.0535227860602589E-2</v>
      </c>
      <c r="N1241" s="32">
        <f t="shared" si="118"/>
        <v>8.4035227860602593E-2</v>
      </c>
      <c r="O1241" s="43">
        <f t="shared" si="119"/>
        <v>8.580070774099835E-2</v>
      </c>
      <c r="Q1241" s="78"/>
      <c r="R1241" s="75"/>
    </row>
    <row r="1242" spans="1:18" ht="12.6" customHeight="1">
      <c r="A1242" s="31">
        <v>40183</v>
      </c>
      <c r="B1242" s="64" t="s">
        <v>89</v>
      </c>
      <c r="C1242" s="90">
        <v>6.225E-2</v>
      </c>
      <c r="D1242" s="44" t="str">
        <f>IF(MONTH(A1242)=MONTH(A1243),"-",VLOOKUP(A1242,'F03 inputs'!$AQ$8:$AV$3003,5))</f>
        <v>-</v>
      </c>
      <c r="E1242" s="44" t="str">
        <f>IF(MONTH(A1242)=MONTH(A1243),"-",VLOOKUP(A1242,'F03 inputs'!$AQ$8:$AV$3003,6))</f>
        <v>-</v>
      </c>
      <c r="F1242" s="32">
        <f>VLOOKUP(B1242,'F03 inputs'!$AW$9:$AZ$3003,3)</f>
        <v>1.1034915537837893E-4</v>
      </c>
      <c r="G1242" s="32">
        <f>VLOOKUP(B1242,'F03 inputs'!$AW$9:$AZ$3003,4)</f>
        <v>1.3736913806079062E-4</v>
      </c>
      <c r="I1242" s="32">
        <f t="shared" si="114"/>
        <v>2.0339644366655359E-2</v>
      </c>
      <c r="J1242" s="32">
        <f t="shared" si="115"/>
        <v>8.2589644366655363E-2</v>
      </c>
      <c r="K1242" s="88">
        <f t="shared" si="116"/>
        <v>8.4294906705807859E-2</v>
      </c>
      <c r="M1242" s="32">
        <f t="shared" si="117"/>
        <v>2.0672596998663379E-2</v>
      </c>
      <c r="N1242" s="32">
        <f t="shared" si="118"/>
        <v>8.2922596998663375E-2</v>
      </c>
      <c r="O1242" s="43">
        <f t="shared" si="119"/>
        <v>8.4641636271914011E-2</v>
      </c>
      <c r="Q1242" s="78"/>
      <c r="R1242" s="75"/>
    </row>
    <row r="1243" spans="1:18" ht="12.6" customHeight="1">
      <c r="A1243" s="31">
        <v>40184</v>
      </c>
      <c r="B1243" s="64" t="s">
        <v>89</v>
      </c>
      <c r="C1243" s="90">
        <v>6.2549999999999994E-2</v>
      </c>
      <c r="D1243" s="44" t="str">
        <f>IF(MONTH(A1243)=MONTH(A1244),"-",VLOOKUP(A1243,'F03 inputs'!$AQ$8:$AV$3003,5))</f>
        <v>-</v>
      </c>
      <c r="E1243" s="44" t="str">
        <f>IF(MONTH(A1243)=MONTH(A1244),"-",VLOOKUP(A1243,'F03 inputs'!$AQ$8:$AV$3003,6))</f>
        <v>-</v>
      </c>
      <c r="F1243" s="32">
        <f>VLOOKUP(B1243,'F03 inputs'!$AW$9:$AZ$3003,3)</f>
        <v>1.1034915537837893E-4</v>
      </c>
      <c r="G1243" s="32">
        <f>VLOOKUP(B1243,'F03 inputs'!$AW$9:$AZ$3003,4)</f>
        <v>1.3736913806079062E-4</v>
      </c>
      <c r="I1243" s="32">
        <f t="shared" si="114"/>
        <v>2.0449993522033739E-2</v>
      </c>
      <c r="J1243" s="32">
        <f t="shared" si="115"/>
        <v>8.299999352203373E-2</v>
      </c>
      <c r="K1243" s="88">
        <f t="shared" si="116"/>
        <v>8.4722243253197993E-2</v>
      </c>
      <c r="M1243" s="32">
        <f t="shared" si="117"/>
        <v>2.0809966136724169E-2</v>
      </c>
      <c r="N1243" s="32">
        <f t="shared" si="118"/>
        <v>8.3359966136724167E-2</v>
      </c>
      <c r="O1243" s="43">
        <f t="shared" si="119"/>
        <v>8.5097187125303009E-2</v>
      </c>
      <c r="Q1243" s="78"/>
      <c r="R1243" s="75"/>
    </row>
    <row r="1244" spans="1:18" ht="12.6" customHeight="1">
      <c r="A1244" s="31">
        <v>40185</v>
      </c>
      <c r="B1244" s="64" t="s">
        <v>89</v>
      </c>
      <c r="C1244" s="90">
        <v>6.2400000000000004E-2</v>
      </c>
      <c r="D1244" s="44" t="str">
        <f>IF(MONTH(A1244)=MONTH(A1245),"-",VLOOKUP(A1244,'F03 inputs'!$AQ$8:$AV$3003,5))</f>
        <v>-</v>
      </c>
      <c r="E1244" s="44" t="str">
        <f>IF(MONTH(A1244)=MONTH(A1245),"-",VLOOKUP(A1244,'F03 inputs'!$AQ$8:$AV$3003,6))</f>
        <v>-</v>
      </c>
      <c r="F1244" s="32">
        <f>VLOOKUP(B1244,'F03 inputs'!$AW$9:$AZ$3003,3)</f>
        <v>1.1034915537837893E-4</v>
      </c>
      <c r="G1244" s="32">
        <f>VLOOKUP(B1244,'F03 inputs'!$AW$9:$AZ$3003,4)</f>
        <v>1.3736913806079062E-4</v>
      </c>
      <c r="I1244" s="32">
        <f t="shared" si="114"/>
        <v>2.0560342677412118E-2</v>
      </c>
      <c r="J1244" s="32">
        <f t="shared" si="115"/>
        <v>8.2960342677412119E-2</v>
      </c>
      <c r="K1244" s="88">
        <f t="shared" si="116"/>
        <v>8.4680947291700503E-2</v>
      </c>
      <c r="M1244" s="32">
        <f t="shared" si="117"/>
        <v>2.094733527478496E-2</v>
      </c>
      <c r="N1244" s="32">
        <f t="shared" si="118"/>
        <v>8.3347335274784967E-2</v>
      </c>
      <c r="O1244" s="43">
        <f t="shared" si="119"/>
        <v>8.5084029849136877E-2</v>
      </c>
      <c r="Q1244" s="78"/>
      <c r="R1244" s="75"/>
    </row>
    <row r="1245" spans="1:18" ht="12.6" customHeight="1">
      <c r="A1245" s="31">
        <v>40186</v>
      </c>
      <c r="B1245" s="64" t="s">
        <v>89</v>
      </c>
      <c r="C1245" s="90">
        <v>6.2800000000000009E-2</v>
      </c>
      <c r="D1245" s="44" t="str">
        <f>IF(MONTH(A1245)=MONTH(A1246),"-",VLOOKUP(A1245,'F03 inputs'!$AQ$8:$AV$3003,5))</f>
        <v>-</v>
      </c>
      <c r="E1245" s="44" t="str">
        <f>IF(MONTH(A1245)=MONTH(A1246),"-",VLOOKUP(A1245,'F03 inputs'!$AQ$8:$AV$3003,6))</f>
        <v>-</v>
      </c>
      <c r="F1245" s="32">
        <f>VLOOKUP(B1245,'F03 inputs'!$AW$9:$AZ$3003,3)</f>
        <v>1.1034915537837893E-4</v>
      </c>
      <c r="G1245" s="32">
        <f>VLOOKUP(B1245,'F03 inputs'!$AW$9:$AZ$3003,4)</f>
        <v>1.3736913806079062E-4</v>
      </c>
      <c r="I1245" s="32">
        <f t="shared" si="114"/>
        <v>2.0670691832790498E-2</v>
      </c>
      <c r="J1245" s="32">
        <f t="shared" si="115"/>
        <v>8.3470691832790503E-2</v>
      </c>
      <c r="K1245" s="88">
        <f t="shared" si="116"/>
        <v>8.5212530931551456E-2</v>
      </c>
      <c r="M1245" s="32">
        <f t="shared" si="117"/>
        <v>2.108470441284575E-2</v>
      </c>
      <c r="N1245" s="32">
        <f t="shared" si="118"/>
        <v>8.3884704412845762E-2</v>
      </c>
      <c r="O1245" s="43">
        <f t="shared" si="119"/>
        <v>8.5643865321453294E-2</v>
      </c>
      <c r="Q1245" s="78"/>
      <c r="R1245" s="75"/>
    </row>
    <row r="1246" spans="1:18" ht="12.6" customHeight="1">
      <c r="A1246" s="31">
        <v>40189</v>
      </c>
      <c r="B1246" s="64" t="s">
        <v>89</v>
      </c>
      <c r="C1246" s="90">
        <v>6.275E-2</v>
      </c>
      <c r="D1246" s="44" t="str">
        <f>IF(MONTH(A1246)=MONTH(A1247),"-",VLOOKUP(A1246,'F03 inputs'!$AQ$8:$AV$3003,5))</f>
        <v>-</v>
      </c>
      <c r="E1246" s="44" t="str">
        <f>IF(MONTH(A1246)=MONTH(A1247),"-",VLOOKUP(A1246,'F03 inputs'!$AQ$8:$AV$3003,6))</f>
        <v>-</v>
      </c>
      <c r="F1246" s="32">
        <f>VLOOKUP(B1246,'F03 inputs'!$AW$9:$AZ$3003,3)</f>
        <v>1.1034915537837893E-4</v>
      </c>
      <c r="G1246" s="32">
        <f>VLOOKUP(B1246,'F03 inputs'!$AW$9:$AZ$3003,4)</f>
        <v>1.3736913806079062E-4</v>
      </c>
      <c r="I1246" s="32">
        <f t="shared" si="114"/>
        <v>2.0781040988168877E-2</v>
      </c>
      <c r="J1246" s="32">
        <f t="shared" si="115"/>
        <v>8.3531040988168881E-2</v>
      </c>
      <c r="K1246" s="88">
        <f t="shared" si="116"/>
        <v>8.5275399690310838E-2</v>
      </c>
      <c r="M1246" s="32">
        <f t="shared" si="117"/>
        <v>2.122207355090654E-2</v>
      </c>
      <c r="N1246" s="32">
        <f t="shared" si="118"/>
        <v>8.3972073550906537E-2</v>
      </c>
      <c r="O1246" s="43">
        <f t="shared" si="119"/>
        <v>8.5734900835016115E-2</v>
      </c>
      <c r="Q1246" s="78"/>
      <c r="R1246" s="75"/>
    </row>
    <row r="1247" spans="1:18" ht="12.6" customHeight="1">
      <c r="A1247" s="31">
        <v>40190</v>
      </c>
      <c r="B1247" s="64" t="s">
        <v>89</v>
      </c>
      <c r="C1247" s="90">
        <v>6.2149999999999997E-2</v>
      </c>
      <c r="D1247" s="44" t="str">
        <f>IF(MONTH(A1247)=MONTH(A1248),"-",VLOOKUP(A1247,'F03 inputs'!$AQ$8:$AV$3003,5))</f>
        <v>-</v>
      </c>
      <c r="E1247" s="44" t="str">
        <f>IF(MONTH(A1247)=MONTH(A1248),"-",VLOOKUP(A1247,'F03 inputs'!$AQ$8:$AV$3003,6))</f>
        <v>-</v>
      </c>
      <c r="F1247" s="32">
        <f>VLOOKUP(B1247,'F03 inputs'!$AW$9:$AZ$3003,3)</f>
        <v>1.1034915537837893E-4</v>
      </c>
      <c r="G1247" s="32">
        <f>VLOOKUP(B1247,'F03 inputs'!$AW$9:$AZ$3003,4)</f>
        <v>1.3736913806079062E-4</v>
      </c>
      <c r="I1247" s="32">
        <f t="shared" si="114"/>
        <v>2.0891390143547257E-2</v>
      </c>
      <c r="J1247" s="32">
        <f t="shared" si="115"/>
        <v>8.304139014354725E-2</v>
      </c>
      <c r="K1247" s="88">
        <f t="shared" si="116"/>
        <v>8.4765358262790524E-2</v>
      </c>
      <c r="M1247" s="32">
        <f t="shared" si="117"/>
        <v>2.135944268896733E-2</v>
      </c>
      <c r="N1247" s="32">
        <f t="shared" si="118"/>
        <v>8.3509442688967331E-2</v>
      </c>
      <c r="O1247" s="43">
        <f t="shared" si="119"/>
        <v>8.52528994435231E-2</v>
      </c>
      <c r="Q1247" s="78"/>
      <c r="R1247" s="75"/>
    </row>
    <row r="1248" spans="1:18" ht="12.6" customHeight="1">
      <c r="A1248" s="31">
        <v>40191</v>
      </c>
      <c r="B1248" s="64" t="s">
        <v>89</v>
      </c>
      <c r="C1248" s="90">
        <v>6.1200000000000004E-2</v>
      </c>
      <c r="D1248" s="44" t="str">
        <f>IF(MONTH(A1248)=MONTH(A1249),"-",VLOOKUP(A1248,'F03 inputs'!$AQ$8:$AV$3003,5))</f>
        <v>-</v>
      </c>
      <c r="E1248" s="44" t="str">
        <f>IF(MONTH(A1248)=MONTH(A1249),"-",VLOOKUP(A1248,'F03 inputs'!$AQ$8:$AV$3003,6))</f>
        <v>-</v>
      </c>
      <c r="F1248" s="32">
        <f>VLOOKUP(B1248,'F03 inputs'!$AW$9:$AZ$3003,3)</f>
        <v>1.1034915537837893E-4</v>
      </c>
      <c r="G1248" s="32">
        <f>VLOOKUP(B1248,'F03 inputs'!$AW$9:$AZ$3003,4)</f>
        <v>1.3736913806079062E-4</v>
      </c>
      <c r="I1248" s="32">
        <f t="shared" si="114"/>
        <v>2.1001739298925636E-2</v>
      </c>
      <c r="J1248" s="32">
        <f t="shared" si="115"/>
        <v>8.2201739298925644E-2</v>
      </c>
      <c r="K1248" s="88">
        <f t="shared" si="116"/>
        <v>8.3891020784867765E-2</v>
      </c>
      <c r="M1248" s="32">
        <f t="shared" si="117"/>
        <v>2.1496811827028121E-2</v>
      </c>
      <c r="N1248" s="32">
        <f t="shared" si="118"/>
        <v>8.2696811827028122E-2</v>
      </c>
      <c r="O1248" s="43">
        <f t="shared" si="119"/>
        <v>8.440650249861692E-2</v>
      </c>
      <c r="Q1248" s="78"/>
      <c r="R1248" s="75"/>
    </row>
    <row r="1249" spans="1:18" ht="12.6" customHeight="1">
      <c r="A1249" s="31">
        <v>40192</v>
      </c>
      <c r="B1249" s="64" t="s">
        <v>89</v>
      </c>
      <c r="C1249" s="90">
        <v>6.1849999999999995E-2</v>
      </c>
      <c r="D1249" s="44" t="str">
        <f>IF(MONTH(A1249)=MONTH(A1250),"-",VLOOKUP(A1249,'F03 inputs'!$AQ$8:$AV$3003,5))</f>
        <v>-</v>
      </c>
      <c r="E1249" s="44" t="str">
        <f>IF(MONTH(A1249)=MONTH(A1250),"-",VLOOKUP(A1249,'F03 inputs'!$AQ$8:$AV$3003,6))</f>
        <v>-</v>
      </c>
      <c r="F1249" s="32">
        <f>VLOOKUP(B1249,'F03 inputs'!$AW$9:$AZ$3003,3)</f>
        <v>1.1034915537837893E-4</v>
      </c>
      <c r="G1249" s="32">
        <f>VLOOKUP(B1249,'F03 inputs'!$AW$9:$AZ$3003,4)</f>
        <v>1.3736913806079062E-4</v>
      </c>
      <c r="I1249" s="32">
        <f t="shared" si="114"/>
        <v>2.1112088454304016E-2</v>
      </c>
      <c r="J1249" s="32">
        <f t="shared" si="115"/>
        <v>8.2962088454304014E-2</v>
      </c>
      <c r="K1249" s="88">
        <f t="shared" si="116"/>
        <v>8.4682765484479061E-2</v>
      </c>
      <c r="M1249" s="32">
        <f t="shared" si="117"/>
        <v>2.1634180965088911E-2</v>
      </c>
      <c r="N1249" s="32">
        <f t="shared" si="118"/>
        <v>8.3484180965088903E-2</v>
      </c>
      <c r="O1249" s="43">
        <f t="shared" si="119"/>
        <v>8.5226583082941954E-2</v>
      </c>
      <c r="Q1249" s="78"/>
      <c r="R1249" s="75"/>
    </row>
    <row r="1250" spans="1:18" ht="12.6" customHeight="1">
      <c r="A1250" s="31">
        <v>40193</v>
      </c>
      <c r="B1250" s="64" t="s">
        <v>89</v>
      </c>
      <c r="C1250" s="90">
        <v>6.1699999999999998E-2</v>
      </c>
      <c r="D1250" s="44" t="str">
        <f>IF(MONTH(A1250)=MONTH(A1251),"-",VLOOKUP(A1250,'F03 inputs'!$AQ$8:$AV$3003,5))</f>
        <v>-</v>
      </c>
      <c r="E1250" s="44" t="str">
        <f>IF(MONTH(A1250)=MONTH(A1251),"-",VLOOKUP(A1250,'F03 inputs'!$AQ$8:$AV$3003,6))</f>
        <v>-</v>
      </c>
      <c r="F1250" s="32">
        <f>VLOOKUP(B1250,'F03 inputs'!$AW$9:$AZ$3003,3)</f>
        <v>1.1034915537837893E-4</v>
      </c>
      <c r="G1250" s="32">
        <f>VLOOKUP(B1250,'F03 inputs'!$AW$9:$AZ$3003,4)</f>
        <v>1.3736913806079062E-4</v>
      </c>
      <c r="I1250" s="32">
        <f t="shared" si="114"/>
        <v>2.1222437609682395E-2</v>
      </c>
      <c r="J1250" s="32">
        <f t="shared" si="115"/>
        <v>8.292243760968239E-2</v>
      </c>
      <c r="K1250" s="88">
        <f t="shared" si="116"/>
        <v>8.4641470274465114E-2</v>
      </c>
      <c r="M1250" s="32">
        <f t="shared" si="117"/>
        <v>2.1771550103149701E-2</v>
      </c>
      <c r="N1250" s="32">
        <f t="shared" si="118"/>
        <v>8.3471550103149703E-2</v>
      </c>
      <c r="O1250" s="43">
        <f t="shared" si="119"/>
        <v>8.5213425022305112E-2</v>
      </c>
      <c r="Q1250" s="78"/>
      <c r="R1250" s="75"/>
    </row>
    <row r="1251" spans="1:18" ht="12.6" customHeight="1">
      <c r="A1251" s="31">
        <v>40196</v>
      </c>
      <c r="B1251" s="64" t="s">
        <v>89</v>
      </c>
      <c r="C1251" s="90">
        <v>6.1100000000000002E-2</v>
      </c>
      <c r="D1251" s="44" t="str">
        <f>IF(MONTH(A1251)=MONTH(A1252),"-",VLOOKUP(A1251,'F03 inputs'!$AQ$8:$AV$3003,5))</f>
        <v>-</v>
      </c>
      <c r="E1251" s="44" t="str">
        <f>IF(MONTH(A1251)=MONTH(A1252),"-",VLOOKUP(A1251,'F03 inputs'!$AQ$8:$AV$3003,6))</f>
        <v>-</v>
      </c>
      <c r="F1251" s="32">
        <f>VLOOKUP(B1251,'F03 inputs'!$AW$9:$AZ$3003,3)</f>
        <v>1.1034915537837893E-4</v>
      </c>
      <c r="G1251" s="32">
        <f>VLOOKUP(B1251,'F03 inputs'!$AW$9:$AZ$3003,4)</f>
        <v>1.3736913806079062E-4</v>
      </c>
      <c r="I1251" s="32">
        <f t="shared" si="114"/>
        <v>2.1332786765060775E-2</v>
      </c>
      <c r="J1251" s="32">
        <f t="shared" si="115"/>
        <v>8.2432786765060773E-2</v>
      </c>
      <c r="K1251" s="88">
        <f t="shared" si="116"/>
        <v>8.4131577848524541E-2</v>
      </c>
      <c r="M1251" s="32">
        <f t="shared" si="117"/>
        <v>2.1908919241210491E-2</v>
      </c>
      <c r="N1251" s="32">
        <f t="shared" si="118"/>
        <v>8.3008919241210496E-2</v>
      </c>
      <c r="O1251" s="43">
        <f t="shared" si="119"/>
        <v>8.4731539409609091E-2</v>
      </c>
      <c r="Q1251" s="78"/>
      <c r="R1251" s="75"/>
    </row>
    <row r="1252" spans="1:18" ht="12.6" customHeight="1">
      <c r="A1252" s="31">
        <v>40197</v>
      </c>
      <c r="B1252" s="64" t="s">
        <v>89</v>
      </c>
      <c r="C1252" s="90">
        <v>6.08E-2</v>
      </c>
      <c r="D1252" s="44" t="str">
        <f>IF(MONTH(A1252)=MONTH(A1253),"-",VLOOKUP(A1252,'F03 inputs'!$AQ$8:$AV$3003,5))</f>
        <v>-</v>
      </c>
      <c r="E1252" s="44" t="str">
        <f>IF(MONTH(A1252)=MONTH(A1253),"-",VLOOKUP(A1252,'F03 inputs'!$AQ$8:$AV$3003,6))</f>
        <v>-</v>
      </c>
      <c r="F1252" s="32">
        <f>VLOOKUP(B1252,'F03 inputs'!$AW$9:$AZ$3003,3)</f>
        <v>1.1034915537837893E-4</v>
      </c>
      <c r="G1252" s="32">
        <f>VLOOKUP(B1252,'F03 inputs'!$AW$9:$AZ$3003,4)</f>
        <v>1.3736913806079062E-4</v>
      </c>
      <c r="I1252" s="32">
        <f t="shared" si="114"/>
        <v>2.1443135920439154E-2</v>
      </c>
      <c r="J1252" s="32">
        <f t="shared" si="115"/>
        <v>8.224313592043915E-2</v>
      </c>
      <c r="K1252" s="88">
        <f t="shared" si="116"/>
        <v>8.3934119271945828E-2</v>
      </c>
      <c r="M1252" s="32">
        <f t="shared" si="117"/>
        <v>2.2046288379271282E-2</v>
      </c>
      <c r="N1252" s="32">
        <f t="shared" si="118"/>
        <v>8.2846288379271285E-2</v>
      </c>
      <c r="O1252" s="43">
        <f t="shared" si="119"/>
        <v>8.4562165253826427E-2</v>
      </c>
      <c r="Q1252" s="78"/>
      <c r="R1252" s="75"/>
    </row>
    <row r="1253" spans="1:18" ht="12.6" customHeight="1">
      <c r="A1253" s="31">
        <v>40198</v>
      </c>
      <c r="B1253" s="64" t="s">
        <v>89</v>
      </c>
      <c r="C1253" s="90">
        <v>6.1249999999999999E-2</v>
      </c>
      <c r="D1253" s="44" t="str">
        <f>IF(MONTH(A1253)=MONTH(A1254),"-",VLOOKUP(A1253,'F03 inputs'!$AQ$8:$AV$3003,5))</f>
        <v>-</v>
      </c>
      <c r="E1253" s="44" t="str">
        <f>IF(MONTH(A1253)=MONTH(A1254),"-",VLOOKUP(A1253,'F03 inputs'!$AQ$8:$AV$3003,6))</f>
        <v>-</v>
      </c>
      <c r="F1253" s="32">
        <f>VLOOKUP(B1253,'F03 inputs'!$AW$9:$AZ$3003,3)</f>
        <v>1.1034915537837893E-4</v>
      </c>
      <c r="G1253" s="32">
        <f>VLOOKUP(B1253,'F03 inputs'!$AW$9:$AZ$3003,4)</f>
        <v>1.3736913806079062E-4</v>
      </c>
      <c r="I1253" s="32">
        <f t="shared" si="114"/>
        <v>2.1553485075817534E-2</v>
      </c>
      <c r="J1253" s="32">
        <f t="shared" si="115"/>
        <v>8.2803485075817529E-2</v>
      </c>
      <c r="K1253" s="88">
        <f t="shared" si="116"/>
        <v>8.4517589360992851E-2</v>
      </c>
      <c r="M1253" s="32">
        <f t="shared" si="117"/>
        <v>2.2183657517332072E-2</v>
      </c>
      <c r="N1253" s="32">
        <f t="shared" si="118"/>
        <v>8.3433657517332074E-2</v>
      </c>
      <c r="O1253" s="43">
        <f t="shared" si="119"/>
        <v>8.5173951319011953E-2</v>
      </c>
      <c r="Q1253" s="78"/>
      <c r="R1253" s="75"/>
    </row>
    <row r="1254" spans="1:18" ht="12.6" customHeight="1">
      <c r="A1254" s="31">
        <v>40199</v>
      </c>
      <c r="B1254" s="64" t="s">
        <v>89</v>
      </c>
      <c r="C1254" s="90">
        <v>6.1150000000000003E-2</v>
      </c>
      <c r="D1254" s="44" t="str">
        <f>IF(MONTH(A1254)=MONTH(A1255),"-",VLOOKUP(A1254,'F03 inputs'!$AQ$8:$AV$3003,5))</f>
        <v>-</v>
      </c>
      <c r="E1254" s="44" t="str">
        <f>IF(MONTH(A1254)=MONTH(A1255),"-",VLOOKUP(A1254,'F03 inputs'!$AQ$8:$AV$3003,6))</f>
        <v>-</v>
      </c>
      <c r="F1254" s="32">
        <f>VLOOKUP(B1254,'F03 inputs'!$AW$9:$AZ$3003,3)</f>
        <v>1.1034915537837893E-4</v>
      </c>
      <c r="G1254" s="32">
        <f>VLOOKUP(B1254,'F03 inputs'!$AW$9:$AZ$3003,4)</f>
        <v>1.3736913806079062E-4</v>
      </c>
      <c r="I1254" s="32">
        <f t="shared" si="114"/>
        <v>2.1663834231195913E-2</v>
      </c>
      <c r="J1254" s="32">
        <f t="shared" si="115"/>
        <v>8.2813834231195912E-2</v>
      </c>
      <c r="K1254" s="88">
        <f t="shared" si="116"/>
        <v>8.4528367016214023E-2</v>
      </c>
      <c r="M1254" s="32">
        <f t="shared" si="117"/>
        <v>2.2321026655392862E-2</v>
      </c>
      <c r="N1254" s="32">
        <f t="shared" si="118"/>
        <v>8.3471026655392869E-2</v>
      </c>
      <c r="O1254" s="43">
        <f t="shared" si="119"/>
        <v>8.5212879728119084E-2</v>
      </c>
      <c r="Q1254" s="78"/>
      <c r="R1254" s="75"/>
    </row>
    <row r="1255" spans="1:18" ht="12.6" customHeight="1">
      <c r="A1255" s="31">
        <v>40200</v>
      </c>
      <c r="B1255" s="64" t="s">
        <v>89</v>
      </c>
      <c r="C1255" s="90">
        <v>6.0199999999999997E-2</v>
      </c>
      <c r="D1255" s="44" t="str">
        <f>IF(MONTH(A1255)=MONTH(A1256),"-",VLOOKUP(A1255,'F03 inputs'!$AQ$8:$AV$3003,5))</f>
        <v>-</v>
      </c>
      <c r="E1255" s="44" t="str">
        <f>IF(MONTH(A1255)=MONTH(A1256),"-",VLOOKUP(A1255,'F03 inputs'!$AQ$8:$AV$3003,6))</f>
        <v>-</v>
      </c>
      <c r="F1255" s="32">
        <f>VLOOKUP(B1255,'F03 inputs'!$AW$9:$AZ$3003,3)</f>
        <v>1.1034915537837893E-4</v>
      </c>
      <c r="G1255" s="32">
        <f>VLOOKUP(B1255,'F03 inputs'!$AW$9:$AZ$3003,4)</f>
        <v>1.3736913806079062E-4</v>
      </c>
      <c r="I1255" s="32">
        <f t="shared" si="114"/>
        <v>2.1774183386574292E-2</v>
      </c>
      <c r="J1255" s="32">
        <f t="shared" si="115"/>
        <v>8.1974183386574292E-2</v>
      </c>
      <c r="K1255" s="88">
        <f t="shared" si="116"/>
        <v>8.3654125072048169E-2</v>
      </c>
      <c r="M1255" s="32">
        <f t="shared" si="117"/>
        <v>2.2458395793453653E-2</v>
      </c>
      <c r="N1255" s="32">
        <f t="shared" si="118"/>
        <v>8.2658395793453646E-2</v>
      </c>
      <c r="O1255" s="43">
        <f t="shared" si="119"/>
        <v>8.4366498392240308E-2</v>
      </c>
      <c r="Q1255" s="78"/>
      <c r="R1255" s="75"/>
    </row>
    <row r="1256" spans="1:18" ht="12.6" customHeight="1">
      <c r="A1256" s="31">
        <v>40203</v>
      </c>
      <c r="B1256" s="64" t="s">
        <v>89</v>
      </c>
      <c r="C1256" s="90">
        <v>6.0700000000000004E-2</v>
      </c>
      <c r="D1256" s="44" t="str">
        <f>IF(MONTH(A1256)=MONTH(A1257),"-",VLOOKUP(A1256,'F03 inputs'!$AQ$8:$AV$3003,5))</f>
        <v>-</v>
      </c>
      <c r="E1256" s="44" t="str">
        <f>IF(MONTH(A1256)=MONTH(A1257),"-",VLOOKUP(A1256,'F03 inputs'!$AQ$8:$AV$3003,6))</f>
        <v>-</v>
      </c>
      <c r="F1256" s="32">
        <f>VLOOKUP(B1256,'F03 inputs'!$AW$9:$AZ$3003,3)</f>
        <v>1.1034915537837893E-4</v>
      </c>
      <c r="G1256" s="32">
        <f>VLOOKUP(B1256,'F03 inputs'!$AW$9:$AZ$3003,4)</f>
        <v>1.3736913806079062E-4</v>
      </c>
      <c r="I1256" s="32">
        <f t="shared" si="114"/>
        <v>2.1884532541952672E-2</v>
      </c>
      <c r="J1256" s="32">
        <f t="shared" si="115"/>
        <v>8.2584532541952679E-2</v>
      </c>
      <c r="K1256" s="88">
        <f t="shared" si="116"/>
        <v>8.4289583795745804E-2</v>
      </c>
      <c r="M1256" s="32">
        <f t="shared" si="117"/>
        <v>2.2595764931514443E-2</v>
      </c>
      <c r="N1256" s="32">
        <f t="shared" si="118"/>
        <v>8.3295764931514443E-2</v>
      </c>
      <c r="O1256" s="43">
        <f t="shared" si="119"/>
        <v>8.5030311045395823E-2</v>
      </c>
      <c r="Q1256" s="78"/>
      <c r="R1256" s="75"/>
    </row>
    <row r="1257" spans="1:18" ht="12.6" customHeight="1">
      <c r="A1257" s="31">
        <v>40205</v>
      </c>
      <c r="B1257" s="64" t="s">
        <v>89</v>
      </c>
      <c r="C1257" s="90">
        <v>6.0199999999999997E-2</v>
      </c>
      <c r="D1257" s="44" t="str">
        <f>IF(MONTH(A1257)=MONTH(A1258),"-",VLOOKUP(A1257,'F03 inputs'!$AQ$8:$AV$3003,5))</f>
        <v>-</v>
      </c>
      <c r="E1257" s="44" t="str">
        <f>IF(MONTH(A1257)=MONTH(A1258),"-",VLOOKUP(A1257,'F03 inputs'!$AQ$8:$AV$3003,6))</f>
        <v>-</v>
      </c>
      <c r="F1257" s="32">
        <f>VLOOKUP(B1257,'F03 inputs'!$AW$9:$AZ$3003,3)</f>
        <v>1.1034915537837893E-4</v>
      </c>
      <c r="G1257" s="32">
        <f>VLOOKUP(B1257,'F03 inputs'!$AW$9:$AZ$3003,4)</f>
        <v>1.3736913806079062E-4</v>
      </c>
      <c r="I1257" s="32">
        <f t="shared" si="114"/>
        <v>2.1994881697331051E-2</v>
      </c>
      <c r="J1257" s="32">
        <f t="shared" si="115"/>
        <v>8.2194881697331051E-2</v>
      </c>
      <c r="K1257" s="88">
        <f t="shared" si="116"/>
        <v>8.3883881341640487E-2</v>
      </c>
      <c r="M1257" s="32">
        <f t="shared" si="117"/>
        <v>2.2733134069575233E-2</v>
      </c>
      <c r="N1257" s="32">
        <f t="shared" si="118"/>
        <v>8.2933134069575226E-2</v>
      </c>
      <c r="O1257" s="43">
        <f t="shared" si="119"/>
        <v>8.4652610251225724E-2</v>
      </c>
      <c r="Q1257" s="78"/>
      <c r="R1257" s="75"/>
    </row>
    <row r="1258" spans="1:18" ht="12.6" customHeight="1">
      <c r="A1258" s="31">
        <v>40206</v>
      </c>
      <c r="B1258" s="64" t="s">
        <v>89</v>
      </c>
      <c r="C1258" s="90">
        <v>6.08E-2</v>
      </c>
      <c r="D1258" s="44" t="str">
        <f>IF(MONTH(A1258)=MONTH(A1259),"-",VLOOKUP(A1258,'F03 inputs'!$AQ$8:$AV$3003,5))</f>
        <v>-</v>
      </c>
      <c r="E1258" s="44" t="str">
        <f>IF(MONTH(A1258)=MONTH(A1259),"-",VLOOKUP(A1258,'F03 inputs'!$AQ$8:$AV$3003,6))</f>
        <v>-</v>
      </c>
      <c r="F1258" s="32">
        <f>VLOOKUP(B1258,'F03 inputs'!$AW$9:$AZ$3003,3)</f>
        <v>1.1034915537837893E-4</v>
      </c>
      <c r="G1258" s="32">
        <f>VLOOKUP(B1258,'F03 inputs'!$AW$9:$AZ$3003,4)</f>
        <v>1.3736913806079062E-4</v>
      </c>
      <c r="I1258" s="32">
        <f t="shared" si="114"/>
        <v>2.2105230852709431E-2</v>
      </c>
      <c r="J1258" s="32">
        <f t="shared" si="115"/>
        <v>8.2905230852709427E-2</v>
      </c>
      <c r="K1258" s="88">
        <f t="shared" si="116"/>
        <v>8.4623550178394957E-2</v>
      </c>
      <c r="M1258" s="32">
        <f t="shared" si="117"/>
        <v>2.2870503207636023E-2</v>
      </c>
      <c r="N1258" s="32">
        <f t="shared" si="118"/>
        <v>8.3670503207636027E-2</v>
      </c>
      <c r="O1258" s="43">
        <f t="shared" si="119"/>
        <v>8.5420691484390909E-2</v>
      </c>
      <c r="Q1258" s="78"/>
      <c r="R1258" s="75"/>
    </row>
    <row r="1259" spans="1:18" ht="12.6" customHeight="1">
      <c r="A1259" s="31">
        <v>40207</v>
      </c>
      <c r="B1259" s="64" t="s">
        <v>89</v>
      </c>
      <c r="C1259" s="90">
        <v>6.0049999999999999E-2</v>
      </c>
      <c r="D1259" s="44">
        <f>IF(MONTH(A1259)=MONTH(A1260),"-",VLOOKUP(A1259,'F03 inputs'!$AQ$8:$AV$3003,5))</f>
        <v>2.22155800080878E-2</v>
      </c>
      <c r="E1259" s="44">
        <f>IF(MONTH(A1259)=MONTH(A1260),"-",VLOOKUP(A1259,'F03 inputs'!$AQ$8:$AV$3003,6))</f>
        <v>2.3007872345696821E-2</v>
      </c>
      <c r="F1259" s="32">
        <f>VLOOKUP(B1259,'F03 inputs'!$AW$9:$AZ$3003,3)</f>
        <v>1.1034915537837893E-4</v>
      </c>
      <c r="G1259" s="32">
        <f>VLOOKUP(B1259,'F03 inputs'!$AW$9:$AZ$3003,4)</f>
        <v>1.3736913806079062E-4</v>
      </c>
      <c r="I1259" s="32">
        <f t="shared" si="114"/>
        <v>2.22155800080878E-2</v>
      </c>
      <c r="J1259" s="32">
        <f t="shared" si="115"/>
        <v>8.2265580008087799E-2</v>
      </c>
      <c r="K1259" s="88">
        <f t="shared" si="116"/>
        <v>8.395748642160461E-2</v>
      </c>
      <c r="M1259" s="32">
        <f t="shared" si="117"/>
        <v>2.3007872345696821E-2</v>
      </c>
      <c r="N1259" s="32">
        <f t="shared" si="118"/>
        <v>8.3057872345696823E-2</v>
      </c>
      <c r="O1259" s="43">
        <f t="shared" si="119"/>
        <v>8.4782524885345323E-2</v>
      </c>
      <c r="Q1259" s="78"/>
      <c r="R1259" s="75"/>
    </row>
    <row r="1260" spans="1:18" ht="12.6" customHeight="1">
      <c r="A1260" s="31">
        <v>40210</v>
      </c>
      <c r="B1260" s="64" t="s">
        <v>90</v>
      </c>
      <c r="C1260" s="90">
        <v>6.0149999999999995E-2</v>
      </c>
      <c r="D1260" s="44" t="str">
        <f>IF(MONTH(A1260)=MONTH(A1261),"-",VLOOKUP(A1260,'F03 inputs'!$AQ$8:$AV$3003,5))</f>
        <v>-</v>
      </c>
      <c r="E1260" s="44" t="str">
        <f>IF(MONTH(A1260)=MONTH(A1261),"-",VLOOKUP(A1260,'F03 inputs'!$AQ$8:$AV$3003,6))</f>
        <v>-</v>
      </c>
      <c r="F1260" s="32">
        <f>VLOOKUP(B1260,'F03 inputs'!$AW$9:$AZ$3003,3)</f>
        <v>-5.992519488051493E-5</v>
      </c>
      <c r="G1260" s="32">
        <f>VLOOKUP(B1260,'F03 inputs'!$AW$9:$AZ$3003,4)</f>
        <v>-5.4063428211456427E-5</v>
      </c>
      <c r="I1260" s="32">
        <f t="shared" si="114"/>
        <v>2.2155654813207287E-2</v>
      </c>
      <c r="J1260" s="32">
        <f t="shared" si="115"/>
        <v>8.2305654813207285E-2</v>
      </c>
      <c r="K1260" s="88">
        <f t="shared" si="116"/>
        <v>8.3999210016764803E-2</v>
      </c>
      <c r="M1260" s="32">
        <f t="shared" si="117"/>
        <v>2.2953808917485365E-2</v>
      </c>
      <c r="N1260" s="32">
        <f t="shared" si="118"/>
        <v>8.3103808917485367E-2</v>
      </c>
      <c r="O1260" s="43">
        <f t="shared" si="119"/>
        <v>8.4830369681633933E-2</v>
      </c>
      <c r="Q1260" s="78"/>
      <c r="R1260" s="75"/>
    </row>
    <row r="1261" spans="1:18" ht="12.6" customHeight="1">
      <c r="A1261" s="31">
        <v>40211</v>
      </c>
      <c r="B1261" s="64" t="s">
        <v>90</v>
      </c>
      <c r="C1261" s="90">
        <v>6.08E-2</v>
      </c>
      <c r="D1261" s="44" t="str">
        <f>IF(MONTH(A1261)=MONTH(A1262),"-",VLOOKUP(A1261,'F03 inputs'!$AQ$8:$AV$3003,5))</f>
        <v>-</v>
      </c>
      <c r="E1261" s="44" t="str">
        <f>IF(MONTH(A1261)=MONTH(A1262),"-",VLOOKUP(A1261,'F03 inputs'!$AQ$8:$AV$3003,6))</f>
        <v>-</v>
      </c>
      <c r="F1261" s="32">
        <f>VLOOKUP(B1261,'F03 inputs'!$AW$9:$AZ$3003,3)</f>
        <v>-5.992519488051493E-5</v>
      </c>
      <c r="G1261" s="32">
        <f>VLOOKUP(B1261,'F03 inputs'!$AW$9:$AZ$3003,4)</f>
        <v>-5.4063428211456427E-5</v>
      </c>
      <c r="I1261" s="32">
        <f t="shared" si="114"/>
        <v>2.2095729618326773E-2</v>
      </c>
      <c r="J1261" s="32">
        <f t="shared" si="115"/>
        <v>8.289572961832678E-2</v>
      </c>
      <c r="K1261" s="88">
        <f t="shared" si="116"/>
        <v>8.46136551155654E-2</v>
      </c>
      <c r="M1261" s="32">
        <f t="shared" si="117"/>
        <v>2.2899745489273909E-2</v>
      </c>
      <c r="N1261" s="32">
        <f t="shared" si="118"/>
        <v>8.3699745489273905E-2</v>
      </c>
      <c r="O1261" s="43">
        <f t="shared" si="119"/>
        <v>8.5451157338016337E-2</v>
      </c>
      <c r="Q1261" s="78"/>
      <c r="R1261" s="75"/>
    </row>
    <row r="1262" spans="1:18" ht="12.6" customHeight="1">
      <c r="A1262" s="31">
        <v>40212</v>
      </c>
      <c r="B1262" s="64" t="s">
        <v>90</v>
      </c>
      <c r="C1262" s="90">
        <v>6.08E-2</v>
      </c>
      <c r="D1262" s="44" t="str">
        <f>IF(MONTH(A1262)=MONTH(A1263),"-",VLOOKUP(A1262,'F03 inputs'!$AQ$8:$AV$3003,5))</f>
        <v>-</v>
      </c>
      <c r="E1262" s="44" t="str">
        <f>IF(MONTH(A1262)=MONTH(A1263),"-",VLOOKUP(A1262,'F03 inputs'!$AQ$8:$AV$3003,6))</f>
        <v>-</v>
      </c>
      <c r="F1262" s="32">
        <f>VLOOKUP(B1262,'F03 inputs'!$AW$9:$AZ$3003,3)</f>
        <v>-5.992519488051493E-5</v>
      </c>
      <c r="G1262" s="32">
        <f>VLOOKUP(B1262,'F03 inputs'!$AW$9:$AZ$3003,4)</f>
        <v>-5.4063428211456427E-5</v>
      </c>
      <c r="I1262" s="32">
        <f t="shared" si="114"/>
        <v>2.203580442344626E-2</v>
      </c>
      <c r="J1262" s="32">
        <f t="shared" si="115"/>
        <v>8.2835804423446263E-2</v>
      </c>
      <c r="K1262" s="88">
        <f t="shared" si="116"/>
        <v>8.455124704706618E-2</v>
      </c>
      <c r="M1262" s="32">
        <f t="shared" si="117"/>
        <v>2.2845682061062453E-2</v>
      </c>
      <c r="N1262" s="32">
        <f t="shared" si="118"/>
        <v>8.364568206106246E-2</v>
      </c>
      <c r="O1262" s="43">
        <f t="shared" si="119"/>
        <v>8.5394832092927642E-2</v>
      </c>
      <c r="Q1262" s="78"/>
      <c r="R1262" s="75"/>
    </row>
    <row r="1263" spans="1:18" ht="12.6" customHeight="1">
      <c r="A1263" s="31">
        <v>40213</v>
      </c>
      <c r="B1263" s="64" t="s">
        <v>90</v>
      </c>
      <c r="C1263" s="90">
        <v>6.0350000000000001E-2</v>
      </c>
      <c r="D1263" s="44" t="str">
        <f>IF(MONTH(A1263)=MONTH(A1264),"-",VLOOKUP(A1263,'F03 inputs'!$AQ$8:$AV$3003,5))</f>
        <v>-</v>
      </c>
      <c r="E1263" s="44" t="str">
        <f>IF(MONTH(A1263)=MONTH(A1264),"-",VLOOKUP(A1263,'F03 inputs'!$AQ$8:$AV$3003,6))</f>
        <v>-</v>
      </c>
      <c r="F1263" s="32">
        <f>VLOOKUP(B1263,'F03 inputs'!$AW$9:$AZ$3003,3)</f>
        <v>-5.992519488051493E-5</v>
      </c>
      <c r="G1263" s="32">
        <f>VLOOKUP(B1263,'F03 inputs'!$AW$9:$AZ$3003,4)</f>
        <v>-5.4063428211456427E-5</v>
      </c>
      <c r="I1263" s="32">
        <f t="shared" si="114"/>
        <v>2.1975879228565746E-2</v>
      </c>
      <c r="J1263" s="32">
        <f t="shared" si="115"/>
        <v>8.232587922856574E-2</v>
      </c>
      <c r="K1263" s="88">
        <f t="shared" si="116"/>
        <v>8.4020266826255074E-2</v>
      </c>
      <c r="M1263" s="32">
        <f t="shared" si="117"/>
        <v>2.2791618632850997E-2</v>
      </c>
      <c r="N1263" s="32">
        <f t="shared" si="118"/>
        <v>8.3141618632850994E-2</v>
      </c>
      <c r="O1263" s="43">
        <f t="shared" si="119"/>
        <v>8.4869750820073753E-2</v>
      </c>
      <c r="Q1263" s="78"/>
      <c r="R1263" s="75"/>
    </row>
    <row r="1264" spans="1:18" ht="12.6" customHeight="1">
      <c r="A1264" s="31">
        <v>40214</v>
      </c>
      <c r="B1264" s="64" t="s">
        <v>90</v>
      </c>
      <c r="C1264" s="90">
        <v>5.9549999999999999E-2</v>
      </c>
      <c r="D1264" s="44" t="str">
        <f>IF(MONTH(A1264)=MONTH(A1265),"-",VLOOKUP(A1264,'F03 inputs'!$AQ$8:$AV$3003,5))</f>
        <v>-</v>
      </c>
      <c r="E1264" s="44" t="str">
        <f>IF(MONTH(A1264)=MONTH(A1265),"-",VLOOKUP(A1264,'F03 inputs'!$AQ$8:$AV$3003,6))</f>
        <v>-</v>
      </c>
      <c r="F1264" s="32">
        <f>VLOOKUP(B1264,'F03 inputs'!$AW$9:$AZ$3003,3)</f>
        <v>-5.992519488051493E-5</v>
      </c>
      <c r="G1264" s="32">
        <f>VLOOKUP(B1264,'F03 inputs'!$AW$9:$AZ$3003,4)</f>
        <v>-5.4063428211456427E-5</v>
      </c>
      <c r="I1264" s="32">
        <f t="shared" si="114"/>
        <v>2.1915954033685233E-2</v>
      </c>
      <c r="J1264" s="32">
        <f t="shared" si="115"/>
        <v>8.1465954033685228E-2</v>
      </c>
      <c r="K1264" s="88">
        <f t="shared" si="116"/>
        <v>8.3125129450339674E-2</v>
      </c>
      <c r="M1264" s="32">
        <f t="shared" si="117"/>
        <v>2.2737555204639541E-2</v>
      </c>
      <c r="N1264" s="32">
        <f t="shared" si="118"/>
        <v>8.228755520463954E-2</v>
      </c>
      <c r="O1264" s="43">
        <f t="shared" si="119"/>
        <v>8.3980365640028642E-2</v>
      </c>
      <c r="Q1264" s="78"/>
      <c r="R1264" s="75"/>
    </row>
    <row r="1265" spans="1:18" ht="12.6" customHeight="1">
      <c r="A1265" s="31">
        <v>40217</v>
      </c>
      <c r="B1265" s="64" t="s">
        <v>90</v>
      </c>
      <c r="C1265" s="90">
        <v>6.0350000000000001E-2</v>
      </c>
      <c r="D1265" s="44" t="str">
        <f>IF(MONTH(A1265)=MONTH(A1266),"-",VLOOKUP(A1265,'F03 inputs'!$AQ$8:$AV$3003,5))</f>
        <v>-</v>
      </c>
      <c r="E1265" s="44" t="str">
        <f>IF(MONTH(A1265)=MONTH(A1266),"-",VLOOKUP(A1265,'F03 inputs'!$AQ$8:$AV$3003,6))</f>
        <v>-</v>
      </c>
      <c r="F1265" s="32">
        <f>VLOOKUP(B1265,'F03 inputs'!$AW$9:$AZ$3003,3)</f>
        <v>-5.992519488051493E-5</v>
      </c>
      <c r="G1265" s="32">
        <f>VLOOKUP(B1265,'F03 inputs'!$AW$9:$AZ$3003,4)</f>
        <v>-5.4063428211456427E-5</v>
      </c>
      <c r="I1265" s="32">
        <f t="shared" si="114"/>
        <v>2.185602883880472E-2</v>
      </c>
      <c r="J1265" s="32">
        <f t="shared" si="115"/>
        <v>8.2206028838804721E-2</v>
      </c>
      <c r="K1265" s="88">
        <f t="shared" si="116"/>
        <v>8.3895486633166483E-2</v>
      </c>
      <c r="M1265" s="32">
        <f t="shared" si="117"/>
        <v>2.2683491776428085E-2</v>
      </c>
      <c r="N1265" s="32">
        <f t="shared" si="118"/>
        <v>8.3033491776428089E-2</v>
      </c>
      <c r="O1265" s="43">
        <f t="shared" si="119"/>
        <v>8.4757131965574439E-2</v>
      </c>
      <c r="Q1265" s="78"/>
      <c r="R1265" s="75"/>
    </row>
    <row r="1266" spans="1:18" ht="12.6" customHeight="1">
      <c r="A1266" s="31">
        <v>40218</v>
      </c>
      <c r="B1266" s="64" t="s">
        <v>90</v>
      </c>
      <c r="C1266" s="90">
        <v>6.0049999999999999E-2</v>
      </c>
      <c r="D1266" s="44" t="str">
        <f>IF(MONTH(A1266)=MONTH(A1267),"-",VLOOKUP(A1266,'F03 inputs'!$AQ$8:$AV$3003,5))</f>
        <v>-</v>
      </c>
      <c r="E1266" s="44" t="str">
        <f>IF(MONTH(A1266)=MONTH(A1267),"-",VLOOKUP(A1266,'F03 inputs'!$AQ$8:$AV$3003,6))</f>
        <v>-</v>
      </c>
      <c r="F1266" s="32">
        <f>VLOOKUP(B1266,'F03 inputs'!$AW$9:$AZ$3003,3)</f>
        <v>-5.992519488051493E-5</v>
      </c>
      <c r="G1266" s="32">
        <f>VLOOKUP(B1266,'F03 inputs'!$AW$9:$AZ$3003,4)</f>
        <v>-5.4063428211456427E-5</v>
      </c>
      <c r="I1266" s="32">
        <f t="shared" si="114"/>
        <v>2.1796103643924206E-2</v>
      </c>
      <c r="J1266" s="32">
        <f t="shared" si="115"/>
        <v>8.1846103643924209E-2</v>
      </c>
      <c r="K1266" s="88">
        <f t="shared" si="116"/>
        <v>8.3520799814347235E-2</v>
      </c>
      <c r="M1266" s="32">
        <f t="shared" si="117"/>
        <v>2.2629428348216629E-2</v>
      </c>
      <c r="N1266" s="32">
        <f t="shared" si="118"/>
        <v>8.2679428348216621E-2</v>
      </c>
      <c r="O1266" s="43">
        <f t="shared" si="119"/>
        <v>8.4388400316213641E-2</v>
      </c>
      <c r="Q1266" s="78"/>
      <c r="R1266" s="75"/>
    </row>
    <row r="1267" spans="1:18" ht="12.6" customHeight="1">
      <c r="A1267" s="31">
        <v>40219</v>
      </c>
      <c r="B1267" s="64" t="s">
        <v>90</v>
      </c>
      <c r="C1267" s="90">
        <v>6.0299999999999999E-2</v>
      </c>
      <c r="D1267" s="44" t="str">
        <f>IF(MONTH(A1267)=MONTH(A1268),"-",VLOOKUP(A1267,'F03 inputs'!$AQ$8:$AV$3003,5))</f>
        <v>-</v>
      </c>
      <c r="E1267" s="44" t="str">
        <f>IF(MONTH(A1267)=MONTH(A1268),"-",VLOOKUP(A1267,'F03 inputs'!$AQ$8:$AV$3003,6))</f>
        <v>-</v>
      </c>
      <c r="F1267" s="32">
        <f>VLOOKUP(B1267,'F03 inputs'!$AW$9:$AZ$3003,3)</f>
        <v>-5.992519488051493E-5</v>
      </c>
      <c r="G1267" s="32">
        <f>VLOOKUP(B1267,'F03 inputs'!$AW$9:$AZ$3003,4)</f>
        <v>-5.4063428211456427E-5</v>
      </c>
      <c r="I1267" s="32">
        <f t="shared" si="114"/>
        <v>2.1736178449043693E-2</v>
      </c>
      <c r="J1267" s="32">
        <f t="shared" si="115"/>
        <v>8.2036178449043692E-2</v>
      </c>
      <c r="K1267" s="88">
        <f t="shared" si="116"/>
        <v>8.3718662092674423E-2</v>
      </c>
      <c r="M1267" s="32">
        <f t="shared" si="117"/>
        <v>2.2575364920005173E-2</v>
      </c>
      <c r="N1267" s="32">
        <f t="shared" si="118"/>
        <v>8.2875364920005176E-2</v>
      </c>
      <c r="O1267" s="43">
        <f t="shared" si="119"/>
        <v>8.4592446447661285E-2</v>
      </c>
      <c r="Q1267" s="78"/>
      <c r="R1267" s="75"/>
    </row>
    <row r="1268" spans="1:18" ht="12.6" customHeight="1">
      <c r="A1268" s="31">
        <v>40220</v>
      </c>
      <c r="B1268" s="64" t="s">
        <v>90</v>
      </c>
      <c r="C1268" s="90">
        <v>6.08E-2</v>
      </c>
      <c r="D1268" s="44" t="str">
        <f>IF(MONTH(A1268)=MONTH(A1269),"-",VLOOKUP(A1268,'F03 inputs'!$AQ$8:$AV$3003,5))</f>
        <v>-</v>
      </c>
      <c r="E1268" s="44" t="str">
        <f>IF(MONTH(A1268)=MONTH(A1269),"-",VLOOKUP(A1268,'F03 inputs'!$AQ$8:$AV$3003,6))</f>
        <v>-</v>
      </c>
      <c r="F1268" s="32">
        <f>VLOOKUP(B1268,'F03 inputs'!$AW$9:$AZ$3003,3)</f>
        <v>-5.992519488051493E-5</v>
      </c>
      <c r="G1268" s="32">
        <f>VLOOKUP(B1268,'F03 inputs'!$AW$9:$AZ$3003,4)</f>
        <v>-5.4063428211456427E-5</v>
      </c>
      <c r="I1268" s="32">
        <f t="shared" si="114"/>
        <v>2.167625325416318E-2</v>
      </c>
      <c r="J1268" s="32">
        <f t="shared" si="115"/>
        <v>8.2476253254163176E-2</v>
      </c>
      <c r="K1268" s="88">
        <f t="shared" si="116"/>
        <v>8.417683634187445E-2</v>
      </c>
      <c r="M1268" s="32">
        <f t="shared" si="117"/>
        <v>2.2521301491793717E-2</v>
      </c>
      <c r="N1268" s="32">
        <f t="shared" si="118"/>
        <v>8.3321301491793717E-2</v>
      </c>
      <c r="O1268" s="43">
        <f t="shared" si="119"/>
        <v>8.5056911312365147E-2</v>
      </c>
      <c r="Q1268" s="78"/>
      <c r="R1268" s="75"/>
    </row>
    <row r="1269" spans="1:18" ht="12.6" customHeight="1">
      <c r="A1269" s="31">
        <v>40221</v>
      </c>
      <c r="B1269" s="64" t="s">
        <v>90</v>
      </c>
      <c r="C1269" s="90">
        <v>6.1050000000000007E-2</v>
      </c>
      <c r="D1269" s="44" t="str">
        <f>IF(MONTH(A1269)=MONTH(A1270),"-",VLOOKUP(A1269,'F03 inputs'!$AQ$8:$AV$3003,5))</f>
        <v>-</v>
      </c>
      <c r="E1269" s="44" t="str">
        <f>IF(MONTH(A1269)=MONTH(A1270),"-",VLOOKUP(A1269,'F03 inputs'!$AQ$8:$AV$3003,6))</f>
        <v>-</v>
      </c>
      <c r="F1269" s="32">
        <f>VLOOKUP(B1269,'F03 inputs'!$AW$9:$AZ$3003,3)</f>
        <v>-5.992519488051493E-5</v>
      </c>
      <c r="G1269" s="32">
        <f>VLOOKUP(B1269,'F03 inputs'!$AW$9:$AZ$3003,4)</f>
        <v>-5.4063428211456427E-5</v>
      </c>
      <c r="I1269" s="32">
        <f t="shared" si="114"/>
        <v>2.1616328059282666E-2</v>
      </c>
      <c r="J1269" s="32">
        <f t="shared" si="115"/>
        <v>8.2666328059282673E-2</v>
      </c>
      <c r="K1269" s="88">
        <f t="shared" si="116"/>
        <v>8.4374758507983705E-2</v>
      </c>
      <c r="M1269" s="32">
        <f t="shared" si="117"/>
        <v>2.2467238063582261E-2</v>
      </c>
      <c r="N1269" s="32">
        <f t="shared" si="118"/>
        <v>8.3517238063582272E-2</v>
      </c>
      <c r="O1269" s="43">
        <f t="shared" si="119"/>
        <v>8.5261020327024539E-2</v>
      </c>
      <c r="Q1269" s="78"/>
      <c r="R1269" s="75"/>
    </row>
    <row r="1270" spans="1:18" ht="12.6" customHeight="1">
      <c r="A1270" s="31">
        <v>40224</v>
      </c>
      <c r="B1270" s="64" t="s">
        <v>90</v>
      </c>
      <c r="C1270" s="90">
        <v>6.055E-2</v>
      </c>
      <c r="D1270" s="44" t="str">
        <f>IF(MONTH(A1270)=MONTH(A1271),"-",VLOOKUP(A1270,'F03 inputs'!$AQ$8:$AV$3003,5))</f>
        <v>-</v>
      </c>
      <c r="E1270" s="44" t="str">
        <f>IF(MONTH(A1270)=MONTH(A1271),"-",VLOOKUP(A1270,'F03 inputs'!$AQ$8:$AV$3003,6))</f>
        <v>-</v>
      </c>
      <c r="F1270" s="32">
        <f>VLOOKUP(B1270,'F03 inputs'!$AW$9:$AZ$3003,3)</f>
        <v>-5.992519488051493E-5</v>
      </c>
      <c r="G1270" s="32">
        <f>VLOOKUP(B1270,'F03 inputs'!$AW$9:$AZ$3003,4)</f>
        <v>-5.4063428211456427E-5</v>
      </c>
      <c r="I1270" s="32">
        <f t="shared" si="114"/>
        <v>2.1556402864402153E-2</v>
      </c>
      <c r="J1270" s="32">
        <f t="shared" si="115"/>
        <v>8.2106402864402156E-2</v>
      </c>
      <c r="K1270" s="88">
        <f t="shared" si="116"/>
        <v>8.3791768212235107E-2</v>
      </c>
      <c r="M1270" s="32">
        <f t="shared" si="117"/>
        <v>2.2413174635370806E-2</v>
      </c>
      <c r="N1270" s="32">
        <f t="shared" si="118"/>
        <v>8.2963174635370812E-2</v>
      </c>
      <c r="O1270" s="43">
        <f t="shared" si="119"/>
        <v>8.4683896721765795E-2</v>
      </c>
      <c r="Q1270" s="78"/>
      <c r="R1270" s="75"/>
    </row>
    <row r="1271" spans="1:18" ht="12.6" customHeight="1">
      <c r="A1271" s="31">
        <v>40225</v>
      </c>
      <c r="B1271" s="64" t="s">
        <v>90</v>
      </c>
      <c r="C1271" s="90">
        <v>6.0899999999999996E-2</v>
      </c>
      <c r="D1271" s="44" t="str">
        <f>IF(MONTH(A1271)=MONTH(A1272),"-",VLOOKUP(A1271,'F03 inputs'!$AQ$8:$AV$3003,5))</f>
        <v>-</v>
      </c>
      <c r="E1271" s="44" t="str">
        <f>IF(MONTH(A1271)=MONTH(A1272),"-",VLOOKUP(A1271,'F03 inputs'!$AQ$8:$AV$3003,6))</f>
        <v>-</v>
      </c>
      <c r="F1271" s="32">
        <f>VLOOKUP(B1271,'F03 inputs'!$AW$9:$AZ$3003,3)</f>
        <v>-5.992519488051493E-5</v>
      </c>
      <c r="G1271" s="32">
        <f>VLOOKUP(B1271,'F03 inputs'!$AW$9:$AZ$3003,4)</f>
        <v>-5.4063428211456427E-5</v>
      </c>
      <c r="I1271" s="32">
        <f t="shared" si="114"/>
        <v>2.1496477669521639E-2</v>
      </c>
      <c r="J1271" s="32">
        <f t="shared" si="115"/>
        <v>8.2396477669521628E-2</v>
      </c>
      <c r="K1271" s="88">
        <f t="shared" si="116"/>
        <v>8.4093772552607859E-2</v>
      </c>
      <c r="M1271" s="32">
        <f t="shared" si="117"/>
        <v>2.235911120715935E-2</v>
      </c>
      <c r="N1271" s="32">
        <f t="shared" si="118"/>
        <v>8.3259111207159342E-2</v>
      </c>
      <c r="O1271" s="43">
        <f t="shared" si="119"/>
        <v>8.4992131106911062E-2</v>
      </c>
      <c r="Q1271" s="78"/>
      <c r="R1271" s="75"/>
    </row>
    <row r="1272" spans="1:18" ht="12.6" customHeight="1">
      <c r="A1272" s="31">
        <v>40226</v>
      </c>
      <c r="B1272" s="64" t="s">
        <v>90</v>
      </c>
      <c r="C1272" s="90">
        <v>6.0749999999999998E-2</v>
      </c>
      <c r="D1272" s="44" t="str">
        <f>IF(MONTH(A1272)=MONTH(A1273),"-",VLOOKUP(A1272,'F03 inputs'!$AQ$8:$AV$3003,5))</f>
        <v>-</v>
      </c>
      <c r="E1272" s="44" t="str">
        <f>IF(MONTH(A1272)=MONTH(A1273),"-",VLOOKUP(A1272,'F03 inputs'!$AQ$8:$AV$3003,6))</f>
        <v>-</v>
      </c>
      <c r="F1272" s="32">
        <f>VLOOKUP(B1272,'F03 inputs'!$AW$9:$AZ$3003,3)</f>
        <v>-5.992519488051493E-5</v>
      </c>
      <c r="G1272" s="32">
        <f>VLOOKUP(B1272,'F03 inputs'!$AW$9:$AZ$3003,4)</f>
        <v>-5.4063428211456427E-5</v>
      </c>
      <c r="I1272" s="32">
        <f t="shared" si="114"/>
        <v>2.1436552474641126E-2</v>
      </c>
      <c r="J1272" s="32">
        <f t="shared" si="115"/>
        <v>8.2186552474641128E-2</v>
      </c>
      <c r="K1272" s="88">
        <f t="shared" si="116"/>
        <v>8.387520982655805E-2</v>
      </c>
      <c r="M1272" s="32">
        <f t="shared" si="117"/>
        <v>2.2305047778947894E-2</v>
      </c>
      <c r="N1272" s="32">
        <f t="shared" si="118"/>
        <v>8.3055047778947899E-2</v>
      </c>
      <c r="O1272" s="43">
        <f t="shared" si="119"/>
        <v>8.4779583019338522E-2</v>
      </c>
      <c r="Q1272" s="78"/>
      <c r="R1272" s="75"/>
    </row>
    <row r="1273" spans="1:18" ht="12.6" customHeight="1">
      <c r="A1273" s="31">
        <v>40227</v>
      </c>
      <c r="B1273" s="64" t="s">
        <v>90</v>
      </c>
      <c r="C1273" s="90">
        <v>6.0850000000000001E-2</v>
      </c>
      <c r="D1273" s="44" t="str">
        <f>IF(MONTH(A1273)=MONTH(A1274),"-",VLOOKUP(A1273,'F03 inputs'!$AQ$8:$AV$3003,5))</f>
        <v>-</v>
      </c>
      <c r="E1273" s="44" t="str">
        <f>IF(MONTH(A1273)=MONTH(A1274),"-",VLOOKUP(A1273,'F03 inputs'!$AQ$8:$AV$3003,6))</f>
        <v>-</v>
      </c>
      <c r="F1273" s="32">
        <f>VLOOKUP(B1273,'F03 inputs'!$AW$9:$AZ$3003,3)</f>
        <v>-5.992519488051493E-5</v>
      </c>
      <c r="G1273" s="32">
        <f>VLOOKUP(B1273,'F03 inputs'!$AW$9:$AZ$3003,4)</f>
        <v>-5.4063428211456427E-5</v>
      </c>
      <c r="I1273" s="32">
        <f t="shared" si="114"/>
        <v>2.1376627279760613E-2</v>
      </c>
      <c r="J1273" s="32">
        <f t="shared" si="115"/>
        <v>8.2226627279760614E-2</v>
      </c>
      <c r="K1273" s="88">
        <f t="shared" si="116"/>
        <v>8.3916931838211584E-2</v>
      </c>
      <c r="M1273" s="32">
        <f t="shared" si="117"/>
        <v>2.2250984350736438E-2</v>
      </c>
      <c r="N1273" s="32">
        <f t="shared" si="118"/>
        <v>8.3100984350736443E-2</v>
      </c>
      <c r="O1273" s="43">
        <f t="shared" si="119"/>
        <v>8.4827427750751694E-2</v>
      </c>
      <c r="Q1273" s="78"/>
      <c r="R1273" s="75"/>
    </row>
    <row r="1274" spans="1:18" ht="12.6" customHeight="1">
      <c r="A1274" s="31">
        <v>40228</v>
      </c>
      <c r="B1274" s="64" t="s">
        <v>90</v>
      </c>
      <c r="C1274" s="90">
        <v>6.1050000000000007E-2</v>
      </c>
      <c r="D1274" s="44" t="str">
        <f>IF(MONTH(A1274)=MONTH(A1275),"-",VLOOKUP(A1274,'F03 inputs'!$AQ$8:$AV$3003,5))</f>
        <v>-</v>
      </c>
      <c r="E1274" s="44" t="str">
        <f>IF(MONTH(A1274)=MONTH(A1275),"-",VLOOKUP(A1274,'F03 inputs'!$AQ$8:$AV$3003,6))</f>
        <v>-</v>
      </c>
      <c r="F1274" s="32">
        <f>VLOOKUP(B1274,'F03 inputs'!$AW$9:$AZ$3003,3)</f>
        <v>-5.992519488051493E-5</v>
      </c>
      <c r="G1274" s="32">
        <f>VLOOKUP(B1274,'F03 inputs'!$AW$9:$AZ$3003,4)</f>
        <v>-5.4063428211456427E-5</v>
      </c>
      <c r="I1274" s="32">
        <f t="shared" si="114"/>
        <v>2.1316702084880099E-2</v>
      </c>
      <c r="J1274" s="32">
        <f t="shared" si="115"/>
        <v>8.2366702084880103E-2</v>
      </c>
      <c r="K1274" s="88">
        <f t="shared" si="116"/>
        <v>8.4062770487964844E-2</v>
      </c>
      <c r="M1274" s="32">
        <f t="shared" si="117"/>
        <v>2.2196920922524982E-2</v>
      </c>
      <c r="N1274" s="32">
        <f t="shared" si="118"/>
        <v>8.3246920922524989E-2</v>
      </c>
      <c r="O1274" s="43">
        <f t="shared" si="119"/>
        <v>8.4979433383295166E-2</v>
      </c>
      <c r="Q1274" s="78"/>
      <c r="R1274" s="75"/>
    </row>
    <row r="1275" spans="1:18" ht="12.6" customHeight="1">
      <c r="A1275" s="31">
        <v>40231</v>
      </c>
      <c r="B1275" s="64" t="s">
        <v>90</v>
      </c>
      <c r="C1275" s="90">
        <v>6.1500000000000006E-2</v>
      </c>
      <c r="D1275" s="44" t="str">
        <f>IF(MONTH(A1275)=MONTH(A1276),"-",VLOOKUP(A1275,'F03 inputs'!$AQ$8:$AV$3003,5))</f>
        <v>-</v>
      </c>
      <c r="E1275" s="44" t="str">
        <f>IF(MONTH(A1275)=MONTH(A1276),"-",VLOOKUP(A1275,'F03 inputs'!$AQ$8:$AV$3003,6))</f>
        <v>-</v>
      </c>
      <c r="F1275" s="32">
        <f>VLOOKUP(B1275,'F03 inputs'!$AW$9:$AZ$3003,3)</f>
        <v>-5.992519488051493E-5</v>
      </c>
      <c r="G1275" s="32">
        <f>VLOOKUP(B1275,'F03 inputs'!$AW$9:$AZ$3003,4)</f>
        <v>-5.4063428211456427E-5</v>
      </c>
      <c r="I1275" s="32">
        <f t="shared" si="114"/>
        <v>2.1256776889999586E-2</v>
      </c>
      <c r="J1275" s="32">
        <f t="shared" si="115"/>
        <v>8.2756776889999592E-2</v>
      </c>
      <c r="K1275" s="88">
        <f t="shared" si="116"/>
        <v>8.4468947920304904E-2</v>
      </c>
      <c r="M1275" s="32">
        <f t="shared" si="117"/>
        <v>2.2142857494313526E-2</v>
      </c>
      <c r="N1275" s="32">
        <f t="shared" si="118"/>
        <v>8.3642857494313536E-2</v>
      </c>
      <c r="O1275" s="43">
        <f t="shared" si="119"/>
        <v>8.5391889396767118E-2</v>
      </c>
      <c r="Q1275" s="78"/>
      <c r="R1275" s="75"/>
    </row>
    <row r="1276" spans="1:18" ht="12.6" customHeight="1">
      <c r="A1276" s="31">
        <v>40232</v>
      </c>
      <c r="B1276" s="64" t="s">
        <v>90</v>
      </c>
      <c r="C1276" s="90">
        <v>6.1600000000000002E-2</v>
      </c>
      <c r="D1276" s="44" t="str">
        <f>IF(MONTH(A1276)=MONTH(A1277),"-",VLOOKUP(A1276,'F03 inputs'!$AQ$8:$AV$3003,5))</f>
        <v>-</v>
      </c>
      <c r="E1276" s="44" t="str">
        <f>IF(MONTH(A1276)=MONTH(A1277),"-",VLOOKUP(A1276,'F03 inputs'!$AQ$8:$AV$3003,6))</f>
        <v>-</v>
      </c>
      <c r="F1276" s="32">
        <f>VLOOKUP(B1276,'F03 inputs'!$AW$9:$AZ$3003,3)</f>
        <v>-5.992519488051493E-5</v>
      </c>
      <c r="G1276" s="32">
        <f>VLOOKUP(B1276,'F03 inputs'!$AW$9:$AZ$3003,4)</f>
        <v>-5.4063428211456427E-5</v>
      </c>
      <c r="I1276" s="32">
        <f t="shared" si="114"/>
        <v>2.1196851695119073E-2</v>
      </c>
      <c r="J1276" s="32">
        <f t="shared" si="115"/>
        <v>8.2796851695119078E-2</v>
      </c>
      <c r="K1276" s="88">
        <f t="shared" si="116"/>
        <v>8.4510681357774953E-2</v>
      </c>
      <c r="M1276" s="32">
        <f t="shared" si="117"/>
        <v>2.208879406610207E-2</v>
      </c>
      <c r="N1276" s="32">
        <f t="shared" si="118"/>
        <v>8.3688794066102079E-2</v>
      </c>
      <c r="O1276" s="43">
        <f t="shared" si="119"/>
        <v>8.5439747629161733E-2</v>
      </c>
      <c r="Q1276" s="78"/>
      <c r="R1276" s="75"/>
    </row>
    <row r="1277" spans="1:18" ht="12.6" customHeight="1">
      <c r="A1277" s="31">
        <v>40233</v>
      </c>
      <c r="B1277" s="64" t="s">
        <v>90</v>
      </c>
      <c r="C1277" s="90">
        <v>6.1249999999999999E-2</v>
      </c>
      <c r="D1277" s="44" t="str">
        <f>IF(MONTH(A1277)=MONTH(A1278),"-",VLOOKUP(A1277,'F03 inputs'!$AQ$8:$AV$3003,5))</f>
        <v>-</v>
      </c>
      <c r="E1277" s="44" t="str">
        <f>IF(MONTH(A1277)=MONTH(A1278),"-",VLOOKUP(A1277,'F03 inputs'!$AQ$8:$AV$3003,6))</f>
        <v>-</v>
      </c>
      <c r="F1277" s="32">
        <f>VLOOKUP(B1277,'F03 inputs'!$AW$9:$AZ$3003,3)</f>
        <v>-5.992519488051493E-5</v>
      </c>
      <c r="G1277" s="32">
        <f>VLOOKUP(B1277,'F03 inputs'!$AW$9:$AZ$3003,4)</f>
        <v>-5.4063428211456427E-5</v>
      </c>
      <c r="I1277" s="32">
        <f t="shared" si="114"/>
        <v>2.1136926500238559E-2</v>
      </c>
      <c r="J1277" s="32">
        <f t="shared" si="115"/>
        <v>8.2386926500238558E-2</v>
      </c>
      <c r="K1277" s="88">
        <f t="shared" si="116"/>
        <v>8.4083827914777309E-2</v>
      </c>
      <c r="M1277" s="32">
        <f t="shared" si="117"/>
        <v>2.2034730637890614E-2</v>
      </c>
      <c r="N1277" s="32">
        <f t="shared" si="118"/>
        <v>8.3284730637890617E-2</v>
      </c>
      <c r="O1277" s="43">
        <f t="shared" si="119"/>
        <v>8.5018817227247023E-2</v>
      </c>
      <c r="Q1277" s="78"/>
      <c r="R1277" s="75"/>
    </row>
    <row r="1278" spans="1:18" ht="12.6" customHeight="1">
      <c r="A1278" s="31">
        <v>40234</v>
      </c>
      <c r="B1278" s="64" t="s">
        <v>90</v>
      </c>
      <c r="C1278" s="90">
        <v>6.0599999999999994E-2</v>
      </c>
      <c r="D1278" s="44" t="str">
        <f>IF(MONTH(A1278)=MONTH(A1279),"-",VLOOKUP(A1278,'F03 inputs'!$AQ$8:$AV$3003,5))</f>
        <v>-</v>
      </c>
      <c r="E1278" s="44" t="str">
        <f>IF(MONTH(A1278)=MONTH(A1279),"-",VLOOKUP(A1278,'F03 inputs'!$AQ$8:$AV$3003,6))</f>
        <v>-</v>
      </c>
      <c r="F1278" s="32">
        <f>VLOOKUP(B1278,'F03 inputs'!$AW$9:$AZ$3003,3)</f>
        <v>-5.992519488051493E-5</v>
      </c>
      <c r="G1278" s="32">
        <f>VLOOKUP(B1278,'F03 inputs'!$AW$9:$AZ$3003,4)</f>
        <v>-5.4063428211456427E-5</v>
      </c>
      <c r="I1278" s="32">
        <f t="shared" si="114"/>
        <v>2.1077001305358046E-2</v>
      </c>
      <c r="J1278" s="32">
        <f t="shared" si="115"/>
        <v>8.1677001305358043E-2</v>
      </c>
      <c r="K1278" s="88">
        <f t="shared" si="116"/>
        <v>8.3344784440916975E-2</v>
      </c>
      <c r="M1278" s="32">
        <f t="shared" si="117"/>
        <v>2.1980667209679158E-2</v>
      </c>
      <c r="N1278" s="32">
        <f t="shared" si="118"/>
        <v>8.2580667209679159E-2</v>
      </c>
      <c r="O1278" s="43">
        <f t="shared" si="119"/>
        <v>8.4285558858878007E-2</v>
      </c>
      <c r="Q1278" s="78"/>
      <c r="R1278" s="75"/>
    </row>
    <row r="1279" spans="1:18" ht="12.6" customHeight="1">
      <c r="A1279" s="31">
        <v>40235</v>
      </c>
      <c r="B1279" s="64" t="s">
        <v>90</v>
      </c>
      <c r="C1279" s="90">
        <v>6.0100000000000001E-2</v>
      </c>
      <c r="D1279" s="44">
        <f>IF(MONTH(A1279)=MONTH(A1280),"-",VLOOKUP(A1279,'F03 inputs'!$AQ$8:$AV$3003,5))</f>
        <v>2.1017076110477501E-2</v>
      </c>
      <c r="E1279" s="44">
        <f>IF(MONTH(A1279)=MONTH(A1280),"-",VLOOKUP(A1279,'F03 inputs'!$AQ$8:$AV$3003,6))</f>
        <v>2.1926603781467692E-2</v>
      </c>
      <c r="F1279" s="32">
        <f>VLOOKUP(B1279,'F03 inputs'!$AW$9:$AZ$3003,3)</f>
        <v>-5.992519488051493E-5</v>
      </c>
      <c r="G1279" s="32">
        <f>VLOOKUP(B1279,'F03 inputs'!$AW$9:$AZ$3003,4)</f>
        <v>-5.4063428211456427E-5</v>
      </c>
      <c r="I1279" s="32">
        <f t="shared" si="114"/>
        <v>2.1017076110477501E-2</v>
      </c>
      <c r="J1279" s="32">
        <f t="shared" si="115"/>
        <v>8.1117076110477498E-2</v>
      </c>
      <c r="K1279" s="88">
        <f t="shared" si="116"/>
        <v>8.27620711196555E-2</v>
      </c>
      <c r="M1279" s="32">
        <f t="shared" si="117"/>
        <v>2.1926603781467692E-2</v>
      </c>
      <c r="N1279" s="32">
        <f t="shared" si="118"/>
        <v>8.20266037814677E-2</v>
      </c>
      <c r="O1279" s="43">
        <f t="shared" si="119"/>
        <v>8.3708694713448439E-2</v>
      </c>
      <c r="Q1279" s="78"/>
      <c r="R1279" s="75"/>
    </row>
    <row r="1280" spans="1:18" ht="12.6" customHeight="1">
      <c r="A1280" s="31">
        <v>40238</v>
      </c>
      <c r="B1280" s="64" t="s">
        <v>91</v>
      </c>
      <c r="C1280" s="90">
        <v>6.0199999999999997E-2</v>
      </c>
      <c r="D1280" s="44" t="str">
        <f>IF(MONTH(A1280)=MONTH(A1281),"-",VLOOKUP(A1280,'F03 inputs'!$AQ$8:$AV$3003,5))</f>
        <v>-</v>
      </c>
      <c r="E1280" s="44" t="str">
        <f>IF(MONTH(A1280)=MONTH(A1281),"-",VLOOKUP(A1280,'F03 inputs'!$AQ$8:$AV$3003,6))</f>
        <v>-</v>
      </c>
      <c r="F1280" s="32">
        <f>VLOOKUP(B1280,'F03 inputs'!$AW$9:$AZ$3003,3)</f>
        <v>-9.9979530635273988E-5</v>
      </c>
      <c r="G1280" s="32">
        <f>VLOOKUP(B1280,'F03 inputs'!$AW$9:$AZ$3003,4)</f>
        <v>-1.0638060464409217E-4</v>
      </c>
      <c r="I1280" s="32">
        <f t="shared" si="114"/>
        <v>2.0917096579842226E-2</v>
      </c>
      <c r="J1280" s="32">
        <f t="shared" si="115"/>
        <v>8.1117096579842229E-2</v>
      </c>
      <c r="K1280" s="88">
        <f t="shared" si="116"/>
        <v>8.276209241922805E-2</v>
      </c>
      <c r="M1280" s="32">
        <f t="shared" si="117"/>
        <v>2.1820223176823601E-2</v>
      </c>
      <c r="N1280" s="32">
        <f t="shared" si="118"/>
        <v>8.2020223176823601E-2</v>
      </c>
      <c r="O1280" s="43">
        <f t="shared" si="119"/>
        <v>8.3702052429317719E-2</v>
      </c>
      <c r="Q1280" s="78"/>
      <c r="R1280" s="75"/>
    </row>
    <row r="1281" spans="1:18" ht="12.6" customHeight="1">
      <c r="A1281" s="31">
        <v>40239</v>
      </c>
      <c r="B1281" s="64" t="s">
        <v>91</v>
      </c>
      <c r="C1281" s="90">
        <v>5.9699999999999996E-2</v>
      </c>
      <c r="D1281" s="44" t="str">
        <f>IF(MONTH(A1281)=MONTH(A1282),"-",VLOOKUP(A1281,'F03 inputs'!$AQ$8:$AV$3003,5))</f>
        <v>-</v>
      </c>
      <c r="E1281" s="44" t="str">
        <f>IF(MONTH(A1281)=MONTH(A1282),"-",VLOOKUP(A1281,'F03 inputs'!$AQ$8:$AV$3003,6))</f>
        <v>-</v>
      </c>
      <c r="F1281" s="32">
        <f>VLOOKUP(B1281,'F03 inputs'!$AW$9:$AZ$3003,3)</f>
        <v>-9.9979530635273988E-5</v>
      </c>
      <c r="G1281" s="32">
        <f>VLOOKUP(B1281,'F03 inputs'!$AW$9:$AZ$3003,4)</f>
        <v>-1.0638060464409217E-4</v>
      </c>
      <c r="I1281" s="32">
        <f t="shared" si="114"/>
        <v>2.0817117049206951E-2</v>
      </c>
      <c r="J1281" s="32">
        <f t="shared" si="115"/>
        <v>8.0517117049206943E-2</v>
      </c>
      <c r="K1281" s="88">
        <f t="shared" si="116"/>
        <v>8.2137868583685991E-2</v>
      </c>
      <c r="M1281" s="32">
        <f t="shared" si="117"/>
        <v>2.1713842572179509E-2</v>
      </c>
      <c r="N1281" s="32">
        <f t="shared" si="118"/>
        <v>8.1413842572179512E-2</v>
      </c>
      <c r="O1281" s="43">
        <f t="shared" si="119"/>
        <v>8.3070896012771511E-2</v>
      </c>
      <c r="Q1281" s="78"/>
      <c r="R1281" s="75"/>
    </row>
    <row r="1282" spans="1:18" ht="12.6" customHeight="1">
      <c r="A1282" s="31">
        <v>40240</v>
      </c>
      <c r="B1282" s="64" t="s">
        <v>91</v>
      </c>
      <c r="C1282" s="90">
        <v>5.9950000000000003E-2</v>
      </c>
      <c r="D1282" s="44" t="str">
        <f>IF(MONTH(A1282)=MONTH(A1283),"-",VLOOKUP(A1282,'F03 inputs'!$AQ$8:$AV$3003,5))</f>
        <v>-</v>
      </c>
      <c r="E1282" s="44" t="str">
        <f>IF(MONTH(A1282)=MONTH(A1283),"-",VLOOKUP(A1282,'F03 inputs'!$AQ$8:$AV$3003,6))</f>
        <v>-</v>
      </c>
      <c r="F1282" s="32">
        <f>VLOOKUP(B1282,'F03 inputs'!$AW$9:$AZ$3003,3)</f>
        <v>-9.9979530635273988E-5</v>
      </c>
      <c r="G1282" s="32">
        <f>VLOOKUP(B1282,'F03 inputs'!$AW$9:$AZ$3003,4)</f>
        <v>-1.0638060464409217E-4</v>
      </c>
      <c r="I1282" s="32">
        <f t="shared" si="114"/>
        <v>2.0717137518571675E-2</v>
      </c>
      <c r="J1282" s="32">
        <f t="shared" si="115"/>
        <v>8.0667137518571685E-2</v>
      </c>
      <c r="K1282" s="88">
        <f t="shared" si="116"/>
        <v>8.2293934287431814E-2</v>
      </c>
      <c r="M1282" s="32">
        <f t="shared" si="117"/>
        <v>2.1607461967535418E-2</v>
      </c>
      <c r="N1282" s="32">
        <f t="shared" si="118"/>
        <v>8.1557461967535425E-2</v>
      </c>
      <c r="O1282" s="43">
        <f t="shared" si="119"/>
        <v>8.3220366868181905E-2</v>
      </c>
      <c r="Q1282" s="78"/>
      <c r="R1282" s="75"/>
    </row>
    <row r="1283" spans="1:18" ht="12.6" customHeight="1">
      <c r="A1283" s="31">
        <v>40241</v>
      </c>
      <c r="B1283" s="64" t="s">
        <v>91</v>
      </c>
      <c r="C1283" s="90">
        <v>5.9500000000000004E-2</v>
      </c>
      <c r="D1283" s="44" t="str">
        <f>IF(MONTH(A1283)=MONTH(A1284),"-",VLOOKUP(A1283,'F03 inputs'!$AQ$8:$AV$3003,5))</f>
        <v>-</v>
      </c>
      <c r="E1283" s="44" t="str">
        <f>IF(MONTH(A1283)=MONTH(A1284),"-",VLOOKUP(A1283,'F03 inputs'!$AQ$8:$AV$3003,6))</f>
        <v>-</v>
      </c>
      <c r="F1283" s="32">
        <f>VLOOKUP(B1283,'F03 inputs'!$AW$9:$AZ$3003,3)</f>
        <v>-9.9979530635273988E-5</v>
      </c>
      <c r="G1283" s="32">
        <f>VLOOKUP(B1283,'F03 inputs'!$AW$9:$AZ$3003,4)</f>
        <v>-1.0638060464409217E-4</v>
      </c>
      <c r="I1283" s="32">
        <f t="shared" si="114"/>
        <v>2.06171579879364E-2</v>
      </c>
      <c r="J1283" s="32">
        <f t="shared" si="115"/>
        <v>8.0117157987936408E-2</v>
      </c>
      <c r="K1283" s="88">
        <f t="shared" si="116"/>
        <v>8.1721847738952524E-2</v>
      </c>
      <c r="M1283" s="32">
        <f t="shared" si="117"/>
        <v>2.1501081362891326E-2</v>
      </c>
      <c r="N1283" s="32">
        <f t="shared" si="118"/>
        <v>8.1001081362891331E-2</v>
      </c>
      <c r="O1283" s="43">
        <f t="shared" si="119"/>
        <v>8.2641375158380548E-2</v>
      </c>
      <c r="Q1283" s="78"/>
      <c r="R1283" s="75"/>
    </row>
    <row r="1284" spans="1:18" ht="12.6" customHeight="1">
      <c r="A1284" s="31">
        <v>40242</v>
      </c>
      <c r="B1284" s="64" t="s">
        <v>91</v>
      </c>
      <c r="C1284" s="90">
        <v>5.9549999999999999E-2</v>
      </c>
      <c r="D1284" s="44" t="str">
        <f>IF(MONTH(A1284)=MONTH(A1285),"-",VLOOKUP(A1284,'F03 inputs'!$AQ$8:$AV$3003,5))</f>
        <v>-</v>
      </c>
      <c r="E1284" s="44" t="str">
        <f>IF(MONTH(A1284)=MONTH(A1285),"-",VLOOKUP(A1284,'F03 inputs'!$AQ$8:$AV$3003,6))</f>
        <v>-</v>
      </c>
      <c r="F1284" s="32">
        <f>VLOOKUP(B1284,'F03 inputs'!$AW$9:$AZ$3003,3)</f>
        <v>-9.9979530635273988E-5</v>
      </c>
      <c r="G1284" s="32">
        <f>VLOOKUP(B1284,'F03 inputs'!$AW$9:$AZ$3003,4)</f>
        <v>-1.0638060464409217E-4</v>
      </c>
      <c r="I1284" s="32">
        <f t="shared" si="114"/>
        <v>2.0517178457301125E-2</v>
      </c>
      <c r="J1284" s="32">
        <f t="shared" si="115"/>
        <v>8.006717845730113E-2</v>
      </c>
      <c r="K1284" s="88">
        <f t="shared" si="116"/>
        <v>8.1669866723829365E-2</v>
      </c>
      <c r="M1284" s="32">
        <f t="shared" si="117"/>
        <v>2.1394700758247235E-2</v>
      </c>
      <c r="N1284" s="32">
        <f t="shared" si="118"/>
        <v>8.0944700758247237E-2</v>
      </c>
      <c r="O1284" s="43">
        <f t="shared" si="119"/>
        <v>8.2582711903457673E-2</v>
      </c>
      <c r="Q1284" s="78"/>
      <c r="R1284" s="75"/>
    </row>
    <row r="1285" spans="1:18" ht="12.6" customHeight="1">
      <c r="A1285" s="31">
        <v>40245</v>
      </c>
      <c r="B1285" s="64" t="s">
        <v>91</v>
      </c>
      <c r="C1285" s="90">
        <v>6.0449999999999997E-2</v>
      </c>
      <c r="D1285" s="44" t="str">
        <f>IF(MONTH(A1285)=MONTH(A1286),"-",VLOOKUP(A1285,'F03 inputs'!$AQ$8:$AV$3003,5))</f>
        <v>-</v>
      </c>
      <c r="E1285" s="44" t="str">
        <f>IF(MONTH(A1285)=MONTH(A1286),"-",VLOOKUP(A1285,'F03 inputs'!$AQ$8:$AV$3003,6))</f>
        <v>-</v>
      </c>
      <c r="F1285" s="32">
        <f>VLOOKUP(B1285,'F03 inputs'!$AW$9:$AZ$3003,3)</f>
        <v>-9.9979530635273988E-5</v>
      </c>
      <c r="G1285" s="32">
        <f>VLOOKUP(B1285,'F03 inputs'!$AW$9:$AZ$3003,4)</f>
        <v>-1.0638060464409217E-4</v>
      </c>
      <c r="I1285" s="32">
        <f t="shared" si="114"/>
        <v>2.0417198926665849E-2</v>
      </c>
      <c r="J1285" s="32">
        <f t="shared" si="115"/>
        <v>8.0867198926665843E-2</v>
      </c>
      <c r="K1285" s="88">
        <f t="shared" si="116"/>
        <v>8.2502074892227162E-2</v>
      </c>
      <c r="M1285" s="32">
        <f t="shared" si="117"/>
        <v>2.1288320153603144E-2</v>
      </c>
      <c r="N1285" s="32">
        <f t="shared" si="118"/>
        <v>8.1738320153603133E-2</v>
      </c>
      <c r="O1285" s="43">
        <f t="shared" si="119"/>
        <v>8.340860839898645E-2</v>
      </c>
      <c r="Q1285" s="78"/>
      <c r="R1285" s="75"/>
    </row>
    <row r="1286" spans="1:18" ht="12.6" customHeight="1">
      <c r="A1286" s="31">
        <v>40246</v>
      </c>
      <c r="B1286" s="64" t="s">
        <v>91</v>
      </c>
      <c r="C1286" s="90">
        <v>6.0199999999999997E-2</v>
      </c>
      <c r="D1286" s="44" t="str">
        <f>IF(MONTH(A1286)=MONTH(A1287),"-",VLOOKUP(A1286,'F03 inputs'!$AQ$8:$AV$3003,5))</f>
        <v>-</v>
      </c>
      <c r="E1286" s="44" t="str">
        <f>IF(MONTH(A1286)=MONTH(A1287),"-",VLOOKUP(A1286,'F03 inputs'!$AQ$8:$AV$3003,6))</f>
        <v>-</v>
      </c>
      <c r="F1286" s="32">
        <f>VLOOKUP(B1286,'F03 inputs'!$AW$9:$AZ$3003,3)</f>
        <v>-9.9979530635273988E-5</v>
      </c>
      <c r="G1286" s="32">
        <f>VLOOKUP(B1286,'F03 inputs'!$AW$9:$AZ$3003,4)</f>
        <v>-1.0638060464409217E-4</v>
      </c>
      <c r="I1286" s="32">
        <f t="shared" ref="I1286:I1349" si="120">IF(D1286&lt;&gt;"-",D1286,I1285+F1286)</f>
        <v>2.0317219396030574E-2</v>
      </c>
      <c r="J1286" s="32">
        <f t="shared" ref="J1286:J1349" si="121">C1286+I1286</f>
        <v>8.051721939603057E-2</v>
      </c>
      <c r="K1286" s="88">
        <f t="shared" ref="K1286:K1349" si="122">EFFECT(J1286,2)</f>
        <v>8.2137975050847745E-2</v>
      </c>
      <c r="M1286" s="32">
        <f t="shared" ref="M1286:M1349" si="123">IF(E1286&lt;&gt;"-",E1286,M1285+G1286)</f>
        <v>2.1181939548959052E-2</v>
      </c>
      <c r="N1286" s="32">
        <f t="shared" ref="N1286:N1349" si="124">C1286+M1286</f>
        <v>8.1381939548959045E-2</v>
      </c>
      <c r="O1286" s="43">
        <f t="shared" ref="O1286:O1349" si="125">EFFECT(N1286,2)</f>
        <v>8.3037694570146536E-2</v>
      </c>
      <c r="Q1286" s="78"/>
      <c r="R1286" s="75"/>
    </row>
    <row r="1287" spans="1:18" ht="12.6" customHeight="1">
      <c r="A1287" s="31">
        <v>40247</v>
      </c>
      <c r="B1287" s="64" t="s">
        <v>91</v>
      </c>
      <c r="C1287" s="90">
        <v>6.0350000000000001E-2</v>
      </c>
      <c r="D1287" s="44" t="str">
        <f>IF(MONTH(A1287)=MONTH(A1288),"-",VLOOKUP(A1287,'F03 inputs'!$AQ$8:$AV$3003,5))</f>
        <v>-</v>
      </c>
      <c r="E1287" s="44" t="str">
        <f>IF(MONTH(A1287)=MONTH(A1288),"-",VLOOKUP(A1287,'F03 inputs'!$AQ$8:$AV$3003,6))</f>
        <v>-</v>
      </c>
      <c r="F1287" s="32">
        <f>VLOOKUP(B1287,'F03 inputs'!$AW$9:$AZ$3003,3)</f>
        <v>-9.9979530635273988E-5</v>
      </c>
      <c r="G1287" s="32">
        <f>VLOOKUP(B1287,'F03 inputs'!$AW$9:$AZ$3003,4)</f>
        <v>-1.0638060464409217E-4</v>
      </c>
      <c r="I1287" s="32">
        <f t="shared" si="120"/>
        <v>2.0217239865395299E-2</v>
      </c>
      <c r="J1287" s="32">
        <f t="shared" si="121"/>
        <v>8.0567239865395296E-2</v>
      </c>
      <c r="K1287" s="88">
        <f t="shared" si="122"/>
        <v>8.2190009900277472E-2</v>
      </c>
      <c r="M1287" s="32">
        <f t="shared" si="123"/>
        <v>2.1075558944314961E-2</v>
      </c>
      <c r="N1287" s="32">
        <f t="shared" si="124"/>
        <v>8.1425558944314969E-2</v>
      </c>
      <c r="O1287" s="43">
        <f t="shared" si="125"/>
        <v>8.3083089356663642E-2</v>
      </c>
      <c r="Q1287" s="78"/>
      <c r="R1287" s="75"/>
    </row>
    <row r="1288" spans="1:18" ht="12.6" customHeight="1">
      <c r="A1288" s="31">
        <v>40248</v>
      </c>
      <c r="B1288" s="64" t="s">
        <v>91</v>
      </c>
      <c r="C1288" s="90">
        <v>6.13E-2</v>
      </c>
      <c r="D1288" s="44" t="str">
        <f>IF(MONTH(A1288)=MONTH(A1289),"-",VLOOKUP(A1288,'F03 inputs'!$AQ$8:$AV$3003,5))</f>
        <v>-</v>
      </c>
      <c r="E1288" s="44" t="str">
        <f>IF(MONTH(A1288)=MONTH(A1289),"-",VLOOKUP(A1288,'F03 inputs'!$AQ$8:$AV$3003,6))</f>
        <v>-</v>
      </c>
      <c r="F1288" s="32">
        <f>VLOOKUP(B1288,'F03 inputs'!$AW$9:$AZ$3003,3)</f>
        <v>-9.9979530635273988E-5</v>
      </c>
      <c r="G1288" s="32">
        <f>VLOOKUP(B1288,'F03 inputs'!$AW$9:$AZ$3003,4)</f>
        <v>-1.0638060464409217E-4</v>
      </c>
      <c r="I1288" s="32">
        <f t="shared" si="120"/>
        <v>2.0117260334760023E-2</v>
      </c>
      <c r="J1288" s="32">
        <f t="shared" si="121"/>
        <v>8.1417260334760017E-2</v>
      </c>
      <c r="K1288" s="88">
        <f t="shared" si="122"/>
        <v>8.3074452904864593E-2</v>
      </c>
      <c r="M1288" s="32">
        <f t="shared" si="123"/>
        <v>2.0969178339670869E-2</v>
      </c>
      <c r="N1288" s="32">
        <f t="shared" si="124"/>
        <v>8.2269178339670873E-2</v>
      </c>
      <c r="O1288" s="43">
        <f t="shared" si="125"/>
        <v>8.3961232765841887E-2</v>
      </c>
      <c r="Q1288" s="78"/>
      <c r="R1288" s="75"/>
    </row>
    <row r="1289" spans="1:18" ht="12.6" customHeight="1">
      <c r="A1289" s="31">
        <v>40249</v>
      </c>
      <c r="B1289" s="64" t="s">
        <v>91</v>
      </c>
      <c r="C1289" s="90">
        <v>6.1449999999999998E-2</v>
      </c>
      <c r="D1289" s="44" t="str">
        <f>IF(MONTH(A1289)=MONTH(A1290),"-",VLOOKUP(A1289,'F03 inputs'!$AQ$8:$AV$3003,5))</f>
        <v>-</v>
      </c>
      <c r="E1289" s="44" t="str">
        <f>IF(MONTH(A1289)=MONTH(A1290),"-",VLOOKUP(A1289,'F03 inputs'!$AQ$8:$AV$3003,6))</f>
        <v>-</v>
      </c>
      <c r="F1289" s="32">
        <f>VLOOKUP(B1289,'F03 inputs'!$AW$9:$AZ$3003,3)</f>
        <v>-9.9979530635273988E-5</v>
      </c>
      <c r="G1289" s="32">
        <f>VLOOKUP(B1289,'F03 inputs'!$AW$9:$AZ$3003,4)</f>
        <v>-1.0638060464409217E-4</v>
      </c>
      <c r="I1289" s="32">
        <f t="shared" si="120"/>
        <v>2.0017280804124748E-2</v>
      </c>
      <c r="J1289" s="32">
        <f t="shared" si="121"/>
        <v>8.1467280804124742E-2</v>
      </c>
      <c r="K1289" s="88">
        <f t="shared" si="122"/>
        <v>8.312651026452933E-2</v>
      </c>
      <c r="M1289" s="32">
        <f t="shared" si="123"/>
        <v>2.0862797735026778E-2</v>
      </c>
      <c r="N1289" s="32">
        <f t="shared" si="124"/>
        <v>8.2312797735026783E-2</v>
      </c>
      <c r="O1289" s="43">
        <f t="shared" si="125"/>
        <v>8.4006646902768711E-2</v>
      </c>
      <c r="Q1289" s="78"/>
      <c r="R1289" s="75"/>
    </row>
    <row r="1290" spans="1:18" ht="12.6" customHeight="1">
      <c r="A1290" s="31">
        <v>40252</v>
      </c>
      <c r="B1290" s="64" t="s">
        <v>91</v>
      </c>
      <c r="C1290" s="90">
        <v>6.13E-2</v>
      </c>
      <c r="D1290" s="44" t="str">
        <f>IF(MONTH(A1290)=MONTH(A1291),"-",VLOOKUP(A1290,'F03 inputs'!$AQ$8:$AV$3003,5))</f>
        <v>-</v>
      </c>
      <c r="E1290" s="44" t="str">
        <f>IF(MONTH(A1290)=MONTH(A1291),"-",VLOOKUP(A1290,'F03 inputs'!$AQ$8:$AV$3003,6))</f>
        <v>-</v>
      </c>
      <c r="F1290" s="32">
        <f>VLOOKUP(B1290,'F03 inputs'!$AW$9:$AZ$3003,3)</f>
        <v>-9.9979530635273988E-5</v>
      </c>
      <c r="G1290" s="32">
        <f>VLOOKUP(B1290,'F03 inputs'!$AW$9:$AZ$3003,4)</f>
        <v>-1.0638060464409217E-4</v>
      </c>
      <c r="I1290" s="32">
        <f t="shared" si="120"/>
        <v>1.9917301273489472E-2</v>
      </c>
      <c r="J1290" s="32">
        <f t="shared" si="121"/>
        <v>8.1217301273489473E-2</v>
      </c>
      <c r="K1290" s="88">
        <f t="shared" si="122"/>
        <v>8.2866363780026653E-2</v>
      </c>
      <c r="M1290" s="32">
        <f t="shared" si="123"/>
        <v>2.0756417130382687E-2</v>
      </c>
      <c r="N1290" s="32">
        <f t="shared" si="124"/>
        <v>8.2056417130382683E-2</v>
      </c>
      <c r="O1290" s="43">
        <f t="shared" si="125"/>
        <v>8.3739731028451558E-2</v>
      </c>
      <c r="Q1290" s="78"/>
      <c r="R1290" s="75"/>
    </row>
    <row r="1291" spans="1:18" ht="12.6" customHeight="1">
      <c r="A1291" s="31">
        <v>40253</v>
      </c>
      <c r="B1291" s="64" t="s">
        <v>91</v>
      </c>
      <c r="C1291" s="90">
        <v>6.0650000000000003E-2</v>
      </c>
      <c r="D1291" s="44" t="str">
        <f>IF(MONTH(A1291)=MONTH(A1292),"-",VLOOKUP(A1291,'F03 inputs'!$AQ$8:$AV$3003,5))</f>
        <v>-</v>
      </c>
      <c r="E1291" s="44" t="str">
        <f>IF(MONTH(A1291)=MONTH(A1292),"-",VLOOKUP(A1291,'F03 inputs'!$AQ$8:$AV$3003,6))</f>
        <v>-</v>
      </c>
      <c r="F1291" s="32">
        <f>VLOOKUP(B1291,'F03 inputs'!$AW$9:$AZ$3003,3)</f>
        <v>-9.9979530635273988E-5</v>
      </c>
      <c r="G1291" s="32">
        <f>VLOOKUP(B1291,'F03 inputs'!$AW$9:$AZ$3003,4)</f>
        <v>-1.0638060464409217E-4</v>
      </c>
      <c r="I1291" s="32">
        <f t="shared" si="120"/>
        <v>1.9817321742854197E-2</v>
      </c>
      <c r="J1291" s="32">
        <f t="shared" si="121"/>
        <v>8.0467321742854203E-2</v>
      </c>
      <c r="K1291" s="88">
        <f t="shared" si="122"/>
        <v>8.2086069209971191E-2</v>
      </c>
      <c r="M1291" s="32">
        <f t="shared" si="123"/>
        <v>2.0650036525738595E-2</v>
      </c>
      <c r="N1291" s="32">
        <f t="shared" si="124"/>
        <v>8.1300036525738598E-2</v>
      </c>
      <c r="O1291" s="43">
        <f t="shared" si="125"/>
        <v>8.2952460510510084E-2</v>
      </c>
      <c r="Q1291" s="78"/>
      <c r="R1291" s="75"/>
    </row>
    <row r="1292" spans="1:18" ht="12.6" customHeight="1">
      <c r="A1292" s="31">
        <v>40254</v>
      </c>
      <c r="B1292" s="64" t="s">
        <v>91</v>
      </c>
      <c r="C1292" s="90">
        <v>6.08E-2</v>
      </c>
      <c r="D1292" s="44" t="str">
        <f>IF(MONTH(A1292)=MONTH(A1293),"-",VLOOKUP(A1292,'F03 inputs'!$AQ$8:$AV$3003,5))</f>
        <v>-</v>
      </c>
      <c r="E1292" s="44" t="str">
        <f>IF(MONTH(A1292)=MONTH(A1293),"-",VLOOKUP(A1292,'F03 inputs'!$AQ$8:$AV$3003,6))</f>
        <v>-</v>
      </c>
      <c r="F1292" s="32">
        <f>VLOOKUP(B1292,'F03 inputs'!$AW$9:$AZ$3003,3)</f>
        <v>-9.9979530635273988E-5</v>
      </c>
      <c r="G1292" s="32">
        <f>VLOOKUP(B1292,'F03 inputs'!$AW$9:$AZ$3003,4)</f>
        <v>-1.0638060464409217E-4</v>
      </c>
      <c r="I1292" s="32">
        <f t="shared" si="120"/>
        <v>1.9717342212218922E-2</v>
      </c>
      <c r="J1292" s="32">
        <f t="shared" si="121"/>
        <v>8.0517342212218929E-2</v>
      </c>
      <c r="K1292" s="88">
        <f t="shared" si="122"/>
        <v>8.2138102811448954E-2</v>
      </c>
      <c r="M1292" s="32">
        <f t="shared" si="123"/>
        <v>2.0543655921094504E-2</v>
      </c>
      <c r="N1292" s="32">
        <f t="shared" si="124"/>
        <v>8.1343655921094507E-2</v>
      </c>
      <c r="O1292" s="43">
        <f t="shared" si="125"/>
        <v>8.2997853510747177E-2</v>
      </c>
      <c r="Q1292" s="78"/>
      <c r="R1292" s="75"/>
    </row>
    <row r="1293" spans="1:18" ht="12.6" customHeight="1">
      <c r="A1293" s="31">
        <v>40255</v>
      </c>
      <c r="B1293" s="64" t="s">
        <v>91</v>
      </c>
      <c r="C1293" s="90">
        <v>6.0899999999999996E-2</v>
      </c>
      <c r="D1293" s="44" t="str">
        <f>IF(MONTH(A1293)=MONTH(A1294),"-",VLOOKUP(A1293,'F03 inputs'!$AQ$8:$AV$3003,5))</f>
        <v>-</v>
      </c>
      <c r="E1293" s="44" t="str">
        <f>IF(MONTH(A1293)=MONTH(A1294),"-",VLOOKUP(A1293,'F03 inputs'!$AQ$8:$AV$3003,6))</f>
        <v>-</v>
      </c>
      <c r="F1293" s="32">
        <f>VLOOKUP(B1293,'F03 inputs'!$AW$9:$AZ$3003,3)</f>
        <v>-9.9979530635273988E-5</v>
      </c>
      <c r="G1293" s="32">
        <f>VLOOKUP(B1293,'F03 inputs'!$AW$9:$AZ$3003,4)</f>
        <v>-1.0638060464409217E-4</v>
      </c>
      <c r="I1293" s="32">
        <f t="shared" si="120"/>
        <v>1.9617362681583646E-2</v>
      </c>
      <c r="J1293" s="32">
        <f t="shared" si="121"/>
        <v>8.0517362681583646E-2</v>
      </c>
      <c r="K1293" s="88">
        <f t="shared" si="122"/>
        <v>8.2138124104883303E-2</v>
      </c>
      <c r="M1293" s="32">
        <f t="shared" si="123"/>
        <v>2.0437275316450412E-2</v>
      </c>
      <c r="N1293" s="32">
        <f t="shared" si="124"/>
        <v>8.1337275316450408E-2</v>
      </c>
      <c r="O1293" s="43">
        <f t="shared" si="125"/>
        <v>8.2991213405426478E-2</v>
      </c>
      <c r="Q1293" s="78"/>
      <c r="R1293" s="75"/>
    </row>
    <row r="1294" spans="1:18" ht="12.6" customHeight="1">
      <c r="A1294" s="31">
        <v>40256</v>
      </c>
      <c r="B1294" s="64" t="s">
        <v>91</v>
      </c>
      <c r="C1294" s="90">
        <v>6.1200000000000004E-2</v>
      </c>
      <c r="D1294" s="44" t="str">
        <f>IF(MONTH(A1294)=MONTH(A1295),"-",VLOOKUP(A1294,'F03 inputs'!$AQ$8:$AV$3003,5))</f>
        <v>-</v>
      </c>
      <c r="E1294" s="44" t="str">
        <f>IF(MONTH(A1294)=MONTH(A1295),"-",VLOOKUP(A1294,'F03 inputs'!$AQ$8:$AV$3003,6))</f>
        <v>-</v>
      </c>
      <c r="F1294" s="32">
        <f>VLOOKUP(B1294,'F03 inputs'!$AW$9:$AZ$3003,3)</f>
        <v>-9.9979530635273988E-5</v>
      </c>
      <c r="G1294" s="32">
        <f>VLOOKUP(B1294,'F03 inputs'!$AW$9:$AZ$3003,4)</f>
        <v>-1.0638060464409217E-4</v>
      </c>
      <c r="I1294" s="32">
        <f t="shared" si="120"/>
        <v>1.9517383150948371E-2</v>
      </c>
      <c r="J1294" s="32">
        <f t="shared" si="121"/>
        <v>8.0717383150948369E-2</v>
      </c>
      <c r="K1294" s="88">
        <f t="shared" si="122"/>
        <v>8.2346207136632543E-2</v>
      </c>
      <c r="M1294" s="32">
        <f t="shared" si="123"/>
        <v>2.0330894711806321E-2</v>
      </c>
      <c r="N1294" s="32">
        <f t="shared" si="124"/>
        <v>8.1530894711806329E-2</v>
      </c>
      <c r="O1294" s="43">
        <f t="shared" si="125"/>
        <v>8.3192716409933309E-2</v>
      </c>
      <c r="Q1294" s="78"/>
      <c r="R1294" s="75"/>
    </row>
    <row r="1295" spans="1:18" ht="12.6" customHeight="1">
      <c r="A1295" s="31">
        <v>40259</v>
      </c>
      <c r="B1295" s="64" t="s">
        <v>91</v>
      </c>
      <c r="C1295" s="90">
        <v>6.1500000000000006E-2</v>
      </c>
      <c r="D1295" s="44" t="str">
        <f>IF(MONTH(A1295)=MONTH(A1296),"-",VLOOKUP(A1295,'F03 inputs'!$AQ$8:$AV$3003,5))</f>
        <v>-</v>
      </c>
      <c r="E1295" s="44" t="str">
        <f>IF(MONTH(A1295)=MONTH(A1296),"-",VLOOKUP(A1295,'F03 inputs'!$AQ$8:$AV$3003,6))</f>
        <v>-</v>
      </c>
      <c r="F1295" s="32">
        <f>VLOOKUP(B1295,'F03 inputs'!$AW$9:$AZ$3003,3)</f>
        <v>-9.9979530635273988E-5</v>
      </c>
      <c r="G1295" s="32">
        <f>VLOOKUP(B1295,'F03 inputs'!$AW$9:$AZ$3003,4)</f>
        <v>-1.0638060464409217E-4</v>
      </c>
      <c r="I1295" s="32">
        <f t="shared" si="120"/>
        <v>1.9417403620313096E-2</v>
      </c>
      <c r="J1295" s="32">
        <f t="shared" si="121"/>
        <v>8.0917403620313105E-2</v>
      </c>
      <c r="K1295" s="88">
        <f t="shared" si="122"/>
        <v>8.2554310172476164E-2</v>
      </c>
      <c r="M1295" s="32">
        <f t="shared" si="123"/>
        <v>2.0224514107162229E-2</v>
      </c>
      <c r="N1295" s="32">
        <f t="shared" si="124"/>
        <v>8.1724514107162236E-2</v>
      </c>
      <c r="O1295" s="43">
        <f t="shared" si="125"/>
        <v>8.3394238158674971E-2</v>
      </c>
      <c r="Q1295" s="78"/>
      <c r="R1295" s="75"/>
    </row>
    <row r="1296" spans="1:18" ht="12.6" customHeight="1">
      <c r="A1296" s="31">
        <v>40260</v>
      </c>
      <c r="B1296" s="64" t="s">
        <v>91</v>
      </c>
      <c r="C1296" s="90">
        <v>6.13E-2</v>
      </c>
      <c r="D1296" s="44" t="str">
        <f>IF(MONTH(A1296)=MONTH(A1297),"-",VLOOKUP(A1296,'F03 inputs'!$AQ$8:$AV$3003,5))</f>
        <v>-</v>
      </c>
      <c r="E1296" s="44" t="str">
        <f>IF(MONTH(A1296)=MONTH(A1297),"-",VLOOKUP(A1296,'F03 inputs'!$AQ$8:$AV$3003,6))</f>
        <v>-</v>
      </c>
      <c r="F1296" s="32">
        <f>VLOOKUP(B1296,'F03 inputs'!$AW$9:$AZ$3003,3)</f>
        <v>-9.9979530635273988E-5</v>
      </c>
      <c r="G1296" s="32">
        <f>VLOOKUP(B1296,'F03 inputs'!$AW$9:$AZ$3003,4)</f>
        <v>-1.0638060464409217E-4</v>
      </c>
      <c r="I1296" s="32">
        <f t="shared" si="120"/>
        <v>1.931742408967782E-2</v>
      </c>
      <c r="J1296" s="32">
        <f t="shared" si="121"/>
        <v>8.0617424089677814E-2</v>
      </c>
      <c r="K1296" s="88">
        <f t="shared" si="122"/>
        <v>8.2242216356391395E-2</v>
      </c>
      <c r="M1296" s="32">
        <f t="shared" si="123"/>
        <v>2.0118133502518138E-2</v>
      </c>
      <c r="N1296" s="32">
        <f t="shared" si="124"/>
        <v>8.1418133502518142E-2</v>
      </c>
      <c r="O1296" s="43">
        <f t="shared" si="125"/>
        <v>8.3075361618276666E-2</v>
      </c>
      <c r="Q1296" s="78"/>
      <c r="R1296" s="75"/>
    </row>
    <row r="1297" spans="1:18" ht="12.6" customHeight="1">
      <c r="A1297" s="31">
        <v>40261</v>
      </c>
      <c r="B1297" s="64" t="s">
        <v>91</v>
      </c>
      <c r="C1297" s="90">
        <v>6.1399999999999996E-2</v>
      </c>
      <c r="D1297" s="44" t="str">
        <f>IF(MONTH(A1297)=MONTH(A1298),"-",VLOOKUP(A1297,'F03 inputs'!$AQ$8:$AV$3003,5))</f>
        <v>-</v>
      </c>
      <c r="E1297" s="44" t="str">
        <f>IF(MONTH(A1297)=MONTH(A1298),"-",VLOOKUP(A1297,'F03 inputs'!$AQ$8:$AV$3003,6))</f>
        <v>-</v>
      </c>
      <c r="F1297" s="32">
        <f>VLOOKUP(B1297,'F03 inputs'!$AW$9:$AZ$3003,3)</f>
        <v>-9.9979530635273988E-5</v>
      </c>
      <c r="G1297" s="32">
        <f>VLOOKUP(B1297,'F03 inputs'!$AW$9:$AZ$3003,4)</f>
        <v>-1.0638060464409217E-4</v>
      </c>
      <c r="I1297" s="32">
        <f t="shared" si="120"/>
        <v>1.9217444559042545E-2</v>
      </c>
      <c r="J1297" s="32">
        <f t="shared" si="121"/>
        <v>8.0617444559042545E-2</v>
      </c>
      <c r="K1297" s="88">
        <f t="shared" si="122"/>
        <v>8.2242237650850258E-2</v>
      </c>
      <c r="M1297" s="32">
        <f t="shared" si="123"/>
        <v>2.0011752897874047E-2</v>
      </c>
      <c r="N1297" s="32">
        <f t="shared" si="124"/>
        <v>8.1411752897874043E-2</v>
      </c>
      <c r="O1297" s="43">
        <f t="shared" si="125"/>
        <v>8.3068721275350033E-2</v>
      </c>
      <c r="Q1297" s="78"/>
      <c r="R1297" s="75"/>
    </row>
    <row r="1298" spans="1:18" ht="12.6" customHeight="1">
      <c r="A1298" s="31">
        <v>40262</v>
      </c>
      <c r="B1298" s="64" t="s">
        <v>91</v>
      </c>
      <c r="C1298" s="90">
        <v>6.1699999999999998E-2</v>
      </c>
      <c r="D1298" s="44" t="str">
        <f>IF(MONTH(A1298)=MONTH(A1299),"-",VLOOKUP(A1298,'F03 inputs'!$AQ$8:$AV$3003,5))</f>
        <v>-</v>
      </c>
      <c r="E1298" s="44" t="str">
        <f>IF(MONTH(A1298)=MONTH(A1299),"-",VLOOKUP(A1298,'F03 inputs'!$AQ$8:$AV$3003,6))</f>
        <v>-</v>
      </c>
      <c r="F1298" s="32">
        <f>VLOOKUP(B1298,'F03 inputs'!$AW$9:$AZ$3003,3)</f>
        <v>-9.9979530635273988E-5</v>
      </c>
      <c r="G1298" s="32">
        <f>VLOOKUP(B1298,'F03 inputs'!$AW$9:$AZ$3003,4)</f>
        <v>-1.0638060464409217E-4</v>
      </c>
      <c r="I1298" s="32">
        <f t="shared" si="120"/>
        <v>1.911746502840727E-2</v>
      </c>
      <c r="J1298" s="32">
        <f t="shared" si="121"/>
        <v>8.0817465028407268E-2</v>
      </c>
      <c r="K1298" s="88">
        <f t="shared" si="122"/>
        <v>8.2450330691811846E-2</v>
      </c>
      <c r="M1298" s="32">
        <f t="shared" si="123"/>
        <v>1.9905372293229955E-2</v>
      </c>
      <c r="N1298" s="32">
        <f t="shared" si="124"/>
        <v>8.160537229322995E-2</v>
      </c>
      <c r="O1298" s="43">
        <f t="shared" si="125"/>
        <v>8.3270231490008895E-2</v>
      </c>
      <c r="Q1298" s="78"/>
      <c r="R1298" s="75"/>
    </row>
    <row r="1299" spans="1:18" ht="12.6" customHeight="1">
      <c r="A1299" s="31">
        <v>40263</v>
      </c>
      <c r="B1299" s="64" t="s">
        <v>91</v>
      </c>
      <c r="C1299" s="90">
        <v>6.1650000000000003E-2</v>
      </c>
      <c r="D1299" s="44" t="str">
        <f>IF(MONTH(A1299)=MONTH(A1300),"-",VLOOKUP(A1299,'F03 inputs'!$AQ$8:$AV$3003,5))</f>
        <v>-</v>
      </c>
      <c r="E1299" s="44" t="str">
        <f>IF(MONTH(A1299)=MONTH(A1300),"-",VLOOKUP(A1299,'F03 inputs'!$AQ$8:$AV$3003,6))</f>
        <v>-</v>
      </c>
      <c r="F1299" s="32">
        <f>VLOOKUP(B1299,'F03 inputs'!$AW$9:$AZ$3003,3)</f>
        <v>-9.9979530635273988E-5</v>
      </c>
      <c r="G1299" s="32">
        <f>VLOOKUP(B1299,'F03 inputs'!$AW$9:$AZ$3003,4)</f>
        <v>-1.0638060464409217E-4</v>
      </c>
      <c r="I1299" s="32">
        <f t="shared" si="120"/>
        <v>1.9017485497771994E-2</v>
      </c>
      <c r="J1299" s="32">
        <f t="shared" si="121"/>
        <v>8.0667485497772001E-2</v>
      </c>
      <c r="K1299" s="88">
        <f t="shared" si="122"/>
        <v>8.2294296301905101E-2</v>
      </c>
      <c r="M1299" s="32">
        <f t="shared" si="123"/>
        <v>1.9798991688585864E-2</v>
      </c>
      <c r="N1299" s="32">
        <f t="shared" si="124"/>
        <v>8.1448991688585867E-2</v>
      </c>
      <c r="O1299" s="43">
        <f t="shared" si="125"/>
        <v>8.3107476250357637E-2</v>
      </c>
      <c r="Q1299" s="78"/>
      <c r="R1299" s="75"/>
    </row>
    <row r="1300" spans="1:18" ht="12.6" customHeight="1">
      <c r="A1300" s="31">
        <v>40266</v>
      </c>
      <c r="B1300" s="64" t="s">
        <v>91</v>
      </c>
      <c r="C1300" s="90">
        <v>6.2199999999999998E-2</v>
      </c>
      <c r="D1300" s="44" t="str">
        <f>IF(MONTH(A1300)=MONTH(A1301),"-",VLOOKUP(A1300,'F03 inputs'!$AQ$8:$AV$3003,5))</f>
        <v>-</v>
      </c>
      <c r="E1300" s="44" t="str">
        <f>IF(MONTH(A1300)=MONTH(A1301),"-",VLOOKUP(A1300,'F03 inputs'!$AQ$8:$AV$3003,6))</f>
        <v>-</v>
      </c>
      <c r="F1300" s="32">
        <f>VLOOKUP(B1300,'F03 inputs'!$AW$9:$AZ$3003,3)</f>
        <v>-9.9979530635273988E-5</v>
      </c>
      <c r="G1300" s="32">
        <f>VLOOKUP(B1300,'F03 inputs'!$AW$9:$AZ$3003,4)</f>
        <v>-1.0638060464409217E-4</v>
      </c>
      <c r="I1300" s="32">
        <f t="shared" si="120"/>
        <v>1.8917505967136719E-2</v>
      </c>
      <c r="J1300" s="32">
        <f t="shared" si="121"/>
        <v>8.111750596713671E-2</v>
      </c>
      <c r="K1300" s="88">
        <f t="shared" si="122"/>
        <v>8.2762518410718577E-2</v>
      </c>
      <c r="M1300" s="32">
        <f t="shared" si="123"/>
        <v>1.9692611083941772E-2</v>
      </c>
      <c r="N1300" s="32">
        <f t="shared" si="124"/>
        <v>8.1892611083941774E-2</v>
      </c>
      <c r="O1300" s="43">
        <f t="shared" si="125"/>
        <v>8.3569211021478518E-2</v>
      </c>
      <c r="Q1300" s="78"/>
      <c r="R1300" s="75"/>
    </row>
    <row r="1301" spans="1:18" ht="12.6" customHeight="1">
      <c r="A1301" s="31">
        <v>40267</v>
      </c>
      <c r="B1301" s="64" t="s">
        <v>91</v>
      </c>
      <c r="C1301" s="90">
        <v>6.2300000000000001E-2</v>
      </c>
      <c r="D1301" s="44" t="str">
        <f>IF(MONTH(A1301)=MONTH(A1302),"-",VLOOKUP(A1301,'F03 inputs'!$AQ$8:$AV$3003,5))</f>
        <v>-</v>
      </c>
      <c r="E1301" s="44" t="str">
        <f>IF(MONTH(A1301)=MONTH(A1302),"-",VLOOKUP(A1301,'F03 inputs'!$AQ$8:$AV$3003,6))</f>
        <v>-</v>
      </c>
      <c r="F1301" s="32">
        <f>VLOOKUP(B1301,'F03 inputs'!$AW$9:$AZ$3003,3)</f>
        <v>-9.9979530635273988E-5</v>
      </c>
      <c r="G1301" s="32">
        <f>VLOOKUP(B1301,'F03 inputs'!$AW$9:$AZ$3003,4)</f>
        <v>-1.0638060464409217E-4</v>
      </c>
      <c r="I1301" s="32">
        <f t="shared" si="120"/>
        <v>1.8817526436501444E-2</v>
      </c>
      <c r="J1301" s="32">
        <f t="shared" si="121"/>
        <v>8.1117526436501441E-2</v>
      </c>
      <c r="K1301" s="88">
        <f t="shared" si="122"/>
        <v>8.2762539710295568E-2</v>
      </c>
      <c r="M1301" s="32">
        <f t="shared" si="123"/>
        <v>1.9586230479297681E-2</v>
      </c>
      <c r="N1301" s="32">
        <f t="shared" si="124"/>
        <v>8.1886230479297689E-2</v>
      </c>
      <c r="O1301" s="43">
        <f t="shared" si="125"/>
        <v>8.3562569164824962E-2</v>
      </c>
      <c r="Q1301" s="78"/>
      <c r="R1301" s="75"/>
    </row>
    <row r="1302" spans="1:18" ht="12.6" customHeight="1">
      <c r="A1302" s="31">
        <v>40268</v>
      </c>
      <c r="B1302" s="64" t="s">
        <v>91</v>
      </c>
      <c r="C1302" s="90">
        <v>6.1699999999999998E-2</v>
      </c>
      <c r="D1302" s="44">
        <f>IF(MONTH(A1302)=MONTH(A1303),"-",VLOOKUP(A1302,'F03 inputs'!$AQ$8:$AV$3003,5))</f>
        <v>1.87175469058662E-2</v>
      </c>
      <c r="E1302" s="44">
        <f>IF(MONTH(A1302)=MONTH(A1303),"-",VLOOKUP(A1302,'F03 inputs'!$AQ$8:$AV$3003,6))</f>
        <v>1.9479849874653572E-2</v>
      </c>
      <c r="F1302" s="32">
        <f>VLOOKUP(B1302,'F03 inputs'!$AW$9:$AZ$3003,3)</f>
        <v>-9.9979530635273988E-5</v>
      </c>
      <c r="G1302" s="32">
        <f>VLOOKUP(B1302,'F03 inputs'!$AW$9:$AZ$3003,4)</f>
        <v>-1.0638060464409217E-4</v>
      </c>
      <c r="I1302" s="32">
        <f t="shared" si="120"/>
        <v>1.87175469058662E-2</v>
      </c>
      <c r="J1302" s="32">
        <f t="shared" si="121"/>
        <v>8.0417546905866194E-2</v>
      </c>
      <c r="K1302" s="88">
        <f t="shared" si="122"/>
        <v>8.2034292368455386E-2</v>
      </c>
      <c r="M1302" s="32">
        <f t="shared" si="123"/>
        <v>1.9479849874653572E-2</v>
      </c>
      <c r="N1302" s="32">
        <f t="shared" si="124"/>
        <v>8.117984987465357E-2</v>
      </c>
      <c r="O1302" s="43">
        <f t="shared" si="125"/>
        <v>8.2827391881071355E-2</v>
      </c>
      <c r="Q1302" s="78"/>
      <c r="R1302" s="75"/>
    </row>
    <row r="1303" spans="1:18" ht="12.6" customHeight="1">
      <c r="A1303" s="31">
        <v>40269</v>
      </c>
      <c r="B1303" s="64" t="s">
        <v>92</v>
      </c>
      <c r="C1303" s="90">
        <v>6.1600000000000002E-2</v>
      </c>
      <c r="D1303" s="44" t="str">
        <f>IF(MONTH(A1303)=MONTH(A1304),"-",VLOOKUP(A1303,'F03 inputs'!$AQ$8:$AV$3003,5))</f>
        <v>-</v>
      </c>
      <c r="E1303" s="44" t="str">
        <f>IF(MONTH(A1303)=MONTH(A1304),"-",VLOOKUP(A1303,'F03 inputs'!$AQ$8:$AV$3003,6))</f>
        <v>-</v>
      </c>
      <c r="F1303" s="32">
        <f>VLOOKUP(B1303,'F03 inputs'!$AW$9:$AZ$3003,3)</f>
        <v>-1.8548260731373618E-5</v>
      </c>
      <c r="G1303" s="32">
        <f>VLOOKUP(B1303,'F03 inputs'!$AW$9:$AZ$3003,4)</f>
        <v>-8.9545887482433026E-6</v>
      </c>
      <c r="I1303" s="32">
        <f t="shared" si="120"/>
        <v>1.8698998645134825E-2</v>
      </c>
      <c r="J1303" s="32">
        <f t="shared" si="121"/>
        <v>8.0298998645134831E-2</v>
      </c>
      <c r="K1303" s="88">
        <f t="shared" si="122"/>
        <v>8.1910980940987921E-2</v>
      </c>
      <c r="M1303" s="32">
        <f t="shared" si="123"/>
        <v>1.9470895285905329E-2</v>
      </c>
      <c r="N1303" s="32">
        <f t="shared" si="124"/>
        <v>8.1070895285905331E-2</v>
      </c>
      <c r="O1303" s="43">
        <f t="shared" si="125"/>
        <v>8.271401780151999E-2</v>
      </c>
      <c r="Q1303" s="78"/>
      <c r="R1303" s="75"/>
    </row>
    <row r="1304" spans="1:18" ht="12.6" customHeight="1">
      <c r="A1304" s="31">
        <v>40274</v>
      </c>
      <c r="B1304" s="64" t="s">
        <v>92</v>
      </c>
      <c r="C1304" s="90">
        <v>6.2300000000000001E-2</v>
      </c>
      <c r="D1304" s="44" t="str">
        <f>IF(MONTH(A1304)=MONTH(A1305),"-",VLOOKUP(A1304,'F03 inputs'!$AQ$8:$AV$3003,5))</f>
        <v>-</v>
      </c>
      <c r="E1304" s="44" t="str">
        <f>IF(MONTH(A1304)=MONTH(A1305),"-",VLOOKUP(A1304,'F03 inputs'!$AQ$8:$AV$3003,6))</f>
        <v>-</v>
      </c>
      <c r="F1304" s="32">
        <f>VLOOKUP(B1304,'F03 inputs'!$AW$9:$AZ$3003,3)</f>
        <v>-1.8548260731373618E-5</v>
      </c>
      <c r="G1304" s="32">
        <f>VLOOKUP(B1304,'F03 inputs'!$AW$9:$AZ$3003,4)</f>
        <v>-8.9545887482433026E-6</v>
      </c>
      <c r="I1304" s="32">
        <f t="shared" si="120"/>
        <v>1.8680450384403451E-2</v>
      </c>
      <c r="J1304" s="32">
        <f t="shared" si="121"/>
        <v>8.0980450384403449E-2</v>
      </c>
      <c r="K1304" s="88">
        <f t="shared" si="122"/>
        <v>8.2619908720518609E-2</v>
      </c>
      <c r="M1304" s="32">
        <f t="shared" si="123"/>
        <v>1.9461940697157086E-2</v>
      </c>
      <c r="N1304" s="32">
        <f t="shared" si="124"/>
        <v>8.1761940697157087E-2</v>
      </c>
      <c r="O1304" s="43">
        <f t="shared" si="125"/>
        <v>8.3433194433798707E-2</v>
      </c>
      <c r="Q1304" s="78"/>
      <c r="R1304" s="75"/>
    </row>
    <row r="1305" spans="1:18" ht="12.6" customHeight="1">
      <c r="A1305" s="31">
        <v>40275</v>
      </c>
      <c r="B1305" s="64" t="s">
        <v>92</v>
      </c>
      <c r="C1305" s="90">
        <v>6.2400000000000004E-2</v>
      </c>
      <c r="D1305" s="44" t="str">
        <f>IF(MONTH(A1305)=MONTH(A1306),"-",VLOOKUP(A1305,'F03 inputs'!$AQ$8:$AV$3003,5))</f>
        <v>-</v>
      </c>
      <c r="E1305" s="44" t="str">
        <f>IF(MONTH(A1305)=MONTH(A1306),"-",VLOOKUP(A1305,'F03 inputs'!$AQ$8:$AV$3003,6))</f>
        <v>-</v>
      </c>
      <c r="F1305" s="32">
        <f>VLOOKUP(B1305,'F03 inputs'!$AW$9:$AZ$3003,3)</f>
        <v>-1.8548260731373618E-5</v>
      </c>
      <c r="G1305" s="32">
        <f>VLOOKUP(B1305,'F03 inputs'!$AW$9:$AZ$3003,4)</f>
        <v>-8.9545887482433026E-6</v>
      </c>
      <c r="I1305" s="32">
        <f t="shared" si="120"/>
        <v>1.8661902123672077E-2</v>
      </c>
      <c r="J1305" s="32">
        <f t="shared" si="121"/>
        <v>8.1061902123672078E-2</v>
      </c>
      <c r="K1305" s="88">
        <f t="shared" si="122"/>
        <v>8.270466011764932E-2</v>
      </c>
      <c r="M1305" s="32">
        <f t="shared" si="123"/>
        <v>1.9452986108408843E-2</v>
      </c>
      <c r="N1305" s="32">
        <f t="shared" si="124"/>
        <v>8.1852986108408854E-2</v>
      </c>
      <c r="O1305" s="43">
        <f t="shared" si="125"/>
        <v>8.3527963942124472E-2</v>
      </c>
      <c r="Q1305" s="78"/>
      <c r="R1305" s="75"/>
    </row>
    <row r="1306" spans="1:18" ht="12.6" customHeight="1">
      <c r="A1306" s="31">
        <v>40276</v>
      </c>
      <c r="B1306" s="64" t="s">
        <v>92</v>
      </c>
      <c r="C1306" s="90">
        <v>6.1749999999999999E-2</v>
      </c>
      <c r="D1306" s="44" t="str">
        <f>IF(MONTH(A1306)=MONTH(A1307),"-",VLOOKUP(A1306,'F03 inputs'!$AQ$8:$AV$3003,5))</f>
        <v>-</v>
      </c>
      <c r="E1306" s="44" t="str">
        <f>IF(MONTH(A1306)=MONTH(A1307),"-",VLOOKUP(A1306,'F03 inputs'!$AQ$8:$AV$3003,6))</f>
        <v>-</v>
      </c>
      <c r="F1306" s="32">
        <f>VLOOKUP(B1306,'F03 inputs'!$AW$9:$AZ$3003,3)</f>
        <v>-1.8548260731373618E-5</v>
      </c>
      <c r="G1306" s="32">
        <f>VLOOKUP(B1306,'F03 inputs'!$AW$9:$AZ$3003,4)</f>
        <v>-8.9545887482433026E-6</v>
      </c>
      <c r="I1306" s="32">
        <f t="shared" si="120"/>
        <v>1.8643353862940703E-2</v>
      </c>
      <c r="J1306" s="32">
        <f t="shared" si="121"/>
        <v>8.0393353862940706E-2</v>
      </c>
      <c r="K1306" s="88">
        <f t="shared" si="122"/>
        <v>8.2009126699273738E-2</v>
      </c>
      <c r="M1306" s="32">
        <f t="shared" si="123"/>
        <v>1.94440315196606E-2</v>
      </c>
      <c r="N1306" s="32">
        <f t="shared" si="124"/>
        <v>8.1194031519660592E-2</v>
      </c>
      <c r="O1306" s="43">
        <f t="shared" si="125"/>
        <v>8.2842149208264493E-2</v>
      </c>
      <c r="Q1306" s="78"/>
      <c r="R1306" s="75"/>
    </row>
    <row r="1307" spans="1:18" ht="12.6" customHeight="1">
      <c r="A1307" s="31">
        <v>40277</v>
      </c>
      <c r="B1307" s="64" t="s">
        <v>92</v>
      </c>
      <c r="C1307" s="90">
        <v>6.225E-2</v>
      </c>
      <c r="D1307" s="44" t="str">
        <f>IF(MONTH(A1307)=MONTH(A1308),"-",VLOOKUP(A1307,'F03 inputs'!$AQ$8:$AV$3003,5))</f>
        <v>-</v>
      </c>
      <c r="E1307" s="44" t="str">
        <f>IF(MONTH(A1307)=MONTH(A1308),"-",VLOOKUP(A1307,'F03 inputs'!$AQ$8:$AV$3003,6))</f>
        <v>-</v>
      </c>
      <c r="F1307" s="32">
        <f>VLOOKUP(B1307,'F03 inputs'!$AW$9:$AZ$3003,3)</f>
        <v>-1.8548260731373618E-5</v>
      </c>
      <c r="G1307" s="32">
        <f>VLOOKUP(B1307,'F03 inputs'!$AW$9:$AZ$3003,4)</f>
        <v>-8.9545887482433026E-6</v>
      </c>
      <c r="I1307" s="32">
        <f t="shared" si="120"/>
        <v>1.8624805602209329E-2</v>
      </c>
      <c r="J1307" s="32">
        <f t="shared" si="121"/>
        <v>8.0874805602209332E-2</v>
      </c>
      <c r="K1307" s="88">
        <f t="shared" si="122"/>
        <v>8.2509989147508289E-2</v>
      </c>
      <c r="M1307" s="32">
        <f t="shared" si="123"/>
        <v>1.9435076930912357E-2</v>
      </c>
      <c r="N1307" s="32">
        <f t="shared" si="124"/>
        <v>8.1685076930912356E-2</v>
      </c>
      <c r="O1307" s="43">
        <f t="shared" si="125"/>
        <v>8.3353189879214806E-2</v>
      </c>
      <c r="Q1307" s="78"/>
      <c r="R1307" s="75"/>
    </row>
    <row r="1308" spans="1:18" ht="12.6" customHeight="1">
      <c r="A1308" s="31">
        <v>40280</v>
      </c>
      <c r="B1308" s="64" t="s">
        <v>92</v>
      </c>
      <c r="C1308" s="90">
        <v>6.2400000000000004E-2</v>
      </c>
      <c r="D1308" s="44" t="str">
        <f>IF(MONTH(A1308)=MONTH(A1309),"-",VLOOKUP(A1308,'F03 inputs'!$AQ$8:$AV$3003,5))</f>
        <v>-</v>
      </c>
      <c r="E1308" s="44" t="str">
        <f>IF(MONTH(A1308)=MONTH(A1309),"-",VLOOKUP(A1308,'F03 inputs'!$AQ$8:$AV$3003,6))</f>
        <v>-</v>
      </c>
      <c r="F1308" s="32">
        <f>VLOOKUP(B1308,'F03 inputs'!$AW$9:$AZ$3003,3)</f>
        <v>-1.8548260731373618E-5</v>
      </c>
      <c r="G1308" s="32">
        <f>VLOOKUP(B1308,'F03 inputs'!$AW$9:$AZ$3003,4)</f>
        <v>-8.9545887482433026E-6</v>
      </c>
      <c r="I1308" s="32">
        <f t="shared" si="120"/>
        <v>1.8606257341477955E-2</v>
      </c>
      <c r="J1308" s="32">
        <f t="shared" si="121"/>
        <v>8.1006257341477955E-2</v>
      </c>
      <c r="K1308" s="88">
        <f t="shared" si="122"/>
        <v>8.2646760773596339E-2</v>
      </c>
      <c r="M1308" s="32">
        <f t="shared" si="123"/>
        <v>1.9426122342164114E-2</v>
      </c>
      <c r="N1308" s="32">
        <f t="shared" si="124"/>
        <v>8.1826122342164118E-2</v>
      </c>
      <c r="O1308" s="43">
        <f t="shared" si="125"/>
        <v>8.3500000916552519E-2</v>
      </c>
      <c r="Q1308" s="78"/>
      <c r="R1308" s="75"/>
    </row>
    <row r="1309" spans="1:18" ht="12.6" customHeight="1">
      <c r="A1309" s="31">
        <v>40281</v>
      </c>
      <c r="B1309" s="64" t="s">
        <v>92</v>
      </c>
      <c r="C1309" s="90">
        <v>6.1950000000000005E-2</v>
      </c>
      <c r="D1309" s="44" t="str">
        <f>IF(MONTH(A1309)=MONTH(A1310),"-",VLOOKUP(A1309,'F03 inputs'!$AQ$8:$AV$3003,5))</f>
        <v>-</v>
      </c>
      <c r="E1309" s="44" t="str">
        <f>IF(MONTH(A1309)=MONTH(A1310),"-",VLOOKUP(A1309,'F03 inputs'!$AQ$8:$AV$3003,6))</f>
        <v>-</v>
      </c>
      <c r="F1309" s="32">
        <f>VLOOKUP(B1309,'F03 inputs'!$AW$9:$AZ$3003,3)</f>
        <v>-1.8548260731373618E-5</v>
      </c>
      <c r="G1309" s="32">
        <f>VLOOKUP(B1309,'F03 inputs'!$AW$9:$AZ$3003,4)</f>
        <v>-8.9545887482433026E-6</v>
      </c>
      <c r="I1309" s="32">
        <f t="shared" si="120"/>
        <v>1.858770908074658E-2</v>
      </c>
      <c r="J1309" s="32">
        <f t="shared" si="121"/>
        <v>8.0537709080746589E-2</v>
      </c>
      <c r="K1309" s="88">
        <f t="shared" si="122"/>
        <v>8.215928972674047E-2</v>
      </c>
      <c r="M1309" s="32">
        <f t="shared" si="123"/>
        <v>1.941716775341587E-2</v>
      </c>
      <c r="N1309" s="32">
        <f t="shared" si="124"/>
        <v>8.1367167753415875E-2</v>
      </c>
      <c r="O1309" s="43">
        <f t="shared" si="125"/>
        <v>8.3022321750468864E-2</v>
      </c>
      <c r="Q1309" s="78"/>
      <c r="R1309" s="75"/>
    </row>
    <row r="1310" spans="1:18" ht="12.6" customHeight="1">
      <c r="A1310" s="31">
        <v>40282</v>
      </c>
      <c r="B1310" s="64" t="s">
        <v>92</v>
      </c>
      <c r="C1310" s="90">
        <v>6.25E-2</v>
      </c>
      <c r="D1310" s="44" t="str">
        <f>IF(MONTH(A1310)=MONTH(A1311),"-",VLOOKUP(A1310,'F03 inputs'!$AQ$8:$AV$3003,5))</f>
        <v>-</v>
      </c>
      <c r="E1310" s="44" t="str">
        <f>IF(MONTH(A1310)=MONTH(A1311),"-",VLOOKUP(A1310,'F03 inputs'!$AQ$8:$AV$3003,6))</f>
        <v>-</v>
      </c>
      <c r="F1310" s="32">
        <f>VLOOKUP(B1310,'F03 inputs'!$AW$9:$AZ$3003,3)</f>
        <v>-1.8548260731373618E-5</v>
      </c>
      <c r="G1310" s="32">
        <f>VLOOKUP(B1310,'F03 inputs'!$AW$9:$AZ$3003,4)</f>
        <v>-8.9545887482433026E-6</v>
      </c>
      <c r="I1310" s="32">
        <f t="shared" si="120"/>
        <v>1.8569160820015206E-2</v>
      </c>
      <c r="J1310" s="32">
        <f t="shared" si="121"/>
        <v>8.106916082001521E-2</v>
      </c>
      <c r="K1310" s="88">
        <f t="shared" si="122"/>
        <v>8.2712213029030757E-2</v>
      </c>
      <c r="M1310" s="32">
        <f t="shared" si="123"/>
        <v>1.9408213164667627E-2</v>
      </c>
      <c r="N1310" s="32">
        <f t="shared" si="124"/>
        <v>8.190821316466762E-2</v>
      </c>
      <c r="O1310" s="43">
        <f t="shared" si="125"/>
        <v>8.3585452010624728E-2</v>
      </c>
      <c r="Q1310" s="78"/>
      <c r="R1310" s="75"/>
    </row>
    <row r="1311" spans="1:18" ht="12.6" customHeight="1">
      <c r="A1311" s="31">
        <v>40283</v>
      </c>
      <c r="B1311" s="64" t="s">
        <v>92</v>
      </c>
      <c r="C1311" s="90">
        <v>6.2600000000000003E-2</v>
      </c>
      <c r="D1311" s="44" t="str">
        <f>IF(MONTH(A1311)=MONTH(A1312),"-",VLOOKUP(A1311,'F03 inputs'!$AQ$8:$AV$3003,5))</f>
        <v>-</v>
      </c>
      <c r="E1311" s="44" t="str">
        <f>IF(MONTH(A1311)=MONTH(A1312),"-",VLOOKUP(A1311,'F03 inputs'!$AQ$8:$AV$3003,6))</f>
        <v>-</v>
      </c>
      <c r="F1311" s="32">
        <f>VLOOKUP(B1311,'F03 inputs'!$AW$9:$AZ$3003,3)</f>
        <v>-1.8548260731373618E-5</v>
      </c>
      <c r="G1311" s="32">
        <f>VLOOKUP(B1311,'F03 inputs'!$AW$9:$AZ$3003,4)</f>
        <v>-8.9545887482433026E-6</v>
      </c>
      <c r="I1311" s="32">
        <f t="shared" si="120"/>
        <v>1.8550612559283832E-2</v>
      </c>
      <c r="J1311" s="32">
        <f t="shared" si="121"/>
        <v>8.1150612559283838E-2</v>
      </c>
      <c r="K1311" s="88">
        <f t="shared" si="122"/>
        <v>8.2796968038970631E-2</v>
      </c>
      <c r="M1311" s="32">
        <f t="shared" si="123"/>
        <v>1.9399258575919384E-2</v>
      </c>
      <c r="N1311" s="32">
        <f t="shared" si="124"/>
        <v>8.1999258575919387E-2</v>
      </c>
      <c r="O1311" s="43">
        <f t="shared" si="125"/>
        <v>8.3680228177669624E-2</v>
      </c>
      <c r="Q1311" s="78"/>
      <c r="R1311" s="75"/>
    </row>
    <row r="1312" spans="1:18" ht="12.6" customHeight="1">
      <c r="A1312" s="31">
        <v>40284</v>
      </c>
      <c r="B1312" s="64" t="s">
        <v>92</v>
      </c>
      <c r="C1312" s="90">
        <v>6.2199999999999998E-2</v>
      </c>
      <c r="D1312" s="44" t="str">
        <f>IF(MONTH(A1312)=MONTH(A1313),"-",VLOOKUP(A1312,'F03 inputs'!$AQ$8:$AV$3003,5))</f>
        <v>-</v>
      </c>
      <c r="E1312" s="44" t="str">
        <f>IF(MONTH(A1312)=MONTH(A1313),"-",VLOOKUP(A1312,'F03 inputs'!$AQ$8:$AV$3003,6))</f>
        <v>-</v>
      </c>
      <c r="F1312" s="32">
        <f>VLOOKUP(B1312,'F03 inputs'!$AW$9:$AZ$3003,3)</f>
        <v>-1.8548260731373618E-5</v>
      </c>
      <c r="G1312" s="32">
        <f>VLOOKUP(B1312,'F03 inputs'!$AW$9:$AZ$3003,4)</f>
        <v>-8.9545887482433026E-6</v>
      </c>
      <c r="I1312" s="32">
        <f t="shared" si="120"/>
        <v>1.8532064298552458E-2</v>
      </c>
      <c r="J1312" s="32">
        <f t="shared" si="121"/>
        <v>8.0732064298552453E-2</v>
      </c>
      <c r="K1312" s="88">
        <f t="shared" si="122"/>
        <v>8.2361480850028812E-2</v>
      </c>
      <c r="M1312" s="32">
        <f t="shared" si="123"/>
        <v>1.9390303987171141E-2</v>
      </c>
      <c r="N1312" s="32">
        <f t="shared" si="124"/>
        <v>8.1590303987171139E-2</v>
      </c>
      <c r="O1312" s="43">
        <f t="shared" si="125"/>
        <v>8.3254548413351115E-2</v>
      </c>
      <c r="Q1312" s="78"/>
      <c r="R1312" s="75"/>
    </row>
    <row r="1313" spans="1:18" ht="12.6" customHeight="1">
      <c r="A1313" s="31">
        <v>40287</v>
      </c>
      <c r="B1313" s="64" t="s">
        <v>92</v>
      </c>
      <c r="C1313" s="90">
        <v>6.1699999999999998E-2</v>
      </c>
      <c r="D1313" s="44" t="str">
        <f>IF(MONTH(A1313)=MONTH(A1314),"-",VLOOKUP(A1313,'F03 inputs'!$AQ$8:$AV$3003,5))</f>
        <v>-</v>
      </c>
      <c r="E1313" s="44" t="str">
        <f>IF(MONTH(A1313)=MONTH(A1314),"-",VLOOKUP(A1313,'F03 inputs'!$AQ$8:$AV$3003,6))</f>
        <v>-</v>
      </c>
      <c r="F1313" s="32">
        <f>VLOOKUP(B1313,'F03 inputs'!$AW$9:$AZ$3003,3)</f>
        <v>-1.8548260731373618E-5</v>
      </c>
      <c r="G1313" s="32">
        <f>VLOOKUP(B1313,'F03 inputs'!$AW$9:$AZ$3003,4)</f>
        <v>-8.9545887482433026E-6</v>
      </c>
      <c r="I1313" s="32">
        <f t="shared" si="120"/>
        <v>1.8513516037821084E-2</v>
      </c>
      <c r="J1313" s="32">
        <f t="shared" si="121"/>
        <v>8.0213516037821078E-2</v>
      </c>
      <c r="K1313" s="88">
        <f t="shared" si="122"/>
        <v>8.1822068076608412E-2</v>
      </c>
      <c r="M1313" s="32">
        <f t="shared" si="123"/>
        <v>1.9381349398422898E-2</v>
      </c>
      <c r="N1313" s="32">
        <f t="shared" si="124"/>
        <v>8.1081349398422903E-2</v>
      </c>
      <c r="O1313" s="43">
        <f t="shared" si="125"/>
        <v>8.2724895703490064E-2</v>
      </c>
      <c r="Q1313" s="78"/>
      <c r="R1313" s="75"/>
    </row>
    <row r="1314" spans="1:18" ht="12.6" customHeight="1">
      <c r="A1314" s="31">
        <v>40288</v>
      </c>
      <c r="B1314" s="64" t="s">
        <v>92</v>
      </c>
      <c r="C1314" s="90">
        <v>6.2199999999999998E-2</v>
      </c>
      <c r="D1314" s="44" t="str">
        <f>IF(MONTH(A1314)=MONTH(A1315),"-",VLOOKUP(A1314,'F03 inputs'!$AQ$8:$AV$3003,5))</f>
        <v>-</v>
      </c>
      <c r="E1314" s="44" t="str">
        <f>IF(MONTH(A1314)=MONTH(A1315),"-",VLOOKUP(A1314,'F03 inputs'!$AQ$8:$AV$3003,6))</f>
        <v>-</v>
      </c>
      <c r="F1314" s="32">
        <f>VLOOKUP(B1314,'F03 inputs'!$AW$9:$AZ$3003,3)</f>
        <v>-1.8548260731373618E-5</v>
      </c>
      <c r="G1314" s="32">
        <f>VLOOKUP(B1314,'F03 inputs'!$AW$9:$AZ$3003,4)</f>
        <v>-8.9545887482433026E-6</v>
      </c>
      <c r="I1314" s="32">
        <f t="shared" si="120"/>
        <v>1.849496777708971E-2</v>
      </c>
      <c r="J1314" s="32">
        <f t="shared" si="121"/>
        <v>8.0694967777089704E-2</v>
      </c>
      <c r="K1314" s="88">
        <f t="shared" si="122"/>
        <v>8.2322887233226227E-2</v>
      </c>
      <c r="M1314" s="32">
        <f t="shared" si="123"/>
        <v>1.9372394809674655E-2</v>
      </c>
      <c r="N1314" s="32">
        <f t="shared" si="124"/>
        <v>8.1572394809674653E-2</v>
      </c>
      <c r="O1314" s="43">
        <f t="shared" si="125"/>
        <v>8.3235908708421125E-2</v>
      </c>
      <c r="Q1314" s="78"/>
      <c r="R1314" s="75"/>
    </row>
    <row r="1315" spans="1:18" ht="12.6" customHeight="1">
      <c r="A1315" s="31">
        <v>40289</v>
      </c>
      <c r="B1315" s="64" t="s">
        <v>92</v>
      </c>
      <c r="C1315" s="90">
        <v>6.2449999999999999E-2</v>
      </c>
      <c r="D1315" s="44" t="str">
        <f>IF(MONTH(A1315)=MONTH(A1316),"-",VLOOKUP(A1315,'F03 inputs'!$AQ$8:$AV$3003,5))</f>
        <v>-</v>
      </c>
      <c r="E1315" s="44" t="str">
        <f>IF(MONTH(A1315)=MONTH(A1316),"-",VLOOKUP(A1315,'F03 inputs'!$AQ$8:$AV$3003,6))</f>
        <v>-</v>
      </c>
      <c r="F1315" s="32">
        <f>VLOOKUP(B1315,'F03 inputs'!$AW$9:$AZ$3003,3)</f>
        <v>-1.8548260731373618E-5</v>
      </c>
      <c r="G1315" s="32">
        <f>VLOOKUP(B1315,'F03 inputs'!$AW$9:$AZ$3003,4)</f>
        <v>-8.9545887482433026E-6</v>
      </c>
      <c r="I1315" s="32">
        <f t="shared" si="120"/>
        <v>1.8476419516358335E-2</v>
      </c>
      <c r="J1315" s="32">
        <f t="shared" si="121"/>
        <v>8.0926419516358331E-2</v>
      </c>
      <c r="K1315" s="88">
        <f t="shared" si="122"/>
        <v>8.2563690860292693E-2</v>
      </c>
      <c r="M1315" s="32">
        <f t="shared" si="123"/>
        <v>1.9363440220926412E-2</v>
      </c>
      <c r="N1315" s="32">
        <f t="shared" si="124"/>
        <v>8.1813440220926403E-2</v>
      </c>
      <c r="O1315" s="43">
        <f t="shared" si="125"/>
        <v>8.3486799971121961E-2</v>
      </c>
      <c r="Q1315" s="78"/>
      <c r="R1315" s="75"/>
    </row>
    <row r="1316" spans="1:18" ht="12.6" customHeight="1">
      <c r="A1316" s="31">
        <v>40290</v>
      </c>
      <c r="B1316" s="64" t="s">
        <v>92</v>
      </c>
      <c r="C1316" s="90">
        <v>6.1900000000000004E-2</v>
      </c>
      <c r="D1316" s="44" t="str">
        <f>IF(MONTH(A1316)=MONTH(A1317),"-",VLOOKUP(A1316,'F03 inputs'!$AQ$8:$AV$3003,5))</f>
        <v>-</v>
      </c>
      <c r="E1316" s="44" t="str">
        <f>IF(MONTH(A1316)=MONTH(A1317),"-",VLOOKUP(A1316,'F03 inputs'!$AQ$8:$AV$3003,6))</f>
        <v>-</v>
      </c>
      <c r="F1316" s="32">
        <f>VLOOKUP(B1316,'F03 inputs'!$AW$9:$AZ$3003,3)</f>
        <v>-1.8548260731373618E-5</v>
      </c>
      <c r="G1316" s="32">
        <f>VLOOKUP(B1316,'F03 inputs'!$AW$9:$AZ$3003,4)</f>
        <v>-8.9545887482433026E-6</v>
      </c>
      <c r="I1316" s="32">
        <f t="shared" si="120"/>
        <v>1.8457871255626961E-2</v>
      </c>
      <c r="J1316" s="32">
        <f t="shared" si="121"/>
        <v>8.0357871255626961E-2</v>
      </c>
      <c r="K1316" s="88">
        <f t="shared" si="122"/>
        <v>8.1972218123810947E-2</v>
      </c>
      <c r="M1316" s="32">
        <f t="shared" si="123"/>
        <v>1.9354485632178169E-2</v>
      </c>
      <c r="N1316" s="32">
        <f t="shared" si="124"/>
        <v>8.1254485632178172E-2</v>
      </c>
      <c r="O1316" s="43">
        <f t="shared" si="125"/>
        <v>8.2905058491015371E-2</v>
      </c>
      <c r="Q1316" s="78"/>
      <c r="R1316" s="75"/>
    </row>
    <row r="1317" spans="1:18" ht="12.6" customHeight="1">
      <c r="A1317" s="31">
        <v>40291</v>
      </c>
      <c r="B1317" s="64" t="s">
        <v>92</v>
      </c>
      <c r="C1317" s="90">
        <v>6.1900000000000004E-2</v>
      </c>
      <c r="D1317" s="44" t="str">
        <f>IF(MONTH(A1317)=MONTH(A1318),"-",VLOOKUP(A1317,'F03 inputs'!$AQ$8:$AV$3003,5))</f>
        <v>-</v>
      </c>
      <c r="E1317" s="44" t="str">
        <f>IF(MONTH(A1317)=MONTH(A1318),"-",VLOOKUP(A1317,'F03 inputs'!$AQ$8:$AV$3003,6))</f>
        <v>-</v>
      </c>
      <c r="F1317" s="32">
        <f>VLOOKUP(B1317,'F03 inputs'!$AW$9:$AZ$3003,3)</f>
        <v>-1.8548260731373618E-5</v>
      </c>
      <c r="G1317" s="32">
        <f>VLOOKUP(B1317,'F03 inputs'!$AW$9:$AZ$3003,4)</f>
        <v>-8.9545887482433026E-6</v>
      </c>
      <c r="I1317" s="32">
        <f t="shared" si="120"/>
        <v>1.8439322994895587E-2</v>
      </c>
      <c r="J1317" s="32">
        <f t="shared" si="121"/>
        <v>8.0339322994895587E-2</v>
      </c>
      <c r="K1317" s="88">
        <f t="shared" si="122"/>
        <v>8.1952924699715268E-2</v>
      </c>
      <c r="M1317" s="32">
        <f t="shared" si="123"/>
        <v>1.9345531043429925E-2</v>
      </c>
      <c r="N1317" s="32">
        <f t="shared" si="124"/>
        <v>8.1245531043429936E-2</v>
      </c>
      <c r="O1317" s="43">
        <f t="shared" si="125"/>
        <v>8.2895740122062467E-2</v>
      </c>
      <c r="Q1317" s="78"/>
      <c r="R1317" s="75"/>
    </row>
    <row r="1318" spans="1:18" ht="12.6" customHeight="1">
      <c r="A1318" s="31">
        <v>40295</v>
      </c>
      <c r="B1318" s="64" t="s">
        <v>92</v>
      </c>
      <c r="C1318" s="90">
        <v>6.1749999999999999E-2</v>
      </c>
      <c r="D1318" s="44" t="str">
        <f>IF(MONTH(A1318)=MONTH(A1319),"-",VLOOKUP(A1318,'F03 inputs'!$AQ$8:$AV$3003,5))</f>
        <v>-</v>
      </c>
      <c r="E1318" s="44" t="str">
        <f>IF(MONTH(A1318)=MONTH(A1319),"-",VLOOKUP(A1318,'F03 inputs'!$AQ$8:$AV$3003,6))</f>
        <v>-</v>
      </c>
      <c r="F1318" s="32">
        <f>VLOOKUP(B1318,'F03 inputs'!$AW$9:$AZ$3003,3)</f>
        <v>-1.8548260731373618E-5</v>
      </c>
      <c r="G1318" s="32">
        <f>VLOOKUP(B1318,'F03 inputs'!$AW$9:$AZ$3003,4)</f>
        <v>-8.9545887482433026E-6</v>
      </c>
      <c r="I1318" s="32">
        <f t="shared" si="120"/>
        <v>1.8420774734164213E-2</v>
      </c>
      <c r="J1318" s="32">
        <f t="shared" si="121"/>
        <v>8.0170774734164216E-2</v>
      </c>
      <c r="K1318" s="88">
        <f t="shared" si="122"/>
        <v>8.1777613014533346E-2</v>
      </c>
      <c r="M1318" s="32">
        <f t="shared" si="123"/>
        <v>1.9336576454681682E-2</v>
      </c>
      <c r="N1318" s="32">
        <f t="shared" si="124"/>
        <v>8.1086576454681675E-2</v>
      </c>
      <c r="O1318" s="43">
        <f t="shared" si="125"/>
        <v>8.2730334674967043E-2</v>
      </c>
      <c r="Q1318" s="78"/>
      <c r="R1318" s="75"/>
    </row>
    <row r="1319" spans="1:18" ht="12.6" customHeight="1">
      <c r="A1319" s="31">
        <v>40296</v>
      </c>
      <c r="B1319" s="64" t="s">
        <v>92</v>
      </c>
      <c r="C1319" s="90">
        <v>6.1349999999999995E-2</v>
      </c>
      <c r="D1319" s="44" t="str">
        <f>IF(MONTH(A1319)=MONTH(A1320),"-",VLOOKUP(A1319,'F03 inputs'!$AQ$8:$AV$3003,5))</f>
        <v>-</v>
      </c>
      <c r="E1319" s="44" t="str">
        <f>IF(MONTH(A1319)=MONTH(A1320),"-",VLOOKUP(A1319,'F03 inputs'!$AQ$8:$AV$3003,6))</f>
        <v>-</v>
      </c>
      <c r="F1319" s="32">
        <f>VLOOKUP(B1319,'F03 inputs'!$AW$9:$AZ$3003,3)</f>
        <v>-1.8548260731373618E-5</v>
      </c>
      <c r="G1319" s="32">
        <f>VLOOKUP(B1319,'F03 inputs'!$AW$9:$AZ$3003,4)</f>
        <v>-8.9545887482433026E-6</v>
      </c>
      <c r="I1319" s="32">
        <f t="shared" si="120"/>
        <v>1.8402226473432839E-2</v>
      </c>
      <c r="J1319" s="32">
        <f t="shared" si="121"/>
        <v>7.975222647343283E-2</v>
      </c>
      <c r="K1319" s="88">
        <f t="shared" si="122"/>
        <v>8.1342330880300295E-2</v>
      </c>
      <c r="M1319" s="32">
        <f t="shared" si="123"/>
        <v>1.9327621865933439E-2</v>
      </c>
      <c r="N1319" s="32">
        <f t="shared" si="124"/>
        <v>8.0677621865933441E-2</v>
      </c>
      <c r="O1319" s="43">
        <f t="shared" si="125"/>
        <v>8.2304841533419104E-2</v>
      </c>
      <c r="Q1319" s="78"/>
      <c r="R1319" s="75"/>
    </row>
    <row r="1320" spans="1:18" ht="12.6" customHeight="1">
      <c r="A1320" s="31">
        <v>40297</v>
      </c>
      <c r="B1320" s="64" t="s">
        <v>92</v>
      </c>
      <c r="C1320" s="90">
        <v>6.1600000000000002E-2</v>
      </c>
      <c r="D1320" s="44" t="str">
        <f>IF(MONTH(A1320)=MONTH(A1321),"-",VLOOKUP(A1320,'F03 inputs'!$AQ$8:$AV$3003,5))</f>
        <v>-</v>
      </c>
      <c r="E1320" s="44" t="str">
        <f>IF(MONTH(A1320)=MONTH(A1321),"-",VLOOKUP(A1320,'F03 inputs'!$AQ$8:$AV$3003,6))</f>
        <v>-</v>
      </c>
      <c r="F1320" s="32">
        <f>VLOOKUP(B1320,'F03 inputs'!$AW$9:$AZ$3003,3)</f>
        <v>-1.8548260731373618E-5</v>
      </c>
      <c r="G1320" s="32">
        <f>VLOOKUP(B1320,'F03 inputs'!$AW$9:$AZ$3003,4)</f>
        <v>-8.9545887482433026E-6</v>
      </c>
      <c r="I1320" s="32">
        <f t="shared" si="120"/>
        <v>1.8383678212701465E-2</v>
      </c>
      <c r="J1320" s="32">
        <f t="shared" si="121"/>
        <v>7.998367821270147E-2</v>
      </c>
      <c r="K1320" s="88">
        <f t="shared" si="122"/>
        <v>8.1583025407809817E-2</v>
      </c>
      <c r="M1320" s="32">
        <f t="shared" si="123"/>
        <v>1.9318667277185196E-2</v>
      </c>
      <c r="N1320" s="32">
        <f t="shared" si="124"/>
        <v>8.0918667277185191E-2</v>
      </c>
      <c r="O1320" s="43">
        <f t="shared" si="125"/>
        <v>8.2555624955664042E-2</v>
      </c>
      <c r="Q1320" s="78"/>
      <c r="R1320" s="75"/>
    </row>
    <row r="1321" spans="1:18" ht="12.6" customHeight="1">
      <c r="A1321" s="31">
        <v>40298</v>
      </c>
      <c r="B1321" s="64" t="s">
        <v>92</v>
      </c>
      <c r="C1321" s="90">
        <v>6.13E-2</v>
      </c>
      <c r="D1321" s="44">
        <f>IF(MONTH(A1321)=MONTH(A1322),"-",VLOOKUP(A1321,'F03 inputs'!$AQ$8:$AV$3003,5))</f>
        <v>1.8365129951970101E-2</v>
      </c>
      <c r="E1321" s="44">
        <f>IF(MONTH(A1321)=MONTH(A1322),"-",VLOOKUP(A1321,'F03 inputs'!$AQ$8:$AV$3003,6))</f>
        <v>1.930971268843695E-2</v>
      </c>
      <c r="F1321" s="32">
        <f>VLOOKUP(B1321,'F03 inputs'!$AW$9:$AZ$3003,3)</f>
        <v>-1.8548260731373618E-5</v>
      </c>
      <c r="G1321" s="32">
        <f>VLOOKUP(B1321,'F03 inputs'!$AW$9:$AZ$3003,4)</f>
        <v>-8.9545887482433026E-6</v>
      </c>
      <c r="I1321" s="32">
        <f t="shared" si="120"/>
        <v>1.8365129951970101E-2</v>
      </c>
      <c r="J1321" s="32">
        <f t="shared" si="121"/>
        <v>7.9665129951970101E-2</v>
      </c>
      <c r="K1321" s="88">
        <f t="shared" si="122"/>
        <v>8.1251763184535974E-2</v>
      </c>
      <c r="M1321" s="32">
        <f t="shared" si="123"/>
        <v>1.930971268843695E-2</v>
      </c>
      <c r="N1321" s="32">
        <f t="shared" si="124"/>
        <v>8.0609712688436946E-2</v>
      </c>
      <c r="O1321" s="43">
        <f t="shared" si="125"/>
        <v>8.2234194133365079E-2</v>
      </c>
      <c r="Q1321" s="78"/>
      <c r="R1321" s="75"/>
    </row>
    <row r="1322" spans="1:18" ht="12.6" customHeight="1">
      <c r="A1322" s="31">
        <v>40301</v>
      </c>
      <c r="B1322" s="64" t="s">
        <v>93</v>
      </c>
      <c r="C1322" s="90">
        <v>6.2100000000000002E-2</v>
      </c>
      <c r="D1322" s="44" t="str">
        <f>IF(MONTH(A1322)=MONTH(A1323),"-",VLOOKUP(A1322,'F03 inputs'!$AQ$8:$AV$3003,5))</f>
        <v>-</v>
      </c>
      <c r="E1322" s="44" t="str">
        <f>IF(MONTH(A1322)=MONTH(A1323),"-",VLOOKUP(A1322,'F03 inputs'!$AQ$8:$AV$3003,6))</f>
        <v>-</v>
      </c>
      <c r="F1322" s="32">
        <f>VLOOKUP(B1322,'F03 inputs'!$AW$9:$AZ$3003,3)</f>
        <v>3.3694610610503331E-4</v>
      </c>
      <c r="G1322" s="32">
        <f>VLOOKUP(B1322,'F03 inputs'!$AW$9:$AZ$3003,4)</f>
        <v>3.7450791665953294E-4</v>
      </c>
      <c r="I1322" s="32">
        <f t="shared" si="120"/>
        <v>1.8702076058075133E-2</v>
      </c>
      <c r="J1322" s="32">
        <f t="shared" si="121"/>
        <v>8.0802076058075128E-2</v>
      </c>
      <c r="K1322" s="88">
        <f t="shared" si="122"/>
        <v>8.243431993189887E-2</v>
      </c>
      <c r="M1322" s="32">
        <f t="shared" si="123"/>
        <v>1.9684220605096482E-2</v>
      </c>
      <c r="N1322" s="32">
        <f t="shared" si="124"/>
        <v>8.1784220605096491E-2</v>
      </c>
      <c r="O1322" s="43">
        <f t="shared" si="125"/>
        <v>8.3456385290092472E-2</v>
      </c>
      <c r="Q1322" s="78"/>
      <c r="R1322" s="75"/>
    </row>
    <row r="1323" spans="1:18" ht="12.6" customHeight="1">
      <c r="A1323" s="31">
        <v>40302</v>
      </c>
      <c r="B1323" s="64" t="s">
        <v>93</v>
      </c>
      <c r="C1323" s="90">
        <v>6.1749999999999999E-2</v>
      </c>
      <c r="D1323" s="44" t="str">
        <f>IF(MONTH(A1323)=MONTH(A1324),"-",VLOOKUP(A1323,'F03 inputs'!$AQ$8:$AV$3003,5))</f>
        <v>-</v>
      </c>
      <c r="E1323" s="44" t="str">
        <f>IF(MONTH(A1323)=MONTH(A1324),"-",VLOOKUP(A1323,'F03 inputs'!$AQ$8:$AV$3003,6))</f>
        <v>-</v>
      </c>
      <c r="F1323" s="32">
        <f>VLOOKUP(B1323,'F03 inputs'!$AW$9:$AZ$3003,3)</f>
        <v>3.3694610610503331E-4</v>
      </c>
      <c r="G1323" s="32">
        <f>VLOOKUP(B1323,'F03 inputs'!$AW$9:$AZ$3003,4)</f>
        <v>3.7450791665953294E-4</v>
      </c>
      <c r="I1323" s="32">
        <f t="shared" si="120"/>
        <v>1.9039022164180165E-2</v>
      </c>
      <c r="J1323" s="32">
        <f t="shared" si="121"/>
        <v>8.0789022164180158E-2</v>
      </c>
      <c r="K1323" s="88">
        <f t="shared" si="122"/>
        <v>8.2420738689741091E-2</v>
      </c>
      <c r="M1323" s="32">
        <f t="shared" si="123"/>
        <v>2.0058728521756015E-2</v>
      </c>
      <c r="N1323" s="32">
        <f t="shared" si="124"/>
        <v>8.1808728521756011E-2</v>
      </c>
      <c r="O1323" s="43">
        <f t="shared" si="125"/>
        <v>8.3481895537342421E-2</v>
      </c>
      <c r="Q1323" s="78"/>
      <c r="R1323" s="75"/>
    </row>
    <row r="1324" spans="1:18" ht="12.6" customHeight="1">
      <c r="A1324" s="31">
        <v>40303</v>
      </c>
      <c r="B1324" s="64" t="s">
        <v>93</v>
      </c>
      <c r="C1324" s="90">
        <v>6.13E-2</v>
      </c>
      <c r="D1324" s="44" t="str">
        <f>IF(MONTH(A1324)=MONTH(A1325),"-",VLOOKUP(A1324,'F03 inputs'!$AQ$8:$AV$3003,5))</f>
        <v>-</v>
      </c>
      <c r="E1324" s="44" t="str">
        <f>IF(MONTH(A1324)=MONTH(A1325),"-",VLOOKUP(A1324,'F03 inputs'!$AQ$8:$AV$3003,6))</f>
        <v>-</v>
      </c>
      <c r="F1324" s="32">
        <f>VLOOKUP(B1324,'F03 inputs'!$AW$9:$AZ$3003,3)</f>
        <v>3.3694610610503331E-4</v>
      </c>
      <c r="G1324" s="32">
        <f>VLOOKUP(B1324,'F03 inputs'!$AW$9:$AZ$3003,4)</f>
        <v>3.7450791665953294E-4</v>
      </c>
      <c r="I1324" s="32">
        <f t="shared" si="120"/>
        <v>1.9375968270285197E-2</v>
      </c>
      <c r="J1324" s="32">
        <f t="shared" si="121"/>
        <v>8.0675968270285198E-2</v>
      </c>
      <c r="K1324" s="88">
        <f t="shared" si="122"/>
        <v>8.2303121234372112E-2</v>
      </c>
      <c r="M1324" s="32">
        <f t="shared" si="123"/>
        <v>2.0433236438415547E-2</v>
      </c>
      <c r="N1324" s="32">
        <f t="shared" si="124"/>
        <v>8.1733236438415541E-2</v>
      </c>
      <c r="O1324" s="43">
        <f t="shared" si="125"/>
        <v>8.3403316923089887E-2</v>
      </c>
      <c r="Q1324" s="78"/>
      <c r="R1324" s="75"/>
    </row>
    <row r="1325" spans="1:18" ht="12.6" customHeight="1">
      <c r="A1325" s="31">
        <v>40304</v>
      </c>
      <c r="B1325" s="64" t="s">
        <v>93</v>
      </c>
      <c r="C1325" s="90">
        <v>6.0499999999999998E-2</v>
      </c>
      <c r="D1325" s="44" t="str">
        <f>IF(MONTH(A1325)=MONTH(A1326),"-",VLOOKUP(A1325,'F03 inputs'!$AQ$8:$AV$3003,5))</f>
        <v>-</v>
      </c>
      <c r="E1325" s="44" t="str">
        <f>IF(MONTH(A1325)=MONTH(A1326),"-",VLOOKUP(A1325,'F03 inputs'!$AQ$8:$AV$3003,6))</f>
        <v>-</v>
      </c>
      <c r="F1325" s="32">
        <f>VLOOKUP(B1325,'F03 inputs'!$AW$9:$AZ$3003,3)</f>
        <v>3.3694610610503331E-4</v>
      </c>
      <c r="G1325" s="32">
        <f>VLOOKUP(B1325,'F03 inputs'!$AW$9:$AZ$3003,4)</f>
        <v>3.7450791665953294E-4</v>
      </c>
      <c r="I1325" s="32">
        <f t="shared" si="120"/>
        <v>1.971291437639023E-2</v>
      </c>
      <c r="J1325" s="32">
        <f t="shared" si="121"/>
        <v>8.0212914376390221E-2</v>
      </c>
      <c r="K1325" s="88">
        <f t="shared" si="122"/>
        <v>8.182144228457866E-2</v>
      </c>
      <c r="M1325" s="32">
        <f t="shared" si="123"/>
        <v>2.080774435507508E-2</v>
      </c>
      <c r="N1325" s="32">
        <f t="shared" si="124"/>
        <v>8.1307744355075082E-2</v>
      </c>
      <c r="O1325" s="43">
        <f t="shared" si="125"/>
        <v>8.296048167810266E-2</v>
      </c>
      <c r="Q1325" s="78"/>
      <c r="R1325" s="75"/>
    </row>
    <row r="1326" spans="1:18" ht="12.6" customHeight="1">
      <c r="A1326" s="31">
        <v>40305</v>
      </c>
      <c r="B1326" s="64" t="s">
        <v>93</v>
      </c>
      <c r="C1326" s="90">
        <v>6.0100000000000001E-2</v>
      </c>
      <c r="D1326" s="44" t="str">
        <f>IF(MONTH(A1326)=MONTH(A1327),"-",VLOOKUP(A1326,'F03 inputs'!$AQ$8:$AV$3003,5))</f>
        <v>-</v>
      </c>
      <c r="E1326" s="44" t="str">
        <f>IF(MONTH(A1326)=MONTH(A1327),"-",VLOOKUP(A1326,'F03 inputs'!$AQ$8:$AV$3003,6))</f>
        <v>-</v>
      </c>
      <c r="F1326" s="32">
        <f>VLOOKUP(B1326,'F03 inputs'!$AW$9:$AZ$3003,3)</f>
        <v>3.3694610610503331E-4</v>
      </c>
      <c r="G1326" s="32">
        <f>VLOOKUP(B1326,'F03 inputs'!$AW$9:$AZ$3003,4)</f>
        <v>3.7450791665953294E-4</v>
      </c>
      <c r="I1326" s="32">
        <f t="shared" si="120"/>
        <v>2.0049860482495262E-2</v>
      </c>
      <c r="J1326" s="32">
        <f t="shared" si="121"/>
        <v>8.0149860482495255E-2</v>
      </c>
      <c r="K1326" s="88">
        <f t="shared" si="122"/>
        <v>8.1755860516335987E-2</v>
      </c>
      <c r="M1326" s="32">
        <f t="shared" si="123"/>
        <v>2.1182252271734613E-2</v>
      </c>
      <c r="N1326" s="32">
        <f t="shared" si="124"/>
        <v>8.1282252271734606E-2</v>
      </c>
      <c r="O1326" s="43">
        <f t="shared" si="125"/>
        <v>8.2933953405325944E-2</v>
      </c>
      <c r="Q1326" s="78"/>
      <c r="R1326" s="75"/>
    </row>
    <row r="1327" spans="1:18" ht="12.6" customHeight="1">
      <c r="A1327" s="31">
        <v>40308</v>
      </c>
      <c r="B1327" s="64" t="s">
        <v>93</v>
      </c>
      <c r="C1327" s="90">
        <v>6.0400000000000002E-2</v>
      </c>
      <c r="D1327" s="44" t="str">
        <f>IF(MONTH(A1327)=MONTH(A1328),"-",VLOOKUP(A1327,'F03 inputs'!$AQ$8:$AV$3003,5))</f>
        <v>-</v>
      </c>
      <c r="E1327" s="44" t="str">
        <f>IF(MONTH(A1327)=MONTH(A1328),"-",VLOOKUP(A1327,'F03 inputs'!$AQ$8:$AV$3003,6))</f>
        <v>-</v>
      </c>
      <c r="F1327" s="32">
        <f>VLOOKUP(B1327,'F03 inputs'!$AW$9:$AZ$3003,3)</f>
        <v>3.3694610610503331E-4</v>
      </c>
      <c r="G1327" s="32">
        <f>VLOOKUP(B1327,'F03 inputs'!$AW$9:$AZ$3003,4)</f>
        <v>3.7450791665953294E-4</v>
      </c>
      <c r="I1327" s="32">
        <f t="shared" si="120"/>
        <v>2.0386806588600294E-2</v>
      </c>
      <c r="J1327" s="32">
        <f t="shared" si="121"/>
        <v>8.0786806588600296E-2</v>
      </c>
      <c r="K1327" s="88">
        <f t="shared" si="122"/>
        <v>8.2418433618296039E-2</v>
      </c>
      <c r="M1327" s="32">
        <f t="shared" si="123"/>
        <v>2.1556760188394145E-2</v>
      </c>
      <c r="N1327" s="32">
        <f t="shared" si="124"/>
        <v>8.1956760188394151E-2</v>
      </c>
      <c r="O1327" s="43">
        <f t="shared" si="125"/>
        <v>8.3635987823538427E-2</v>
      </c>
      <c r="Q1327" s="78"/>
      <c r="R1327" s="75"/>
    </row>
    <row r="1328" spans="1:18" ht="12.6" customHeight="1">
      <c r="A1328" s="31">
        <v>40309</v>
      </c>
      <c r="B1328" s="64" t="s">
        <v>93</v>
      </c>
      <c r="C1328" s="90">
        <v>5.9900000000000002E-2</v>
      </c>
      <c r="D1328" s="44" t="str">
        <f>IF(MONTH(A1328)=MONTH(A1329),"-",VLOOKUP(A1328,'F03 inputs'!$AQ$8:$AV$3003,5))</f>
        <v>-</v>
      </c>
      <c r="E1328" s="44" t="str">
        <f>IF(MONTH(A1328)=MONTH(A1329),"-",VLOOKUP(A1328,'F03 inputs'!$AQ$8:$AV$3003,6))</f>
        <v>-</v>
      </c>
      <c r="F1328" s="32">
        <f>VLOOKUP(B1328,'F03 inputs'!$AW$9:$AZ$3003,3)</f>
        <v>3.3694610610503331E-4</v>
      </c>
      <c r="G1328" s="32">
        <f>VLOOKUP(B1328,'F03 inputs'!$AW$9:$AZ$3003,4)</f>
        <v>3.7450791665953294E-4</v>
      </c>
      <c r="I1328" s="32">
        <f t="shared" si="120"/>
        <v>2.0723752694705326E-2</v>
      </c>
      <c r="J1328" s="32">
        <f t="shared" si="121"/>
        <v>8.0623752694705328E-2</v>
      </c>
      <c r="K1328" s="88">
        <f t="shared" si="122"/>
        <v>8.2248800069349537E-2</v>
      </c>
      <c r="M1328" s="32">
        <f t="shared" si="123"/>
        <v>2.1931268105053678E-2</v>
      </c>
      <c r="N1328" s="32">
        <f t="shared" si="124"/>
        <v>8.1831268105053673E-2</v>
      </c>
      <c r="O1328" s="43">
        <f t="shared" si="125"/>
        <v>8.3505357214973763E-2</v>
      </c>
      <c r="Q1328" s="78"/>
      <c r="R1328" s="75"/>
    </row>
    <row r="1329" spans="1:18" ht="12.6" customHeight="1">
      <c r="A1329" s="31">
        <v>40310</v>
      </c>
      <c r="B1329" s="64" t="s">
        <v>93</v>
      </c>
      <c r="C1329" s="90">
        <v>5.9900000000000002E-2</v>
      </c>
      <c r="D1329" s="44" t="str">
        <f>IF(MONTH(A1329)=MONTH(A1330),"-",VLOOKUP(A1329,'F03 inputs'!$AQ$8:$AV$3003,5))</f>
        <v>-</v>
      </c>
      <c r="E1329" s="44" t="str">
        <f>IF(MONTH(A1329)=MONTH(A1330),"-",VLOOKUP(A1329,'F03 inputs'!$AQ$8:$AV$3003,6))</f>
        <v>-</v>
      </c>
      <c r="F1329" s="32">
        <f>VLOOKUP(B1329,'F03 inputs'!$AW$9:$AZ$3003,3)</f>
        <v>3.3694610610503331E-4</v>
      </c>
      <c r="G1329" s="32">
        <f>VLOOKUP(B1329,'F03 inputs'!$AW$9:$AZ$3003,4)</f>
        <v>3.7450791665953294E-4</v>
      </c>
      <c r="I1329" s="32">
        <f t="shared" si="120"/>
        <v>2.1060698800810358E-2</v>
      </c>
      <c r="J1329" s="32">
        <f t="shared" si="121"/>
        <v>8.096069880081036E-2</v>
      </c>
      <c r="K1329" s="88">
        <f t="shared" si="122"/>
        <v>8.2599357488389202E-2</v>
      </c>
      <c r="M1329" s="32">
        <f t="shared" si="123"/>
        <v>2.230577602171321E-2</v>
      </c>
      <c r="N1329" s="32">
        <f t="shared" si="124"/>
        <v>8.2205776021713209E-2</v>
      </c>
      <c r="O1329" s="43">
        <f t="shared" si="125"/>
        <v>8.389522342454625E-2</v>
      </c>
      <c r="Q1329" s="78"/>
      <c r="R1329" s="75"/>
    </row>
    <row r="1330" spans="1:18" ht="12.6" customHeight="1">
      <c r="A1330" s="31">
        <v>40311</v>
      </c>
      <c r="B1330" s="64" t="s">
        <v>93</v>
      </c>
      <c r="C1330" s="90">
        <v>6.055E-2</v>
      </c>
      <c r="D1330" s="44" t="str">
        <f>IF(MONTH(A1330)=MONTH(A1331),"-",VLOOKUP(A1330,'F03 inputs'!$AQ$8:$AV$3003,5))</f>
        <v>-</v>
      </c>
      <c r="E1330" s="44" t="str">
        <f>IF(MONTH(A1330)=MONTH(A1331),"-",VLOOKUP(A1330,'F03 inputs'!$AQ$8:$AV$3003,6))</f>
        <v>-</v>
      </c>
      <c r="F1330" s="32">
        <f>VLOOKUP(B1330,'F03 inputs'!$AW$9:$AZ$3003,3)</f>
        <v>3.3694610610503331E-4</v>
      </c>
      <c r="G1330" s="32">
        <f>VLOOKUP(B1330,'F03 inputs'!$AW$9:$AZ$3003,4)</f>
        <v>3.7450791665953294E-4</v>
      </c>
      <c r="I1330" s="32">
        <f t="shared" si="120"/>
        <v>2.139764490691539E-2</v>
      </c>
      <c r="J1330" s="32">
        <f t="shared" si="121"/>
        <v>8.194764490691539E-2</v>
      </c>
      <c r="K1330" s="88">
        <f t="shared" si="122"/>
        <v>8.3626499033362833E-2</v>
      </c>
      <c r="M1330" s="32">
        <f t="shared" si="123"/>
        <v>2.2680283938372743E-2</v>
      </c>
      <c r="N1330" s="32">
        <f t="shared" si="124"/>
        <v>8.3230283938372743E-2</v>
      </c>
      <c r="O1330" s="43">
        <f t="shared" si="125"/>
        <v>8.4962103979488335E-2</v>
      </c>
      <c r="Q1330" s="78"/>
      <c r="R1330" s="75"/>
    </row>
    <row r="1331" spans="1:18" ht="12.6" customHeight="1">
      <c r="A1331" s="31">
        <v>40312</v>
      </c>
      <c r="B1331" s="64" t="s">
        <v>93</v>
      </c>
      <c r="C1331" s="90">
        <v>6.0250000000000005E-2</v>
      </c>
      <c r="D1331" s="44" t="str">
        <f>IF(MONTH(A1331)=MONTH(A1332),"-",VLOOKUP(A1331,'F03 inputs'!$AQ$8:$AV$3003,5))</f>
        <v>-</v>
      </c>
      <c r="E1331" s="44" t="str">
        <f>IF(MONTH(A1331)=MONTH(A1332),"-",VLOOKUP(A1331,'F03 inputs'!$AQ$8:$AV$3003,6))</f>
        <v>-</v>
      </c>
      <c r="F1331" s="32">
        <f>VLOOKUP(B1331,'F03 inputs'!$AW$9:$AZ$3003,3)</f>
        <v>3.3694610610503331E-4</v>
      </c>
      <c r="G1331" s="32">
        <f>VLOOKUP(B1331,'F03 inputs'!$AW$9:$AZ$3003,4)</f>
        <v>3.7450791665953294E-4</v>
      </c>
      <c r="I1331" s="32">
        <f t="shared" si="120"/>
        <v>2.1734591013020423E-2</v>
      </c>
      <c r="J1331" s="32">
        <f t="shared" si="121"/>
        <v>8.1984591013020428E-2</v>
      </c>
      <c r="K1331" s="88">
        <f t="shared" si="122"/>
        <v>8.36649593039136E-2</v>
      </c>
      <c r="M1331" s="32">
        <f t="shared" si="123"/>
        <v>2.3054791855032276E-2</v>
      </c>
      <c r="N1331" s="32">
        <f t="shared" si="124"/>
        <v>8.3304791855032284E-2</v>
      </c>
      <c r="O1331" s="43">
        <f t="shared" si="125"/>
        <v>8.5039713941534867E-2</v>
      </c>
      <c r="Q1331" s="78"/>
      <c r="R1331" s="75"/>
    </row>
    <row r="1332" spans="1:18" ht="12.6" customHeight="1">
      <c r="A1332" s="31">
        <v>40315</v>
      </c>
      <c r="B1332" s="64" t="s">
        <v>93</v>
      </c>
      <c r="C1332" s="90">
        <v>6.0149999999999995E-2</v>
      </c>
      <c r="D1332" s="44" t="str">
        <f>IF(MONTH(A1332)=MONTH(A1333),"-",VLOOKUP(A1332,'F03 inputs'!$AQ$8:$AV$3003,5))</f>
        <v>-</v>
      </c>
      <c r="E1332" s="44" t="str">
        <f>IF(MONTH(A1332)=MONTH(A1333),"-",VLOOKUP(A1332,'F03 inputs'!$AQ$8:$AV$3003,6))</f>
        <v>-</v>
      </c>
      <c r="F1332" s="32">
        <f>VLOOKUP(B1332,'F03 inputs'!$AW$9:$AZ$3003,3)</f>
        <v>3.3694610610503331E-4</v>
      </c>
      <c r="G1332" s="32">
        <f>VLOOKUP(B1332,'F03 inputs'!$AW$9:$AZ$3003,4)</f>
        <v>3.7450791665953294E-4</v>
      </c>
      <c r="I1332" s="32">
        <f t="shared" si="120"/>
        <v>2.2071537119125455E-2</v>
      </c>
      <c r="J1332" s="32">
        <f t="shared" si="121"/>
        <v>8.2221537119125443E-2</v>
      </c>
      <c r="K1332" s="88">
        <f t="shared" si="122"/>
        <v>8.3911632410683223E-2</v>
      </c>
      <c r="M1332" s="32">
        <f t="shared" si="123"/>
        <v>2.3429299771691808E-2</v>
      </c>
      <c r="N1332" s="32">
        <f t="shared" si="124"/>
        <v>8.3579299771691803E-2</v>
      </c>
      <c r="O1332" s="43">
        <f t="shared" si="125"/>
        <v>8.5325674609273428E-2</v>
      </c>
      <c r="Q1332" s="78"/>
      <c r="R1332" s="75"/>
    </row>
    <row r="1333" spans="1:18" ht="12.6" customHeight="1">
      <c r="A1333" s="31">
        <v>40316</v>
      </c>
      <c r="B1333" s="64" t="s">
        <v>93</v>
      </c>
      <c r="C1333" s="90">
        <v>6.0449999999999997E-2</v>
      </c>
      <c r="D1333" s="44" t="str">
        <f>IF(MONTH(A1333)=MONTH(A1334),"-",VLOOKUP(A1333,'F03 inputs'!$AQ$8:$AV$3003,5))</f>
        <v>-</v>
      </c>
      <c r="E1333" s="44" t="str">
        <f>IF(MONTH(A1333)=MONTH(A1334),"-",VLOOKUP(A1333,'F03 inputs'!$AQ$8:$AV$3003,6))</f>
        <v>-</v>
      </c>
      <c r="F1333" s="32">
        <f>VLOOKUP(B1333,'F03 inputs'!$AW$9:$AZ$3003,3)</f>
        <v>3.3694610610503331E-4</v>
      </c>
      <c r="G1333" s="32">
        <f>VLOOKUP(B1333,'F03 inputs'!$AW$9:$AZ$3003,4)</f>
        <v>3.7450791665953294E-4</v>
      </c>
      <c r="I1333" s="32">
        <f t="shared" si="120"/>
        <v>2.2408483225230487E-2</v>
      </c>
      <c r="J1333" s="32">
        <f t="shared" si="121"/>
        <v>8.2858483225230484E-2</v>
      </c>
      <c r="K1333" s="88">
        <f t="shared" si="122"/>
        <v>8.4574865285826917E-2</v>
      </c>
      <c r="M1333" s="32">
        <f t="shared" si="123"/>
        <v>2.3803807688351341E-2</v>
      </c>
      <c r="N1333" s="32">
        <f t="shared" si="124"/>
        <v>8.4253807688351334E-2</v>
      </c>
      <c r="O1333" s="43">
        <f t="shared" si="125"/>
        <v>8.6028483715847592E-2</v>
      </c>
      <c r="Q1333" s="78"/>
      <c r="R1333" s="75"/>
    </row>
    <row r="1334" spans="1:18" ht="12.6" customHeight="1">
      <c r="A1334" s="31">
        <v>40317</v>
      </c>
      <c r="B1334" s="64" t="s">
        <v>93</v>
      </c>
      <c r="C1334" s="90">
        <v>5.9699999999999996E-2</v>
      </c>
      <c r="D1334" s="44" t="str">
        <f>IF(MONTH(A1334)=MONTH(A1335),"-",VLOOKUP(A1334,'F03 inputs'!$AQ$8:$AV$3003,5))</f>
        <v>-</v>
      </c>
      <c r="E1334" s="44" t="str">
        <f>IF(MONTH(A1334)=MONTH(A1335),"-",VLOOKUP(A1334,'F03 inputs'!$AQ$8:$AV$3003,6))</f>
        <v>-</v>
      </c>
      <c r="F1334" s="32">
        <f>VLOOKUP(B1334,'F03 inputs'!$AW$9:$AZ$3003,3)</f>
        <v>3.3694610610503331E-4</v>
      </c>
      <c r="G1334" s="32">
        <f>VLOOKUP(B1334,'F03 inputs'!$AW$9:$AZ$3003,4)</f>
        <v>3.7450791665953294E-4</v>
      </c>
      <c r="I1334" s="32">
        <f t="shared" si="120"/>
        <v>2.2745429331335519E-2</v>
      </c>
      <c r="J1334" s="32">
        <f t="shared" si="121"/>
        <v>8.2445429331335515E-2</v>
      </c>
      <c r="K1334" s="88">
        <f t="shared" si="122"/>
        <v>8.4144741535742806E-2</v>
      </c>
      <c r="M1334" s="32">
        <f t="shared" si="123"/>
        <v>2.4178315605010874E-2</v>
      </c>
      <c r="N1334" s="32">
        <f t="shared" si="124"/>
        <v>8.387831560501087E-2</v>
      </c>
      <c r="O1334" s="43">
        <f t="shared" si="125"/>
        <v>8.5637208562194367E-2</v>
      </c>
      <c r="Q1334" s="78"/>
      <c r="R1334" s="75"/>
    </row>
    <row r="1335" spans="1:18" ht="12.6" customHeight="1">
      <c r="A1335" s="31">
        <v>40318</v>
      </c>
      <c r="B1335" s="64" t="s">
        <v>93</v>
      </c>
      <c r="C1335" s="90">
        <v>5.8949999999999995E-2</v>
      </c>
      <c r="D1335" s="44" t="str">
        <f>IF(MONTH(A1335)=MONTH(A1336),"-",VLOOKUP(A1335,'F03 inputs'!$AQ$8:$AV$3003,5))</f>
        <v>-</v>
      </c>
      <c r="E1335" s="44" t="str">
        <f>IF(MONTH(A1335)=MONTH(A1336),"-",VLOOKUP(A1335,'F03 inputs'!$AQ$8:$AV$3003,6))</f>
        <v>-</v>
      </c>
      <c r="F1335" s="32">
        <f>VLOOKUP(B1335,'F03 inputs'!$AW$9:$AZ$3003,3)</f>
        <v>3.3694610610503331E-4</v>
      </c>
      <c r="G1335" s="32">
        <f>VLOOKUP(B1335,'F03 inputs'!$AW$9:$AZ$3003,4)</f>
        <v>3.7450791665953294E-4</v>
      </c>
      <c r="I1335" s="32">
        <f t="shared" si="120"/>
        <v>2.3082375437440551E-2</v>
      </c>
      <c r="J1335" s="32">
        <f t="shared" si="121"/>
        <v>8.2032375437440547E-2</v>
      </c>
      <c r="K1335" s="88">
        <f t="shared" si="122"/>
        <v>8.3714703092417908E-2</v>
      </c>
      <c r="M1335" s="32">
        <f t="shared" si="123"/>
        <v>2.4552823521670406E-2</v>
      </c>
      <c r="N1335" s="32">
        <f t="shared" si="124"/>
        <v>8.3502823521670405E-2</v>
      </c>
      <c r="O1335" s="43">
        <f t="shared" si="125"/>
        <v>8.5246003905693479E-2</v>
      </c>
      <c r="Q1335" s="78"/>
      <c r="R1335" s="75"/>
    </row>
    <row r="1336" spans="1:18" ht="12.6" customHeight="1">
      <c r="A1336" s="31">
        <v>40319</v>
      </c>
      <c r="B1336" s="64" t="s">
        <v>93</v>
      </c>
      <c r="C1336" s="90">
        <v>5.8499999999999996E-2</v>
      </c>
      <c r="D1336" s="44" t="str">
        <f>IF(MONTH(A1336)=MONTH(A1337),"-",VLOOKUP(A1336,'F03 inputs'!$AQ$8:$AV$3003,5))</f>
        <v>-</v>
      </c>
      <c r="E1336" s="44" t="str">
        <f>IF(MONTH(A1336)=MONTH(A1337),"-",VLOOKUP(A1336,'F03 inputs'!$AQ$8:$AV$3003,6))</f>
        <v>-</v>
      </c>
      <c r="F1336" s="32">
        <f>VLOOKUP(B1336,'F03 inputs'!$AW$9:$AZ$3003,3)</f>
        <v>3.3694610610503331E-4</v>
      </c>
      <c r="G1336" s="32">
        <f>VLOOKUP(B1336,'F03 inputs'!$AW$9:$AZ$3003,4)</f>
        <v>3.7450791665953294E-4</v>
      </c>
      <c r="I1336" s="32">
        <f t="shared" si="120"/>
        <v>2.3419321543545583E-2</v>
      </c>
      <c r="J1336" s="32">
        <f t="shared" si="121"/>
        <v>8.1919321543545587E-2</v>
      </c>
      <c r="K1336" s="88">
        <f t="shared" si="122"/>
        <v>8.359701535408437E-2</v>
      </c>
      <c r="M1336" s="32">
        <f t="shared" si="123"/>
        <v>2.4927331438329939E-2</v>
      </c>
      <c r="N1336" s="32">
        <f t="shared" si="124"/>
        <v>8.3427331438329935E-2</v>
      </c>
      <c r="O1336" s="43">
        <f t="shared" si="125"/>
        <v>8.5167361346060177E-2</v>
      </c>
      <c r="Q1336" s="78"/>
      <c r="R1336" s="75"/>
    </row>
    <row r="1337" spans="1:18" ht="12.6" customHeight="1">
      <c r="A1337" s="31">
        <v>40322</v>
      </c>
      <c r="B1337" s="64" t="s">
        <v>93</v>
      </c>
      <c r="C1337" s="90">
        <v>5.8299999999999998E-2</v>
      </c>
      <c r="D1337" s="44" t="str">
        <f>IF(MONTH(A1337)=MONTH(A1338),"-",VLOOKUP(A1337,'F03 inputs'!$AQ$8:$AV$3003,5))</f>
        <v>-</v>
      </c>
      <c r="E1337" s="44" t="str">
        <f>IF(MONTH(A1337)=MONTH(A1338),"-",VLOOKUP(A1337,'F03 inputs'!$AQ$8:$AV$3003,6))</f>
        <v>-</v>
      </c>
      <c r="F1337" s="32">
        <f>VLOOKUP(B1337,'F03 inputs'!$AW$9:$AZ$3003,3)</f>
        <v>3.3694610610503331E-4</v>
      </c>
      <c r="G1337" s="32">
        <f>VLOOKUP(B1337,'F03 inputs'!$AW$9:$AZ$3003,4)</f>
        <v>3.7450791665953294E-4</v>
      </c>
      <c r="I1337" s="32">
        <f t="shared" si="120"/>
        <v>2.3756267649650616E-2</v>
      </c>
      <c r="J1337" s="32">
        <f t="shared" si="121"/>
        <v>8.2056267649650613E-2</v>
      </c>
      <c r="K1337" s="88">
        <f t="shared" si="122"/>
        <v>8.3739575414798262E-2</v>
      </c>
      <c r="M1337" s="32">
        <f t="shared" si="123"/>
        <v>2.5301839354989471E-2</v>
      </c>
      <c r="N1337" s="32">
        <f t="shared" si="124"/>
        <v>8.3601839354989466E-2</v>
      </c>
      <c r="O1337" s="43">
        <f t="shared" si="125"/>
        <v>8.5349156240873691E-2</v>
      </c>
      <c r="Q1337" s="78"/>
      <c r="R1337" s="75"/>
    </row>
    <row r="1338" spans="1:18" ht="12.6" customHeight="1">
      <c r="A1338" s="31">
        <v>40323</v>
      </c>
      <c r="B1338" s="64" t="s">
        <v>93</v>
      </c>
      <c r="C1338" s="90">
        <v>5.79E-2</v>
      </c>
      <c r="D1338" s="44" t="str">
        <f>IF(MONTH(A1338)=MONTH(A1339),"-",VLOOKUP(A1338,'F03 inputs'!$AQ$8:$AV$3003,5))</f>
        <v>-</v>
      </c>
      <c r="E1338" s="44" t="str">
        <f>IF(MONTH(A1338)=MONTH(A1339),"-",VLOOKUP(A1338,'F03 inputs'!$AQ$8:$AV$3003,6))</f>
        <v>-</v>
      </c>
      <c r="F1338" s="32">
        <f>VLOOKUP(B1338,'F03 inputs'!$AW$9:$AZ$3003,3)</f>
        <v>3.3694610610503331E-4</v>
      </c>
      <c r="G1338" s="32">
        <f>VLOOKUP(B1338,'F03 inputs'!$AW$9:$AZ$3003,4)</f>
        <v>3.7450791665953294E-4</v>
      </c>
      <c r="I1338" s="32">
        <f t="shared" si="120"/>
        <v>2.4093213755755648E-2</v>
      </c>
      <c r="J1338" s="32">
        <f t="shared" si="121"/>
        <v>8.1993213755755648E-2</v>
      </c>
      <c r="K1338" s="88">
        <f t="shared" si="122"/>
        <v>8.3673935531254795E-2</v>
      </c>
      <c r="M1338" s="32">
        <f t="shared" si="123"/>
        <v>2.5676347271649004E-2</v>
      </c>
      <c r="N1338" s="32">
        <f t="shared" si="124"/>
        <v>8.3576347271649004E-2</v>
      </c>
      <c r="O1338" s="43">
        <f t="shared" si="125"/>
        <v>8.5322598727466836E-2</v>
      </c>
      <c r="Q1338" s="78"/>
      <c r="R1338" s="75"/>
    </row>
    <row r="1339" spans="1:18" ht="12.6" customHeight="1">
      <c r="A1339" s="31">
        <v>40324</v>
      </c>
      <c r="B1339" s="64" t="s">
        <v>93</v>
      </c>
      <c r="C1339" s="90">
        <v>5.8600000000000006E-2</v>
      </c>
      <c r="D1339" s="44" t="str">
        <f>IF(MONTH(A1339)=MONTH(A1340),"-",VLOOKUP(A1339,'F03 inputs'!$AQ$8:$AV$3003,5))</f>
        <v>-</v>
      </c>
      <c r="E1339" s="44" t="str">
        <f>IF(MONTH(A1339)=MONTH(A1340),"-",VLOOKUP(A1339,'F03 inputs'!$AQ$8:$AV$3003,6))</f>
        <v>-</v>
      </c>
      <c r="F1339" s="32">
        <f>VLOOKUP(B1339,'F03 inputs'!$AW$9:$AZ$3003,3)</f>
        <v>3.3694610610503331E-4</v>
      </c>
      <c r="G1339" s="32">
        <f>VLOOKUP(B1339,'F03 inputs'!$AW$9:$AZ$3003,4)</f>
        <v>3.7450791665953294E-4</v>
      </c>
      <c r="I1339" s="32">
        <f t="shared" si="120"/>
        <v>2.443015986186068E-2</v>
      </c>
      <c r="J1339" s="32">
        <f t="shared" si="121"/>
        <v>8.3030159861860686E-2</v>
      </c>
      <c r="K1339" s="88">
        <f t="shared" si="122"/>
        <v>8.4753661723532048E-2</v>
      </c>
      <c r="M1339" s="32">
        <f t="shared" si="123"/>
        <v>2.6050855188308537E-2</v>
      </c>
      <c r="N1339" s="32">
        <f t="shared" si="124"/>
        <v>8.4650855188308546E-2</v>
      </c>
      <c r="O1339" s="43">
        <f t="shared" si="125"/>
        <v>8.6442297009336588E-2</v>
      </c>
      <c r="Q1339" s="78"/>
      <c r="R1339" s="75"/>
    </row>
    <row r="1340" spans="1:18" ht="12.6" customHeight="1">
      <c r="A1340" s="31">
        <v>40325</v>
      </c>
      <c r="B1340" s="64" t="s">
        <v>93</v>
      </c>
      <c r="C1340" s="90">
        <v>5.9000000000000004E-2</v>
      </c>
      <c r="D1340" s="44" t="str">
        <f>IF(MONTH(A1340)=MONTH(A1341),"-",VLOOKUP(A1340,'F03 inputs'!$AQ$8:$AV$3003,5))</f>
        <v>-</v>
      </c>
      <c r="E1340" s="44" t="str">
        <f>IF(MONTH(A1340)=MONTH(A1341),"-",VLOOKUP(A1340,'F03 inputs'!$AQ$8:$AV$3003,6))</f>
        <v>-</v>
      </c>
      <c r="F1340" s="32">
        <f>VLOOKUP(B1340,'F03 inputs'!$AW$9:$AZ$3003,3)</f>
        <v>3.3694610610503331E-4</v>
      </c>
      <c r="G1340" s="32">
        <f>VLOOKUP(B1340,'F03 inputs'!$AW$9:$AZ$3003,4)</f>
        <v>3.7450791665953294E-4</v>
      </c>
      <c r="I1340" s="32">
        <f t="shared" si="120"/>
        <v>2.4767105967965712E-2</v>
      </c>
      <c r="J1340" s="32">
        <f t="shared" si="121"/>
        <v>8.3767105967965716E-2</v>
      </c>
      <c r="K1340" s="88">
        <f t="shared" si="122"/>
        <v>8.5521337978528011E-2</v>
      </c>
      <c r="M1340" s="32">
        <f t="shared" si="123"/>
        <v>2.6425363104968069E-2</v>
      </c>
      <c r="N1340" s="32">
        <f t="shared" si="124"/>
        <v>8.5425363104968066E-2</v>
      </c>
      <c r="O1340" s="43">
        <f t="shared" si="125"/>
        <v>8.7249736270372136E-2</v>
      </c>
      <c r="Q1340" s="78"/>
      <c r="R1340" s="75"/>
    </row>
    <row r="1341" spans="1:18" ht="12.6" customHeight="1">
      <c r="A1341" s="31">
        <v>40326</v>
      </c>
      <c r="B1341" s="64" t="s">
        <v>93</v>
      </c>
      <c r="C1341" s="90">
        <v>5.9299999999999999E-2</v>
      </c>
      <c r="D1341" s="44" t="str">
        <f>IF(MONTH(A1341)=MONTH(A1342),"-",VLOOKUP(A1341,'F03 inputs'!$AQ$8:$AV$3003,5))</f>
        <v>-</v>
      </c>
      <c r="E1341" s="44" t="str">
        <f>IF(MONTH(A1341)=MONTH(A1342),"-",VLOOKUP(A1341,'F03 inputs'!$AQ$8:$AV$3003,6))</f>
        <v>-</v>
      </c>
      <c r="F1341" s="32">
        <f>VLOOKUP(B1341,'F03 inputs'!$AW$9:$AZ$3003,3)</f>
        <v>3.3694610610503331E-4</v>
      </c>
      <c r="G1341" s="32">
        <f>VLOOKUP(B1341,'F03 inputs'!$AW$9:$AZ$3003,4)</f>
        <v>3.7450791665953294E-4</v>
      </c>
      <c r="I1341" s="32">
        <f t="shared" si="120"/>
        <v>2.5104052074070744E-2</v>
      </c>
      <c r="J1341" s="32">
        <f t="shared" si="121"/>
        <v>8.4404052074070743E-2</v>
      </c>
      <c r="K1341" s="88">
        <f t="shared" si="122"/>
        <v>8.6185063075701063E-2</v>
      </c>
      <c r="M1341" s="32">
        <f t="shared" si="123"/>
        <v>2.6799871021627602E-2</v>
      </c>
      <c r="N1341" s="32">
        <f t="shared" si="124"/>
        <v>8.6099871021627597E-2</v>
      </c>
      <c r="O1341" s="43">
        <f t="shared" si="125"/>
        <v>8.7953167969112789E-2</v>
      </c>
      <c r="Q1341" s="78"/>
      <c r="R1341" s="75"/>
    </row>
    <row r="1342" spans="1:18" ht="12.6" customHeight="1">
      <c r="A1342" s="31">
        <v>40329</v>
      </c>
      <c r="B1342" s="64" t="s">
        <v>93</v>
      </c>
      <c r="C1342" s="90">
        <v>5.8799999999999998E-2</v>
      </c>
      <c r="D1342" s="44">
        <f>IF(MONTH(A1342)=MONTH(A1343),"-",VLOOKUP(A1342,'F03 inputs'!$AQ$8:$AV$3003,5))</f>
        <v>2.5440998180175801E-2</v>
      </c>
      <c r="E1342" s="44">
        <f>IF(MONTH(A1342)=MONTH(A1343),"-",VLOOKUP(A1342,'F03 inputs'!$AQ$8:$AV$3003,6))</f>
        <v>2.7174378938287141E-2</v>
      </c>
      <c r="F1342" s="32">
        <f>VLOOKUP(B1342,'F03 inputs'!$AW$9:$AZ$3003,3)</f>
        <v>3.3694610610503331E-4</v>
      </c>
      <c r="G1342" s="32">
        <f>VLOOKUP(B1342,'F03 inputs'!$AW$9:$AZ$3003,4)</f>
        <v>3.7450791665953294E-4</v>
      </c>
      <c r="I1342" s="32">
        <f t="shared" si="120"/>
        <v>2.5440998180175801E-2</v>
      </c>
      <c r="J1342" s="32">
        <f t="shared" si="121"/>
        <v>8.4240998180175802E-2</v>
      </c>
      <c r="K1342" s="88">
        <f t="shared" si="122"/>
        <v>8.6015134623773859E-2</v>
      </c>
      <c r="M1342" s="32">
        <f t="shared" si="123"/>
        <v>2.7174378938287141E-2</v>
      </c>
      <c r="N1342" s="32">
        <f t="shared" si="124"/>
        <v>8.5974378938287133E-2</v>
      </c>
      <c r="O1342" s="43">
        <f t="shared" si="125"/>
        <v>8.7822277396743198E-2</v>
      </c>
      <c r="Q1342" s="78"/>
      <c r="R1342" s="75"/>
    </row>
    <row r="1343" spans="1:18" ht="12.6" customHeight="1">
      <c r="A1343" s="31">
        <v>40330</v>
      </c>
      <c r="B1343" s="64" t="s">
        <v>94</v>
      </c>
      <c r="C1343" s="90">
        <v>5.8449999999999995E-2</v>
      </c>
      <c r="D1343" s="44" t="str">
        <f>IF(MONTH(A1343)=MONTH(A1344),"-",VLOOKUP(A1343,'F03 inputs'!$AQ$8:$AV$3003,5))</f>
        <v>-</v>
      </c>
      <c r="E1343" s="44" t="str">
        <f>IF(MONTH(A1343)=MONTH(A1344),"-",VLOOKUP(A1343,'F03 inputs'!$AQ$8:$AV$3003,6))</f>
        <v>-</v>
      </c>
      <c r="F1343" s="32">
        <f>VLOOKUP(B1343,'F03 inputs'!$AW$9:$AZ$3003,3)</f>
        <v>-7.4149851001409597E-5</v>
      </c>
      <c r="G1343" s="32">
        <f>VLOOKUP(B1343,'F03 inputs'!$AW$9:$AZ$3003,4)</f>
        <v>-9.6278638492435412E-5</v>
      </c>
      <c r="I1343" s="32">
        <f t="shared" si="120"/>
        <v>2.536684832917439E-2</v>
      </c>
      <c r="J1343" s="32">
        <f t="shared" si="121"/>
        <v>8.3816848329174382E-2</v>
      </c>
      <c r="K1343" s="88">
        <f t="shared" si="122"/>
        <v>8.5573164345133623E-2</v>
      </c>
      <c r="M1343" s="32">
        <f t="shared" si="123"/>
        <v>2.7078100299794707E-2</v>
      </c>
      <c r="N1343" s="32">
        <f t="shared" si="124"/>
        <v>8.5528100299794699E-2</v>
      </c>
      <c r="O1343" s="43">
        <f t="shared" si="125"/>
        <v>8.7356864285017766E-2</v>
      </c>
      <c r="Q1343" s="78"/>
      <c r="R1343" s="75"/>
    </row>
    <row r="1344" spans="1:18" ht="12.6" customHeight="1">
      <c r="A1344" s="31">
        <v>40331</v>
      </c>
      <c r="B1344" s="64" t="s">
        <v>94</v>
      </c>
      <c r="C1344" s="90">
        <v>5.8349999999999999E-2</v>
      </c>
      <c r="D1344" s="44" t="str">
        <f>IF(MONTH(A1344)=MONTH(A1345),"-",VLOOKUP(A1344,'F03 inputs'!$AQ$8:$AV$3003,5))</f>
        <v>-</v>
      </c>
      <c r="E1344" s="44" t="str">
        <f>IF(MONTH(A1344)=MONTH(A1345),"-",VLOOKUP(A1344,'F03 inputs'!$AQ$8:$AV$3003,6))</f>
        <v>-</v>
      </c>
      <c r="F1344" s="32">
        <f>VLOOKUP(B1344,'F03 inputs'!$AW$9:$AZ$3003,3)</f>
        <v>-7.4149851001409597E-5</v>
      </c>
      <c r="G1344" s="32">
        <f>VLOOKUP(B1344,'F03 inputs'!$AW$9:$AZ$3003,4)</f>
        <v>-9.6278638492435412E-5</v>
      </c>
      <c r="I1344" s="32">
        <f t="shared" si="120"/>
        <v>2.5292698478172979E-2</v>
      </c>
      <c r="J1344" s="32">
        <f t="shared" si="121"/>
        <v>8.3642698478172975E-2</v>
      </c>
      <c r="K1344" s="88">
        <f t="shared" si="122"/>
        <v>8.5391723730350533E-2</v>
      </c>
      <c r="M1344" s="32">
        <f t="shared" si="123"/>
        <v>2.6981821661302273E-2</v>
      </c>
      <c r="N1344" s="32">
        <f t="shared" si="124"/>
        <v>8.5331821661302265E-2</v>
      </c>
      <c r="O1344" s="43">
        <f t="shared" si="125"/>
        <v>8.7152201608311275E-2</v>
      </c>
      <c r="Q1344" s="78"/>
      <c r="R1344" s="75"/>
    </row>
    <row r="1345" spans="1:18" ht="12.6" customHeight="1">
      <c r="A1345" s="31">
        <v>40332</v>
      </c>
      <c r="B1345" s="64" t="s">
        <v>94</v>
      </c>
      <c r="C1345" s="90">
        <v>5.9249999999999997E-2</v>
      </c>
      <c r="D1345" s="44" t="str">
        <f>IF(MONTH(A1345)=MONTH(A1346),"-",VLOOKUP(A1345,'F03 inputs'!$AQ$8:$AV$3003,5))</f>
        <v>-</v>
      </c>
      <c r="E1345" s="44" t="str">
        <f>IF(MONTH(A1345)=MONTH(A1346),"-",VLOOKUP(A1345,'F03 inputs'!$AQ$8:$AV$3003,6))</f>
        <v>-</v>
      </c>
      <c r="F1345" s="32">
        <f>VLOOKUP(B1345,'F03 inputs'!$AW$9:$AZ$3003,3)</f>
        <v>-7.4149851001409597E-5</v>
      </c>
      <c r="G1345" s="32">
        <f>VLOOKUP(B1345,'F03 inputs'!$AW$9:$AZ$3003,4)</f>
        <v>-9.6278638492435412E-5</v>
      </c>
      <c r="I1345" s="32">
        <f t="shared" si="120"/>
        <v>2.5218548627171569E-2</v>
      </c>
      <c r="J1345" s="32">
        <f t="shared" si="121"/>
        <v>8.4468548627171569E-2</v>
      </c>
      <c r="K1345" s="88">
        <f t="shared" si="122"/>
        <v>8.6252282553966664E-2</v>
      </c>
      <c r="M1345" s="32">
        <f t="shared" si="123"/>
        <v>2.6885543022809839E-2</v>
      </c>
      <c r="N1345" s="32">
        <f t="shared" si="124"/>
        <v>8.6135543022809832E-2</v>
      </c>
      <c r="O1345" s="43">
        <f t="shared" si="125"/>
        <v>8.799037596576853E-2</v>
      </c>
      <c r="Q1345" s="78"/>
      <c r="R1345" s="75"/>
    </row>
    <row r="1346" spans="1:18" ht="12.6" customHeight="1">
      <c r="A1346" s="31">
        <v>40333</v>
      </c>
      <c r="B1346" s="64" t="s">
        <v>94</v>
      </c>
      <c r="C1346" s="90">
        <v>5.9050000000000005E-2</v>
      </c>
      <c r="D1346" s="44" t="str">
        <f>IF(MONTH(A1346)=MONTH(A1347),"-",VLOOKUP(A1346,'F03 inputs'!$AQ$8:$AV$3003,5))</f>
        <v>-</v>
      </c>
      <c r="E1346" s="44" t="str">
        <f>IF(MONTH(A1346)=MONTH(A1347),"-",VLOOKUP(A1346,'F03 inputs'!$AQ$8:$AV$3003,6))</f>
        <v>-</v>
      </c>
      <c r="F1346" s="32">
        <f>VLOOKUP(B1346,'F03 inputs'!$AW$9:$AZ$3003,3)</f>
        <v>-7.4149851001409597E-5</v>
      </c>
      <c r="G1346" s="32">
        <f>VLOOKUP(B1346,'F03 inputs'!$AW$9:$AZ$3003,4)</f>
        <v>-9.6278638492435412E-5</v>
      </c>
      <c r="I1346" s="32">
        <f t="shared" si="120"/>
        <v>2.5144398776170158E-2</v>
      </c>
      <c r="J1346" s="32">
        <f t="shared" si="121"/>
        <v>8.419439877617016E-2</v>
      </c>
      <c r="K1346" s="88">
        <f t="shared" si="122"/>
        <v>8.5966572972490107E-2</v>
      </c>
      <c r="M1346" s="32">
        <f t="shared" si="123"/>
        <v>2.6789264384317404E-2</v>
      </c>
      <c r="N1346" s="32">
        <f t="shared" si="124"/>
        <v>8.583926438431741E-2</v>
      </c>
      <c r="O1346" s="43">
        <f t="shared" si="125"/>
        <v>8.7681359211827736E-2</v>
      </c>
      <c r="Q1346" s="78"/>
      <c r="R1346" s="75"/>
    </row>
    <row r="1347" spans="1:18" ht="12.6" customHeight="1">
      <c r="A1347" s="31">
        <v>40336</v>
      </c>
      <c r="B1347" s="64" t="s">
        <v>94</v>
      </c>
      <c r="C1347" s="90">
        <v>5.8100000000000006E-2</v>
      </c>
      <c r="D1347" s="44" t="str">
        <f>IF(MONTH(A1347)=MONTH(A1348),"-",VLOOKUP(A1347,'F03 inputs'!$AQ$8:$AV$3003,5))</f>
        <v>-</v>
      </c>
      <c r="E1347" s="44" t="str">
        <f>IF(MONTH(A1347)=MONTH(A1348),"-",VLOOKUP(A1347,'F03 inputs'!$AQ$8:$AV$3003,6))</f>
        <v>-</v>
      </c>
      <c r="F1347" s="32">
        <f>VLOOKUP(B1347,'F03 inputs'!$AW$9:$AZ$3003,3)</f>
        <v>-7.4149851001409597E-5</v>
      </c>
      <c r="G1347" s="32">
        <f>VLOOKUP(B1347,'F03 inputs'!$AW$9:$AZ$3003,4)</f>
        <v>-9.6278638492435412E-5</v>
      </c>
      <c r="I1347" s="32">
        <f t="shared" si="120"/>
        <v>2.5070248925168747E-2</v>
      </c>
      <c r="J1347" s="32">
        <f t="shared" si="121"/>
        <v>8.3170248925168749E-2</v>
      </c>
      <c r="K1347" s="88">
        <f t="shared" si="122"/>
        <v>8.4899571501737547E-2</v>
      </c>
      <c r="M1347" s="32">
        <f t="shared" si="123"/>
        <v>2.669298574582497E-2</v>
      </c>
      <c r="N1347" s="32">
        <f t="shared" si="124"/>
        <v>8.4792985745824972E-2</v>
      </c>
      <c r="O1347" s="43">
        <f t="shared" si="125"/>
        <v>8.6590448353748073E-2</v>
      </c>
      <c r="Q1347" s="78"/>
      <c r="R1347" s="75"/>
    </row>
    <row r="1348" spans="1:18" ht="12.6" customHeight="1">
      <c r="A1348" s="31">
        <v>40337</v>
      </c>
      <c r="B1348" s="64" t="s">
        <v>94</v>
      </c>
      <c r="C1348" s="90">
        <v>5.8499999999999996E-2</v>
      </c>
      <c r="D1348" s="44" t="str">
        <f>IF(MONTH(A1348)=MONTH(A1349),"-",VLOOKUP(A1348,'F03 inputs'!$AQ$8:$AV$3003,5))</f>
        <v>-</v>
      </c>
      <c r="E1348" s="44" t="str">
        <f>IF(MONTH(A1348)=MONTH(A1349),"-",VLOOKUP(A1348,'F03 inputs'!$AQ$8:$AV$3003,6))</f>
        <v>-</v>
      </c>
      <c r="F1348" s="32">
        <f>VLOOKUP(B1348,'F03 inputs'!$AW$9:$AZ$3003,3)</f>
        <v>-7.4149851001409597E-5</v>
      </c>
      <c r="G1348" s="32">
        <f>VLOOKUP(B1348,'F03 inputs'!$AW$9:$AZ$3003,4)</f>
        <v>-9.6278638492435412E-5</v>
      </c>
      <c r="I1348" s="32">
        <f t="shared" si="120"/>
        <v>2.4996099074167336E-2</v>
      </c>
      <c r="J1348" s="32">
        <f t="shared" si="121"/>
        <v>8.3496099074167329E-2</v>
      </c>
      <c r="K1348" s="88">
        <f t="shared" si="122"/>
        <v>8.5238998714318059E-2</v>
      </c>
      <c r="M1348" s="32">
        <f t="shared" si="123"/>
        <v>2.6596707107332536E-2</v>
      </c>
      <c r="N1348" s="32">
        <f t="shared" si="124"/>
        <v>8.5096707107332525E-2</v>
      </c>
      <c r="O1348" s="43">
        <f t="shared" si="125"/>
        <v>8.6907069497460521E-2</v>
      </c>
      <c r="Q1348" s="78"/>
      <c r="R1348" s="75"/>
    </row>
    <row r="1349" spans="1:18" ht="12.6" customHeight="1">
      <c r="A1349" s="31">
        <v>40338</v>
      </c>
      <c r="B1349" s="64" t="s">
        <v>94</v>
      </c>
      <c r="C1349" s="90">
        <v>5.8200000000000002E-2</v>
      </c>
      <c r="D1349" s="44" t="str">
        <f>IF(MONTH(A1349)=MONTH(A1350),"-",VLOOKUP(A1349,'F03 inputs'!$AQ$8:$AV$3003,5))</f>
        <v>-</v>
      </c>
      <c r="E1349" s="44" t="str">
        <f>IF(MONTH(A1349)=MONTH(A1350),"-",VLOOKUP(A1349,'F03 inputs'!$AQ$8:$AV$3003,6))</f>
        <v>-</v>
      </c>
      <c r="F1349" s="32">
        <f>VLOOKUP(B1349,'F03 inputs'!$AW$9:$AZ$3003,3)</f>
        <v>-7.4149851001409597E-5</v>
      </c>
      <c r="G1349" s="32">
        <f>VLOOKUP(B1349,'F03 inputs'!$AW$9:$AZ$3003,4)</f>
        <v>-9.6278638492435412E-5</v>
      </c>
      <c r="I1349" s="32">
        <f t="shared" si="120"/>
        <v>2.4921949223165926E-2</v>
      </c>
      <c r="J1349" s="32">
        <f t="shared" si="121"/>
        <v>8.3121949223165931E-2</v>
      </c>
      <c r="K1349" s="88">
        <f t="shared" si="122"/>
        <v>8.4849263833830735E-2</v>
      </c>
      <c r="M1349" s="32">
        <f t="shared" si="123"/>
        <v>2.6500428468840102E-2</v>
      </c>
      <c r="N1349" s="32">
        <f t="shared" si="124"/>
        <v>8.47004284688401E-2</v>
      </c>
      <c r="O1349" s="43">
        <f t="shared" si="125"/>
        <v>8.6493969114541436E-2</v>
      </c>
      <c r="Q1349" s="78"/>
      <c r="R1349" s="75"/>
    </row>
    <row r="1350" spans="1:18" ht="12.6" customHeight="1">
      <c r="A1350" s="31">
        <v>40339</v>
      </c>
      <c r="B1350" s="64" t="s">
        <v>94</v>
      </c>
      <c r="C1350" s="90">
        <v>5.8650000000000001E-2</v>
      </c>
      <c r="D1350" s="44" t="str">
        <f>IF(MONTH(A1350)=MONTH(A1351),"-",VLOOKUP(A1350,'F03 inputs'!$AQ$8:$AV$3003,5))</f>
        <v>-</v>
      </c>
      <c r="E1350" s="44" t="str">
        <f>IF(MONTH(A1350)=MONTH(A1351),"-",VLOOKUP(A1350,'F03 inputs'!$AQ$8:$AV$3003,6))</f>
        <v>-</v>
      </c>
      <c r="F1350" s="32">
        <f>VLOOKUP(B1350,'F03 inputs'!$AW$9:$AZ$3003,3)</f>
        <v>-7.4149851001409597E-5</v>
      </c>
      <c r="G1350" s="32">
        <f>VLOOKUP(B1350,'F03 inputs'!$AW$9:$AZ$3003,4)</f>
        <v>-9.6278638492435412E-5</v>
      </c>
      <c r="I1350" s="32">
        <f t="shared" ref="I1350:I1413" si="126">IF(D1350&lt;&gt;"-",D1350,I1349+F1350)</f>
        <v>2.4847799372164515E-2</v>
      </c>
      <c r="J1350" s="32">
        <f t="shared" ref="J1350:J1413" si="127">C1350+I1350</f>
        <v>8.3497799372164519E-2</v>
      </c>
      <c r="K1350" s="88">
        <f t="shared" ref="K1350:K1413" si="128">EFFECT(J1350,2)</f>
        <v>8.5240769997162902E-2</v>
      </c>
      <c r="M1350" s="32">
        <f t="shared" ref="M1350:M1413" si="129">IF(E1350&lt;&gt;"-",E1350,M1349+G1350)</f>
        <v>2.6404149830347667E-2</v>
      </c>
      <c r="N1350" s="32">
        <f t="shared" ref="N1350:N1413" si="130">C1350+M1350</f>
        <v>8.5054149830347675E-2</v>
      </c>
      <c r="O1350" s="43">
        <f t="shared" ref="O1350:O1413" si="131">EFFECT(N1350,2)</f>
        <v>8.6862701931188502E-2</v>
      </c>
      <c r="Q1350" s="78"/>
      <c r="R1350" s="75"/>
    </row>
    <row r="1351" spans="1:18" ht="12.6" customHeight="1">
      <c r="A1351" s="31">
        <v>40340</v>
      </c>
      <c r="B1351" s="64" t="s">
        <v>94</v>
      </c>
      <c r="C1351" s="90">
        <v>5.9200000000000003E-2</v>
      </c>
      <c r="D1351" s="44" t="str">
        <f>IF(MONTH(A1351)=MONTH(A1352),"-",VLOOKUP(A1351,'F03 inputs'!$AQ$8:$AV$3003,5))</f>
        <v>-</v>
      </c>
      <c r="E1351" s="44" t="str">
        <f>IF(MONTH(A1351)=MONTH(A1352),"-",VLOOKUP(A1351,'F03 inputs'!$AQ$8:$AV$3003,6))</f>
        <v>-</v>
      </c>
      <c r="F1351" s="32">
        <f>VLOOKUP(B1351,'F03 inputs'!$AW$9:$AZ$3003,3)</f>
        <v>-7.4149851001409597E-5</v>
      </c>
      <c r="G1351" s="32">
        <f>VLOOKUP(B1351,'F03 inputs'!$AW$9:$AZ$3003,4)</f>
        <v>-9.6278638492435412E-5</v>
      </c>
      <c r="I1351" s="32">
        <f t="shared" si="126"/>
        <v>2.4773649521163104E-2</v>
      </c>
      <c r="J1351" s="32">
        <f t="shared" si="127"/>
        <v>8.397364952116311E-2</v>
      </c>
      <c r="K1351" s="88">
        <f t="shared" si="128"/>
        <v>8.5736542974638619E-2</v>
      </c>
      <c r="M1351" s="32">
        <f t="shared" si="129"/>
        <v>2.6307871191855233E-2</v>
      </c>
      <c r="N1351" s="32">
        <f t="shared" si="130"/>
        <v>8.5507871191855239E-2</v>
      </c>
      <c r="O1351" s="43">
        <f t="shared" si="131"/>
        <v>8.733577020079597E-2</v>
      </c>
      <c r="Q1351" s="78"/>
      <c r="R1351" s="75"/>
    </row>
    <row r="1352" spans="1:18" ht="12.6" customHeight="1">
      <c r="A1352" s="31">
        <v>40344</v>
      </c>
      <c r="B1352" s="64" t="s">
        <v>94</v>
      </c>
      <c r="C1352" s="90">
        <v>5.8600000000000006E-2</v>
      </c>
      <c r="D1352" s="44" t="str">
        <f>IF(MONTH(A1352)=MONTH(A1353),"-",VLOOKUP(A1352,'F03 inputs'!$AQ$8:$AV$3003,5))</f>
        <v>-</v>
      </c>
      <c r="E1352" s="44" t="str">
        <f>IF(MONTH(A1352)=MONTH(A1353),"-",VLOOKUP(A1352,'F03 inputs'!$AQ$8:$AV$3003,6))</f>
        <v>-</v>
      </c>
      <c r="F1352" s="32">
        <f>VLOOKUP(B1352,'F03 inputs'!$AW$9:$AZ$3003,3)</f>
        <v>-7.4149851001409597E-5</v>
      </c>
      <c r="G1352" s="32">
        <f>VLOOKUP(B1352,'F03 inputs'!$AW$9:$AZ$3003,4)</f>
        <v>-9.6278638492435412E-5</v>
      </c>
      <c r="I1352" s="32">
        <f t="shared" si="126"/>
        <v>2.4699499670161693E-2</v>
      </c>
      <c r="J1352" s="32">
        <f t="shared" si="127"/>
        <v>8.3299499670161703E-2</v>
      </c>
      <c r="K1352" s="88">
        <f t="shared" si="128"/>
        <v>8.5034201331486203E-2</v>
      </c>
      <c r="M1352" s="32">
        <f t="shared" si="129"/>
        <v>2.6211592553362799E-2</v>
      </c>
      <c r="N1352" s="32">
        <f t="shared" si="130"/>
        <v>8.4811592553362805E-2</v>
      </c>
      <c r="O1352" s="43">
        <f t="shared" si="131"/>
        <v>8.6609844111222412E-2</v>
      </c>
      <c r="Q1352" s="78"/>
      <c r="R1352" s="75"/>
    </row>
    <row r="1353" spans="1:18" ht="12.6" customHeight="1">
      <c r="A1353" s="31">
        <v>40345</v>
      </c>
      <c r="B1353" s="64" t="s">
        <v>94</v>
      </c>
      <c r="C1353" s="90">
        <v>5.9249999999999997E-2</v>
      </c>
      <c r="D1353" s="44" t="str">
        <f>IF(MONTH(A1353)=MONTH(A1354),"-",VLOOKUP(A1353,'F03 inputs'!$AQ$8:$AV$3003,5))</f>
        <v>-</v>
      </c>
      <c r="E1353" s="44" t="str">
        <f>IF(MONTH(A1353)=MONTH(A1354),"-",VLOOKUP(A1353,'F03 inputs'!$AQ$8:$AV$3003,6))</f>
        <v>-</v>
      </c>
      <c r="F1353" s="32">
        <f>VLOOKUP(B1353,'F03 inputs'!$AW$9:$AZ$3003,3)</f>
        <v>-7.4149851001409597E-5</v>
      </c>
      <c r="G1353" s="32">
        <f>VLOOKUP(B1353,'F03 inputs'!$AW$9:$AZ$3003,4)</f>
        <v>-9.6278638492435412E-5</v>
      </c>
      <c r="I1353" s="32">
        <f t="shared" si="126"/>
        <v>2.4625349819160283E-2</v>
      </c>
      <c r="J1353" s="32">
        <f t="shared" si="127"/>
        <v>8.3875349819160283E-2</v>
      </c>
      <c r="K1353" s="88">
        <f t="shared" si="128"/>
        <v>8.5634118395981895E-2</v>
      </c>
      <c r="M1353" s="32">
        <f t="shared" si="129"/>
        <v>2.6115313914870365E-2</v>
      </c>
      <c r="N1353" s="32">
        <f t="shared" si="130"/>
        <v>8.5365313914870358E-2</v>
      </c>
      <c r="O1353" s="43">
        <f t="shared" si="131"/>
        <v>8.7187123119816468E-2</v>
      </c>
      <c r="Q1353" s="78"/>
      <c r="R1353" s="75"/>
    </row>
    <row r="1354" spans="1:18" ht="12.6" customHeight="1">
      <c r="A1354" s="31">
        <v>40346</v>
      </c>
      <c r="B1354" s="64" t="s">
        <v>94</v>
      </c>
      <c r="C1354" s="90">
        <v>5.8600000000000006E-2</v>
      </c>
      <c r="D1354" s="44" t="str">
        <f>IF(MONTH(A1354)=MONTH(A1355),"-",VLOOKUP(A1354,'F03 inputs'!$AQ$8:$AV$3003,5))</f>
        <v>-</v>
      </c>
      <c r="E1354" s="44" t="str">
        <f>IF(MONTH(A1354)=MONTH(A1355),"-",VLOOKUP(A1354,'F03 inputs'!$AQ$8:$AV$3003,6))</f>
        <v>-</v>
      </c>
      <c r="F1354" s="32">
        <f>VLOOKUP(B1354,'F03 inputs'!$AW$9:$AZ$3003,3)</f>
        <v>-7.4149851001409597E-5</v>
      </c>
      <c r="G1354" s="32">
        <f>VLOOKUP(B1354,'F03 inputs'!$AW$9:$AZ$3003,4)</f>
        <v>-9.6278638492435412E-5</v>
      </c>
      <c r="I1354" s="32">
        <f t="shared" si="126"/>
        <v>2.4551199968158872E-2</v>
      </c>
      <c r="J1354" s="32">
        <f t="shared" si="127"/>
        <v>8.3151199968158881E-2</v>
      </c>
      <c r="K1354" s="88">
        <f t="shared" si="128"/>
        <v>8.4879730482195104E-2</v>
      </c>
      <c r="M1354" s="32">
        <f t="shared" si="129"/>
        <v>2.601903527637793E-2</v>
      </c>
      <c r="N1354" s="32">
        <f t="shared" si="130"/>
        <v>8.461903527637793E-2</v>
      </c>
      <c r="O1354" s="43">
        <f t="shared" si="131"/>
        <v>8.6409130559154113E-2</v>
      </c>
      <c r="Q1354" s="78"/>
      <c r="R1354" s="75"/>
    </row>
    <row r="1355" spans="1:18" ht="12.6" customHeight="1">
      <c r="A1355" s="31">
        <v>40347</v>
      </c>
      <c r="B1355" s="64" t="s">
        <v>94</v>
      </c>
      <c r="C1355" s="90">
        <v>5.8499999999999996E-2</v>
      </c>
      <c r="D1355" s="44" t="str">
        <f>IF(MONTH(A1355)=MONTH(A1356),"-",VLOOKUP(A1355,'F03 inputs'!$AQ$8:$AV$3003,5))</f>
        <v>-</v>
      </c>
      <c r="E1355" s="44" t="str">
        <f>IF(MONTH(A1355)=MONTH(A1356),"-",VLOOKUP(A1355,'F03 inputs'!$AQ$8:$AV$3003,6))</f>
        <v>-</v>
      </c>
      <c r="F1355" s="32">
        <f>VLOOKUP(B1355,'F03 inputs'!$AW$9:$AZ$3003,3)</f>
        <v>-7.4149851001409597E-5</v>
      </c>
      <c r="G1355" s="32">
        <f>VLOOKUP(B1355,'F03 inputs'!$AW$9:$AZ$3003,4)</f>
        <v>-9.6278638492435412E-5</v>
      </c>
      <c r="I1355" s="32">
        <f t="shared" si="126"/>
        <v>2.4477050117157461E-2</v>
      </c>
      <c r="J1355" s="32">
        <f t="shared" si="127"/>
        <v>8.2977050117157461E-2</v>
      </c>
      <c r="K1355" s="88">
        <f t="shared" si="128"/>
        <v>8.4698347828694009E-2</v>
      </c>
      <c r="M1355" s="32">
        <f t="shared" si="129"/>
        <v>2.5922756637885496E-2</v>
      </c>
      <c r="N1355" s="32">
        <f t="shared" si="130"/>
        <v>8.4422756637885496E-2</v>
      </c>
      <c r="O1355" s="43">
        <f t="shared" si="131"/>
        <v>8.6204557097470547E-2</v>
      </c>
      <c r="Q1355" s="78"/>
      <c r="R1355" s="75"/>
    </row>
    <row r="1356" spans="1:18" ht="12.6" customHeight="1">
      <c r="A1356" s="31">
        <v>40350</v>
      </c>
      <c r="B1356" s="64" t="s">
        <v>94</v>
      </c>
      <c r="C1356" s="90">
        <v>5.9050000000000005E-2</v>
      </c>
      <c r="D1356" s="44" t="str">
        <f>IF(MONTH(A1356)=MONTH(A1357),"-",VLOOKUP(A1356,'F03 inputs'!$AQ$8:$AV$3003,5))</f>
        <v>-</v>
      </c>
      <c r="E1356" s="44" t="str">
        <f>IF(MONTH(A1356)=MONTH(A1357),"-",VLOOKUP(A1356,'F03 inputs'!$AQ$8:$AV$3003,6))</f>
        <v>-</v>
      </c>
      <c r="F1356" s="32">
        <f>VLOOKUP(B1356,'F03 inputs'!$AW$9:$AZ$3003,3)</f>
        <v>-7.4149851001409597E-5</v>
      </c>
      <c r="G1356" s="32">
        <f>VLOOKUP(B1356,'F03 inputs'!$AW$9:$AZ$3003,4)</f>
        <v>-9.6278638492435412E-5</v>
      </c>
      <c r="I1356" s="32">
        <f t="shared" si="126"/>
        <v>2.440290026615605E-2</v>
      </c>
      <c r="J1356" s="32">
        <f t="shared" si="127"/>
        <v>8.3452900266156052E-2</v>
      </c>
      <c r="K1356" s="88">
        <f t="shared" si="128"/>
        <v>8.5193996906864466E-2</v>
      </c>
      <c r="M1356" s="32">
        <f t="shared" si="129"/>
        <v>2.5826477999393062E-2</v>
      </c>
      <c r="N1356" s="32">
        <f t="shared" si="130"/>
        <v>8.4876477999393074E-2</v>
      </c>
      <c r="O1356" s="43">
        <f t="shared" si="131"/>
        <v>8.6677482128788341E-2</v>
      </c>
      <c r="Q1356" s="78"/>
      <c r="R1356" s="75"/>
    </row>
    <row r="1357" spans="1:18" ht="12.6" customHeight="1">
      <c r="A1357" s="31">
        <v>40351</v>
      </c>
      <c r="B1357" s="64" t="s">
        <v>94</v>
      </c>
      <c r="C1357" s="90">
        <v>5.8700000000000002E-2</v>
      </c>
      <c r="D1357" s="44" t="str">
        <f>IF(MONTH(A1357)=MONTH(A1358),"-",VLOOKUP(A1357,'F03 inputs'!$AQ$8:$AV$3003,5))</f>
        <v>-</v>
      </c>
      <c r="E1357" s="44" t="str">
        <f>IF(MONTH(A1357)=MONTH(A1358),"-",VLOOKUP(A1357,'F03 inputs'!$AQ$8:$AV$3003,6))</f>
        <v>-</v>
      </c>
      <c r="F1357" s="32">
        <f>VLOOKUP(B1357,'F03 inputs'!$AW$9:$AZ$3003,3)</f>
        <v>-7.4149851001409597E-5</v>
      </c>
      <c r="G1357" s="32">
        <f>VLOOKUP(B1357,'F03 inputs'!$AW$9:$AZ$3003,4)</f>
        <v>-9.6278638492435412E-5</v>
      </c>
      <c r="I1357" s="32">
        <f t="shared" si="126"/>
        <v>2.432875041515464E-2</v>
      </c>
      <c r="J1357" s="32">
        <f t="shared" si="127"/>
        <v>8.3028750415154645E-2</v>
      </c>
      <c r="K1357" s="88">
        <f t="shared" si="128"/>
        <v>8.4752193764030093E-2</v>
      </c>
      <c r="M1357" s="32">
        <f t="shared" si="129"/>
        <v>2.5730199360900628E-2</v>
      </c>
      <c r="N1357" s="32">
        <f t="shared" si="130"/>
        <v>8.4430199360900626E-2</v>
      </c>
      <c r="O1357" s="43">
        <f t="shared" si="131"/>
        <v>8.6212314001930856E-2</v>
      </c>
      <c r="Q1357" s="78"/>
      <c r="R1357" s="75"/>
    </row>
    <row r="1358" spans="1:18" ht="12.6" customHeight="1">
      <c r="A1358" s="31">
        <v>40352</v>
      </c>
      <c r="B1358" s="64" t="s">
        <v>94</v>
      </c>
      <c r="C1358" s="90">
        <v>5.8349999999999999E-2</v>
      </c>
      <c r="D1358" s="44" t="str">
        <f>IF(MONTH(A1358)=MONTH(A1359),"-",VLOOKUP(A1358,'F03 inputs'!$AQ$8:$AV$3003,5))</f>
        <v>-</v>
      </c>
      <c r="E1358" s="44" t="str">
        <f>IF(MONTH(A1358)=MONTH(A1359),"-",VLOOKUP(A1358,'F03 inputs'!$AQ$8:$AV$3003,6))</f>
        <v>-</v>
      </c>
      <c r="F1358" s="32">
        <f>VLOOKUP(B1358,'F03 inputs'!$AW$9:$AZ$3003,3)</f>
        <v>-7.4149851001409597E-5</v>
      </c>
      <c r="G1358" s="32">
        <f>VLOOKUP(B1358,'F03 inputs'!$AW$9:$AZ$3003,4)</f>
        <v>-9.6278638492435412E-5</v>
      </c>
      <c r="I1358" s="32">
        <f t="shared" si="126"/>
        <v>2.4254600564153229E-2</v>
      </c>
      <c r="J1358" s="32">
        <f t="shared" si="127"/>
        <v>8.2604600564153224E-2</v>
      </c>
      <c r="K1358" s="88">
        <f t="shared" si="128"/>
        <v>8.4310480572744151E-2</v>
      </c>
      <c r="M1358" s="32">
        <f t="shared" si="129"/>
        <v>2.5633920722408193E-2</v>
      </c>
      <c r="N1358" s="32">
        <f t="shared" si="130"/>
        <v>8.3983920722408192E-2</v>
      </c>
      <c r="O1358" s="43">
        <f t="shared" si="131"/>
        <v>8.574724545738488E-2</v>
      </c>
      <c r="Q1358" s="78"/>
      <c r="R1358" s="75"/>
    </row>
    <row r="1359" spans="1:18" ht="12.6" customHeight="1">
      <c r="A1359" s="31">
        <v>40353</v>
      </c>
      <c r="B1359" s="64" t="s">
        <v>94</v>
      </c>
      <c r="C1359" s="90">
        <v>5.8200000000000002E-2</v>
      </c>
      <c r="D1359" s="44" t="str">
        <f>IF(MONTH(A1359)=MONTH(A1360),"-",VLOOKUP(A1359,'F03 inputs'!$AQ$8:$AV$3003,5))</f>
        <v>-</v>
      </c>
      <c r="E1359" s="44" t="str">
        <f>IF(MONTH(A1359)=MONTH(A1360),"-",VLOOKUP(A1359,'F03 inputs'!$AQ$8:$AV$3003,6))</f>
        <v>-</v>
      </c>
      <c r="F1359" s="32">
        <f>VLOOKUP(B1359,'F03 inputs'!$AW$9:$AZ$3003,3)</f>
        <v>-7.4149851001409597E-5</v>
      </c>
      <c r="G1359" s="32">
        <f>VLOOKUP(B1359,'F03 inputs'!$AW$9:$AZ$3003,4)</f>
        <v>-9.6278638492435412E-5</v>
      </c>
      <c r="I1359" s="32">
        <f t="shared" si="126"/>
        <v>2.4180450713151818E-2</v>
      </c>
      <c r="J1359" s="32">
        <f t="shared" si="127"/>
        <v>8.2380450713151823E-2</v>
      </c>
      <c r="K1359" s="88">
        <f t="shared" si="128"/>
        <v>8.4077085378077232E-2</v>
      </c>
      <c r="M1359" s="32">
        <f t="shared" si="129"/>
        <v>2.5537642083915759E-2</v>
      </c>
      <c r="N1359" s="32">
        <f t="shared" si="130"/>
        <v>8.3737642083915764E-2</v>
      </c>
      <c r="O1359" s="43">
        <f t="shared" si="131"/>
        <v>8.5490640259359596E-2</v>
      </c>
      <c r="Q1359" s="78"/>
      <c r="R1359" s="75"/>
    </row>
    <row r="1360" spans="1:18" ht="12.6" customHeight="1">
      <c r="A1360" s="31">
        <v>40354</v>
      </c>
      <c r="B1360" s="64" t="s">
        <v>94</v>
      </c>
      <c r="C1360" s="90">
        <v>5.79E-2</v>
      </c>
      <c r="D1360" s="44" t="str">
        <f>IF(MONTH(A1360)=MONTH(A1361),"-",VLOOKUP(A1360,'F03 inputs'!$AQ$8:$AV$3003,5))</f>
        <v>-</v>
      </c>
      <c r="E1360" s="44" t="str">
        <f>IF(MONTH(A1360)=MONTH(A1361),"-",VLOOKUP(A1360,'F03 inputs'!$AQ$8:$AV$3003,6))</f>
        <v>-</v>
      </c>
      <c r="F1360" s="32">
        <f>VLOOKUP(B1360,'F03 inputs'!$AW$9:$AZ$3003,3)</f>
        <v>-7.4149851001409597E-5</v>
      </c>
      <c r="G1360" s="32">
        <f>VLOOKUP(B1360,'F03 inputs'!$AW$9:$AZ$3003,4)</f>
        <v>-9.6278638492435412E-5</v>
      </c>
      <c r="I1360" s="32">
        <f t="shared" si="126"/>
        <v>2.4106300862150407E-2</v>
      </c>
      <c r="J1360" s="32">
        <f t="shared" si="127"/>
        <v>8.2006300862150411E-2</v>
      </c>
      <c r="K1360" s="88">
        <f t="shared" si="128"/>
        <v>8.3687559207423989E-2</v>
      </c>
      <c r="M1360" s="32">
        <f t="shared" si="129"/>
        <v>2.5441363445423325E-2</v>
      </c>
      <c r="N1360" s="32">
        <f t="shared" si="130"/>
        <v>8.3341363445423325E-2</v>
      </c>
      <c r="O1360" s="43">
        <f t="shared" si="131"/>
        <v>8.507780916065899E-2</v>
      </c>
      <c r="Q1360" s="78"/>
      <c r="R1360" s="75"/>
    </row>
    <row r="1361" spans="1:18" ht="12.6" customHeight="1">
      <c r="A1361" s="31">
        <v>40357</v>
      </c>
      <c r="B1361" s="64" t="s">
        <v>94</v>
      </c>
      <c r="C1361" s="90">
        <v>5.7500000000000002E-2</v>
      </c>
      <c r="D1361" s="44" t="str">
        <f>IF(MONTH(A1361)=MONTH(A1362),"-",VLOOKUP(A1361,'F03 inputs'!$AQ$8:$AV$3003,5))</f>
        <v>-</v>
      </c>
      <c r="E1361" s="44" t="str">
        <f>IF(MONTH(A1361)=MONTH(A1362),"-",VLOOKUP(A1361,'F03 inputs'!$AQ$8:$AV$3003,6))</f>
        <v>-</v>
      </c>
      <c r="F1361" s="32">
        <f>VLOOKUP(B1361,'F03 inputs'!$AW$9:$AZ$3003,3)</f>
        <v>-7.4149851001409597E-5</v>
      </c>
      <c r="G1361" s="32">
        <f>VLOOKUP(B1361,'F03 inputs'!$AW$9:$AZ$3003,4)</f>
        <v>-9.6278638492435412E-5</v>
      </c>
      <c r="I1361" s="32">
        <f t="shared" si="126"/>
        <v>2.4032151011148997E-2</v>
      </c>
      <c r="J1361" s="32">
        <f t="shared" si="127"/>
        <v>8.1532151011148996E-2</v>
      </c>
      <c r="K1361" s="88">
        <f t="shared" si="128"/>
        <v>8.3194023923275351E-2</v>
      </c>
      <c r="M1361" s="32">
        <f t="shared" si="129"/>
        <v>2.5345084806930891E-2</v>
      </c>
      <c r="N1361" s="32">
        <f t="shared" si="130"/>
        <v>8.2845084806930896E-2</v>
      </c>
      <c r="O1361" s="43">
        <f t="shared" si="131"/>
        <v>8.4560911826097929E-2</v>
      </c>
      <c r="Q1361" s="78"/>
      <c r="R1361" s="75"/>
    </row>
    <row r="1362" spans="1:18" ht="12.6" customHeight="1">
      <c r="A1362" s="31">
        <v>40358</v>
      </c>
      <c r="B1362" s="64" t="s">
        <v>94</v>
      </c>
      <c r="C1362" s="90">
        <v>5.6600000000000004E-2</v>
      </c>
      <c r="D1362" s="44" t="str">
        <f>IF(MONTH(A1362)=MONTH(A1363),"-",VLOOKUP(A1362,'F03 inputs'!$AQ$8:$AV$3003,5))</f>
        <v>-</v>
      </c>
      <c r="E1362" s="44" t="str">
        <f>IF(MONTH(A1362)=MONTH(A1363),"-",VLOOKUP(A1362,'F03 inputs'!$AQ$8:$AV$3003,6))</f>
        <v>-</v>
      </c>
      <c r="F1362" s="32">
        <f>VLOOKUP(B1362,'F03 inputs'!$AW$9:$AZ$3003,3)</f>
        <v>-7.4149851001409597E-5</v>
      </c>
      <c r="G1362" s="32">
        <f>VLOOKUP(B1362,'F03 inputs'!$AW$9:$AZ$3003,4)</f>
        <v>-9.6278638492435412E-5</v>
      </c>
      <c r="I1362" s="32">
        <f t="shared" si="126"/>
        <v>2.3958001160147586E-2</v>
      </c>
      <c r="J1362" s="32">
        <f t="shared" si="127"/>
        <v>8.0558001160147594E-2</v>
      </c>
      <c r="K1362" s="88">
        <f t="shared" si="128"/>
        <v>8.2180399047877106E-2</v>
      </c>
      <c r="M1362" s="32">
        <f t="shared" si="129"/>
        <v>2.5248806168438456E-2</v>
      </c>
      <c r="N1362" s="32">
        <f t="shared" si="130"/>
        <v>8.1848806168438454E-2</v>
      </c>
      <c r="O1362" s="43">
        <f t="shared" si="131"/>
        <v>8.3523612936238223E-2</v>
      </c>
      <c r="Q1362" s="78"/>
      <c r="R1362" s="75"/>
    </row>
    <row r="1363" spans="1:18" ht="12.6" customHeight="1">
      <c r="A1363" s="31">
        <v>40359</v>
      </c>
      <c r="B1363" s="64" t="s">
        <v>94</v>
      </c>
      <c r="C1363" s="90">
        <v>5.595E-2</v>
      </c>
      <c r="D1363" s="44">
        <f>IF(MONTH(A1363)=MONTH(A1364),"-",VLOOKUP(A1363,'F03 inputs'!$AQ$8:$AV$3003,5))</f>
        <v>2.3883851309146199E-2</v>
      </c>
      <c r="E1363" s="44">
        <f>IF(MONTH(A1363)=MONTH(A1364),"-",VLOOKUP(A1363,'F03 inputs'!$AQ$8:$AV$3003,6))</f>
        <v>2.5152527529945998E-2</v>
      </c>
      <c r="F1363" s="32">
        <f>VLOOKUP(B1363,'F03 inputs'!$AW$9:$AZ$3003,3)</f>
        <v>-7.4149851001409597E-5</v>
      </c>
      <c r="G1363" s="32">
        <f>VLOOKUP(B1363,'F03 inputs'!$AW$9:$AZ$3003,4)</f>
        <v>-9.6278638492435412E-5</v>
      </c>
      <c r="I1363" s="32">
        <f t="shared" si="126"/>
        <v>2.3883851309146199E-2</v>
      </c>
      <c r="J1363" s="32">
        <f t="shared" si="127"/>
        <v>7.9833851309146192E-2</v>
      </c>
      <c r="K1363" s="88">
        <f t="shared" si="128"/>
        <v>8.1427212262858761E-2</v>
      </c>
      <c r="M1363" s="32">
        <f t="shared" si="129"/>
        <v>2.5152527529945998E-2</v>
      </c>
      <c r="N1363" s="32">
        <f t="shared" si="130"/>
        <v>8.1102527529945997E-2</v>
      </c>
      <c r="O1363" s="43">
        <f t="shared" si="131"/>
        <v>8.2746932522882455E-2</v>
      </c>
      <c r="Q1363" s="78"/>
      <c r="R1363" s="75"/>
    </row>
    <row r="1364" spans="1:18" ht="12.6" customHeight="1">
      <c r="A1364" s="31">
        <v>40360</v>
      </c>
      <c r="B1364" s="64" t="s">
        <v>95</v>
      </c>
      <c r="C1364" s="90">
        <v>5.595E-2</v>
      </c>
      <c r="D1364" s="44" t="str">
        <f>IF(MONTH(A1364)=MONTH(A1365),"-",VLOOKUP(A1364,'F03 inputs'!$AQ$8:$AV$3003,5))</f>
        <v>-</v>
      </c>
      <c r="E1364" s="44" t="str">
        <f>IF(MONTH(A1364)=MONTH(A1365),"-",VLOOKUP(A1364,'F03 inputs'!$AQ$8:$AV$3003,6))</f>
        <v>-</v>
      </c>
      <c r="F1364" s="32">
        <f>VLOOKUP(B1364,'F03 inputs'!$AW$9:$AZ$3003,3)</f>
        <v>-9.7482706075068272E-5</v>
      </c>
      <c r="G1364" s="32">
        <f>VLOOKUP(B1364,'F03 inputs'!$AW$9:$AZ$3003,4)</f>
        <v>-1.0689099988487955E-4</v>
      </c>
      <c r="I1364" s="32">
        <f t="shared" si="126"/>
        <v>2.378636860307113E-2</v>
      </c>
      <c r="J1364" s="32">
        <f t="shared" si="127"/>
        <v>7.9736368603071123E-2</v>
      </c>
      <c r="K1364" s="88">
        <f t="shared" si="128"/>
        <v>8.1325840722572318E-2</v>
      </c>
      <c r="M1364" s="32">
        <f t="shared" si="129"/>
        <v>2.504563653006112E-2</v>
      </c>
      <c r="N1364" s="32">
        <f t="shared" si="130"/>
        <v>8.0995636530061116E-2</v>
      </c>
      <c r="O1364" s="43">
        <f t="shared" si="131"/>
        <v>8.2635709814288694E-2</v>
      </c>
      <c r="Q1364" s="78"/>
      <c r="R1364" s="75"/>
    </row>
    <row r="1365" spans="1:18" ht="12.6" customHeight="1">
      <c r="A1365" s="31">
        <v>40361</v>
      </c>
      <c r="B1365" s="64" t="s">
        <v>95</v>
      </c>
      <c r="C1365" s="90">
        <v>5.595E-2</v>
      </c>
      <c r="D1365" s="44" t="str">
        <f>IF(MONTH(A1365)=MONTH(A1366),"-",VLOOKUP(A1365,'F03 inputs'!$AQ$8:$AV$3003,5))</f>
        <v>-</v>
      </c>
      <c r="E1365" s="44" t="str">
        <f>IF(MONTH(A1365)=MONTH(A1366),"-",VLOOKUP(A1365,'F03 inputs'!$AQ$8:$AV$3003,6))</f>
        <v>-</v>
      </c>
      <c r="F1365" s="32">
        <f>VLOOKUP(B1365,'F03 inputs'!$AW$9:$AZ$3003,3)</f>
        <v>-9.7482706075068272E-5</v>
      </c>
      <c r="G1365" s="32">
        <f>VLOOKUP(B1365,'F03 inputs'!$AW$9:$AZ$3003,4)</f>
        <v>-1.0689099988487955E-4</v>
      </c>
      <c r="I1365" s="32">
        <f t="shared" si="126"/>
        <v>2.3688885896996061E-2</v>
      </c>
      <c r="J1365" s="32">
        <f t="shared" si="127"/>
        <v>7.9638885896996053E-2</v>
      </c>
      <c r="K1365" s="88">
        <f t="shared" si="128"/>
        <v>8.122447393372445E-2</v>
      </c>
      <c r="M1365" s="32">
        <f t="shared" si="129"/>
        <v>2.4938745530176241E-2</v>
      </c>
      <c r="N1365" s="32">
        <f t="shared" si="130"/>
        <v>8.0888745530176248E-2</v>
      </c>
      <c r="O1365" s="43">
        <f t="shared" si="131"/>
        <v>8.2524492818537576E-2</v>
      </c>
      <c r="Q1365" s="78"/>
      <c r="R1365" s="75"/>
    </row>
    <row r="1366" spans="1:18" ht="12.6" customHeight="1">
      <c r="A1366" s="31">
        <v>40364</v>
      </c>
      <c r="B1366" s="64" t="s">
        <v>95</v>
      </c>
      <c r="C1366" s="90">
        <v>5.5649999999999998E-2</v>
      </c>
      <c r="D1366" s="44" t="str">
        <f>IF(MONTH(A1366)=MONTH(A1367),"-",VLOOKUP(A1366,'F03 inputs'!$AQ$8:$AV$3003,5))</f>
        <v>-</v>
      </c>
      <c r="E1366" s="44" t="str">
        <f>IF(MONTH(A1366)=MONTH(A1367),"-",VLOOKUP(A1366,'F03 inputs'!$AQ$8:$AV$3003,6))</f>
        <v>-</v>
      </c>
      <c r="F1366" s="32">
        <f>VLOOKUP(B1366,'F03 inputs'!$AW$9:$AZ$3003,3)</f>
        <v>-9.7482706075068272E-5</v>
      </c>
      <c r="G1366" s="32">
        <f>VLOOKUP(B1366,'F03 inputs'!$AW$9:$AZ$3003,4)</f>
        <v>-1.0689099988487955E-4</v>
      </c>
      <c r="I1366" s="32">
        <f t="shared" si="126"/>
        <v>2.3591403190920991E-2</v>
      </c>
      <c r="J1366" s="32">
        <f t="shared" si="127"/>
        <v>7.9241403190920989E-2</v>
      </c>
      <c r="K1366" s="88">
        <f t="shared" si="128"/>
        <v>8.0811203185837677E-2</v>
      </c>
      <c r="M1366" s="32">
        <f t="shared" si="129"/>
        <v>2.4831854530291363E-2</v>
      </c>
      <c r="N1366" s="32">
        <f t="shared" si="130"/>
        <v>8.0481854530291358E-2</v>
      </c>
      <c r="O1366" s="43">
        <f t="shared" si="131"/>
        <v>8.2101186757449929E-2</v>
      </c>
      <c r="Q1366" s="78"/>
      <c r="R1366" s="75"/>
    </row>
    <row r="1367" spans="1:18" ht="12.6" customHeight="1">
      <c r="A1367" s="31">
        <v>40365</v>
      </c>
      <c r="B1367" s="64" t="s">
        <v>95</v>
      </c>
      <c r="C1367" s="90">
        <v>5.5549999999999995E-2</v>
      </c>
      <c r="D1367" s="44" t="str">
        <f>IF(MONTH(A1367)=MONTH(A1368),"-",VLOOKUP(A1367,'F03 inputs'!$AQ$8:$AV$3003,5))</f>
        <v>-</v>
      </c>
      <c r="E1367" s="44" t="str">
        <f>IF(MONTH(A1367)=MONTH(A1368),"-",VLOOKUP(A1367,'F03 inputs'!$AQ$8:$AV$3003,6))</f>
        <v>-</v>
      </c>
      <c r="F1367" s="32">
        <f>VLOOKUP(B1367,'F03 inputs'!$AW$9:$AZ$3003,3)</f>
        <v>-9.7482706075068272E-5</v>
      </c>
      <c r="G1367" s="32">
        <f>VLOOKUP(B1367,'F03 inputs'!$AW$9:$AZ$3003,4)</f>
        <v>-1.0689099988487955E-4</v>
      </c>
      <c r="I1367" s="32">
        <f t="shared" si="126"/>
        <v>2.3493920484845922E-2</v>
      </c>
      <c r="J1367" s="32">
        <f t="shared" si="127"/>
        <v>7.9043920484845917E-2</v>
      </c>
      <c r="K1367" s="88">
        <f t="shared" si="128"/>
        <v>8.0605905826249824E-2</v>
      </c>
      <c r="M1367" s="32">
        <f t="shared" si="129"/>
        <v>2.4724963530406485E-2</v>
      </c>
      <c r="N1367" s="32">
        <f t="shared" si="130"/>
        <v>8.0274963530406473E-2</v>
      </c>
      <c r="O1367" s="43">
        <f t="shared" si="131"/>
        <v>8.1885980972858263E-2</v>
      </c>
      <c r="Q1367" s="78"/>
      <c r="R1367" s="75"/>
    </row>
    <row r="1368" spans="1:18" ht="12.6" customHeight="1">
      <c r="A1368" s="31">
        <v>40366</v>
      </c>
      <c r="B1368" s="64" t="s">
        <v>95</v>
      </c>
      <c r="C1368" s="90">
        <v>5.5500000000000001E-2</v>
      </c>
      <c r="D1368" s="44" t="str">
        <f>IF(MONTH(A1368)=MONTH(A1369),"-",VLOOKUP(A1368,'F03 inputs'!$AQ$8:$AV$3003,5))</f>
        <v>-</v>
      </c>
      <c r="E1368" s="44" t="str">
        <f>IF(MONTH(A1368)=MONTH(A1369),"-",VLOOKUP(A1368,'F03 inputs'!$AQ$8:$AV$3003,6))</f>
        <v>-</v>
      </c>
      <c r="F1368" s="32">
        <f>VLOOKUP(B1368,'F03 inputs'!$AW$9:$AZ$3003,3)</f>
        <v>-9.7482706075068272E-5</v>
      </c>
      <c r="G1368" s="32">
        <f>VLOOKUP(B1368,'F03 inputs'!$AW$9:$AZ$3003,4)</f>
        <v>-1.0689099988487955E-4</v>
      </c>
      <c r="I1368" s="32">
        <f t="shared" si="126"/>
        <v>2.3396437778770852E-2</v>
      </c>
      <c r="J1368" s="32">
        <f t="shared" si="127"/>
        <v>7.8896437778770853E-2</v>
      </c>
      <c r="K1368" s="88">
        <f t="shared" si="128"/>
        <v>8.0452599752315779E-2</v>
      </c>
      <c r="M1368" s="32">
        <f t="shared" si="129"/>
        <v>2.4618072530521607E-2</v>
      </c>
      <c r="N1368" s="32">
        <f t="shared" si="130"/>
        <v>8.0118072530521611E-2</v>
      </c>
      <c r="O1368" s="43">
        <f t="shared" si="131"/>
        <v>8.1722798917023276E-2</v>
      </c>
      <c r="Q1368" s="78"/>
      <c r="R1368" s="75"/>
    </row>
    <row r="1369" spans="1:18" ht="12.6" customHeight="1">
      <c r="A1369" s="31">
        <v>40367</v>
      </c>
      <c r="B1369" s="64" t="s">
        <v>95</v>
      </c>
      <c r="C1369" s="90">
        <v>5.6500000000000002E-2</v>
      </c>
      <c r="D1369" s="44" t="str">
        <f>IF(MONTH(A1369)=MONTH(A1370),"-",VLOOKUP(A1369,'F03 inputs'!$AQ$8:$AV$3003,5))</f>
        <v>-</v>
      </c>
      <c r="E1369" s="44" t="str">
        <f>IF(MONTH(A1369)=MONTH(A1370),"-",VLOOKUP(A1369,'F03 inputs'!$AQ$8:$AV$3003,6))</f>
        <v>-</v>
      </c>
      <c r="F1369" s="32">
        <f>VLOOKUP(B1369,'F03 inputs'!$AW$9:$AZ$3003,3)</f>
        <v>-9.7482706075068272E-5</v>
      </c>
      <c r="G1369" s="32">
        <f>VLOOKUP(B1369,'F03 inputs'!$AW$9:$AZ$3003,4)</f>
        <v>-1.0689099988487955E-4</v>
      </c>
      <c r="I1369" s="32">
        <f t="shared" si="126"/>
        <v>2.3298955072695783E-2</v>
      </c>
      <c r="J1369" s="32">
        <f t="shared" si="127"/>
        <v>7.9798955072695785E-2</v>
      </c>
      <c r="K1369" s="88">
        <f t="shared" si="128"/>
        <v>8.1390923380369351E-2</v>
      </c>
      <c r="M1369" s="32">
        <f t="shared" si="129"/>
        <v>2.4511181530636729E-2</v>
      </c>
      <c r="N1369" s="32">
        <f t="shared" si="130"/>
        <v>8.1011181530636731E-2</v>
      </c>
      <c r="O1369" s="43">
        <f t="shared" si="131"/>
        <v>8.265188441388438E-2</v>
      </c>
      <c r="Q1369" s="78"/>
      <c r="R1369" s="75"/>
    </row>
    <row r="1370" spans="1:18" ht="12.6" customHeight="1">
      <c r="A1370" s="31">
        <v>40368</v>
      </c>
      <c r="B1370" s="64" t="s">
        <v>95</v>
      </c>
      <c r="C1370" s="90">
        <v>5.6250000000000001E-2</v>
      </c>
      <c r="D1370" s="44" t="str">
        <f>IF(MONTH(A1370)=MONTH(A1371),"-",VLOOKUP(A1370,'F03 inputs'!$AQ$8:$AV$3003,5))</f>
        <v>-</v>
      </c>
      <c r="E1370" s="44" t="str">
        <f>IF(MONTH(A1370)=MONTH(A1371),"-",VLOOKUP(A1370,'F03 inputs'!$AQ$8:$AV$3003,6))</f>
        <v>-</v>
      </c>
      <c r="F1370" s="32">
        <f>VLOOKUP(B1370,'F03 inputs'!$AW$9:$AZ$3003,3)</f>
        <v>-9.7482706075068272E-5</v>
      </c>
      <c r="G1370" s="32">
        <f>VLOOKUP(B1370,'F03 inputs'!$AW$9:$AZ$3003,4)</f>
        <v>-1.0689099988487955E-4</v>
      </c>
      <c r="I1370" s="32">
        <f t="shared" si="126"/>
        <v>2.3201472366620714E-2</v>
      </c>
      <c r="J1370" s="32">
        <f t="shared" si="127"/>
        <v>7.9451472366620715E-2</v>
      </c>
      <c r="K1370" s="88">
        <f t="shared" si="128"/>
        <v>8.1029606481926697E-2</v>
      </c>
      <c r="M1370" s="32">
        <f t="shared" si="129"/>
        <v>2.4404290530751851E-2</v>
      </c>
      <c r="N1370" s="32">
        <f t="shared" si="130"/>
        <v>8.0654290530751849E-2</v>
      </c>
      <c r="O1370" s="43">
        <f t="shared" si="131"/>
        <v>8.2280569176006679E-2</v>
      </c>
      <c r="Q1370" s="78"/>
      <c r="R1370" s="75"/>
    </row>
    <row r="1371" spans="1:18" ht="12.6" customHeight="1">
      <c r="A1371" s="31">
        <v>40371</v>
      </c>
      <c r="B1371" s="64" t="s">
        <v>95</v>
      </c>
      <c r="C1371" s="90">
        <v>5.6349999999999997E-2</v>
      </c>
      <c r="D1371" s="44" t="str">
        <f>IF(MONTH(A1371)=MONTH(A1372),"-",VLOOKUP(A1371,'F03 inputs'!$AQ$8:$AV$3003,5))</f>
        <v>-</v>
      </c>
      <c r="E1371" s="44" t="str">
        <f>IF(MONTH(A1371)=MONTH(A1372),"-",VLOOKUP(A1371,'F03 inputs'!$AQ$8:$AV$3003,6))</f>
        <v>-</v>
      </c>
      <c r="F1371" s="32">
        <f>VLOOKUP(B1371,'F03 inputs'!$AW$9:$AZ$3003,3)</f>
        <v>-9.7482706075068272E-5</v>
      </c>
      <c r="G1371" s="32">
        <f>VLOOKUP(B1371,'F03 inputs'!$AW$9:$AZ$3003,4)</f>
        <v>-1.0689099988487955E-4</v>
      </c>
      <c r="I1371" s="32">
        <f t="shared" si="126"/>
        <v>2.3103989660545644E-2</v>
      </c>
      <c r="J1371" s="32">
        <f t="shared" si="127"/>
        <v>7.9453989660545649E-2</v>
      </c>
      <c r="K1371" s="88">
        <f t="shared" si="128"/>
        <v>8.1032223778789936E-2</v>
      </c>
      <c r="M1371" s="32">
        <f t="shared" si="129"/>
        <v>2.4297399530866973E-2</v>
      </c>
      <c r="N1371" s="32">
        <f t="shared" si="130"/>
        <v>8.064739953086697E-2</v>
      </c>
      <c r="O1371" s="43">
        <f t="shared" si="131"/>
        <v>8.2273400293639831E-2</v>
      </c>
      <c r="Q1371" s="78"/>
      <c r="R1371" s="75"/>
    </row>
    <row r="1372" spans="1:18" ht="12.6" customHeight="1">
      <c r="A1372" s="31">
        <v>40372</v>
      </c>
      <c r="B1372" s="64" t="s">
        <v>95</v>
      </c>
      <c r="C1372" s="90">
        <v>5.6299999999999996E-2</v>
      </c>
      <c r="D1372" s="44" t="str">
        <f>IF(MONTH(A1372)=MONTH(A1373),"-",VLOOKUP(A1372,'F03 inputs'!$AQ$8:$AV$3003,5))</f>
        <v>-</v>
      </c>
      <c r="E1372" s="44" t="str">
        <f>IF(MONTH(A1372)=MONTH(A1373),"-",VLOOKUP(A1372,'F03 inputs'!$AQ$8:$AV$3003,6))</f>
        <v>-</v>
      </c>
      <c r="F1372" s="32">
        <f>VLOOKUP(B1372,'F03 inputs'!$AW$9:$AZ$3003,3)</f>
        <v>-9.7482706075068272E-5</v>
      </c>
      <c r="G1372" s="32">
        <f>VLOOKUP(B1372,'F03 inputs'!$AW$9:$AZ$3003,4)</f>
        <v>-1.0689099988487955E-4</v>
      </c>
      <c r="I1372" s="32">
        <f t="shared" si="126"/>
        <v>2.3006506954470575E-2</v>
      </c>
      <c r="J1372" s="32">
        <f t="shared" si="127"/>
        <v>7.9306506954470571E-2</v>
      </c>
      <c r="K1372" s="88">
        <f t="shared" si="128"/>
        <v>8.0878887465800631E-2</v>
      </c>
      <c r="M1372" s="32">
        <f t="shared" si="129"/>
        <v>2.4190508530982095E-2</v>
      </c>
      <c r="N1372" s="32">
        <f t="shared" si="130"/>
        <v>8.0490508530982094E-2</v>
      </c>
      <c r="O1372" s="43">
        <f t="shared" si="131"/>
        <v>8.2110189021876057E-2</v>
      </c>
      <c r="Q1372" s="78"/>
      <c r="R1372" s="75"/>
    </row>
    <row r="1373" spans="1:18" ht="12.6" customHeight="1">
      <c r="A1373" s="31">
        <v>40373</v>
      </c>
      <c r="B1373" s="64" t="s">
        <v>95</v>
      </c>
      <c r="C1373" s="90">
        <v>5.7000000000000002E-2</v>
      </c>
      <c r="D1373" s="44" t="str">
        <f>IF(MONTH(A1373)=MONTH(A1374),"-",VLOOKUP(A1373,'F03 inputs'!$AQ$8:$AV$3003,5))</f>
        <v>-</v>
      </c>
      <c r="E1373" s="44" t="str">
        <f>IF(MONTH(A1373)=MONTH(A1374),"-",VLOOKUP(A1373,'F03 inputs'!$AQ$8:$AV$3003,6))</f>
        <v>-</v>
      </c>
      <c r="F1373" s="32">
        <f>VLOOKUP(B1373,'F03 inputs'!$AW$9:$AZ$3003,3)</f>
        <v>-9.7482706075068272E-5</v>
      </c>
      <c r="G1373" s="32">
        <f>VLOOKUP(B1373,'F03 inputs'!$AW$9:$AZ$3003,4)</f>
        <v>-1.0689099988487955E-4</v>
      </c>
      <c r="I1373" s="32">
        <f t="shared" si="126"/>
        <v>2.2909024248395506E-2</v>
      </c>
      <c r="J1373" s="32">
        <f t="shared" si="127"/>
        <v>7.9909024248395508E-2</v>
      </c>
      <c r="K1373" s="88">
        <f t="shared" si="128"/>
        <v>8.1505387287478248E-2</v>
      </c>
      <c r="M1373" s="32">
        <f t="shared" si="129"/>
        <v>2.4083617531097216E-2</v>
      </c>
      <c r="N1373" s="32">
        <f t="shared" si="130"/>
        <v>8.1083617531097218E-2</v>
      </c>
      <c r="O1373" s="43">
        <f t="shared" si="131"/>
        <v>8.272725578907969E-2</v>
      </c>
      <c r="Q1373" s="78"/>
      <c r="R1373" s="75"/>
    </row>
    <row r="1374" spans="1:18" ht="12.6" customHeight="1">
      <c r="A1374" s="31">
        <v>40374</v>
      </c>
      <c r="B1374" s="64" t="s">
        <v>95</v>
      </c>
      <c r="C1374" s="90">
        <v>5.6050000000000003E-2</v>
      </c>
      <c r="D1374" s="44" t="str">
        <f>IF(MONTH(A1374)=MONTH(A1375),"-",VLOOKUP(A1374,'F03 inputs'!$AQ$8:$AV$3003,5))</f>
        <v>-</v>
      </c>
      <c r="E1374" s="44" t="str">
        <f>IF(MONTH(A1374)=MONTH(A1375),"-",VLOOKUP(A1374,'F03 inputs'!$AQ$8:$AV$3003,6))</f>
        <v>-</v>
      </c>
      <c r="F1374" s="32">
        <f>VLOOKUP(B1374,'F03 inputs'!$AW$9:$AZ$3003,3)</f>
        <v>-9.7482706075068272E-5</v>
      </c>
      <c r="G1374" s="32">
        <f>VLOOKUP(B1374,'F03 inputs'!$AW$9:$AZ$3003,4)</f>
        <v>-1.0689099988487955E-4</v>
      </c>
      <c r="I1374" s="32">
        <f t="shared" si="126"/>
        <v>2.2811541542320436E-2</v>
      </c>
      <c r="J1374" s="32">
        <f t="shared" si="127"/>
        <v>7.8861541542320446E-2</v>
      </c>
      <c r="K1374" s="88">
        <f t="shared" si="128"/>
        <v>8.0416327225928397E-2</v>
      </c>
      <c r="M1374" s="32">
        <f t="shared" si="129"/>
        <v>2.3976726531212338E-2</v>
      </c>
      <c r="N1374" s="32">
        <f t="shared" si="130"/>
        <v>8.0026726531212344E-2</v>
      </c>
      <c r="O1374" s="43">
        <f t="shared" si="131"/>
        <v>8.1627795771037626E-2</v>
      </c>
      <c r="Q1374" s="78"/>
      <c r="R1374" s="75"/>
    </row>
    <row r="1375" spans="1:18" ht="12.6" customHeight="1">
      <c r="A1375" s="31">
        <v>40375</v>
      </c>
      <c r="B1375" s="64" t="s">
        <v>95</v>
      </c>
      <c r="C1375" s="90">
        <v>5.6050000000000003E-2</v>
      </c>
      <c r="D1375" s="44" t="str">
        <f>IF(MONTH(A1375)=MONTH(A1376),"-",VLOOKUP(A1375,'F03 inputs'!$AQ$8:$AV$3003,5))</f>
        <v>-</v>
      </c>
      <c r="E1375" s="44" t="str">
        <f>IF(MONTH(A1375)=MONTH(A1376),"-",VLOOKUP(A1375,'F03 inputs'!$AQ$8:$AV$3003,6))</f>
        <v>-</v>
      </c>
      <c r="F1375" s="32">
        <f>VLOOKUP(B1375,'F03 inputs'!$AW$9:$AZ$3003,3)</f>
        <v>-9.7482706075068272E-5</v>
      </c>
      <c r="G1375" s="32">
        <f>VLOOKUP(B1375,'F03 inputs'!$AW$9:$AZ$3003,4)</f>
        <v>-1.0689099988487955E-4</v>
      </c>
      <c r="I1375" s="32">
        <f t="shared" si="126"/>
        <v>2.2714058836245367E-2</v>
      </c>
      <c r="J1375" s="32">
        <f t="shared" si="127"/>
        <v>7.8764058836245376E-2</v>
      </c>
      <c r="K1375" s="88">
        <f t="shared" si="128"/>
        <v>8.031500307733519E-2</v>
      </c>
      <c r="M1375" s="32">
        <f t="shared" si="129"/>
        <v>2.386983553132746E-2</v>
      </c>
      <c r="N1375" s="32">
        <f t="shared" si="130"/>
        <v>7.9919835531327463E-2</v>
      </c>
      <c r="O1375" s="43">
        <f t="shared" si="131"/>
        <v>8.1516630559166137E-2</v>
      </c>
      <c r="Q1375" s="78"/>
      <c r="R1375" s="75"/>
    </row>
    <row r="1376" spans="1:18" ht="12.6" customHeight="1">
      <c r="A1376" s="31">
        <v>40378</v>
      </c>
      <c r="B1376" s="64" t="s">
        <v>95</v>
      </c>
      <c r="C1376" s="90">
        <v>5.5849999999999997E-2</v>
      </c>
      <c r="D1376" s="44" t="str">
        <f>IF(MONTH(A1376)=MONTH(A1377),"-",VLOOKUP(A1376,'F03 inputs'!$AQ$8:$AV$3003,5))</f>
        <v>-</v>
      </c>
      <c r="E1376" s="44" t="str">
        <f>IF(MONTH(A1376)=MONTH(A1377),"-",VLOOKUP(A1376,'F03 inputs'!$AQ$8:$AV$3003,6))</f>
        <v>-</v>
      </c>
      <c r="F1376" s="32">
        <f>VLOOKUP(B1376,'F03 inputs'!$AW$9:$AZ$3003,3)</f>
        <v>-9.7482706075068272E-5</v>
      </c>
      <c r="G1376" s="32">
        <f>VLOOKUP(B1376,'F03 inputs'!$AW$9:$AZ$3003,4)</f>
        <v>-1.0689099988487955E-4</v>
      </c>
      <c r="I1376" s="32">
        <f t="shared" si="126"/>
        <v>2.2616576130170297E-2</v>
      </c>
      <c r="J1376" s="32">
        <f t="shared" si="127"/>
        <v>7.8466576130170301E-2</v>
      </c>
      <c r="K1376" s="88">
        <f t="shared" si="128"/>
        <v>8.000582702256831E-2</v>
      </c>
      <c r="M1376" s="32">
        <f t="shared" si="129"/>
        <v>2.3762944531442582E-2</v>
      </c>
      <c r="N1376" s="32">
        <f t="shared" si="130"/>
        <v>7.9612944531442575E-2</v>
      </c>
      <c r="O1376" s="43">
        <f t="shared" si="131"/>
        <v>8.1197499765684134E-2</v>
      </c>
      <c r="Q1376" s="78"/>
      <c r="R1376" s="75"/>
    </row>
    <row r="1377" spans="1:18" ht="12.6" customHeight="1">
      <c r="A1377" s="31">
        <v>40379</v>
      </c>
      <c r="B1377" s="64" t="s">
        <v>95</v>
      </c>
      <c r="C1377" s="90">
        <v>5.6749999999999995E-2</v>
      </c>
      <c r="D1377" s="44" t="str">
        <f>IF(MONTH(A1377)=MONTH(A1378),"-",VLOOKUP(A1377,'F03 inputs'!$AQ$8:$AV$3003,5))</f>
        <v>-</v>
      </c>
      <c r="E1377" s="44" t="str">
        <f>IF(MONTH(A1377)=MONTH(A1378),"-",VLOOKUP(A1377,'F03 inputs'!$AQ$8:$AV$3003,6))</f>
        <v>-</v>
      </c>
      <c r="F1377" s="32">
        <f>VLOOKUP(B1377,'F03 inputs'!$AW$9:$AZ$3003,3)</f>
        <v>-9.7482706075068272E-5</v>
      </c>
      <c r="G1377" s="32">
        <f>VLOOKUP(B1377,'F03 inputs'!$AW$9:$AZ$3003,4)</f>
        <v>-1.0689099988487955E-4</v>
      </c>
      <c r="I1377" s="32">
        <f t="shared" si="126"/>
        <v>2.2519093424095228E-2</v>
      </c>
      <c r="J1377" s="32">
        <f t="shared" si="127"/>
        <v>7.9269093424095216E-2</v>
      </c>
      <c r="K1377" s="88">
        <f t="shared" si="128"/>
        <v>8.0839990717164634E-2</v>
      </c>
      <c r="M1377" s="32">
        <f t="shared" si="129"/>
        <v>2.3656053531557704E-2</v>
      </c>
      <c r="N1377" s="32">
        <f t="shared" si="130"/>
        <v>8.0406053531557692E-2</v>
      </c>
      <c r="O1377" s="43">
        <f t="shared" si="131"/>
        <v>8.2022336892687786E-2</v>
      </c>
      <c r="Q1377" s="78"/>
      <c r="R1377" s="75"/>
    </row>
    <row r="1378" spans="1:18" ht="12.6" customHeight="1">
      <c r="A1378" s="31">
        <v>40380</v>
      </c>
      <c r="B1378" s="64" t="s">
        <v>95</v>
      </c>
      <c r="C1378" s="90">
        <v>5.6250000000000001E-2</v>
      </c>
      <c r="D1378" s="44" t="str">
        <f>IF(MONTH(A1378)=MONTH(A1379),"-",VLOOKUP(A1378,'F03 inputs'!$AQ$8:$AV$3003,5))</f>
        <v>-</v>
      </c>
      <c r="E1378" s="44" t="str">
        <f>IF(MONTH(A1378)=MONTH(A1379),"-",VLOOKUP(A1378,'F03 inputs'!$AQ$8:$AV$3003,6))</f>
        <v>-</v>
      </c>
      <c r="F1378" s="32">
        <f>VLOOKUP(B1378,'F03 inputs'!$AW$9:$AZ$3003,3)</f>
        <v>-9.7482706075068272E-5</v>
      </c>
      <c r="G1378" s="32">
        <f>VLOOKUP(B1378,'F03 inputs'!$AW$9:$AZ$3003,4)</f>
        <v>-1.0689099988487955E-4</v>
      </c>
      <c r="I1378" s="32">
        <f t="shared" si="126"/>
        <v>2.2421610718020159E-2</v>
      </c>
      <c r="J1378" s="32">
        <f t="shared" si="127"/>
        <v>7.867161071802016E-2</v>
      </c>
      <c r="K1378" s="88">
        <f t="shared" si="128"/>
        <v>8.02189163012621E-2</v>
      </c>
      <c r="M1378" s="32">
        <f t="shared" si="129"/>
        <v>2.3549162531672826E-2</v>
      </c>
      <c r="N1378" s="32">
        <f t="shared" si="130"/>
        <v>7.9799162531672824E-2</v>
      </c>
      <c r="O1378" s="43">
        <f t="shared" si="131"/>
        <v>8.1391139116862021E-2</v>
      </c>
      <c r="Q1378" s="78"/>
      <c r="R1378" s="75"/>
    </row>
    <row r="1379" spans="1:18" ht="12.6" customHeight="1">
      <c r="A1379" s="31">
        <v>40381</v>
      </c>
      <c r="B1379" s="64" t="s">
        <v>95</v>
      </c>
      <c r="C1379" s="90">
        <v>5.5999999999999994E-2</v>
      </c>
      <c r="D1379" s="44" t="str">
        <f>IF(MONTH(A1379)=MONTH(A1380),"-",VLOOKUP(A1379,'F03 inputs'!$AQ$8:$AV$3003,5))</f>
        <v>-</v>
      </c>
      <c r="E1379" s="44" t="str">
        <f>IF(MONTH(A1379)=MONTH(A1380),"-",VLOOKUP(A1379,'F03 inputs'!$AQ$8:$AV$3003,6))</f>
        <v>-</v>
      </c>
      <c r="F1379" s="32">
        <f>VLOOKUP(B1379,'F03 inputs'!$AW$9:$AZ$3003,3)</f>
        <v>-9.7482706075068272E-5</v>
      </c>
      <c r="G1379" s="32">
        <f>VLOOKUP(B1379,'F03 inputs'!$AW$9:$AZ$3003,4)</f>
        <v>-1.0689099988487955E-4</v>
      </c>
      <c r="I1379" s="32">
        <f t="shared" si="126"/>
        <v>2.2324128011945089E-2</v>
      </c>
      <c r="J1379" s="32">
        <f t="shared" si="127"/>
        <v>7.8324128011945077E-2</v>
      </c>
      <c r="K1379" s="88">
        <f t="shared" si="128"/>
        <v>7.985779526915282E-2</v>
      </c>
      <c r="M1379" s="32">
        <f t="shared" si="129"/>
        <v>2.3442271531787948E-2</v>
      </c>
      <c r="N1379" s="32">
        <f t="shared" si="130"/>
        <v>7.9442271531787942E-2</v>
      </c>
      <c r="O1379" s="43">
        <f t="shared" si="131"/>
        <v>8.1020040158320539E-2</v>
      </c>
      <c r="Q1379" s="78"/>
      <c r="R1379" s="75"/>
    </row>
    <row r="1380" spans="1:18" ht="12.6" customHeight="1">
      <c r="A1380" s="31">
        <v>40382</v>
      </c>
      <c r="B1380" s="64" t="s">
        <v>95</v>
      </c>
      <c r="C1380" s="90">
        <v>5.6449999999999993E-2</v>
      </c>
      <c r="D1380" s="44" t="str">
        <f>IF(MONTH(A1380)=MONTH(A1381),"-",VLOOKUP(A1380,'F03 inputs'!$AQ$8:$AV$3003,5))</f>
        <v>-</v>
      </c>
      <c r="E1380" s="44" t="str">
        <f>IF(MONTH(A1380)=MONTH(A1381),"-",VLOOKUP(A1380,'F03 inputs'!$AQ$8:$AV$3003,6))</f>
        <v>-</v>
      </c>
      <c r="F1380" s="32">
        <f>VLOOKUP(B1380,'F03 inputs'!$AW$9:$AZ$3003,3)</f>
        <v>-9.7482706075068272E-5</v>
      </c>
      <c r="G1380" s="32">
        <f>VLOOKUP(B1380,'F03 inputs'!$AW$9:$AZ$3003,4)</f>
        <v>-1.0689099988487955E-4</v>
      </c>
      <c r="I1380" s="32">
        <f t="shared" si="126"/>
        <v>2.222664530587002E-2</v>
      </c>
      <c r="J1380" s="32">
        <f t="shared" si="127"/>
        <v>7.8676645305870013E-2</v>
      </c>
      <c r="K1380" s="88">
        <f t="shared" si="128"/>
        <v>8.0224148935016171E-2</v>
      </c>
      <c r="M1380" s="32">
        <f t="shared" si="129"/>
        <v>2.333538053190307E-2</v>
      </c>
      <c r="N1380" s="32">
        <f t="shared" si="130"/>
        <v>7.9785380531903066E-2</v>
      </c>
      <c r="O1380" s="43">
        <f t="shared" si="131"/>
        <v>8.1376807268558338E-2</v>
      </c>
      <c r="Q1380" s="78"/>
      <c r="R1380" s="75"/>
    </row>
    <row r="1381" spans="1:18" ht="12.6" customHeight="1">
      <c r="A1381" s="31">
        <v>40385</v>
      </c>
      <c r="B1381" s="64" t="s">
        <v>95</v>
      </c>
      <c r="C1381" s="90">
        <v>5.6799999999999996E-2</v>
      </c>
      <c r="D1381" s="44" t="str">
        <f>IF(MONTH(A1381)=MONTH(A1382),"-",VLOOKUP(A1381,'F03 inputs'!$AQ$8:$AV$3003,5))</f>
        <v>-</v>
      </c>
      <c r="E1381" s="44" t="str">
        <f>IF(MONTH(A1381)=MONTH(A1382),"-",VLOOKUP(A1381,'F03 inputs'!$AQ$8:$AV$3003,6))</f>
        <v>-</v>
      </c>
      <c r="F1381" s="32">
        <f>VLOOKUP(B1381,'F03 inputs'!$AW$9:$AZ$3003,3)</f>
        <v>-9.7482706075068272E-5</v>
      </c>
      <c r="G1381" s="32">
        <f>VLOOKUP(B1381,'F03 inputs'!$AW$9:$AZ$3003,4)</f>
        <v>-1.0689099988487955E-4</v>
      </c>
      <c r="I1381" s="32">
        <f t="shared" si="126"/>
        <v>2.2129162599794951E-2</v>
      </c>
      <c r="J1381" s="32">
        <f t="shared" si="127"/>
        <v>7.8929162599794947E-2</v>
      </c>
      <c r="K1381" s="88">
        <f t="shared" si="128"/>
        <v>8.0486615776971249E-2</v>
      </c>
      <c r="M1381" s="32">
        <f t="shared" si="129"/>
        <v>2.3228489532018191E-2</v>
      </c>
      <c r="N1381" s="32">
        <f t="shared" si="130"/>
        <v>8.0028489532018188E-2</v>
      </c>
      <c r="O1381" s="43">
        <f t="shared" si="131"/>
        <v>8.1629629316212204E-2</v>
      </c>
      <c r="Q1381" s="78"/>
      <c r="R1381" s="75"/>
    </row>
    <row r="1382" spans="1:18" ht="12.6" customHeight="1">
      <c r="A1382" s="31">
        <v>40386</v>
      </c>
      <c r="B1382" s="64" t="s">
        <v>95</v>
      </c>
      <c r="C1382" s="90">
        <v>5.7050000000000003E-2</v>
      </c>
      <c r="D1382" s="44" t="str">
        <f>IF(MONTH(A1382)=MONTH(A1383),"-",VLOOKUP(A1382,'F03 inputs'!$AQ$8:$AV$3003,5))</f>
        <v>-</v>
      </c>
      <c r="E1382" s="44" t="str">
        <f>IF(MONTH(A1382)=MONTH(A1383),"-",VLOOKUP(A1382,'F03 inputs'!$AQ$8:$AV$3003,6))</f>
        <v>-</v>
      </c>
      <c r="F1382" s="32">
        <f>VLOOKUP(B1382,'F03 inputs'!$AW$9:$AZ$3003,3)</f>
        <v>-9.7482706075068272E-5</v>
      </c>
      <c r="G1382" s="32">
        <f>VLOOKUP(B1382,'F03 inputs'!$AW$9:$AZ$3003,4)</f>
        <v>-1.0689099988487955E-4</v>
      </c>
      <c r="I1382" s="32">
        <f t="shared" si="126"/>
        <v>2.2031679893719881E-2</v>
      </c>
      <c r="J1382" s="32">
        <f t="shared" si="127"/>
        <v>7.9081679893719892E-2</v>
      </c>
      <c r="K1382" s="88">
        <f t="shared" si="128"/>
        <v>8.0645157917423216E-2</v>
      </c>
      <c r="M1382" s="32">
        <f t="shared" si="129"/>
        <v>2.3121598532133313E-2</v>
      </c>
      <c r="N1382" s="32">
        <f t="shared" si="130"/>
        <v>8.017159853213332E-2</v>
      </c>
      <c r="O1382" s="43">
        <f t="shared" si="131"/>
        <v>8.1778469834932643E-2</v>
      </c>
      <c r="Q1382" s="78"/>
      <c r="R1382" s="75"/>
    </row>
    <row r="1383" spans="1:18" ht="12.6" customHeight="1">
      <c r="A1383" s="31">
        <v>40387</v>
      </c>
      <c r="B1383" s="64" t="s">
        <v>95</v>
      </c>
      <c r="C1383" s="90">
        <v>5.6399999999999999E-2</v>
      </c>
      <c r="D1383" s="44" t="str">
        <f>IF(MONTH(A1383)=MONTH(A1384),"-",VLOOKUP(A1383,'F03 inputs'!$AQ$8:$AV$3003,5))</f>
        <v>-</v>
      </c>
      <c r="E1383" s="44" t="str">
        <f>IF(MONTH(A1383)=MONTH(A1384),"-",VLOOKUP(A1383,'F03 inputs'!$AQ$8:$AV$3003,6))</f>
        <v>-</v>
      </c>
      <c r="F1383" s="32">
        <f>VLOOKUP(B1383,'F03 inputs'!$AW$9:$AZ$3003,3)</f>
        <v>-9.7482706075068272E-5</v>
      </c>
      <c r="G1383" s="32">
        <f>VLOOKUP(B1383,'F03 inputs'!$AW$9:$AZ$3003,4)</f>
        <v>-1.0689099988487955E-4</v>
      </c>
      <c r="I1383" s="32">
        <f t="shared" si="126"/>
        <v>2.1934197187644812E-2</v>
      </c>
      <c r="J1383" s="32">
        <f t="shared" si="127"/>
        <v>7.8334197187644811E-2</v>
      </c>
      <c r="K1383" s="88">
        <f t="shared" si="128"/>
        <v>7.9868258799902891E-2</v>
      </c>
      <c r="M1383" s="32">
        <f t="shared" si="129"/>
        <v>2.3014707532248435E-2</v>
      </c>
      <c r="N1383" s="32">
        <f t="shared" si="130"/>
        <v>7.9414707532248441E-2</v>
      </c>
      <c r="O1383" s="43">
        <f t="shared" si="131"/>
        <v>8.0991381475356894E-2</v>
      </c>
      <c r="Q1383" s="78"/>
      <c r="R1383" s="75"/>
    </row>
    <row r="1384" spans="1:18" ht="12.6" customHeight="1">
      <c r="A1384" s="31">
        <v>40388</v>
      </c>
      <c r="B1384" s="64" t="s">
        <v>95</v>
      </c>
      <c r="C1384" s="90">
        <v>5.6749999999999995E-2</v>
      </c>
      <c r="D1384" s="44" t="str">
        <f>IF(MONTH(A1384)=MONTH(A1385),"-",VLOOKUP(A1384,'F03 inputs'!$AQ$8:$AV$3003,5))</f>
        <v>-</v>
      </c>
      <c r="E1384" s="44" t="str">
        <f>IF(MONTH(A1384)=MONTH(A1385),"-",VLOOKUP(A1384,'F03 inputs'!$AQ$8:$AV$3003,6))</f>
        <v>-</v>
      </c>
      <c r="F1384" s="32">
        <f>VLOOKUP(B1384,'F03 inputs'!$AW$9:$AZ$3003,3)</f>
        <v>-9.7482706075068272E-5</v>
      </c>
      <c r="G1384" s="32">
        <f>VLOOKUP(B1384,'F03 inputs'!$AW$9:$AZ$3003,4)</f>
        <v>-1.0689099988487955E-4</v>
      </c>
      <c r="I1384" s="32">
        <f t="shared" si="126"/>
        <v>2.1836714481569743E-2</v>
      </c>
      <c r="J1384" s="32">
        <f t="shared" si="127"/>
        <v>7.858671448156973E-2</v>
      </c>
      <c r="K1384" s="88">
        <f t="shared" si="128"/>
        <v>8.0130682404821352E-2</v>
      </c>
      <c r="M1384" s="32">
        <f t="shared" si="129"/>
        <v>2.2907816532363557E-2</v>
      </c>
      <c r="N1384" s="32">
        <f t="shared" si="130"/>
        <v>7.9657816532363548E-2</v>
      </c>
      <c r="O1384" s="43">
        <f t="shared" si="131"/>
        <v>8.1244158466039496E-2</v>
      </c>
      <c r="Q1384" s="78"/>
      <c r="R1384" s="75"/>
    </row>
    <row r="1385" spans="1:18" ht="12.6" customHeight="1">
      <c r="A1385" s="31">
        <v>40389</v>
      </c>
      <c r="B1385" s="64" t="s">
        <v>95</v>
      </c>
      <c r="C1385" s="90">
        <v>5.6100000000000004E-2</v>
      </c>
      <c r="D1385" s="44">
        <f>IF(MONTH(A1385)=MONTH(A1386),"-",VLOOKUP(A1385,'F03 inputs'!$AQ$8:$AV$3003,5))</f>
        <v>2.1739231775494697E-2</v>
      </c>
      <c r="E1385" s="44">
        <f>IF(MONTH(A1385)=MONTH(A1386),"-",VLOOKUP(A1385,'F03 inputs'!$AQ$8:$AV$3003,6))</f>
        <v>2.2800925532478648E-2</v>
      </c>
      <c r="F1385" s="32">
        <f>VLOOKUP(B1385,'F03 inputs'!$AW$9:$AZ$3003,3)</f>
        <v>-9.7482706075068272E-5</v>
      </c>
      <c r="G1385" s="32">
        <f>VLOOKUP(B1385,'F03 inputs'!$AW$9:$AZ$3003,4)</f>
        <v>-1.0689099988487955E-4</v>
      </c>
      <c r="I1385" s="32">
        <f t="shared" si="126"/>
        <v>2.1739231775494697E-2</v>
      </c>
      <c r="J1385" s="32">
        <f t="shared" si="127"/>
        <v>7.7839231775494705E-2</v>
      </c>
      <c r="K1385" s="88">
        <f t="shared" si="128"/>
        <v>7.9353968276344666E-2</v>
      </c>
      <c r="M1385" s="32">
        <f t="shared" si="129"/>
        <v>2.2800925532478648E-2</v>
      </c>
      <c r="N1385" s="32">
        <f t="shared" si="130"/>
        <v>7.8900925532478655E-2</v>
      </c>
      <c r="O1385" s="43">
        <f t="shared" si="131"/>
        <v>8.0457264544949059E-2</v>
      </c>
      <c r="Q1385" s="78"/>
      <c r="R1385" s="75"/>
    </row>
    <row r="1386" spans="1:18" ht="12.6" customHeight="1">
      <c r="A1386" s="31">
        <v>40393</v>
      </c>
      <c r="B1386" s="64" t="s">
        <v>96</v>
      </c>
      <c r="C1386" s="90">
        <v>5.5899999999999998E-2</v>
      </c>
      <c r="D1386" s="44" t="str">
        <f>IF(MONTH(A1386)=MONTH(A1387),"-",VLOOKUP(A1386,'F03 inputs'!$AQ$8:$AV$3003,5))</f>
        <v>-</v>
      </c>
      <c r="E1386" s="44" t="str">
        <f>IF(MONTH(A1386)=MONTH(A1387),"-",VLOOKUP(A1386,'F03 inputs'!$AQ$8:$AV$3003,6))</f>
        <v>-</v>
      </c>
      <c r="F1386" s="32">
        <f>VLOOKUP(B1386,'F03 inputs'!$AW$9:$AZ$3003,3)</f>
        <v>-6.5603653722204572E-5</v>
      </c>
      <c r="G1386" s="32">
        <f>VLOOKUP(B1386,'F03 inputs'!$AW$9:$AZ$3003,4)</f>
        <v>-7.1673265856209338E-5</v>
      </c>
      <c r="I1386" s="32">
        <f t="shared" si="126"/>
        <v>2.1673628121772492E-2</v>
      </c>
      <c r="J1386" s="32">
        <f t="shared" si="127"/>
        <v>7.7573628121772487E-2</v>
      </c>
      <c r="K1386" s="88">
        <f t="shared" si="128"/>
        <v>7.90780450667663E-2</v>
      </c>
      <c r="M1386" s="32">
        <f t="shared" si="129"/>
        <v>2.2729252266622438E-2</v>
      </c>
      <c r="N1386" s="32">
        <f t="shared" si="130"/>
        <v>7.8629252266622429E-2</v>
      </c>
      <c r="O1386" s="43">
        <f t="shared" si="131"/>
        <v>8.0174892094624584E-2</v>
      </c>
      <c r="Q1386" s="78"/>
      <c r="R1386" s="75"/>
    </row>
    <row r="1387" spans="1:18" ht="12.6" customHeight="1">
      <c r="A1387" s="31">
        <v>40394</v>
      </c>
      <c r="B1387" s="64" t="s">
        <v>96</v>
      </c>
      <c r="C1387" s="90">
        <v>5.5600000000000004E-2</v>
      </c>
      <c r="D1387" s="44" t="str">
        <f>IF(MONTH(A1387)=MONTH(A1388),"-",VLOOKUP(A1387,'F03 inputs'!$AQ$8:$AV$3003,5))</f>
        <v>-</v>
      </c>
      <c r="E1387" s="44" t="str">
        <f>IF(MONTH(A1387)=MONTH(A1388),"-",VLOOKUP(A1387,'F03 inputs'!$AQ$8:$AV$3003,6))</f>
        <v>-</v>
      </c>
      <c r="F1387" s="32">
        <f>VLOOKUP(B1387,'F03 inputs'!$AW$9:$AZ$3003,3)</f>
        <v>-6.5603653722204572E-5</v>
      </c>
      <c r="G1387" s="32">
        <f>VLOOKUP(B1387,'F03 inputs'!$AW$9:$AZ$3003,4)</f>
        <v>-7.1673265856209338E-5</v>
      </c>
      <c r="I1387" s="32">
        <f t="shared" si="126"/>
        <v>2.1608024468050286E-2</v>
      </c>
      <c r="J1387" s="32">
        <f t="shared" si="127"/>
        <v>7.7208024468050293E-2</v>
      </c>
      <c r="K1387" s="88">
        <f t="shared" si="128"/>
        <v>7.8698294228615184E-2</v>
      </c>
      <c r="M1387" s="32">
        <f t="shared" si="129"/>
        <v>2.2657579000766228E-2</v>
      </c>
      <c r="N1387" s="32">
        <f t="shared" si="130"/>
        <v>7.8257579000766228E-2</v>
      </c>
      <c r="O1387" s="43">
        <f t="shared" si="131"/>
        <v>7.9788641168531571E-2</v>
      </c>
      <c r="Q1387" s="78"/>
      <c r="R1387" s="75"/>
    </row>
    <row r="1388" spans="1:18" ht="12.6" customHeight="1">
      <c r="A1388" s="31">
        <v>40395</v>
      </c>
      <c r="B1388" s="64" t="s">
        <v>96</v>
      </c>
      <c r="C1388" s="90">
        <v>5.57E-2</v>
      </c>
      <c r="D1388" s="44" t="str">
        <f>IF(MONTH(A1388)=MONTH(A1389),"-",VLOOKUP(A1388,'F03 inputs'!$AQ$8:$AV$3003,5))</f>
        <v>-</v>
      </c>
      <c r="E1388" s="44" t="str">
        <f>IF(MONTH(A1388)=MONTH(A1389),"-",VLOOKUP(A1388,'F03 inputs'!$AQ$8:$AV$3003,6))</f>
        <v>-</v>
      </c>
      <c r="F1388" s="32">
        <f>VLOOKUP(B1388,'F03 inputs'!$AW$9:$AZ$3003,3)</f>
        <v>-6.5603653722204572E-5</v>
      </c>
      <c r="G1388" s="32">
        <f>VLOOKUP(B1388,'F03 inputs'!$AW$9:$AZ$3003,4)</f>
        <v>-7.1673265856209338E-5</v>
      </c>
      <c r="I1388" s="32">
        <f t="shared" si="126"/>
        <v>2.154242081432808E-2</v>
      </c>
      <c r="J1388" s="32">
        <f t="shared" si="127"/>
        <v>7.7242420814328083E-2</v>
      </c>
      <c r="K1388" s="88">
        <f t="shared" si="128"/>
        <v>7.873401870764285E-2</v>
      </c>
      <c r="M1388" s="32">
        <f t="shared" si="129"/>
        <v>2.2585905734910018E-2</v>
      </c>
      <c r="N1388" s="32">
        <f t="shared" si="130"/>
        <v>7.8285905734910011E-2</v>
      </c>
      <c r="O1388" s="43">
        <f t="shared" si="131"/>
        <v>7.981807649409367E-2</v>
      </c>
      <c r="Q1388" s="78"/>
      <c r="R1388" s="75"/>
    </row>
    <row r="1389" spans="1:18" ht="12.6" customHeight="1">
      <c r="A1389" s="31">
        <v>40396</v>
      </c>
      <c r="B1389" s="64" t="s">
        <v>96</v>
      </c>
      <c r="C1389" s="90">
        <v>5.5899999999999998E-2</v>
      </c>
      <c r="D1389" s="44" t="str">
        <f>IF(MONTH(A1389)=MONTH(A1390),"-",VLOOKUP(A1389,'F03 inputs'!$AQ$8:$AV$3003,5))</f>
        <v>-</v>
      </c>
      <c r="E1389" s="44" t="str">
        <f>IF(MONTH(A1389)=MONTH(A1390),"-",VLOOKUP(A1389,'F03 inputs'!$AQ$8:$AV$3003,6))</f>
        <v>-</v>
      </c>
      <c r="F1389" s="32">
        <f>VLOOKUP(B1389,'F03 inputs'!$AW$9:$AZ$3003,3)</f>
        <v>-6.5603653722204572E-5</v>
      </c>
      <c r="G1389" s="32">
        <f>VLOOKUP(B1389,'F03 inputs'!$AW$9:$AZ$3003,4)</f>
        <v>-7.1673265856209338E-5</v>
      </c>
      <c r="I1389" s="32">
        <f t="shared" si="126"/>
        <v>2.1476817160605875E-2</v>
      </c>
      <c r="J1389" s="32">
        <f t="shared" si="127"/>
        <v>7.7376817160605876E-2</v>
      </c>
      <c r="K1389" s="88">
        <f t="shared" si="128"/>
        <v>7.8873610119082338E-2</v>
      </c>
      <c r="M1389" s="32">
        <f t="shared" si="129"/>
        <v>2.2514232469053808E-2</v>
      </c>
      <c r="N1389" s="32">
        <f t="shared" si="130"/>
        <v>7.841423246905381E-2</v>
      </c>
      <c r="O1389" s="43">
        <f t="shared" si="131"/>
        <v>7.9951430432481541E-2</v>
      </c>
      <c r="Q1389" s="78"/>
      <c r="R1389" s="75"/>
    </row>
    <row r="1390" spans="1:18" ht="12.6" customHeight="1">
      <c r="A1390" s="31">
        <v>40399</v>
      </c>
      <c r="B1390" s="64" t="s">
        <v>96</v>
      </c>
      <c r="C1390" s="90">
        <v>5.5600000000000004E-2</v>
      </c>
      <c r="D1390" s="44" t="str">
        <f>IF(MONTH(A1390)=MONTH(A1391),"-",VLOOKUP(A1390,'F03 inputs'!$AQ$8:$AV$3003,5))</f>
        <v>-</v>
      </c>
      <c r="E1390" s="44" t="str">
        <f>IF(MONTH(A1390)=MONTH(A1391),"-",VLOOKUP(A1390,'F03 inputs'!$AQ$8:$AV$3003,6))</f>
        <v>-</v>
      </c>
      <c r="F1390" s="32">
        <f>VLOOKUP(B1390,'F03 inputs'!$AW$9:$AZ$3003,3)</f>
        <v>-6.5603653722204572E-5</v>
      </c>
      <c r="G1390" s="32">
        <f>VLOOKUP(B1390,'F03 inputs'!$AW$9:$AZ$3003,4)</f>
        <v>-7.1673265856209338E-5</v>
      </c>
      <c r="I1390" s="32">
        <f t="shared" si="126"/>
        <v>2.1411213506883669E-2</v>
      </c>
      <c r="J1390" s="32">
        <f t="shared" si="127"/>
        <v>7.7011213506883669E-2</v>
      </c>
      <c r="K1390" s="88">
        <f t="shared" si="128"/>
        <v>7.8493895258334501E-2</v>
      </c>
      <c r="M1390" s="32">
        <f t="shared" si="129"/>
        <v>2.2442559203197598E-2</v>
      </c>
      <c r="N1390" s="32">
        <f t="shared" si="130"/>
        <v>7.8042559203197609E-2</v>
      </c>
      <c r="O1390" s="43">
        <f t="shared" si="131"/>
        <v>7.9565219464943659E-2</v>
      </c>
      <c r="Q1390" s="78"/>
      <c r="R1390" s="75"/>
    </row>
    <row r="1391" spans="1:18" ht="12.6" customHeight="1">
      <c r="A1391" s="31">
        <v>40400</v>
      </c>
      <c r="B1391" s="64" t="s">
        <v>96</v>
      </c>
      <c r="C1391" s="90">
        <v>5.5449999999999999E-2</v>
      </c>
      <c r="D1391" s="44" t="str">
        <f>IF(MONTH(A1391)=MONTH(A1392),"-",VLOOKUP(A1391,'F03 inputs'!$AQ$8:$AV$3003,5))</f>
        <v>-</v>
      </c>
      <c r="E1391" s="44" t="str">
        <f>IF(MONTH(A1391)=MONTH(A1392),"-",VLOOKUP(A1391,'F03 inputs'!$AQ$8:$AV$3003,6))</f>
        <v>-</v>
      </c>
      <c r="F1391" s="32">
        <f>VLOOKUP(B1391,'F03 inputs'!$AW$9:$AZ$3003,3)</f>
        <v>-6.5603653722204572E-5</v>
      </c>
      <c r="G1391" s="32">
        <f>VLOOKUP(B1391,'F03 inputs'!$AW$9:$AZ$3003,4)</f>
        <v>-7.1673265856209338E-5</v>
      </c>
      <c r="I1391" s="32">
        <f t="shared" si="126"/>
        <v>2.1345609853161463E-2</v>
      </c>
      <c r="J1391" s="32">
        <f t="shared" si="127"/>
        <v>7.6795609853161459E-2</v>
      </c>
      <c r="K1391" s="88">
        <f t="shared" si="128"/>
        <v>7.8270001276341317E-2</v>
      </c>
      <c r="M1391" s="32">
        <f t="shared" si="129"/>
        <v>2.2370885937341389E-2</v>
      </c>
      <c r="N1391" s="32">
        <f t="shared" si="130"/>
        <v>7.7820885937341391E-2</v>
      </c>
      <c r="O1391" s="43">
        <f t="shared" si="131"/>
        <v>7.9334908509359536E-2</v>
      </c>
      <c r="Q1391" s="78"/>
      <c r="R1391" s="75"/>
    </row>
    <row r="1392" spans="1:18" ht="12.6" customHeight="1">
      <c r="A1392" s="31">
        <v>40401</v>
      </c>
      <c r="B1392" s="64" t="s">
        <v>96</v>
      </c>
      <c r="C1392" s="90">
        <v>5.4949999999999999E-2</v>
      </c>
      <c r="D1392" s="44" t="str">
        <f>IF(MONTH(A1392)=MONTH(A1393),"-",VLOOKUP(A1392,'F03 inputs'!$AQ$8:$AV$3003,5))</f>
        <v>-</v>
      </c>
      <c r="E1392" s="44" t="str">
        <f>IF(MONTH(A1392)=MONTH(A1393),"-",VLOOKUP(A1392,'F03 inputs'!$AQ$8:$AV$3003,6))</f>
        <v>-</v>
      </c>
      <c r="F1392" s="32">
        <f>VLOOKUP(B1392,'F03 inputs'!$AW$9:$AZ$3003,3)</f>
        <v>-6.5603653722204572E-5</v>
      </c>
      <c r="G1392" s="32">
        <f>VLOOKUP(B1392,'F03 inputs'!$AW$9:$AZ$3003,4)</f>
        <v>-7.1673265856209338E-5</v>
      </c>
      <c r="I1392" s="32">
        <f t="shared" si="126"/>
        <v>2.1280006199439257E-2</v>
      </c>
      <c r="J1392" s="32">
        <f t="shared" si="127"/>
        <v>7.623000619943926E-2</v>
      </c>
      <c r="K1392" s="88">
        <f t="shared" si="128"/>
        <v>7.7682759660731016E-2</v>
      </c>
      <c r="M1392" s="32">
        <f t="shared" si="129"/>
        <v>2.2299212671485179E-2</v>
      </c>
      <c r="N1392" s="32">
        <f t="shared" si="130"/>
        <v>7.7249212671485185E-2</v>
      </c>
      <c r="O1392" s="43">
        <f t="shared" si="131"/>
        <v>7.8741072886076013E-2</v>
      </c>
      <c r="Q1392" s="78"/>
      <c r="R1392" s="75"/>
    </row>
    <row r="1393" spans="1:18" ht="12.6" customHeight="1">
      <c r="A1393" s="31">
        <v>40402</v>
      </c>
      <c r="B1393" s="64" t="s">
        <v>96</v>
      </c>
      <c r="C1393" s="90">
        <v>5.4649999999999997E-2</v>
      </c>
      <c r="D1393" s="44" t="str">
        <f>IF(MONTH(A1393)=MONTH(A1394),"-",VLOOKUP(A1393,'F03 inputs'!$AQ$8:$AV$3003,5))</f>
        <v>-</v>
      </c>
      <c r="E1393" s="44" t="str">
        <f>IF(MONTH(A1393)=MONTH(A1394),"-",VLOOKUP(A1393,'F03 inputs'!$AQ$8:$AV$3003,6))</f>
        <v>-</v>
      </c>
      <c r="F1393" s="32">
        <f>VLOOKUP(B1393,'F03 inputs'!$AW$9:$AZ$3003,3)</f>
        <v>-6.5603653722204572E-5</v>
      </c>
      <c r="G1393" s="32">
        <f>VLOOKUP(B1393,'F03 inputs'!$AW$9:$AZ$3003,4)</f>
        <v>-7.1673265856209338E-5</v>
      </c>
      <c r="I1393" s="32">
        <f t="shared" si="126"/>
        <v>2.1214402545717052E-2</v>
      </c>
      <c r="J1393" s="32">
        <f t="shared" si="127"/>
        <v>7.5864402545717052E-2</v>
      </c>
      <c r="K1393" s="88">
        <f t="shared" si="128"/>
        <v>7.7303254439121449E-2</v>
      </c>
      <c r="M1393" s="32">
        <f t="shared" si="129"/>
        <v>2.2227539405628969E-2</v>
      </c>
      <c r="N1393" s="32">
        <f t="shared" si="130"/>
        <v>7.687753940562897E-2</v>
      </c>
      <c r="O1393" s="43">
        <f t="shared" si="131"/>
        <v>7.8355078421895152E-2</v>
      </c>
      <c r="Q1393" s="78"/>
      <c r="R1393" s="75"/>
    </row>
    <row r="1394" spans="1:18" ht="12.6" customHeight="1">
      <c r="A1394" s="31">
        <v>40403</v>
      </c>
      <c r="B1394" s="64" t="s">
        <v>96</v>
      </c>
      <c r="C1394" s="90">
        <v>5.4949999999999999E-2</v>
      </c>
      <c r="D1394" s="44" t="str">
        <f>IF(MONTH(A1394)=MONTH(A1395),"-",VLOOKUP(A1394,'F03 inputs'!$AQ$8:$AV$3003,5))</f>
        <v>-</v>
      </c>
      <c r="E1394" s="44" t="str">
        <f>IF(MONTH(A1394)=MONTH(A1395),"-",VLOOKUP(A1394,'F03 inputs'!$AQ$8:$AV$3003,6))</f>
        <v>-</v>
      </c>
      <c r="F1394" s="32">
        <f>VLOOKUP(B1394,'F03 inputs'!$AW$9:$AZ$3003,3)</f>
        <v>-6.5603653722204572E-5</v>
      </c>
      <c r="G1394" s="32">
        <f>VLOOKUP(B1394,'F03 inputs'!$AW$9:$AZ$3003,4)</f>
        <v>-7.1673265856209338E-5</v>
      </c>
      <c r="I1394" s="32">
        <f t="shared" si="126"/>
        <v>2.1148798891994846E-2</v>
      </c>
      <c r="J1394" s="32">
        <f t="shared" si="127"/>
        <v>7.6098798891994848E-2</v>
      </c>
      <c r="K1394" s="88">
        <f t="shared" si="128"/>
        <v>7.7546555690195751E-2</v>
      </c>
      <c r="M1394" s="32">
        <f t="shared" si="129"/>
        <v>2.2155866139772759E-2</v>
      </c>
      <c r="N1394" s="32">
        <f t="shared" si="130"/>
        <v>7.7105866139772758E-2</v>
      </c>
      <c r="O1394" s="43">
        <f t="shared" si="131"/>
        <v>7.8592194788063896E-2</v>
      </c>
      <c r="Q1394" s="78"/>
      <c r="R1394" s="75"/>
    </row>
    <row r="1395" spans="1:18" ht="12.6" customHeight="1">
      <c r="A1395" s="31">
        <v>40406</v>
      </c>
      <c r="B1395" s="64" t="s">
        <v>96</v>
      </c>
      <c r="C1395" s="90">
        <v>5.425E-2</v>
      </c>
      <c r="D1395" s="44" t="str">
        <f>IF(MONTH(A1395)=MONTH(A1396),"-",VLOOKUP(A1395,'F03 inputs'!$AQ$8:$AV$3003,5))</f>
        <v>-</v>
      </c>
      <c r="E1395" s="44" t="str">
        <f>IF(MONTH(A1395)=MONTH(A1396),"-",VLOOKUP(A1395,'F03 inputs'!$AQ$8:$AV$3003,6))</f>
        <v>-</v>
      </c>
      <c r="F1395" s="32">
        <f>VLOOKUP(B1395,'F03 inputs'!$AW$9:$AZ$3003,3)</f>
        <v>-6.5603653722204572E-5</v>
      </c>
      <c r="G1395" s="32">
        <f>VLOOKUP(B1395,'F03 inputs'!$AW$9:$AZ$3003,4)</f>
        <v>-7.1673265856209338E-5</v>
      </c>
      <c r="I1395" s="32">
        <f t="shared" si="126"/>
        <v>2.108319523827264E-2</v>
      </c>
      <c r="J1395" s="32">
        <f t="shared" si="127"/>
        <v>7.5333195238272643E-2</v>
      </c>
      <c r="K1395" s="88">
        <f t="shared" si="128"/>
        <v>7.6751967814474575E-2</v>
      </c>
      <c r="M1395" s="32">
        <f t="shared" si="129"/>
        <v>2.2084192873916549E-2</v>
      </c>
      <c r="N1395" s="32">
        <f t="shared" si="130"/>
        <v>7.6334192873916545E-2</v>
      </c>
      <c r="O1395" s="43">
        <f t="shared" si="131"/>
        <v>7.779092012434452E-2</v>
      </c>
      <c r="Q1395" s="78"/>
      <c r="R1395" s="75"/>
    </row>
    <row r="1396" spans="1:18" ht="12.6" customHeight="1">
      <c r="A1396" s="31">
        <v>40407</v>
      </c>
      <c r="B1396" s="64" t="s">
        <v>96</v>
      </c>
      <c r="C1396" s="90">
        <v>5.4000000000000006E-2</v>
      </c>
      <c r="D1396" s="44" t="str">
        <f>IF(MONTH(A1396)=MONTH(A1397),"-",VLOOKUP(A1396,'F03 inputs'!$AQ$8:$AV$3003,5))</f>
        <v>-</v>
      </c>
      <c r="E1396" s="44" t="str">
        <f>IF(MONTH(A1396)=MONTH(A1397),"-",VLOOKUP(A1396,'F03 inputs'!$AQ$8:$AV$3003,6))</f>
        <v>-</v>
      </c>
      <c r="F1396" s="32">
        <f>VLOOKUP(B1396,'F03 inputs'!$AW$9:$AZ$3003,3)</f>
        <v>-6.5603653722204572E-5</v>
      </c>
      <c r="G1396" s="32">
        <f>VLOOKUP(B1396,'F03 inputs'!$AW$9:$AZ$3003,4)</f>
        <v>-7.1673265856209338E-5</v>
      </c>
      <c r="I1396" s="32">
        <f t="shared" si="126"/>
        <v>2.1017591584550434E-2</v>
      </c>
      <c r="J1396" s="32">
        <f t="shared" si="127"/>
        <v>7.5017591584550444E-2</v>
      </c>
      <c r="K1396" s="88">
        <f t="shared" si="128"/>
        <v>7.6424501346337159E-2</v>
      </c>
      <c r="M1396" s="32">
        <f t="shared" si="129"/>
        <v>2.2012519608060339E-2</v>
      </c>
      <c r="N1396" s="32">
        <f t="shared" si="130"/>
        <v>7.6012519608060353E-2</v>
      </c>
      <c r="O1396" s="43">
        <f t="shared" si="131"/>
        <v>7.7456995392352068E-2</v>
      </c>
      <c r="Q1396" s="78"/>
      <c r="R1396" s="75"/>
    </row>
    <row r="1397" spans="1:18" ht="12.6" customHeight="1">
      <c r="A1397" s="31">
        <v>40408</v>
      </c>
      <c r="B1397" s="64" t="s">
        <v>96</v>
      </c>
      <c r="C1397" s="90">
        <v>5.4000000000000006E-2</v>
      </c>
      <c r="D1397" s="44" t="str">
        <f>IF(MONTH(A1397)=MONTH(A1398),"-",VLOOKUP(A1397,'F03 inputs'!$AQ$8:$AV$3003,5))</f>
        <v>-</v>
      </c>
      <c r="E1397" s="44" t="str">
        <f>IF(MONTH(A1397)=MONTH(A1398),"-",VLOOKUP(A1397,'F03 inputs'!$AQ$8:$AV$3003,6))</f>
        <v>-</v>
      </c>
      <c r="F1397" s="32">
        <f>VLOOKUP(B1397,'F03 inputs'!$AW$9:$AZ$3003,3)</f>
        <v>-6.5603653722204572E-5</v>
      </c>
      <c r="G1397" s="32">
        <f>VLOOKUP(B1397,'F03 inputs'!$AW$9:$AZ$3003,4)</f>
        <v>-7.1673265856209338E-5</v>
      </c>
      <c r="I1397" s="32">
        <f t="shared" si="126"/>
        <v>2.0951987930828229E-2</v>
      </c>
      <c r="J1397" s="32">
        <f t="shared" si="127"/>
        <v>7.4951987930828232E-2</v>
      </c>
      <c r="K1397" s="88">
        <f t="shared" si="128"/>
        <v>7.6356438054524078E-2</v>
      </c>
      <c r="M1397" s="32">
        <f t="shared" si="129"/>
        <v>2.194084634220413E-2</v>
      </c>
      <c r="N1397" s="32">
        <f t="shared" si="130"/>
        <v>7.5940846342204132E-2</v>
      </c>
      <c r="O1397" s="43">
        <f t="shared" si="131"/>
        <v>7.738259937799663E-2</v>
      </c>
      <c r="Q1397" s="78"/>
      <c r="R1397" s="75"/>
    </row>
    <row r="1398" spans="1:18" ht="12.6" customHeight="1">
      <c r="A1398" s="31">
        <v>40409</v>
      </c>
      <c r="B1398" s="64" t="s">
        <v>96</v>
      </c>
      <c r="C1398" s="90">
        <v>5.3949999999999998E-2</v>
      </c>
      <c r="D1398" s="44" t="str">
        <f>IF(MONTH(A1398)=MONTH(A1399),"-",VLOOKUP(A1398,'F03 inputs'!$AQ$8:$AV$3003,5))</f>
        <v>-</v>
      </c>
      <c r="E1398" s="44" t="str">
        <f>IF(MONTH(A1398)=MONTH(A1399),"-",VLOOKUP(A1398,'F03 inputs'!$AQ$8:$AV$3003,6))</f>
        <v>-</v>
      </c>
      <c r="F1398" s="32">
        <f>VLOOKUP(B1398,'F03 inputs'!$AW$9:$AZ$3003,3)</f>
        <v>-6.5603653722204572E-5</v>
      </c>
      <c r="G1398" s="32">
        <f>VLOOKUP(B1398,'F03 inputs'!$AW$9:$AZ$3003,4)</f>
        <v>-7.1673265856209338E-5</v>
      </c>
      <c r="I1398" s="32">
        <f t="shared" si="126"/>
        <v>2.0886384277106023E-2</v>
      </c>
      <c r="J1398" s="32">
        <f t="shared" si="127"/>
        <v>7.4836384277106024E-2</v>
      </c>
      <c r="K1398" s="88">
        <f t="shared" si="128"/>
        <v>7.62365053800238E-2</v>
      </c>
      <c r="M1398" s="32">
        <f t="shared" si="129"/>
        <v>2.186917307634792E-2</v>
      </c>
      <c r="N1398" s="32">
        <f t="shared" si="130"/>
        <v>7.5819173076347918E-2</v>
      </c>
      <c r="O1398" s="43">
        <f t="shared" si="131"/>
        <v>7.7256309827843372E-2</v>
      </c>
      <c r="Q1398" s="78"/>
      <c r="R1398" s="75"/>
    </row>
    <row r="1399" spans="1:18" ht="12.6" customHeight="1">
      <c r="A1399" s="31">
        <v>40410</v>
      </c>
      <c r="B1399" s="64" t="s">
        <v>96</v>
      </c>
      <c r="C1399" s="90">
        <v>5.3849999999999995E-2</v>
      </c>
      <c r="D1399" s="44" t="str">
        <f>IF(MONTH(A1399)=MONTH(A1400),"-",VLOOKUP(A1399,'F03 inputs'!$AQ$8:$AV$3003,5))</f>
        <v>-</v>
      </c>
      <c r="E1399" s="44" t="str">
        <f>IF(MONTH(A1399)=MONTH(A1400),"-",VLOOKUP(A1399,'F03 inputs'!$AQ$8:$AV$3003,6))</f>
        <v>-</v>
      </c>
      <c r="F1399" s="32">
        <f>VLOOKUP(B1399,'F03 inputs'!$AW$9:$AZ$3003,3)</f>
        <v>-6.5603653722204572E-5</v>
      </c>
      <c r="G1399" s="32">
        <f>VLOOKUP(B1399,'F03 inputs'!$AW$9:$AZ$3003,4)</f>
        <v>-7.1673265856209338E-5</v>
      </c>
      <c r="I1399" s="32">
        <f t="shared" si="126"/>
        <v>2.0820780623383817E-2</v>
      </c>
      <c r="J1399" s="32">
        <f t="shared" si="127"/>
        <v>7.4670780623383809E-2</v>
      </c>
      <c r="K1399" s="88">
        <f t="shared" si="128"/>
        <v>7.6064711993110379E-2</v>
      </c>
      <c r="M1399" s="32">
        <f t="shared" si="129"/>
        <v>2.179749981049171E-2</v>
      </c>
      <c r="N1399" s="32">
        <f t="shared" si="130"/>
        <v>7.5647499810491708E-2</v>
      </c>
      <c r="O1399" s="43">
        <f t="shared" si="131"/>
        <v>7.707813586738621E-2</v>
      </c>
      <c r="Q1399" s="78"/>
      <c r="R1399" s="75"/>
    </row>
    <row r="1400" spans="1:18" ht="12.6" customHeight="1">
      <c r="A1400" s="31">
        <v>40413</v>
      </c>
      <c r="B1400" s="64" t="s">
        <v>96</v>
      </c>
      <c r="C1400" s="90">
        <v>5.3899999999999997E-2</v>
      </c>
      <c r="D1400" s="44" t="str">
        <f>IF(MONTH(A1400)=MONTH(A1401),"-",VLOOKUP(A1400,'F03 inputs'!$AQ$8:$AV$3003,5))</f>
        <v>-</v>
      </c>
      <c r="E1400" s="44" t="str">
        <f>IF(MONTH(A1400)=MONTH(A1401),"-",VLOOKUP(A1400,'F03 inputs'!$AQ$8:$AV$3003,6))</f>
        <v>-</v>
      </c>
      <c r="F1400" s="32">
        <f>VLOOKUP(B1400,'F03 inputs'!$AW$9:$AZ$3003,3)</f>
        <v>-6.5603653722204572E-5</v>
      </c>
      <c r="G1400" s="32">
        <f>VLOOKUP(B1400,'F03 inputs'!$AW$9:$AZ$3003,4)</f>
        <v>-7.1673265856209338E-5</v>
      </c>
      <c r="I1400" s="32">
        <f t="shared" si="126"/>
        <v>2.0755176969661612E-2</v>
      </c>
      <c r="J1400" s="32">
        <f t="shared" si="127"/>
        <v>7.4655176969661605E-2</v>
      </c>
      <c r="K1400" s="88">
        <f t="shared" si="128"/>
        <v>7.6048525831754477E-2</v>
      </c>
      <c r="M1400" s="32">
        <f t="shared" si="129"/>
        <v>2.17258265446355E-2</v>
      </c>
      <c r="N1400" s="32">
        <f t="shared" si="130"/>
        <v>7.5625826544635497E-2</v>
      </c>
      <c r="O1400" s="43">
        <f t="shared" si="131"/>
        <v>7.7055642954775294E-2</v>
      </c>
      <c r="Q1400" s="78"/>
      <c r="R1400" s="75"/>
    </row>
    <row r="1401" spans="1:18" ht="12.6" customHeight="1">
      <c r="A1401" s="31">
        <v>40414</v>
      </c>
      <c r="B1401" s="64" t="s">
        <v>96</v>
      </c>
      <c r="C1401" s="90">
        <v>5.3200000000000004E-2</v>
      </c>
      <c r="D1401" s="44" t="str">
        <f>IF(MONTH(A1401)=MONTH(A1402),"-",VLOOKUP(A1401,'F03 inputs'!$AQ$8:$AV$3003,5))</f>
        <v>-</v>
      </c>
      <c r="E1401" s="44" t="str">
        <f>IF(MONTH(A1401)=MONTH(A1402),"-",VLOOKUP(A1401,'F03 inputs'!$AQ$8:$AV$3003,6))</f>
        <v>-</v>
      </c>
      <c r="F1401" s="32">
        <f>VLOOKUP(B1401,'F03 inputs'!$AW$9:$AZ$3003,3)</f>
        <v>-6.5603653722204572E-5</v>
      </c>
      <c r="G1401" s="32">
        <f>VLOOKUP(B1401,'F03 inputs'!$AW$9:$AZ$3003,4)</f>
        <v>-7.1673265856209338E-5</v>
      </c>
      <c r="I1401" s="32">
        <f t="shared" si="126"/>
        <v>2.0689573315939406E-2</v>
      </c>
      <c r="J1401" s="32">
        <f t="shared" si="127"/>
        <v>7.3889573315939414E-2</v>
      </c>
      <c r="K1401" s="88">
        <f t="shared" si="128"/>
        <v>7.5254490577142397E-2</v>
      </c>
      <c r="M1401" s="32">
        <f t="shared" si="129"/>
        <v>2.165415327877929E-2</v>
      </c>
      <c r="N1401" s="32">
        <f t="shared" si="130"/>
        <v>7.4854153278779298E-2</v>
      </c>
      <c r="O1401" s="43">
        <f t="shared" si="131"/>
        <v>7.6254939344549966E-2</v>
      </c>
      <c r="Q1401" s="78"/>
      <c r="R1401" s="75"/>
    </row>
    <row r="1402" spans="1:18" ht="12.6" customHeight="1">
      <c r="A1402" s="31">
        <v>40415</v>
      </c>
      <c r="B1402" s="64" t="s">
        <v>96</v>
      </c>
      <c r="C1402" s="90">
        <v>5.2400000000000002E-2</v>
      </c>
      <c r="D1402" s="44" t="str">
        <f>IF(MONTH(A1402)=MONTH(A1403),"-",VLOOKUP(A1402,'F03 inputs'!$AQ$8:$AV$3003,5))</f>
        <v>-</v>
      </c>
      <c r="E1402" s="44" t="str">
        <f>IF(MONTH(A1402)=MONTH(A1403),"-",VLOOKUP(A1402,'F03 inputs'!$AQ$8:$AV$3003,6))</f>
        <v>-</v>
      </c>
      <c r="F1402" s="32">
        <f>VLOOKUP(B1402,'F03 inputs'!$AW$9:$AZ$3003,3)</f>
        <v>-6.5603653722204572E-5</v>
      </c>
      <c r="G1402" s="32">
        <f>VLOOKUP(B1402,'F03 inputs'!$AW$9:$AZ$3003,4)</f>
        <v>-7.1673265856209338E-5</v>
      </c>
      <c r="I1402" s="32">
        <f t="shared" si="126"/>
        <v>2.06239696622172E-2</v>
      </c>
      <c r="J1402" s="32">
        <f t="shared" si="127"/>
        <v>7.3023969662217206E-2</v>
      </c>
      <c r="K1402" s="88">
        <f t="shared" si="128"/>
        <v>7.4357094698524362E-2</v>
      </c>
      <c r="M1402" s="32">
        <f t="shared" si="129"/>
        <v>2.158248001292308E-2</v>
      </c>
      <c r="N1402" s="32">
        <f t="shared" si="130"/>
        <v>7.3982480012923083E-2</v>
      </c>
      <c r="O1402" s="43">
        <f t="shared" si="131"/>
        <v>7.53508318501388E-2</v>
      </c>
      <c r="Q1402" s="78"/>
      <c r="R1402" s="75"/>
    </row>
    <row r="1403" spans="1:18" ht="12.6" customHeight="1">
      <c r="A1403" s="31">
        <v>40416</v>
      </c>
      <c r="B1403" s="64" t="s">
        <v>96</v>
      </c>
      <c r="C1403" s="90">
        <v>5.2350000000000001E-2</v>
      </c>
      <c r="D1403" s="44" t="str">
        <f>IF(MONTH(A1403)=MONTH(A1404),"-",VLOOKUP(A1403,'F03 inputs'!$AQ$8:$AV$3003,5))</f>
        <v>-</v>
      </c>
      <c r="E1403" s="44" t="str">
        <f>IF(MONTH(A1403)=MONTH(A1404),"-",VLOOKUP(A1403,'F03 inputs'!$AQ$8:$AV$3003,6))</f>
        <v>-</v>
      </c>
      <c r="F1403" s="32">
        <f>VLOOKUP(B1403,'F03 inputs'!$AW$9:$AZ$3003,3)</f>
        <v>-6.5603653722204572E-5</v>
      </c>
      <c r="G1403" s="32">
        <f>VLOOKUP(B1403,'F03 inputs'!$AW$9:$AZ$3003,4)</f>
        <v>-7.1673265856209338E-5</v>
      </c>
      <c r="I1403" s="32">
        <f t="shared" si="126"/>
        <v>2.0558366008494994E-2</v>
      </c>
      <c r="J1403" s="32">
        <f t="shared" si="127"/>
        <v>7.2908366008494999E-2</v>
      </c>
      <c r="K1403" s="88">
        <f t="shared" si="128"/>
        <v>7.4237273467002263E-2</v>
      </c>
      <c r="M1403" s="32">
        <f t="shared" si="129"/>
        <v>2.1510806747066871E-2</v>
      </c>
      <c r="N1403" s="32">
        <f t="shared" si="130"/>
        <v>7.3860806747066868E-2</v>
      </c>
      <c r="O1403" s="43">
        <f t="shared" si="131"/>
        <v>7.5224661440398632E-2</v>
      </c>
      <c r="Q1403" s="78"/>
      <c r="R1403" s="75"/>
    </row>
    <row r="1404" spans="1:18" ht="12.6" customHeight="1">
      <c r="A1404" s="31">
        <v>40417</v>
      </c>
      <c r="B1404" s="64" t="s">
        <v>96</v>
      </c>
      <c r="C1404" s="90">
        <v>5.2600000000000001E-2</v>
      </c>
      <c r="D1404" s="44" t="str">
        <f>IF(MONTH(A1404)=MONTH(A1405),"-",VLOOKUP(A1404,'F03 inputs'!$AQ$8:$AV$3003,5))</f>
        <v>-</v>
      </c>
      <c r="E1404" s="44" t="str">
        <f>IF(MONTH(A1404)=MONTH(A1405),"-",VLOOKUP(A1404,'F03 inputs'!$AQ$8:$AV$3003,6))</f>
        <v>-</v>
      </c>
      <c r="F1404" s="32">
        <f>VLOOKUP(B1404,'F03 inputs'!$AW$9:$AZ$3003,3)</f>
        <v>-6.5603653722204572E-5</v>
      </c>
      <c r="G1404" s="32">
        <f>VLOOKUP(B1404,'F03 inputs'!$AW$9:$AZ$3003,4)</f>
        <v>-7.1673265856209338E-5</v>
      </c>
      <c r="I1404" s="32">
        <f t="shared" si="126"/>
        <v>2.0492762354772789E-2</v>
      </c>
      <c r="J1404" s="32">
        <f t="shared" si="127"/>
        <v>7.3092762354772786E-2</v>
      </c>
      <c r="K1404" s="88">
        <f t="shared" si="128"/>
        <v>7.4428400331935318E-2</v>
      </c>
      <c r="M1404" s="32">
        <f t="shared" si="129"/>
        <v>2.1439133481210661E-2</v>
      </c>
      <c r="N1404" s="32">
        <f t="shared" si="130"/>
        <v>7.4039133481210662E-2</v>
      </c>
      <c r="O1404" s="43">
        <f t="shared" si="131"/>
        <v>7.5409581802872605E-2</v>
      </c>
      <c r="Q1404" s="78"/>
      <c r="R1404" s="75"/>
    </row>
    <row r="1405" spans="1:18" ht="12.6" customHeight="1">
      <c r="A1405" s="31">
        <v>40420</v>
      </c>
      <c r="B1405" s="64" t="s">
        <v>96</v>
      </c>
      <c r="C1405" s="90">
        <v>5.2949999999999997E-2</v>
      </c>
      <c r="D1405" s="44" t="str">
        <f>IF(MONTH(A1405)=MONTH(A1406),"-",VLOOKUP(A1405,'F03 inputs'!$AQ$8:$AV$3003,5))</f>
        <v>-</v>
      </c>
      <c r="E1405" s="44" t="str">
        <f>IF(MONTH(A1405)=MONTH(A1406),"-",VLOOKUP(A1405,'F03 inputs'!$AQ$8:$AV$3003,6))</f>
        <v>-</v>
      </c>
      <c r="F1405" s="32">
        <f>VLOOKUP(B1405,'F03 inputs'!$AW$9:$AZ$3003,3)</f>
        <v>-6.5603653722204572E-5</v>
      </c>
      <c r="G1405" s="32">
        <f>VLOOKUP(B1405,'F03 inputs'!$AW$9:$AZ$3003,4)</f>
        <v>-7.1673265856209338E-5</v>
      </c>
      <c r="I1405" s="32">
        <f t="shared" si="126"/>
        <v>2.0427158701050583E-2</v>
      </c>
      <c r="J1405" s="32">
        <f t="shared" si="127"/>
        <v>7.3377158701050577E-2</v>
      </c>
      <c r="K1405" s="88">
        <f t="shared" si="128"/>
        <v>7.472321055581066E-2</v>
      </c>
      <c r="M1405" s="32">
        <f t="shared" si="129"/>
        <v>2.1367460215354451E-2</v>
      </c>
      <c r="N1405" s="32">
        <f t="shared" si="130"/>
        <v>7.4317460215354444E-2</v>
      </c>
      <c r="O1405" s="43">
        <f t="shared" si="131"/>
        <v>7.5698231438569685E-2</v>
      </c>
      <c r="Q1405" s="78"/>
      <c r="R1405" s="75"/>
    </row>
    <row r="1406" spans="1:18" ht="12.6" customHeight="1">
      <c r="A1406" s="31">
        <v>40421</v>
      </c>
      <c r="B1406" s="64" t="s">
        <v>96</v>
      </c>
      <c r="C1406" s="90">
        <v>5.2199999999999996E-2</v>
      </c>
      <c r="D1406" s="44">
        <f>IF(MONTH(A1406)=MONTH(A1407),"-",VLOOKUP(A1406,'F03 inputs'!$AQ$8:$AV$3003,5))</f>
        <v>2.0361555047328402E-2</v>
      </c>
      <c r="E1406" s="44">
        <f>IF(MONTH(A1406)=MONTH(A1407),"-",VLOOKUP(A1406,'F03 inputs'!$AQ$8:$AV$3003,6))</f>
        <v>2.1295786949498251E-2</v>
      </c>
      <c r="F1406" s="32">
        <f>VLOOKUP(B1406,'F03 inputs'!$AW$9:$AZ$3003,3)</f>
        <v>-6.5603653722204572E-5</v>
      </c>
      <c r="G1406" s="32">
        <f>VLOOKUP(B1406,'F03 inputs'!$AW$9:$AZ$3003,4)</f>
        <v>-7.1673265856209338E-5</v>
      </c>
      <c r="I1406" s="32">
        <f t="shared" si="126"/>
        <v>2.0361555047328402E-2</v>
      </c>
      <c r="J1406" s="32">
        <f t="shared" si="127"/>
        <v>7.2561555047328391E-2</v>
      </c>
      <c r="K1406" s="88">
        <f t="shared" si="128"/>
        <v>7.3877849865050083E-2</v>
      </c>
      <c r="M1406" s="32">
        <f t="shared" si="129"/>
        <v>2.1295786949498251E-2</v>
      </c>
      <c r="N1406" s="32">
        <f t="shared" si="130"/>
        <v>7.3495786949498251E-2</v>
      </c>
      <c r="O1406" s="43">
        <f t="shared" si="131"/>
        <v>7.4846194624329732E-2</v>
      </c>
      <c r="Q1406" s="78"/>
      <c r="R1406" s="75"/>
    </row>
    <row r="1407" spans="1:18" ht="12.6" customHeight="1">
      <c r="A1407" s="31">
        <v>40422</v>
      </c>
      <c r="B1407" s="64" t="s">
        <v>97</v>
      </c>
      <c r="C1407" s="90">
        <v>5.2600000000000001E-2</v>
      </c>
      <c r="D1407" s="44" t="str">
        <f>IF(MONTH(A1407)=MONTH(A1408),"-",VLOOKUP(A1407,'F03 inputs'!$AQ$8:$AV$3003,5))</f>
        <v>-</v>
      </c>
      <c r="E1407" s="44" t="str">
        <f>IF(MONTH(A1407)=MONTH(A1408),"-",VLOOKUP(A1407,'F03 inputs'!$AQ$8:$AV$3003,6))</f>
        <v>-</v>
      </c>
      <c r="F1407" s="32">
        <f>VLOOKUP(B1407,'F03 inputs'!$AW$9:$AZ$3003,3)</f>
        <v>3.7749020551453331E-6</v>
      </c>
      <c r="G1407" s="32">
        <f>VLOOKUP(B1407,'F03 inputs'!$AW$9:$AZ$3003,4)</f>
        <v>-5.8313718263730552E-6</v>
      </c>
      <c r="I1407" s="32">
        <f t="shared" si="126"/>
        <v>2.0365329949383545E-2</v>
      </c>
      <c r="J1407" s="32">
        <f t="shared" si="127"/>
        <v>7.2965329949383539E-2</v>
      </c>
      <c r="K1407" s="88">
        <f t="shared" si="128"/>
        <v>7.4296314793038887E-2</v>
      </c>
      <c r="M1407" s="32">
        <f t="shared" si="129"/>
        <v>2.1289955577671878E-2</v>
      </c>
      <c r="N1407" s="32">
        <f t="shared" si="130"/>
        <v>7.3889955577671876E-2</v>
      </c>
      <c r="O1407" s="43">
        <f t="shared" si="131"/>
        <v>7.525488696148952E-2</v>
      </c>
      <c r="Q1407" s="78"/>
      <c r="R1407" s="75"/>
    </row>
    <row r="1408" spans="1:18" ht="12.6" customHeight="1">
      <c r="A1408" s="31">
        <v>40423</v>
      </c>
      <c r="B1408" s="64" t="s">
        <v>97</v>
      </c>
      <c r="C1408" s="90">
        <v>5.2750000000000005E-2</v>
      </c>
      <c r="D1408" s="44" t="str">
        <f>IF(MONTH(A1408)=MONTH(A1409),"-",VLOOKUP(A1408,'F03 inputs'!$AQ$8:$AV$3003,5))</f>
        <v>-</v>
      </c>
      <c r="E1408" s="44" t="str">
        <f>IF(MONTH(A1408)=MONTH(A1409),"-",VLOOKUP(A1408,'F03 inputs'!$AQ$8:$AV$3003,6))</f>
        <v>-</v>
      </c>
      <c r="F1408" s="32">
        <f>VLOOKUP(B1408,'F03 inputs'!$AW$9:$AZ$3003,3)</f>
        <v>3.7749020551453331E-6</v>
      </c>
      <c r="G1408" s="32">
        <f>VLOOKUP(B1408,'F03 inputs'!$AW$9:$AZ$3003,4)</f>
        <v>-5.8313718263730552E-6</v>
      </c>
      <c r="I1408" s="32">
        <f t="shared" si="126"/>
        <v>2.0369104851438689E-2</v>
      </c>
      <c r="J1408" s="32">
        <f t="shared" si="127"/>
        <v>7.3119104851438688E-2</v>
      </c>
      <c r="K1408" s="88">
        <f t="shared" si="128"/>
        <v>7.4455705725007704E-2</v>
      </c>
      <c r="M1408" s="32">
        <f t="shared" si="129"/>
        <v>2.1284124205845505E-2</v>
      </c>
      <c r="N1408" s="32">
        <f t="shared" si="130"/>
        <v>7.4034124205845514E-2</v>
      </c>
      <c r="O1408" s="43">
        <f t="shared" si="131"/>
        <v>7.5404387092576908E-2</v>
      </c>
      <c r="Q1408" s="78"/>
      <c r="R1408" s="75"/>
    </row>
    <row r="1409" spans="1:18" ht="12.6" customHeight="1">
      <c r="A1409" s="31">
        <v>40424</v>
      </c>
      <c r="B1409" s="64" t="s">
        <v>97</v>
      </c>
      <c r="C1409" s="90">
        <v>5.305E-2</v>
      </c>
      <c r="D1409" s="44" t="str">
        <f>IF(MONTH(A1409)=MONTH(A1410),"-",VLOOKUP(A1409,'F03 inputs'!$AQ$8:$AV$3003,5))</f>
        <v>-</v>
      </c>
      <c r="E1409" s="44" t="str">
        <f>IF(MONTH(A1409)=MONTH(A1410),"-",VLOOKUP(A1409,'F03 inputs'!$AQ$8:$AV$3003,6))</f>
        <v>-</v>
      </c>
      <c r="F1409" s="32">
        <f>VLOOKUP(B1409,'F03 inputs'!$AW$9:$AZ$3003,3)</f>
        <v>3.7749020551453331E-6</v>
      </c>
      <c r="G1409" s="32">
        <f>VLOOKUP(B1409,'F03 inputs'!$AW$9:$AZ$3003,4)</f>
        <v>-5.8313718263730552E-6</v>
      </c>
      <c r="I1409" s="32">
        <f t="shared" si="126"/>
        <v>2.0372879753493833E-2</v>
      </c>
      <c r="J1409" s="32">
        <f t="shared" si="127"/>
        <v>7.3422879753493833E-2</v>
      </c>
      <c r="K1409" s="88">
        <f t="shared" si="128"/>
        <v>7.477060957131787E-2</v>
      </c>
      <c r="M1409" s="32">
        <f t="shared" si="129"/>
        <v>2.1278292834019132E-2</v>
      </c>
      <c r="N1409" s="32">
        <f t="shared" si="130"/>
        <v>7.4328292834019136E-2</v>
      </c>
      <c r="O1409" s="43">
        <f t="shared" si="131"/>
        <v>7.5709466612924103E-2</v>
      </c>
      <c r="Q1409" s="78"/>
      <c r="R1409" s="75"/>
    </row>
    <row r="1410" spans="1:18" ht="12.6" customHeight="1">
      <c r="A1410" s="31">
        <v>40427</v>
      </c>
      <c r="B1410" s="64" t="s">
        <v>97</v>
      </c>
      <c r="C1410" s="90">
        <v>5.3899999999999997E-2</v>
      </c>
      <c r="D1410" s="44" t="str">
        <f>IF(MONTH(A1410)=MONTH(A1411),"-",VLOOKUP(A1410,'F03 inputs'!$AQ$8:$AV$3003,5))</f>
        <v>-</v>
      </c>
      <c r="E1410" s="44" t="str">
        <f>IF(MONTH(A1410)=MONTH(A1411),"-",VLOOKUP(A1410,'F03 inputs'!$AQ$8:$AV$3003,6))</f>
        <v>-</v>
      </c>
      <c r="F1410" s="32">
        <f>VLOOKUP(B1410,'F03 inputs'!$AW$9:$AZ$3003,3)</f>
        <v>3.7749020551453331E-6</v>
      </c>
      <c r="G1410" s="32">
        <f>VLOOKUP(B1410,'F03 inputs'!$AW$9:$AZ$3003,4)</f>
        <v>-5.8313718263730552E-6</v>
      </c>
      <c r="I1410" s="32">
        <f t="shared" si="126"/>
        <v>2.0376654655548977E-2</v>
      </c>
      <c r="J1410" s="32">
        <f t="shared" si="127"/>
        <v>7.4276654655548974E-2</v>
      </c>
      <c r="K1410" s="88">
        <f t="shared" si="128"/>
        <v>7.5655910012254024E-2</v>
      </c>
      <c r="M1410" s="32">
        <f t="shared" si="129"/>
        <v>2.1272461462192759E-2</v>
      </c>
      <c r="N1410" s="32">
        <f t="shared" si="130"/>
        <v>7.5172461462192752E-2</v>
      </c>
      <c r="O1410" s="43">
        <f t="shared" si="131"/>
        <v>7.6585186202764E-2</v>
      </c>
      <c r="Q1410" s="78"/>
      <c r="R1410" s="75"/>
    </row>
    <row r="1411" spans="1:18" ht="12.6" customHeight="1">
      <c r="A1411" s="31">
        <v>40428</v>
      </c>
      <c r="B1411" s="64" t="s">
        <v>97</v>
      </c>
      <c r="C1411" s="90">
        <v>5.3399999999999996E-2</v>
      </c>
      <c r="D1411" s="44" t="str">
        <f>IF(MONTH(A1411)=MONTH(A1412),"-",VLOOKUP(A1411,'F03 inputs'!$AQ$8:$AV$3003,5))</f>
        <v>-</v>
      </c>
      <c r="E1411" s="44" t="str">
        <f>IF(MONTH(A1411)=MONTH(A1412),"-",VLOOKUP(A1411,'F03 inputs'!$AQ$8:$AV$3003,6))</f>
        <v>-</v>
      </c>
      <c r="F1411" s="32">
        <f>VLOOKUP(B1411,'F03 inputs'!$AW$9:$AZ$3003,3)</f>
        <v>3.7749020551453331E-6</v>
      </c>
      <c r="G1411" s="32">
        <f>VLOOKUP(B1411,'F03 inputs'!$AW$9:$AZ$3003,4)</f>
        <v>-5.8313718263730552E-6</v>
      </c>
      <c r="I1411" s="32">
        <f t="shared" si="126"/>
        <v>2.0380429557604121E-2</v>
      </c>
      <c r="J1411" s="32">
        <f t="shared" si="127"/>
        <v>7.378042955760411E-2</v>
      </c>
      <c r="K1411" s="88">
        <f t="shared" si="128"/>
        <v>7.5141317504030081E-2</v>
      </c>
      <c r="M1411" s="32">
        <f t="shared" si="129"/>
        <v>2.1266630090366386E-2</v>
      </c>
      <c r="N1411" s="32">
        <f t="shared" si="130"/>
        <v>7.4666630090366379E-2</v>
      </c>
      <c r="O1411" s="43">
        <f t="shared" si="131"/>
        <v>7.606040650262913E-2</v>
      </c>
      <c r="Q1411" s="78"/>
      <c r="R1411" s="75"/>
    </row>
    <row r="1412" spans="1:18" ht="12.6" customHeight="1">
      <c r="A1412" s="31">
        <v>40429</v>
      </c>
      <c r="B1412" s="64" t="s">
        <v>97</v>
      </c>
      <c r="C1412" s="90">
        <v>5.3699999999999998E-2</v>
      </c>
      <c r="D1412" s="44" t="str">
        <f>IF(MONTH(A1412)=MONTH(A1413),"-",VLOOKUP(A1412,'F03 inputs'!$AQ$8:$AV$3003,5))</f>
        <v>-</v>
      </c>
      <c r="E1412" s="44" t="str">
        <f>IF(MONTH(A1412)=MONTH(A1413),"-",VLOOKUP(A1412,'F03 inputs'!$AQ$8:$AV$3003,6))</f>
        <v>-</v>
      </c>
      <c r="F1412" s="32">
        <f>VLOOKUP(B1412,'F03 inputs'!$AW$9:$AZ$3003,3)</f>
        <v>3.7749020551453331E-6</v>
      </c>
      <c r="G1412" s="32">
        <f>VLOOKUP(B1412,'F03 inputs'!$AW$9:$AZ$3003,4)</f>
        <v>-5.8313718263730552E-6</v>
      </c>
      <c r="I1412" s="32">
        <f t="shared" si="126"/>
        <v>2.0384204459659265E-2</v>
      </c>
      <c r="J1412" s="32">
        <f t="shared" si="127"/>
        <v>7.408420445965927E-2</v>
      </c>
      <c r="K1412" s="88">
        <f t="shared" si="128"/>
        <v>7.5456321797264581E-2</v>
      </c>
      <c r="M1412" s="32">
        <f t="shared" si="129"/>
        <v>2.1260798718540013E-2</v>
      </c>
      <c r="N1412" s="32">
        <f t="shared" si="130"/>
        <v>7.4960798718540014E-2</v>
      </c>
      <c r="O1412" s="43">
        <f t="shared" si="131"/>
        <v>7.6365579054670452E-2</v>
      </c>
      <c r="Q1412" s="78"/>
      <c r="R1412" s="75"/>
    </row>
    <row r="1413" spans="1:18" ht="12.6" customHeight="1">
      <c r="A1413" s="31">
        <v>40430</v>
      </c>
      <c r="B1413" s="64" t="s">
        <v>97</v>
      </c>
      <c r="C1413" s="90">
        <v>5.4199999999999998E-2</v>
      </c>
      <c r="D1413" s="44" t="str">
        <f>IF(MONTH(A1413)=MONTH(A1414),"-",VLOOKUP(A1413,'F03 inputs'!$AQ$8:$AV$3003,5))</f>
        <v>-</v>
      </c>
      <c r="E1413" s="44" t="str">
        <f>IF(MONTH(A1413)=MONTH(A1414),"-",VLOOKUP(A1413,'F03 inputs'!$AQ$8:$AV$3003,6))</f>
        <v>-</v>
      </c>
      <c r="F1413" s="32">
        <f>VLOOKUP(B1413,'F03 inputs'!$AW$9:$AZ$3003,3)</f>
        <v>3.7749020551453331E-6</v>
      </c>
      <c r="G1413" s="32">
        <f>VLOOKUP(B1413,'F03 inputs'!$AW$9:$AZ$3003,4)</f>
        <v>-5.8313718263730552E-6</v>
      </c>
      <c r="I1413" s="32">
        <f t="shared" si="126"/>
        <v>2.0387979361714409E-2</v>
      </c>
      <c r="J1413" s="32">
        <f t="shared" si="127"/>
        <v>7.4587979361714407E-2</v>
      </c>
      <c r="K1413" s="88">
        <f t="shared" si="128"/>
        <v>7.5978821028030552E-2</v>
      </c>
      <c r="M1413" s="32">
        <f t="shared" si="129"/>
        <v>2.125496734671364E-2</v>
      </c>
      <c r="N1413" s="32">
        <f t="shared" si="130"/>
        <v>7.5454967346713642E-2</v>
      </c>
      <c r="O1413" s="43">
        <f t="shared" si="131"/>
        <v>7.6878330371036974E-2</v>
      </c>
      <c r="Q1413" s="78"/>
      <c r="R1413" s="75"/>
    </row>
    <row r="1414" spans="1:18" ht="12.6" customHeight="1">
      <c r="A1414" s="31">
        <v>40431</v>
      </c>
      <c r="B1414" s="64" t="s">
        <v>97</v>
      </c>
      <c r="C1414" s="90">
        <v>5.45E-2</v>
      </c>
      <c r="D1414" s="44" t="str">
        <f>IF(MONTH(A1414)=MONTH(A1415),"-",VLOOKUP(A1414,'F03 inputs'!$AQ$8:$AV$3003,5))</f>
        <v>-</v>
      </c>
      <c r="E1414" s="44" t="str">
        <f>IF(MONTH(A1414)=MONTH(A1415),"-",VLOOKUP(A1414,'F03 inputs'!$AQ$8:$AV$3003,6))</f>
        <v>-</v>
      </c>
      <c r="F1414" s="32">
        <f>VLOOKUP(B1414,'F03 inputs'!$AW$9:$AZ$3003,3)</f>
        <v>3.7749020551453331E-6</v>
      </c>
      <c r="G1414" s="32">
        <f>VLOOKUP(B1414,'F03 inputs'!$AW$9:$AZ$3003,4)</f>
        <v>-5.8313718263730552E-6</v>
      </c>
      <c r="I1414" s="32">
        <f t="shared" ref="I1414:I1477" si="132">IF(D1414&lt;&gt;"-",D1414,I1413+F1414)</f>
        <v>2.0391754263769553E-2</v>
      </c>
      <c r="J1414" s="32">
        <f t="shared" ref="J1414:J1477" si="133">C1414+I1414</f>
        <v>7.4891754263769553E-2</v>
      </c>
      <c r="K1414" s="88">
        <f t="shared" ref="K1414:K1477" si="134">EFFECT(J1414,2)</f>
        <v>7.6293947977945864E-2</v>
      </c>
      <c r="M1414" s="32">
        <f t="shared" ref="M1414:M1477" si="135">IF(E1414&lt;&gt;"-",E1414,M1413+G1414)</f>
        <v>2.1249135974887267E-2</v>
      </c>
      <c r="N1414" s="32">
        <f t="shared" ref="N1414:N1477" si="136">C1414+M1414</f>
        <v>7.5749135974887263E-2</v>
      </c>
      <c r="O1414" s="43">
        <f t="shared" ref="O1414:O1477" si="137">EFFECT(N1414,2)</f>
        <v>7.7183618875122928E-2</v>
      </c>
      <c r="Q1414" s="78"/>
      <c r="R1414" s="75"/>
    </row>
    <row r="1415" spans="1:18" ht="12.6" customHeight="1">
      <c r="A1415" s="31">
        <v>40434</v>
      </c>
      <c r="B1415" s="64" t="s">
        <v>97</v>
      </c>
      <c r="C1415" s="90">
        <v>5.5300000000000002E-2</v>
      </c>
      <c r="D1415" s="44" t="str">
        <f>IF(MONTH(A1415)=MONTH(A1416),"-",VLOOKUP(A1415,'F03 inputs'!$AQ$8:$AV$3003,5))</f>
        <v>-</v>
      </c>
      <c r="E1415" s="44" t="str">
        <f>IF(MONTH(A1415)=MONTH(A1416),"-",VLOOKUP(A1415,'F03 inputs'!$AQ$8:$AV$3003,6))</f>
        <v>-</v>
      </c>
      <c r="F1415" s="32">
        <f>VLOOKUP(B1415,'F03 inputs'!$AW$9:$AZ$3003,3)</f>
        <v>3.7749020551453331E-6</v>
      </c>
      <c r="G1415" s="32">
        <f>VLOOKUP(B1415,'F03 inputs'!$AW$9:$AZ$3003,4)</f>
        <v>-5.8313718263730552E-6</v>
      </c>
      <c r="I1415" s="32">
        <f t="shared" si="132"/>
        <v>2.0395529165824697E-2</v>
      </c>
      <c r="J1415" s="32">
        <f t="shared" si="133"/>
        <v>7.5695529165824699E-2</v>
      </c>
      <c r="K1415" s="88">
        <f t="shared" si="134"/>
        <v>7.7127982449748167E-2</v>
      </c>
      <c r="M1415" s="32">
        <f t="shared" si="135"/>
        <v>2.1243304603060894E-2</v>
      </c>
      <c r="N1415" s="32">
        <f t="shared" si="136"/>
        <v>7.6543304603060899E-2</v>
      </c>
      <c r="O1415" s="43">
        <f t="shared" si="137"/>
        <v>7.8008023972950369E-2</v>
      </c>
      <c r="Q1415" s="78"/>
      <c r="R1415" s="75"/>
    </row>
    <row r="1416" spans="1:18" ht="12.6" customHeight="1">
      <c r="A1416" s="31">
        <v>40435</v>
      </c>
      <c r="B1416" s="64" t="s">
        <v>97</v>
      </c>
      <c r="C1416" s="90">
        <v>5.5E-2</v>
      </c>
      <c r="D1416" s="44" t="str">
        <f>IF(MONTH(A1416)=MONTH(A1417),"-",VLOOKUP(A1416,'F03 inputs'!$AQ$8:$AV$3003,5))</f>
        <v>-</v>
      </c>
      <c r="E1416" s="44" t="str">
        <f>IF(MONTH(A1416)=MONTH(A1417),"-",VLOOKUP(A1416,'F03 inputs'!$AQ$8:$AV$3003,6))</f>
        <v>-</v>
      </c>
      <c r="F1416" s="32">
        <f>VLOOKUP(B1416,'F03 inputs'!$AW$9:$AZ$3003,3)</f>
        <v>3.7749020551453331E-6</v>
      </c>
      <c r="G1416" s="32">
        <f>VLOOKUP(B1416,'F03 inputs'!$AW$9:$AZ$3003,4)</f>
        <v>-5.8313718263730552E-6</v>
      </c>
      <c r="I1416" s="32">
        <f t="shared" si="132"/>
        <v>2.0399304067879841E-2</v>
      </c>
      <c r="J1416" s="32">
        <f t="shared" si="133"/>
        <v>7.5399304067879841E-2</v>
      </c>
      <c r="K1416" s="88">
        <f t="shared" si="134"/>
        <v>7.6820567831359821E-2</v>
      </c>
      <c r="M1416" s="32">
        <f t="shared" si="135"/>
        <v>2.1237473231234521E-2</v>
      </c>
      <c r="N1416" s="32">
        <f t="shared" si="136"/>
        <v>7.6237473231234518E-2</v>
      </c>
      <c r="O1416" s="43">
        <f t="shared" si="137"/>
        <v>7.7690511312405341E-2</v>
      </c>
      <c r="Q1416" s="78"/>
      <c r="R1416" s="75"/>
    </row>
    <row r="1417" spans="1:18" ht="12.6" customHeight="1">
      <c r="A1417" s="31">
        <v>40436</v>
      </c>
      <c r="B1417" s="64" t="s">
        <v>97</v>
      </c>
      <c r="C1417" s="90">
        <v>5.5350000000000003E-2</v>
      </c>
      <c r="D1417" s="44" t="str">
        <f>IF(MONTH(A1417)=MONTH(A1418),"-",VLOOKUP(A1417,'F03 inputs'!$AQ$8:$AV$3003,5))</f>
        <v>-</v>
      </c>
      <c r="E1417" s="44" t="str">
        <f>IF(MONTH(A1417)=MONTH(A1418),"-",VLOOKUP(A1417,'F03 inputs'!$AQ$8:$AV$3003,6))</f>
        <v>-</v>
      </c>
      <c r="F1417" s="32">
        <f>VLOOKUP(B1417,'F03 inputs'!$AW$9:$AZ$3003,3)</f>
        <v>3.7749020551453331E-6</v>
      </c>
      <c r="G1417" s="32">
        <f>VLOOKUP(B1417,'F03 inputs'!$AW$9:$AZ$3003,4)</f>
        <v>-5.8313718263730552E-6</v>
      </c>
      <c r="I1417" s="32">
        <f t="shared" si="132"/>
        <v>2.0403078969934985E-2</v>
      </c>
      <c r="J1417" s="32">
        <f t="shared" si="133"/>
        <v>7.5753078969934995E-2</v>
      </c>
      <c r="K1417" s="88">
        <f t="shared" si="134"/>
        <v>7.7187711213291488E-2</v>
      </c>
      <c r="M1417" s="32">
        <f t="shared" si="135"/>
        <v>2.1231641859408148E-2</v>
      </c>
      <c r="N1417" s="32">
        <f t="shared" si="136"/>
        <v>7.6581641859408148E-2</v>
      </c>
      <c r="O1417" s="43">
        <f t="shared" si="137"/>
        <v>7.8047828826878884E-2</v>
      </c>
      <c r="Q1417" s="78"/>
      <c r="R1417" s="75"/>
    </row>
    <row r="1418" spans="1:18" ht="12.6" customHeight="1">
      <c r="A1418" s="31">
        <v>40437</v>
      </c>
      <c r="B1418" s="64" t="s">
        <v>97</v>
      </c>
      <c r="C1418" s="90">
        <v>5.5300000000000002E-2</v>
      </c>
      <c r="D1418" s="44" t="str">
        <f>IF(MONTH(A1418)=MONTH(A1419),"-",VLOOKUP(A1418,'F03 inputs'!$AQ$8:$AV$3003,5))</f>
        <v>-</v>
      </c>
      <c r="E1418" s="44" t="str">
        <f>IF(MONTH(A1418)=MONTH(A1419),"-",VLOOKUP(A1418,'F03 inputs'!$AQ$8:$AV$3003,6))</f>
        <v>-</v>
      </c>
      <c r="F1418" s="32">
        <f>VLOOKUP(B1418,'F03 inputs'!$AW$9:$AZ$3003,3)</f>
        <v>3.7749020551453331E-6</v>
      </c>
      <c r="G1418" s="32">
        <f>VLOOKUP(B1418,'F03 inputs'!$AW$9:$AZ$3003,4)</f>
        <v>-5.8313718263730552E-6</v>
      </c>
      <c r="I1418" s="32">
        <f t="shared" si="132"/>
        <v>2.0406853871990129E-2</v>
      </c>
      <c r="J1418" s="32">
        <f t="shared" si="133"/>
        <v>7.5706853871990137E-2</v>
      </c>
      <c r="K1418" s="88">
        <f t="shared" si="134"/>
        <v>7.7139735802788989E-2</v>
      </c>
      <c r="M1418" s="32">
        <f t="shared" si="135"/>
        <v>2.1225810487581775E-2</v>
      </c>
      <c r="N1418" s="32">
        <f t="shared" si="136"/>
        <v>7.652581048758178E-2</v>
      </c>
      <c r="O1418" s="43">
        <f t="shared" si="137"/>
        <v>7.798986040527689E-2</v>
      </c>
      <c r="Q1418" s="78"/>
      <c r="R1418" s="75"/>
    </row>
    <row r="1419" spans="1:18" ht="12.6" customHeight="1">
      <c r="A1419" s="31">
        <v>40438</v>
      </c>
      <c r="B1419" s="64" t="s">
        <v>97</v>
      </c>
      <c r="C1419" s="90">
        <v>5.5899999999999998E-2</v>
      </c>
      <c r="D1419" s="44" t="str">
        <f>IF(MONTH(A1419)=MONTH(A1420),"-",VLOOKUP(A1419,'F03 inputs'!$AQ$8:$AV$3003,5))</f>
        <v>-</v>
      </c>
      <c r="E1419" s="44" t="str">
        <f>IF(MONTH(A1419)=MONTH(A1420),"-",VLOOKUP(A1419,'F03 inputs'!$AQ$8:$AV$3003,6))</f>
        <v>-</v>
      </c>
      <c r="F1419" s="32">
        <f>VLOOKUP(B1419,'F03 inputs'!$AW$9:$AZ$3003,3)</f>
        <v>3.7749020551453331E-6</v>
      </c>
      <c r="G1419" s="32">
        <f>VLOOKUP(B1419,'F03 inputs'!$AW$9:$AZ$3003,4)</f>
        <v>-5.8313718263730552E-6</v>
      </c>
      <c r="I1419" s="32">
        <f t="shared" si="132"/>
        <v>2.0410628774045272E-2</v>
      </c>
      <c r="J1419" s="32">
        <f t="shared" si="133"/>
        <v>7.6310628774045264E-2</v>
      </c>
      <c r="K1419" s="88">
        <f t="shared" si="134"/>
        <v>7.7766456790017591E-2</v>
      </c>
      <c r="M1419" s="32">
        <f t="shared" si="135"/>
        <v>2.1219979115755402E-2</v>
      </c>
      <c r="N1419" s="32">
        <f t="shared" si="136"/>
        <v>7.7119979115755397E-2</v>
      </c>
      <c r="O1419" s="43">
        <f t="shared" si="137"/>
        <v>7.8606851910459019E-2</v>
      </c>
      <c r="Q1419" s="78"/>
      <c r="R1419" s="75"/>
    </row>
    <row r="1420" spans="1:18" ht="12.6" customHeight="1">
      <c r="A1420" s="31">
        <v>40441</v>
      </c>
      <c r="B1420" s="64" t="s">
        <v>97</v>
      </c>
      <c r="C1420" s="90">
        <v>5.6250000000000001E-2</v>
      </c>
      <c r="D1420" s="44" t="str">
        <f>IF(MONTH(A1420)=MONTH(A1421),"-",VLOOKUP(A1420,'F03 inputs'!$AQ$8:$AV$3003,5))</f>
        <v>-</v>
      </c>
      <c r="E1420" s="44" t="str">
        <f>IF(MONTH(A1420)=MONTH(A1421),"-",VLOOKUP(A1420,'F03 inputs'!$AQ$8:$AV$3003,6))</f>
        <v>-</v>
      </c>
      <c r="F1420" s="32">
        <f>VLOOKUP(B1420,'F03 inputs'!$AW$9:$AZ$3003,3)</f>
        <v>3.7749020551453331E-6</v>
      </c>
      <c r="G1420" s="32">
        <f>VLOOKUP(B1420,'F03 inputs'!$AW$9:$AZ$3003,4)</f>
        <v>-5.8313718263730552E-6</v>
      </c>
      <c r="I1420" s="32">
        <f t="shared" si="132"/>
        <v>2.0414403676100416E-2</v>
      </c>
      <c r="J1420" s="32">
        <f t="shared" si="133"/>
        <v>7.6664403676100418E-2</v>
      </c>
      <c r="K1420" s="88">
        <f t="shared" si="134"/>
        <v>7.813376137385375E-2</v>
      </c>
      <c r="M1420" s="32">
        <f t="shared" si="135"/>
        <v>2.1214147743929029E-2</v>
      </c>
      <c r="N1420" s="32">
        <f t="shared" si="136"/>
        <v>7.7464147743929027E-2</v>
      </c>
      <c r="O1420" s="43">
        <f t="shared" si="137"/>
        <v>7.8964321290352357E-2</v>
      </c>
      <c r="Q1420" s="78"/>
      <c r="R1420" s="75"/>
    </row>
    <row r="1421" spans="1:18" ht="12.6" customHeight="1">
      <c r="A1421" s="31">
        <v>40442</v>
      </c>
      <c r="B1421" s="64" t="s">
        <v>97</v>
      </c>
      <c r="C1421" s="90">
        <v>5.6349999999999997E-2</v>
      </c>
      <c r="D1421" s="44" t="str">
        <f>IF(MONTH(A1421)=MONTH(A1422),"-",VLOOKUP(A1421,'F03 inputs'!$AQ$8:$AV$3003,5))</f>
        <v>-</v>
      </c>
      <c r="E1421" s="44" t="str">
        <f>IF(MONTH(A1421)=MONTH(A1422),"-",VLOOKUP(A1421,'F03 inputs'!$AQ$8:$AV$3003,6))</f>
        <v>-</v>
      </c>
      <c r="F1421" s="32">
        <f>VLOOKUP(B1421,'F03 inputs'!$AW$9:$AZ$3003,3)</f>
        <v>3.7749020551453331E-6</v>
      </c>
      <c r="G1421" s="32">
        <f>VLOOKUP(B1421,'F03 inputs'!$AW$9:$AZ$3003,4)</f>
        <v>-5.8313718263730552E-6</v>
      </c>
      <c r="I1421" s="32">
        <f t="shared" si="132"/>
        <v>2.041817857815556E-2</v>
      </c>
      <c r="J1421" s="32">
        <f t="shared" si="133"/>
        <v>7.6768178578155558E-2</v>
      </c>
      <c r="K1421" s="88">
        <f t="shared" si="134"/>
        <v>7.8241516888707618E-2</v>
      </c>
      <c r="M1421" s="32">
        <f t="shared" si="135"/>
        <v>2.1208316372102656E-2</v>
      </c>
      <c r="N1421" s="32">
        <f t="shared" si="136"/>
        <v>7.7558316372102656E-2</v>
      </c>
      <c r="O1421" s="43">
        <f t="shared" si="137"/>
        <v>7.906213948172125E-2</v>
      </c>
      <c r="Q1421" s="78"/>
      <c r="R1421" s="75"/>
    </row>
    <row r="1422" spans="1:18" ht="12.6" customHeight="1">
      <c r="A1422" s="31">
        <v>40443</v>
      </c>
      <c r="B1422" s="64" t="s">
        <v>97</v>
      </c>
      <c r="C1422" s="90">
        <v>5.6150000000000005E-2</v>
      </c>
      <c r="D1422" s="44" t="str">
        <f>IF(MONTH(A1422)=MONTH(A1423),"-",VLOOKUP(A1422,'F03 inputs'!$AQ$8:$AV$3003,5))</f>
        <v>-</v>
      </c>
      <c r="E1422" s="44" t="str">
        <f>IF(MONTH(A1422)=MONTH(A1423),"-",VLOOKUP(A1422,'F03 inputs'!$AQ$8:$AV$3003,6))</f>
        <v>-</v>
      </c>
      <c r="F1422" s="32">
        <f>VLOOKUP(B1422,'F03 inputs'!$AW$9:$AZ$3003,3)</f>
        <v>3.7749020551453331E-6</v>
      </c>
      <c r="G1422" s="32">
        <f>VLOOKUP(B1422,'F03 inputs'!$AW$9:$AZ$3003,4)</f>
        <v>-5.8313718263730552E-6</v>
      </c>
      <c r="I1422" s="32">
        <f t="shared" si="132"/>
        <v>2.0421953480210704E-2</v>
      </c>
      <c r="J1422" s="32">
        <f t="shared" si="133"/>
        <v>7.6571953480210703E-2</v>
      </c>
      <c r="K1422" s="88">
        <f t="shared" si="134"/>
        <v>7.8037769495154619E-2</v>
      </c>
      <c r="M1422" s="32">
        <f t="shared" si="135"/>
        <v>2.1202485000276283E-2</v>
      </c>
      <c r="N1422" s="32">
        <f t="shared" si="136"/>
        <v>7.7352485000276291E-2</v>
      </c>
      <c r="O1422" s="43">
        <f t="shared" si="137"/>
        <v>7.884833673420566E-2</v>
      </c>
      <c r="Q1422" s="78"/>
      <c r="R1422" s="75"/>
    </row>
    <row r="1423" spans="1:18" ht="12.6" customHeight="1">
      <c r="A1423" s="31">
        <v>40444</v>
      </c>
      <c r="B1423" s="64" t="s">
        <v>97</v>
      </c>
      <c r="C1423" s="90">
        <v>5.6299999999999996E-2</v>
      </c>
      <c r="D1423" s="44" t="str">
        <f>IF(MONTH(A1423)=MONTH(A1424),"-",VLOOKUP(A1423,'F03 inputs'!$AQ$8:$AV$3003,5))</f>
        <v>-</v>
      </c>
      <c r="E1423" s="44" t="str">
        <f>IF(MONTH(A1423)=MONTH(A1424),"-",VLOOKUP(A1423,'F03 inputs'!$AQ$8:$AV$3003,6))</f>
        <v>-</v>
      </c>
      <c r="F1423" s="32">
        <f>VLOOKUP(B1423,'F03 inputs'!$AW$9:$AZ$3003,3)</f>
        <v>3.7749020551453331E-6</v>
      </c>
      <c r="G1423" s="32">
        <f>VLOOKUP(B1423,'F03 inputs'!$AW$9:$AZ$3003,4)</f>
        <v>-5.8313718263730552E-6</v>
      </c>
      <c r="I1423" s="32">
        <f t="shared" si="132"/>
        <v>2.0425728382265848E-2</v>
      </c>
      <c r="J1423" s="32">
        <f t="shared" si="133"/>
        <v>7.6725728382265851E-2</v>
      </c>
      <c r="K1423" s="88">
        <f t="shared" si="134"/>
        <v>7.8197437731213126E-2</v>
      </c>
      <c r="M1423" s="32">
        <f t="shared" si="135"/>
        <v>2.1196653628449909E-2</v>
      </c>
      <c r="N1423" s="32">
        <f t="shared" si="136"/>
        <v>7.7496653628449902E-2</v>
      </c>
      <c r="O1423" s="43">
        <f t="shared" si="137"/>
        <v>7.8998086459352024E-2</v>
      </c>
      <c r="Q1423" s="78"/>
      <c r="R1423" s="75"/>
    </row>
    <row r="1424" spans="1:18" ht="12.6" customHeight="1">
      <c r="A1424" s="31">
        <v>40445</v>
      </c>
      <c r="B1424" s="64" t="s">
        <v>97</v>
      </c>
      <c r="C1424" s="90">
        <v>5.5899999999999998E-2</v>
      </c>
      <c r="D1424" s="44" t="str">
        <f>IF(MONTH(A1424)=MONTH(A1425),"-",VLOOKUP(A1424,'F03 inputs'!$AQ$8:$AV$3003,5))</f>
        <v>-</v>
      </c>
      <c r="E1424" s="44" t="str">
        <f>IF(MONTH(A1424)=MONTH(A1425),"-",VLOOKUP(A1424,'F03 inputs'!$AQ$8:$AV$3003,6))</f>
        <v>-</v>
      </c>
      <c r="F1424" s="32">
        <f>VLOOKUP(B1424,'F03 inputs'!$AW$9:$AZ$3003,3)</f>
        <v>3.7749020551453331E-6</v>
      </c>
      <c r="G1424" s="32">
        <f>VLOOKUP(B1424,'F03 inputs'!$AW$9:$AZ$3003,4)</f>
        <v>-5.8313718263730552E-6</v>
      </c>
      <c r="I1424" s="32">
        <f t="shared" si="132"/>
        <v>2.0429503284320992E-2</v>
      </c>
      <c r="J1424" s="32">
        <f t="shared" si="133"/>
        <v>7.632950328432099E-2</v>
      </c>
      <c r="K1424" s="88">
        <f t="shared" si="134"/>
        <v>7.7786051552229063E-2</v>
      </c>
      <c r="M1424" s="32">
        <f t="shared" si="135"/>
        <v>2.1190822256623536E-2</v>
      </c>
      <c r="N1424" s="32">
        <f t="shared" si="136"/>
        <v>7.7090822256623531E-2</v>
      </c>
      <c r="O1424" s="43">
        <f t="shared" si="137"/>
        <v>7.8576570975673832E-2</v>
      </c>
      <c r="Q1424" s="78"/>
      <c r="R1424" s="75"/>
    </row>
    <row r="1425" spans="1:18" ht="12.6" customHeight="1">
      <c r="A1425" s="31">
        <v>40448</v>
      </c>
      <c r="B1425" s="64" t="s">
        <v>97</v>
      </c>
      <c r="C1425" s="90">
        <v>5.67E-2</v>
      </c>
      <c r="D1425" s="44" t="str">
        <f>IF(MONTH(A1425)=MONTH(A1426),"-",VLOOKUP(A1425,'F03 inputs'!$AQ$8:$AV$3003,5))</f>
        <v>-</v>
      </c>
      <c r="E1425" s="44" t="str">
        <f>IF(MONTH(A1425)=MONTH(A1426),"-",VLOOKUP(A1425,'F03 inputs'!$AQ$8:$AV$3003,6))</f>
        <v>-</v>
      </c>
      <c r="F1425" s="32">
        <f>VLOOKUP(B1425,'F03 inputs'!$AW$9:$AZ$3003,3)</f>
        <v>3.7749020551453331E-6</v>
      </c>
      <c r="G1425" s="32">
        <f>VLOOKUP(B1425,'F03 inputs'!$AW$9:$AZ$3003,4)</f>
        <v>-5.8313718263730552E-6</v>
      </c>
      <c r="I1425" s="32">
        <f t="shared" si="132"/>
        <v>2.0433278186376136E-2</v>
      </c>
      <c r="J1425" s="32">
        <f t="shared" si="133"/>
        <v>7.7133278186376136E-2</v>
      </c>
      <c r="K1425" s="88">
        <f t="shared" si="134"/>
        <v>7.8620663837320359E-2</v>
      </c>
      <c r="M1425" s="32">
        <f t="shared" si="135"/>
        <v>2.1184990884797163E-2</v>
      </c>
      <c r="N1425" s="32">
        <f t="shared" si="136"/>
        <v>7.7884990884797167E-2</v>
      </c>
      <c r="O1425" s="43">
        <f t="shared" si="137"/>
        <v>7.940150883607866E-2</v>
      </c>
      <c r="Q1425" s="78"/>
      <c r="R1425" s="75"/>
    </row>
    <row r="1426" spans="1:18" ht="12.6" customHeight="1">
      <c r="A1426" s="31">
        <v>40449</v>
      </c>
      <c r="B1426" s="64" t="s">
        <v>97</v>
      </c>
      <c r="C1426" s="90">
        <v>5.6100000000000004E-2</v>
      </c>
      <c r="D1426" s="44" t="str">
        <f>IF(MONTH(A1426)=MONTH(A1427),"-",VLOOKUP(A1426,'F03 inputs'!$AQ$8:$AV$3003,5))</f>
        <v>-</v>
      </c>
      <c r="E1426" s="44" t="str">
        <f>IF(MONTH(A1426)=MONTH(A1427),"-",VLOOKUP(A1426,'F03 inputs'!$AQ$8:$AV$3003,6))</f>
        <v>-</v>
      </c>
      <c r="F1426" s="32">
        <f>VLOOKUP(B1426,'F03 inputs'!$AW$9:$AZ$3003,3)</f>
        <v>3.7749020551453331E-6</v>
      </c>
      <c r="G1426" s="32">
        <f>VLOOKUP(B1426,'F03 inputs'!$AW$9:$AZ$3003,4)</f>
        <v>-5.8313718263730552E-6</v>
      </c>
      <c r="I1426" s="32">
        <f t="shared" si="132"/>
        <v>2.043705308843128E-2</v>
      </c>
      <c r="J1426" s="32">
        <f t="shared" si="133"/>
        <v>7.6537053088431284E-2</v>
      </c>
      <c r="K1426" s="88">
        <f t="shared" si="134"/>
        <v>7.8001533212296748E-2</v>
      </c>
      <c r="M1426" s="32">
        <f t="shared" si="135"/>
        <v>2.117915951297079E-2</v>
      </c>
      <c r="N1426" s="32">
        <f t="shared" si="136"/>
        <v>7.7279159512970791E-2</v>
      </c>
      <c r="O1426" s="43">
        <f t="shared" si="137"/>
        <v>7.8772176636728419E-2</v>
      </c>
      <c r="Q1426" s="78"/>
      <c r="R1426" s="75"/>
    </row>
    <row r="1427" spans="1:18" ht="12.6" customHeight="1">
      <c r="A1427" s="31">
        <v>40450</v>
      </c>
      <c r="B1427" s="64" t="s">
        <v>97</v>
      </c>
      <c r="C1427" s="90">
        <v>5.595E-2</v>
      </c>
      <c r="D1427" s="44" t="str">
        <f>IF(MONTH(A1427)=MONTH(A1428),"-",VLOOKUP(A1427,'F03 inputs'!$AQ$8:$AV$3003,5))</f>
        <v>-</v>
      </c>
      <c r="E1427" s="44" t="str">
        <f>IF(MONTH(A1427)=MONTH(A1428),"-",VLOOKUP(A1427,'F03 inputs'!$AQ$8:$AV$3003,6))</f>
        <v>-</v>
      </c>
      <c r="F1427" s="32">
        <f>VLOOKUP(B1427,'F03 inputs'!$AW$9:$AZ$3003,3)</f>
        <v>3.7749020551453331E-6</v>
      </c>
      <c r="G1427" s="32">
        <f>VLOOKUP(B1427,'F03 inputs'!$AW$9:$AZ$3003,4)</f>
        <v>-5.8313718263730552E-6</v>
      </c>
      <c r="I1427" s="32">
        <f t="shared" si="132"/>
        <v>2.0440827990486424E-2</v>
      </c>
      <c r="J1427" s="32">
        <f t="shared" si="133"/>
        <v>7.6390827990486423E-2</v>
      </c>
      <c r="K1427" s="88">
        <f t="shared" si="134"/>
        <v>7.7849717640754434E-2</v>
      </c>
      <c r="M1427" s="32">
        <f t="shared" si="135"/>
        <v>2.1173328141144417E-2</v>
      </c>
      <c r="N1427" s="32">
        <f t="shared" si="136"/>
        <v>7.712332814114442E-2</v>
      </c>
      <c r="O1427" s="43">
        <f t="shared" si="137"/>
        <v>7.8610330077035995E-2</v>
      </c>
      <c r="Q1427" s="78"/>
      <c r="R1427" s="75"/>
    </row>
    <row r="1428" spans="1:18" ht="12.6" customHeight="1">
      <c r="A1428" s="31">
        <v>40451</v>
      </c>
      <c r="B1428" s="64" t="s">
        <v>97</v>
      </c>
      <c r="C1428" s="90">
        <v>5.5099999999999996E-2</v>
      </c>
      <c r="D1428" s="44">
        <f>IF(MONTH(A1428)=MONTH(A1429),"-",VLOOKUP(A1428,'F03 inputs'!$AQ$8:$AV$3003,5))</f>
        <v>2.0444602892541599E-2</v>
      </c>
      <c r="E1428" s="44">
        <f>IF(MONTH(A1428)=MONTH(A1429),"-",VLOOKUP(A1428,'F03 inputs'!$AQ$8:$AV$3003,6))</f>
        <v>2.1167496769318044E-2</v>
      </c>
      <c r="F1428" s="32">
        <f>VLOOKUP(B1428,'F03 inputs'!$AW$9:$AZ$3003,3)</f>
        <v>3.7749020551453331E-6</v>
      </c>
      <c r="G1428" s="32">
        <f>VLOOKUP(B1428,'F03 inputs'!$AW$9:$AZ$3003,4)</f>
        <v>-5.8313718263730552E-6</v>
      </c>
      <c r="I1428" s="32">
        <f t="shared" si="132"/>
        <v>2.0444602892541599E-2</v>
      </c>
      <c r="J1428" s="32">
        <f t="shared" si="133"/>
        <v>7.5544602892541599E-2</v>
      </c>
      <c r="K1428" s="88">
        <f t="shared" si="134"/>
        <v>7.697134964908936E-2</v>
      </c>
      <c r="M1428" s="32">
        <f t="shared" si="135"/>
        <v>2.1167496769318044E-2</v>
      </c>
      <c r="N1428" s="32">
        <f t="shared" si="136"/>
        <v>7.6267496769318044E-2</v>
      </c>
      <c r="O1428" s="43">
        <f t="shared" si="137"/>
        <v>7.7721679535182719E-2</v>
      </c>
      <c r="Q1428" s="78"/>
      <c r="R1428" s="75"/>
    </row>
    <row r="1429" spans="1:18" ht="12.6" customHeight="1">
      <c r="A1429" s="31">
        <v>40452</v>
      </c>
      <c r="B1429" s="64" t="s">
        <v>98</v>
      </c>
      <c r="C1429" s="90">
        <v>5.5999999999999994E-2</v>
      </c>
      <c r="D1429" s="44" t="str">
        <f>IF(MONTH(A1429)=MONTH(A1430),"-",VLOOKUP(A1429,'F03 inputs'!$AQ$8:$AV$3003,5))</f>
        <v>-</v>
      </c>
      <c r="E1429" s="44" t="str">
        <f>IF(MONTH(A1429)=MONTH(A1430),"-",VLOOKUP(A1429,'F03 inputs'!$AQ$8:$AV$3003,6))</f>
        <v>-</v>
      </c>
      <c r="F1429" s="32">
        <f>VLOOKUP(B1429,'F03 inputs'!$AW$9:$AZ$3003,3)</f>
        <v>-3.2205937722754908E-5</v>
      </c>
      <c r="G1429" s="32">
        <f>VLOOKUP(B1429,'F03 inputs'!$AW$9:$AZ$3003,4)</f>
        <v>-3.9561302452081198E-5</v>
      </c>
      <c r="I1429" s="32">
        <f t="shared" si="132"/>
        <v>2.0412396954818845E-2</v>
      </c>
      <c r="J1429" s="32">
        <f t="shared" si="133"/>
        <v>7.6412396954818843E-2</v>
      </c>
      <c r="K1429" s="88">
        <f t="shared" si="134"/>
        <v>7.7872110556914009E-2</v>
      </c>
      <c r="M1429" s="32">
        <f t="shared" si="135"/>
        <v>2.1127935466865963E-2</v>
      </c>
      <c r="N1429" s="32">
        <f t="shared" si="136"/>
        <v>7.7127935466865957E-2</v>
      </c>
      <c r="O1429" s="43">
        <f t="shared" si="137"/>
        <v>7.8615115074211372E-2</v>
      </c>
      <c r="Q1429" s="78"/>
      <c r="R1429" s="75"/>
    </row>
    <row r="1430" spans="1:18" ht="12.6" customHeight="1">
      <c r="A1430" s="31">
        <v>40456</v>
      </c>
      <c r="B1430" s="64" t="s">
        <v>98</v>
      </c>
      <c r="C1430" s="90">
        <v>5.5300000000000002E-2</v>
      </c>
      <c r="D1430" s="44" t="str">
        <f>IF(MONTH(A1430)=MONTH(A1431),"-",VLOOKUP(A1430,'F03 inputs'!$AQ$8:$AV$3003,5))</f>
        <v>-</v>
      </c>
      <c r="E1430" s="44" t="str">
        <f>IF(MONTH(A1430)=MONTH(A1431),"-",VLOOKUP(A1430,'F03 inputs'!$AQ$8:$AV$3003,6))</f>
        <v>-</v>
      </c>
      <c r="F1430" s="32">
        <f>VLOOKUP(B1430,'F03 inputs'!$AW$9:$AZ$3003,3)</f>
        <v>-3.2205937722754908E-5</v>
      </c>
      <c r="G1430" s="32">
        <f>VLOOKUP(B1430,'F03 inputs'!$AW$9:$AZ$3003,4)</f>
        <v>-3.9561302452081198E-5</v>
      </c>
      <c r="I1430" s="32">
        <f t="shared" si="132"/>
        <v>2.0380191017096091E-2</v>
      </c>
      <c r="J1430" s="32">
        <f t="shared" si="133"/>
        <v>7.5680191017096096E-2</v>
      </c>
      <c r="K1430" s="88">
        <f t="shared" si="134"/>
        <v>7.7112063845192091E-2</v>
      </c>
      <c r="M1430" s="32">
        <f t="shared" si="135"/>
        <v>2.1088374164413882E-2</v>
      </c>
      <c r="N1430" s="32">
        <f t="shared" si="136"/>
        <v>7.638837416441388E-2</v>
      </c>
      <c r="O1430" s="43">
        <f t="shared" si="137"/>
        <v>7.784717009128439E-2</v>
      </c>
      <c r="Q1430" s="78"/>
      <c r="R1430" s="75"/>
    </row>
    <row r="1431" spans="1:18" ht="12.6" customHeight="1">
      <c r="A1431" s="31">
        <v>40457</v>
      </c>
      <c r="B1431" s="64" t="s">
        <v>98</v>
      </c>
      <c r="C1431" s="90">
        <v>5.57E-2</v>
      </c>
      <c r="D1431" s="44" t="str">
        <f>IF(MONTH(A1431)=MONTH(A1432),"-",VLOOKUP(A1431,'F03 inputs'!$AQ$8:$AV$3003,5))</f>
        <v>-</v>
      </c>
      <c r="E1431" s="44" t="str">
        <f>IF(MONTH(A1431)=MONTH(A1432),"-",VLOOKUP(A1431,'F03 inputs'!$AQ$8:$AV$3003,6))</f>
        <v>-</v>
      </c>
      <c r="F1431" s="32">
        <f>VLOOKUP(B1431,'F03 inputs'!$AW$9:$AZ$3003,3)</f>
        <v>-3.2205937722754908E-5</v>
      </c>
      <c r="G1431" s="32">
        <f>VLOOKUP(B1431,'F03 inputs'!$AW$9:$AZ$3003,4)</f>
        <v>-3.9561302452081198E-5</v>
      </c>
      <c r="I1431" s="32">
        <f t="shared" si="132"/>
        <v>2.0347985079373337E-2</v>
      </c>
      <c r="J1431" s="32">
        <f t="shared" si="133"/>
        <v>7.604798507937334E-2</v>
      </c>
      <c r="K1431" s="88">
        <f t="shared" si="134"/>
        <v>7.7493809088031274E-2</v>
      </c>
      <c r="M1431" s="32">
        <f t="shared" si="135"/>
        <v>2.1048812861961801E-2</v>
      </c>
      <c r="N1431" s="32">
        <f t="shared" si="136"/>
        <v>7.6748812861961807E-2</v>
      </c>
      <c r="O1431" s="43">
        <f t="shared" si="137"/>
        <v>7.8221407930892051E-2</v>
      </c>
      <c r="Q1431" s="78"/>
      <c r="R1431" s="75"/>
    </row>
    <row r="1432" spans="1:18" ht="12.6" customHeight="1">
      <c r="A1432" s="31">
        <v>40458</v>
      </c>
      <c r="B1432" s="64" t="s">
        <v>98</v>
      </c>
      <c r="C1432" s="90">
        <v>5.6399999999999999E-2</v>
      </c>
      <c r="D1432" s="44" t="str">
        <f>IF(MONTH(A1432)=MONTH(A1433),"-",VLOOKUP(A1432,'F03 inputs'!$AQ$8:$AV$3003,5))</f>
        <v>-</v>
      </c>
      <c r="E1432" s="44" t="str">
        <f>IF(MONTH(A1432)=MONTH(A1433),"-",VLOOKUP(A1432,'F03 inputs'!$AQ$8:$AV$3003,6))</f>
        <v>-</v>
      </c>
      <c r="F1432" s="32">
        <f>VLOOKUP(B1432,'F03 inputs'!$AW$9:$AZ$3003,3)</f>
        <v>-3.2205937722754908E-5</v>
      </c>
      <c r="G1432" s="32">
        <f>VLOOKUP(B1432,'F03 inputs'!$AW$9:$AZ$3003,4)</f>
        <v>-3.9561302452081198E-5</v>
      </c>
      <c r="I1432" s="32">
        <f t="shared" si="132"/>
        <v>2.0315779141650583E-2</v>
      </c>
      <c r="J1432" s="32">
        <f t="shared" si="133"/>
        <v>7.6715779141650578E-2</v>
      </c>
      <c r="K1432" s="88">
        <f t="shared" si="134"/>
        <v>7.8187106833978115E-2</v>
      </c>
      <c r="M1432" s="32">
        <f t="shared" si="135"/>
        <v>2.1009251559509719E-2</v>
      </c>
      <c r="N1432" s="32">
        <f t="shared" si="136"/>
        <v>7.7409251559509715E-2</v>
      </c>
      <c r="O1432" s="43">
        <f t="shared" si="137"/>
        <v>7.8907299616260307E-2</v>
      </c>
      <c r="Q1432" s="78"/>
      <c r="R1432" s="75"/>
    </row>
    <row r="1433" spans="1:18" ht="12.6" customHeight="1">
      <c r="A1433" s="31">
        <v>40459</v>
      </c>
      <c r="B1433" s="64" t="s">
        <v>98</v>
      </c>
      <c r="C1433" s="90">
        <v>5.5999999999999994E-2</v>
      </c>
      <c r="D1433" s="44" t="str">
        <f>IF(MONTH(A1433)=MONTH(A1434),"-",VLOOKUP(A1433,'F03 inputs'!$AQ$8:$AV$3003,5))</f>
        <v>-</v>
      </c>
      <c r="E1433" s="44" t="str">
        <f>IF(MONTH(A1433)=MONTH(A1434),"-",VLOOKUP(A1433,'F03 inputs'!$AQ$8:$AV$3003,6))</f>
        <v>-</v>
      </c>
      <c r="F1433" s="32">
        <f>VLOOKUP(B1433,'F03 inputs'!$AW$9:$AZ$3003,3)</f>
        <v>-3.2205937722754908E-5</v>
      </c>
      <c r="G1433" s="32">
        <f>VLOOKUP(B1433,'F03 inputs'!$AW$9:$AZ$3003,4)</f>
        <v>-3.9561302452081198E-5</v>
      </c>
      <c r="I1433" s="32">
        <f t="shared" si="132"/>
        <v>2.0283573203927829E-2</v>
      </c>
      <c r="J1433" s="32">
        <f t="shared" si="133"/>
        <v>7.6283573203927826E-2</v>
      </c>
      <c r="K1433" s="88">
        <f t="shared" si="134"/>
        <v>7.7738369089117798E-2</v>
      </c>
      <c r="M1433" s="32">
        <f t="shared" si="135"/>
        <v>2.0969690257057638E-2</v>
      </c>
      <c r="N1433" s="32">
        <f t="shared" si="136"/>
        <v>7.6969690257057632E-2</v>
      </c>
      <c r="O1433" s="43">
        <f t="shared" si="137"/>
        <v>7.8450773561624665E-2</v>
      </c>
      <c r="Q1433" s="78"/>
      <c r="R1433" s="75"/>
    </row>
    <row r="1434" spans="1:18" ht="12.6" customHeight="1">
      <c r="A1434" s="31">
        <v>40462</v>
      </c>
      <c r="B1434" s="64" t="s">
        <v>98</v>
      </c>
      <c r="C1434" s="90">
        <v>5.6100000000000004E-2</v>
      </c>
      <c r="D1434" s="44" t="str">
        <f>IF(MONTH(A1434)=MONTH(A1435),"-",VLOOKUP(A1434,'F03 inputs'!$AQ$8:$AV$3003,5))</f>
        <v>-</v>
      </c>
      <c r="E1434" s="44" t="str">
        <f>IF(MONTH(A1434)=MONTH(A1435),"-",VLOOKUP(A1434,'F03 inputs'!$AQ$8:$AV$3003,6))</f>
        <v>-</v>
      </c>
      <c r="F1434" s="32">
        <f>VLOOKUP(B1434,'F03 inputs'!$AW$9:$AZ$3003,3)</f>
        <v>-3.2205937722754908E-5</v>
      </c>
      <c r="G1434" s="32">
        <f>VLOOKUP(B1434,'F03 inputs'!$AW$9:$AZ$3003,4)</f>
        <v>-3.9561302452081198E-5</v>
      </c>
      <c r="I1434" s="32">
        <f t="shared" si="132"/>
        <v>2.0251367266205075E-2</v>
      </c>
      <c r="J1434" s="32">
        <f t="shared" si="133"/>
        <v>7.6351367266205075E-2</v>
      </c>
      <c r="K1434" s="88">
        <f t="shared" si="134"/>
        <v>7.7808750087060119E-2</v>
      </c>
      <c r="M1434" s="32">
        <f t="shared" si="135"/>
        <v>2.0930128954605557E-2</v>
      </c>
      <c r="N1434" s="32">
        <f t="shared" si="136"/>
        <v>7.7030128954605565E-2</v>
      </c>
      <c r="O1434" s="43">
        <f t="shared" si="137"/>
        <v>7.8513539146296107E-2</v>
      </c>
      <c r="Q1434" s="78"/>
      <c r="R1434" s="75"/>
    </row>
    <row r="1435" spans="1:18" ht="12.6" customHeight="1">
      <c r="A1435" s="31">
        <v>40463</v>
      </c>
      <c r="B1435" s="64" t="s">
        <v>98</v>
      </c>
      <c r="C1435" s="90">
        <v>5.5849999999999997E-2</v>
      </c>
      <c r="D1435" s="44" t="str">
        <f>IF(MONTH(A1435)=MONTH(A1436),"-",VLOOKUP(A1435,'F03 inputs'!$AQ$8:$AV$3003,5))</f>
        <v>-</v>
      </c>
      <c r="E1435" s="44" t="str">
        <f>IF(MONTH(A1435)=MONTH(A1436),"-",VLOOKUP(A1435,'F03 inputs'!$AQ$8:$AV$3003,6))</f>
        <v>-</v>
      </c>
      <c r="F1435" s="32">
        <f>VLOOKUP(B1435,'F03 inputs'!$AW$9:$AZ$3003,3)</f>
        <v>-3.2205937722754908E-5</v>
      </c>
      <c r="G1435" s="32">
        <f>VLOOKUP(B1435,'F03 inputs'!$AW$9:$AZ$3003,4)</f>
        <v>-3.9561302452081198E-5</v>
      </c>
      <c r="I1435" s="32">
        <f t="shared" si="132"/>
        <v>2.0219161328482321E-2</v>
      </c>
      <c r="J1435" s="32">
        <f t="shared" si="133"/>
        <v>7.6069161328482321E-2</v>
      </c>
      <c r="K1435" s="88">
        <f t="shared" si="134"/>
        <v>7.7515790654787198E-2</v>
      </c>
      <c r="M1435" s="32">
        <f t="shared" si="135"/>
        <v>2.0890567652153476E-2</v>
      </c>
      <c r="N1435" s="32">
        <f t="shared" si="136"/>
        <v>7.674056765215348E-2</v>
      </c>
      <c r="O1435" s="43">
        <f t="shared" si="137"/>
        <v>7.8212846333046926E-2</v>
      </c>
      <c r="Q1435" s="78"/>
      <c r="R1435" s="75"/>
    </row>
    <row r="1436" spans="1:18" ht="12.6" customHeight="1">
      <c r="A1436" s="31">
        <v>40464</v>
      </c>
      <c r="B1436" s="64" t="s">
        <v>98</v>
      </c>
      <c r="C1436" s="90">
        <v>5.5999999999999994E-2</v>
      </c>
      <c r="D1436" s="44" t="str">
        <f>IF(MONTH(A1436)=MONTH(A1437),"-",VLOOKUP(A1436,'F03 inputs'!$AQ$8:$AV$3003,5))</f>
        <v>-</v>
      </c>
      <c r="E1436" s="44" t="str">
        <f>IF(MONTH(A1436)=MONTH(A1437),"-",VLOOKUP(A1436,'F03 inputs'!$AQ$8:$AV$3003,6))</f>
        <v>-</v>
      </c>
      <c r="F1436" s="32">
        <f>VLOOKUP(B1436,'F03 inputs'!$AW$9:$AZ$3003,3)</f>
        <v>-3.2205937722754908E-5</v>
      </c>
      <c r="G1436" s="32">
        <f>VLOOKUP(B1436,'F03 inputs'!$AW$9:$AZ$3003,4)</f>
        <v>-3.9561302452081198E-5</v>
      </c>
      <c r="I1436" s="32">
        <f t="shared" si="132"/>
        <v>2.0186955390759567E-2</v>
      </c>
      <c r="J1436" s="32">
        <f t="shared" si="133"/>
        <v>7.6186955390759564E-2</v>
      </c>
      <c r="K1436" s="88">
        <f t="shared" si="134"/>
        <v>7.7638068433688145E-2</v>
      </c>
      <c r="M1436" s="32">
        <f t="shared" si="135"/>
        <v>2.0851006349701395E-2</v>
      </c>
      <c r="N1436" s="32">
        <f t="shared" si="136"/>
        <v>7.6851006349701392E-2</v>
      </c>
      <c r="O1436" s="43">
        <f t="shared" si="137"/>
        <v>7.8327525643941742E-2</v>
      </c>
      <c r="Q1436" s="78"/>
      <c r="R1436" s="75"/>
    </row>
    <row r="1437" spans="1:18" ht="12.6" customHeight="1">
      <c r="A1437" s="31">
        <v>40465</v>
      </c>
      <c r="B1437" s="64" t="s">
        <v>98</v>
      </c>
      <c r="C1437" s="90">
        <v>5.5999999999999994E-2</v>
      </c>
      <c r="D1437" s="44" t="str">
        <f>IF(MONTH(A1437)=MONTH(A1438),"-",VLOOKUP(A1437,'F03 inputs'!$AQ$8:$AV$3003,5))</f>
        <v>-</v>
      </c>
      <c r="E1437" s="44" t="str">
        <f>IF(MONTH(A1437)=MONTH(A1438),"-",VLOOKUP(A1437,'F03 inputs'!$AQ$8:$AV$3003,6))</f>
        <v>-</v>
      </c>
      <c r="F1437" s="32">
        <f>VLOOKUP(B1437,'F03 inputs'!$AW$9:$AZ$3003,3)</f>
        <v>-3.2205937722754908E-5</v>
      </c>
      <c r="G1437" s="32">
        <f>VLOOKUP(B1437,'F03 inputs'!$AW$9:$AZ$3003,4)</f>
        <v>-3.9561302452081198E-5</v>
      </c>
      <c r="I1437" s="32">
        <f t="shared" si="132"/>
        <v>2.0154749453036813E-2</v>
      </c>
      <c r="J1437" s="32">
        <f t="shared" si="133"/>
        <v>7.615474945303681E-2</v>
      </c>
      <c r="K1437" s="88">
        <f t="shared" si="134"/>
        <v>7.7604635919100495E-2</v>
      </c>
      <c r="M1437" s="32">
        <f t="shared" si="135"/>
        <v>2.0811445047249313E-2</v>
      </c>
      <c r="N1437" s="32">
        <f t="shared" si="136"/>
        <v>7.6811445047249308E-2</v>
      </c>
      <c r="O1437" s="43">
        <f t="shared" si="137"/>
        <v>7.8286444569811042E-2</v>
      </c>
      <c r="Q1437" s="78"/>
      <c r="R1437" s="75"/>
    </row>
    <row r="1438" spans="1:18" ht="12.6" customHeight="1">
      <c r="A1438" s="31">
        <v>40466</v>
      </c>
      <c r="B1438" s="64" t="s">
        <v>98</v>
      </c>
      <c r="C1438" s="90">
        <v>5.6349999999999997E-2</v>
      </c>
      <c r="D1438" s="44" t="str">
        <f>IF(MONTH(A1438)=MONTH(A1439),"-",VLOOKUP(A1438,'F03 inputs'!$AQ$8:$AV$3003,5))</f>
        <v>-</v>
      </c>
      <c r="E1438" s="44" t="str">
        <f>IF(MONTH(A1438)=MONTH(A1439),"-",VLOOKUP(A1438,'F03 inputs'!$AQ$8:$AV$3003,6))</f>
        <v>-</v>
      </c>
      <c r="F1438" s="32">
        <f>VLOOKUP(B1438,'F03 inputs'!$AW$9:$AZ$3003,3)</f>
        <v>-3.2205937722754908E-5</v>
      </c>
      <c r="G1438" s="32">
        <f>VLOOKUP(B1438,'F03 inputs'!$AW$9:$AZ$3003,4)</f>
        <v>-3.9561302452081198E-5</v>
      </c>
      <c r="I1438" s="32">
        <f t="shared" si="132"/>
        <v>2.0122543515314058E-2</v>
      </c>
      <c r="J1438" s="32">
        <f t="shared" si="133"/>
        <v>7.6472543515314059E-2</v>
      </c>
      <c r="K1438" s="88">
        <f t="shared" si="134"/>
        <v>7.7934555993239396E-2</v>
      </c>
      <c r="M1438" s="32">
        <f t="shared" si="135"/>
        <v>2.0771883744797232E-2</v>
      </c>
      <c r="N1438" s="32">
        <f t="shared" si="136"/>
        <v>7.7121883744797226E-2</v>
      </c>
      <c r="O1438" s="43">
        <f t="shared" si="137"/>
        <v>7.8608829982883766E-2</v>
      </c>
      <c r="Q1438" s="78"/>
      <c r="R1438" s="75"/>
    </row>
    <row r="1439" spans="1:18" ht="12.6" customHeight="1">
      <c r="A1439" s="31">
        <v>40469</v>
      </c>
      <c r="B1439" s="64" t="s">
        <v>98</v>
      </c>
      <c r="C1439" s="90">
        <v>5.6899999999999992E-2</v>
      </c>
      <c r="D1439" s="44" t="str">
        <f>IF(MONTH(A1439)=MONTH(A1440),"-",VLOOKUP(A1439,'F03 inputs'!$AQ$8:$AV$3003,5))</f>
        <v>-</v>
      </c>
      <c r="E1439" s="44" t="str">
        <f>IF(MONTH(A1439)=MONTH(A1440),"-",VLOOKUP(A1439,'F03 inputs'!$AQ$8:$AV$3003,6))</f>
        <v>-</v>
      </c>
      <c r="F1439" s="32">
        <f>VLOOKUP(B1439,'F03 inputs'!$AW$9:$AZ$3003,3)</f>
        <v>-3.2205937722754908E-5</v>
      </c>
      <c r="G1439" s="32">
        <f>VLOOKUP(B1439,'F03 inputs'!$AW$9:$AZ$3003,4)</f>
        <v>-3.9561302452081198E-5</v>
      </c>
      <c r="I1439" s="32">
        <f t="shared" si="132"/>
        <v>2.0090337577591304E-2</v>
      </c>
      <c r="J1439" s="32">
        <f t="shared" si="133"/>
        <v>7.69903375775913E-2</v>
      </c>
      <c r="K1439" s="88">
        <f t="shared" si="134"/>
        <v>7.8472215597668926E-2</v>
      </c>
      <c r="M1439" s="32">
        <f t="shared" si="135"/>
        <v>2.0732322442345151E-2</v>
      </c>
      <c r="N1439" s="32">
        <f t="shared" si="136"/>
        <v>7.7632322442345136E-2</v>
      </c>
      <c r="O1439" s="43">
        <f t="shared" si="137"/>
        <v>7.9139016814293361E-2</v>
      </c>
      <c r="Q1439" s="78"/>
      <c r="R1439" s="75"/>
    </row>
    <row r="1440" spans="1:18" ht="12.6" customHeight="1">
      <c r="A1440" s="31">
        <v>40470</v>
      </c>
      <c r="B1440" s="64" t="s">
        <v>98</v>
      </c>
      <c r="C1440" s="90">
        <v>5.6850000000000005E-2</v>
      </c>
      <c r="D1440" s="44" t="str">
        <f>IF(MONTH(A1440)=MONTH(A1441),"-",VLOOKUP(A1440,'F03 inputs'!$AQ$8:$AV$3003,5))</f>
        <v>-</v>
      </c>
      <c r="E1440" s="44" t="str">
        <f>IF(MONTH(A1440)=MONTH(A1441),"-",VLOOKUP(A1440,'F03 inputs'!$AQ$8:$AV$3003,6))</f>
        <v>-</v>
      </c>
      <c r="F1440" s="32">
        <f>VLOOKUP(B1440,'F03 inputs'!$AW$9:$AZ$3003,3)</f>
        <v>-3.2205937722754908E-5</v>
      </c>
      <c r="G1440" s="32">
        <f>VLOOKUP(B1440,'F03 inputs'!$AW$9:$AZ$3003,4)</f>
        <v>-3.9561302452081198E-5</v>
      </c>
      <c r="I1440" s="32">
        <f t="shared" si="132"/>
        <v>2.005813163986855E-2</v>
      </c>
      <c r="J1440" s="32">
        <f t="shared" si="133"/>
        <v>7.6908131639868552E-2</v>
      </c>
      <c r="K1440" s="88">
        <f t="shared" si="134"/>
        <v>7.8386846817952716E-2</v>
      </c>
      <c r="M1440" s="32">
        <f t="shared" si="135"/>
        <v>2.069276113989307E-2</v>
      </c>
      <c r="N1440" s="32">
        <f t="shared" si="136"/>
        <v>7.7542761139893071E-2</v>
      </c>
      <c r="O1440" s="43">
        <f t="shared" si="137"/>
        <v>7.9045981091192763E-2</v>
      </c>
      <c r="Q1440" s="78"/>
      <c r="R1440" s="75"/>
    </row>
    <row r="1441" spans="1:18" ht="12.6" customHeight="1">
      <c r="A1441" s="31">
        <v>40471</v>
      </c>
      <c r="B1441" s="64" t="s">
        <v>98</v>
      </c>
      <c r="C1441" s="90">
        <v>5.6649999999999999E-2</v>
      </c>
      <c r="D1441" s="44" t="str">
        <f>IF(MONTH(A1441)=MONTH(A1442),"-",VLOOKUP(A1441,'F03 inputs'!$AQ$8:$AV$3003,5))</f>
        <v>-</v>
      </c>
      <c r="E1441" s="44" t="str">
        <f>IF(MONTH(A1441)=MONTH(A1442),"-",VLOOKUP(A1441,'F03 inputs'!$AQ$8:$AV$3003,6))</f>
        <v>-</v>
      </c>
      <c r="F1441" s="32">
        <f>VLOOKUP(B1441,'F03 inputs'!$AW$9:$AZ$3003,3)</f>
        <v>-3.2205937722754908E-5</v>
      </c>
      <c r="G1441" s="32">
        <f>VLOOKUP(B1441,'F03 inputs'!$AW$9:$AZ$3003,4)</f>
        <v>-3.9561302452081198E-5</v>
      </c>
      <c r="I1441" s="32">
        <f t="shared" si="132"/>
        <v>2.0025925702145796E-2</v>
      </c>
      <c r="J1441" s="32">
        <f t="shared" si="133"/>
        <v>7.6675925702145792E-2</v>
      </c>
      <c r="K1441" s="88">
        <f t="shared" si="134"/>
        <v>7.8145725097716223E-2</v>
      </c>
      <c r="M1441" s="32">
        <f t="shared" si="135"/>
        <v>2.0653199837440989E-2</v>
      </c>
      <c r="N1441" s="32">
        <f t="shared" si="136"/>
        <v>7.7303199837440995E-2</v>
      </c>
      <c r="O1441" s="43">
        <f t="shared" si="137"/>
        <v>7.8797146013717789E-2</v>
      </c>
      <c r="Q1441" s="78"/>
      <c r="R1441" s="75"/>
    </row>
    <row r="1442" spans="1:18" ht="12.6" customHeight="1">
      <c r="A1442" s="31">
        <v>40472</v>
      </c>
      <c r="B1442" s="64" t="s">
        <v>98</v>
      </c>
      <c r="C1442" s="90">
        <v>5.6749999999999995E-2</v>
      </c>
      <c r="D1442" s="44" t="str">
        <f>IF(MONTH(A1442)=MONTH(A1443),"-",VLOOKUP(A1442,'F03 inputs'!$AQ$8:$AV$3003,5))</f>
        <v>-</v>
      </c>
      <c r="E1442" s="44" t="str">
        <f>IF(MONTH(A1442)=MONTH(A1443),"-",VLOOKUP(A1442,'F03 inputs'!$AQ$8:$AV$3003,6))</f>
        <v>-</v>
      </c>
      <c r="F1442" s="32">
        <f>VLOOKUP(B1442,'F03 inputs'!$AW$9:$AZ$3003,3)</f>
        <v>-3.2205937722754908E-5</v>
      </c>
      <c r="G1442" s="32">
        <f>VLOOKUP(B1442,'F03 inputs'!$AW$9:$AZ$3003,4)</f>
        <v>-3.9561302452081198E-5</v>
      </c>
      <c r="I1442" s="32">
        <f t="shared" si="132"/>
        <v>1.9993719764423042E-2</v>
      </c>
      <c r="J1442" s="32">
        <f t="shared" si="133"/>
        <v>7.6743719764423041E-2</v>
      </c>
      <c r="K1442" s="88">
        <f t="shared" si="134"/>
        <v>7.8216119395243311E-2</v>
      </c>
      <c r="M1442" s="32">
        <f t="shared" si="135"/>
        <v>2.0613638534988907E-2</v>
      </c>
      <c r="N1442" s="32">
        <f t="shared" si="136"/>
        <v>7.7363638534988899E-2</v>
      </c>
      <c r="O1442" s="43">
        <f t="shared" si="137"/>
        <v>7.8859921676831979E-2</v>
      </c>
      <c r="Q1442" s="78"/>
      <c r="R1442" s="75"/>
    </row>
    <row r="1443" spans="1:18" ht="12.6" customHeight="1">
      <c r="A1443" s="31">
        <v>40473</v>
      </c>
      <c r="B1443" s="64" t="s">
        <v>98</v>
      </c>
      <c r="C1443" s="90">
        <v>5.6899999999999992E-2</v>
      </c>
      <c r="D1443" s="44" t="str">
        <f>IF(MONTH(A1443)=MONTH(A1444),"-",VLOOKUP(A1443,'F03 inputs'!$AQ$8:$AV$3003,5))</f>
        <v>-</v>
      </c>
      <c r="E1443" s="44" t="str">
        <f>IF(MONTH(A1443)=MONTH(A1444),"-",VLOOKUP(A1443,'F03 inputs'!$AQ$8:$AV$3003,6))</f>
        <v>-</v>
      </c>
      <c r="F1443" s="32">
        <f>VLOOKUP(B1443,'F03 inputs'!$AW$9:$AZ$3003,3)</f>
        <v>-3.2205937722754908E-5</v>
      </c>
      <c r="G1443" s="32">
        <f>VLOOKUP(B1443,'F03 inputs'!$AW$9:$AZ$3003,4)</f>
        <v>-3.9561302452081198E-5</v>
      </c>
      <c r="I1443" s="32">
        <f t="shared" si="132"/>
        <v>1.9961513826700288E-2</v>
      </c>
      <c r="J1443" s="32">
        <f t="shared" si="133"/>
        <v>7.6861513826700284E-2</v>
      </c>
      <c r="K1443" s="88">
        <f t="shared" si="134"/>
        <v>7.8338436903633291E-2</v>
      </c>
      <c r="M1443" s="32">
        <f t="shared" si="135"/>
        <v>2.0574077232536826E-2</v>
      </c>
      <c r="N1443" s="32">
        <f t="shared" si="136"/>
        <v>7.7474077232536825E-2</v>
      </c>
      <c r="O1443" s="43">
        <f t="shared" si="137"/>
        <v>7.8974635393295189E-2</v>
      </c>
      <c r="Q1443" s="78"/>
      <c r="R1443" s="75"/>
    </row>
    <row r="1444" spans="1:18" ht="12.6" customHeight="1">
      <c r="A1444" s="31">
        <v>40476</v>
      </c>
      <c r="B1444" s="64" t="s">
        <v>98</v>
      </c>
      <c r="C1444" s="90">
        <v>5.7300000000000004E-2</v>
      </c>
      <c r="D1444" s="44" t="str">
        <f>IF(MONTH(A1444)=MONTH(A1445),"-",VLOOKUP(A1444,'F03 inputs'!$AQ$8:$AV$3003,5))</f>
        <v>-</v>
      </c>
      <c r="E1444" s="44" t="str">
        <f>IF(MONTH(A1444)=MONTH(A1445),"-",VLOOKUP(A1444,'F03 inputs'!$AQ$8:$AV$3003,6))</f>
        <v>-</v>
      </c>
      <c r="F1444" s="32">
        <f>VLOOKUP(B1444,'F03 inputs'!$AW$9:$AZ$3003,3)</f>
        <v>-3.2205937722754908E-5</v>
      </c>
      <c r="G1444" s="32">
        <f>VLOOKUP(B1444,'F03 inputs'!$AW$9:$AZ$3003,4)</f>
        <v>-3.9561302452081198E-5</v>
      </c>
      <c r="I1444" s="32">
        <f t="shared" si="132"/>
        <v>1.9929307888977534E-2</v>
      </c>
      <c r="J1444" s="32">
        <f t="shared" si="133"/>
        <v>7.7229307888977541E-2</v>
      </c>
      <c r="K1444" s="88">
        <f t="shared" si="134"/>
        <v>7.8720399388229945E-2</v>
      </c>
      <c r="M1444" s="32">
        <f t="shared" si="135"/>
        <v>2.0534515930084745E-2</v>
      </c>
      <c r="N1444" s="32">
        <f t="shared" si="136"/>
        <v>7.7834515930084752E-2</v>
      </c>
      <c r="O1444" s="43">
        <f t="shared" si="137"/>
        <v>7.9349068897602182E-2</v>
      </c>
      <c r="Q1444" s="78"/>
      <c r="R1444" s="75"/>
    </row>
    <row r="1445" spans="1:18" ht="12.6" customHeight="1">
      <c r="A1445" s="31">
        <v>40477</v>
      </c>
      <c r="B1445" s="64" t="s">
        <v>98</v>
      </c>
      <c r="C1445" s="90">
        <v>5.7099999999999998E-2</v>
      </c>
      <c r="D1445" s="44" t="str">
        <f>IF(MONTH(A1445)=MONTH(A1446),"-",VLOOKUP(A1445,'F03 inputs'!$AQ$8:$AV$3003,5))</f>
        <v>-</v>
      </c>
      <c r="E1445" s="44" t="str">
        <f>IF(MONTH(A1445)=MONTH(A1446),"-",VLOOKUP(A1445,'F03 inputs'!$AQ$8:$AV$3003,6))</f>
        <v>-</v>
      </c>
      <c r="F1445" s="32">
        <f>VLOOKUP(B1445,'F03 inputs'!$AW$9:$AZ$3003,3)</f>
        <v>-3.2205937722754908E-5</v>
      </c>
      <c r="G1445" s="32">
        <f>VLOOKUP(B1445,'F03 inputs'!$AW$9:$AZ$3003,4)</f>
        <v>-3.9561302452081198E-5</v>
      </c>
      <c r="I1445" s="32">
        <f t="shared" si="132"/>
        <v>1.989710195125478E-2</v>
      </c>
      <c r="J1445" s="32">
        <f t="shared" si="133"/>
        <v>7.6997101951254782E-2</v>
      </c>
      <c r="K1445" s="88">
        <f t="shared" si="134"/>
        <v>7.8479240378477977E-2</v>
      </c>
      <c r="M1445" s="32">
        <f t="shared" si="135"/>
        <v>2.0494954627632664E-2</v>
      </c>
      <c r="N1445" s="32">
        <f t="shared" si="136"/>
        <v>7.7594954627632662E-2</v>
      </c>
      <c r="O1445" s="43">
        <f t="shared" si="137"/>
        <v>7.9100198873548466E-2</v>
      </c>
      <c r="Q1445" s="78"/>
      <c r="R1445" s="75"/>
    </row>
    <row r="1446" spans="1:18" ht="12.6" customHeight="1">
      <c r="A1446" s="31">
        <v>40478</v>
      </c>
      <c r="B1446" s="64" t="s">
        <v>98</v>
      </c>
      <c r="C1446" s="90">
        <v>5.7050000000000003E-2</v>
      </c>
      <c r="D1446" s="44" t="str">
        <f>IF(MONTH(A1446)=MONTH(A1447),"-",VLOOKUP(A1446,'F03 inputs'!$AQ$8:$AV$3003,5))</f>
        <v>-</v>
      </c>
      <c r="E1446" s="44" t="str">
        <f>IF(MONTH(A1446)=MONTH(A1447),"-",VLOOKUP(A1446,'F03 inputs'!$AQ$8:$AV$3003,6))</f>
        <v>-</v>
      </c>
      <c r="F1446" s="32">
        <f>VLOOKUP(B1446,'F03 inputs'!$AW$9:$AZ$3003,3)</f>
        <v>-3.2205937722754908E-5</v>
      </c>
      <c r="G1446" s="32">
        <f>VLOOKUP(B1446,'F03 inputs'!$AW$9:$AZ$3003,4)</f>
        <v>-3.9561302452081198E-5</v>
      </c>
      <c r="I1446" s="32">
        <f t="shared" si="132"/>
        <v>1.9864896013532026E-2</v>
      </c>
      <c r="J1446" s="32">
        <f t="shared" si="133"/>
        <v>7.6914896013532033E-2</v>
      </c>
      <c r="K1446" s="88">
        <f t="shared" si="134"/>
        <v>7.8393871320725284E-2</v>
      </c>
      <c r="M1446" s="32">
        <f t="shared" si="135"/>
        <v>2.0455393325180583E-2</v>
      </c>
      <c r="N1446" s="32">
        <f t="shared" si="136"/>
        <v>7.7505393325180583E-2</v>
      </c>
      <c r="O1446" s="43">
        <f t="shared" si="137"/>
        <v>7.9007164823803544E-2</v>
      </c>
      <c r="Q1446" s="78"/>
      <c r="R1446" s="75"/>
    </row>
    <row r="1447" spans="1:18" ht="12.6" customHeight="1">
      <c r="A1447" s="31">
        <v>40479</v>
      </c>
      <c r="B1447" s="64" t="s">
        <v>98</v>
      </c>
      <c r="C1447" s="90">
        <v>5.7099999999999998E-2</v>
      </c>
      <c r="D1447" s="44" t="str">
        <f>IF(MONTH(A1447)=MONTH(A1448),"-",VLOOKUP(A1447,'F03 inputs'!$AQ$8:$AV$3003,5))</f>
        <v>-</v>
      </c>
      <c r="E1447" s="44" t="str">
        <f>IF(MONTH(A1447)=MONTH(A1448),"-",VLOOKUP(A1447,'F03 inputs'!$AQ$8:$AV$3003,6))</f>
        <v>-</v>
      </c>
      <c r="F1447" s="32">
        <f>VLOOKUP(B1447,'F03 inputs'!$AW$9:$AZ$3003,3)</f>
        <v>-3.2205937722754908E-5</v>
      </c>
      <c r="G1447" s="32">
        <f>VLOOKUP(B1447,'F03 inputs'!$AW$9:$AZ$3003,4)</f>
        <v>-3.9561302452081198E-5</v>
      </c>
      <c r="I1447" s="32">
        <f t="shared" si="132"/>
        <v>1.9832690075809272E-2</v>
      </c>
      <c r="J1447" s="32">
        <f t="shared" si="133"/>
        <v>7.6932690075809274E-2</v>
      </c>
      <c r="K1447" s="88">
        <f t="shared" si="134"/>
        <v>7.8412349776384227E-2</v>
      </c>
      <c r="M1447" s="32">
        <f t="shared" si="135"/>
        <v>2.0415832022728501E-2</v>
      </c>
      <c r="N1447" s="32">
        <f t="shared" si="136"/>
        <v>7.7515832022728492E-2</v>
      </c>
      <c r="O1447" s="43">
        <f t="shared" si="137"/>
        <v>7.901800807627235E-2</v>
      </c>
      <c r="Q1447" s="78"/>
      <c r="R1447" s="75"/>
    </row>
    <row r="1448" spans="1:18" ht="12.6" customHeight="1">
      <c r="A1448" s="31">
        <v>40480</v>
      </c>
      <c r="B1448" s="64" t="s">
        <v>98</v>
      </c>
      <c r="C1448" s="90">
        <v>5.7149999999999999E-2</v>
      </c>
      <c r="D1448" s="44">
        <f>IF(MONTH(A1448)=MONTH(A1449),"-",VLOOKUP(A1448,'F03 inputs'!$AQ$8:$AV$3003,5))</f>
        <v>1.9800484138086501E-2</v>
      </c>
      <c r="E1448" s="44">
        <f>IF(MONTH(A1448)=MONTH(A1449),"-",VLOOKUP(A1448,'F03 inputs'!$AQ$8:$AV$3003,6))</f>
        <v>2.037627072027642E-2</v>
      </c>
      <c r="F1448" s="32">
        <f>VLOOKUP(B1448,'F03 inputs'!$AW$9:$AZ$3003,3)</f>
        <v>-3.2205937722754908E-5</v>
      </c>
      <c r="G1448" s="32">
        <f>VLOOKUP(B1448,'F03 inputs'!$AW$9:$AZ$3003,4)</f>
        <v>-3.9561302452081198E-5</v>
      </c>
      <c r="I1448" s="32">
        <f t="shared" si="132"/>
        <v>1.9800484138086501E-2</v>
      </c>
      <c r="J1448" s="32">
        <f t="shared" si="133"/>
        <v>7.69504841380865E-2</v>
      </c>
      <c r="K1448" s="88">
        <f t="shared" si="134"/>
        <v>7.8430828390358087E-2</v>
      </c>
      <c r="M1448" s="32">
        <f t="shared" si="135"/>
        <v>2.037627072027642E-2</v>
      </c>
      <c r="N1448" s="32">
        <f t="shared" si="136"/>
        <v>7.7526270720276416E-2</v>
      </c>
      <c r="O1448" s="43">
        <f t="shared" si="137"/>
        <v>7.9028851383225129E-2</v>
      </c>
      <c r="Q1448" s="78"/>
      <c r="R1448" s="75"/>
    </row>
    <row r="1449" spans="1:18" ht="12.6" customHeight="1">
      <c r="A1449" s="31">
        <v>40483</v>
      </c>
      <c r="B1449" s="64" t="s">
        <v>99</v>
      </c>
      <c r="C1449" s="90">
        <v>5.7450000000000001E-2</v>
      </c>
      <c r="D1449" s="44" t="str">
        <f>IF(MONTH(A1449)=MONTH(A1450),"-",VLOOKUP(A1449,'F03 inputs'!$AQ$8:$AV$3003,5))</f>
        <v>-</v>
      </c>
      <c r="E1449" s="44" t="str">
        <f>IF(MONTH(A1449)=MONTH(A1450),"-",VLOOKUP(A1449,'F03 inputs'!$AQ$8:$AV$3003,6))</f>
        <v>-</v>
      </c>
      <c r="F1449" s="32">
        <f>VLOOKUP(B1449,'F03 inputs'!$AW$9:$AZ$3003,3)</f>
        <v>-3.9642433331372762E-5</v>
      </c>
      <c r="G1449" s="32">
        <f>VLOOKUP(B1449,'F03 inputs'!$AW$9:$AZ$3003,4)</f>
        <v>-4.6979618751358098E-5</v>
      </c>
      <c r="I1449" s="32">
        <f t="shared" si="132"/>
        <v>1.9760841704755127E-2</v>
      </c>
      <c r="J1449" s="32">
        <f t="shared" si="133"/>
        <v>7.7210841704755132E-2</v>
      </c>
      <c r="K1449" s="88">
        <f t="shared" si="134"/>
        <v>7.8701220223944324E-2</v>
      </c>
      <c r="M1449" s="32">
        <f t="shared" si="135"/>
        <v>2.0329291101525062E-2</v>
      </c>
      <c r="N1449" s="32">
        <f t="shared" si="136"/>
        <v>7.7779291101525067E-2</v>
      </c>
      <c r="O1449" s="43">
        <f t="shared" si="137"/>
        <v>7.9291695632589088E-2</v>
      </c>
      <c r="Q1449" s="78"/>
      <c r="R1449" s="75"/>
    </row>
    <row r="1450" spans="1:18" ht="12.6" customHeight="1">
      <c r="A1450" s="31">
        <v>40484</v>
      </c>
      <c r="B1450" s="64" t="s">
        <v>99</v>
      </c>
      <c r="C1450" s="90">
        <v>5.7800000000000004E-2</v>
      </c>
      <c r="D1450" s="44" t="str">
        <f>IF(MONTH(A1450)=MONTH(A1451),"-",VLOOKUP(A1450,'F03 inputs'!$AQ$8:$AV$3003,5))</f>
        <v>-</v>
      </c>
      <c r="E1450" s="44" t="str">
        <f>IF(MONTH(A1450)=MONTH(A1451),"-",VLOOKUP(A1450,'F03 inputs'!$AQ$8:$AV$3003,6))</f>
        <v>-</v>
      </c>
      <c r="F1450" s="32">
        <f>VLOOKUP(B1450,'F03 inputs'!$AW$9:$AZ$3003,3)</f>
        <v>-3.9642433331372762E-5</v>
      </c>
      <c r="G1450" s="32">
        <f>VLOOKUP(B1450,'F03 inputs'!$AW$9:$AZ$3003,4)</f>
        <v>-4.6979618751358098E-5</v>
      </c>
      <c r="I1450" s="32">
        <f t="shared" si="132"/>
        <v>1.9721199271423753E-2</v>
      </c>
      <c r="J1450" s="32">
        <f t="shared" si="133"/>
        <v>7.7521199271423757E-2</v>
      </c>
      <c r="K1450" s="88">
        <f t="shared" si="134"/>
        <v>7.9023583355543714E-2</v>
      </c>
      <c r="M1450" s="32">
        <f t="shared" si="135"/>
        <v>2.0282311482773704E-2</v>
      </c>
      <c r="N1450" s="32">
        <f t="shared" si="136"/>
        <v>7.8082311482773711E-2</v>
      </c>
      <c r="O1450" s="43">
        <f t="shared" si="137"/>
        <v>7.9606523324396772E-2</v>
      </c>
      <c r="Q1450" s="78"/>
      <c r="R1450" s="75"/>
    </row>
    <row r="1451" spans="1:18" ht="12.6" customHeight="1">
      <c r="A1451" s="31">
        <v>40485</v>
      </c>
      <c r="B1451" s="64" t="s">
        <v>99</v>
      </c>
      <c r="C1451" s="90">
        <v>5.7800000000000004E-2</v>
      </c>
      <c r="D1451" s="44" t="str">
        <f>IF(MONTH(A1451)=MONTH(A1452),"-",VLOOKUP(A1451,'F03 inputs'!$AQ$8:$AV$3003,5))</f>
        <v>-</v>
      </c>
      <c r="E1451" s="44" t="str">
        <f>IF(MONTH(A1451)=MONTH(A1452),"-",VLOOKUP(A1451,'F03 inputs'!$AQ$8:$AV$3003,6))</f>
        <v>-</v>
      </c>
      <c r="F1451" s="32">
        <f>VLOOKUP(B1451,'F03 inputs'!$AW$9:$AZ$3003,3)</f>
        <v>-3.9642433331372762E-5</v>
      </c>
      <c r="G1451" s="32">
        <f>VLOOKUP(B1451,'F03 inputs'!$AW$9:$AZ$3003,4)</f>
        <v>-4.6979618751358098E-5</v>
      </c>
      <c r="I1451" s="32">
        <f t="shared" si="132"/>
        <v>1.968155683809238E-2</v>
      </c>
      <c r="J1451" s="32">
        <f t="shared" si="133"/>
        <v>7.748155683809238E-2</v>
      </c>
      <c r="K1451" s="88">
        <f t="shared" si="134"/>
        <v>7.8982404750605806E-2</v>
      </c>
      <c r="M1451" s="32">
        <f t="shared" si="135"/>
        <v>2.0235331864022345E-2</v>
      </c>
      <c r="N1451" s="32">
        <f t="shared" si="136"/>
        <v>7.8035331864022353E-2</v>
      </c>
      <c r="O1451" s="43">
        <f t="shared" si="137"/>
        <v>7.9557710118804303E-2</v>
      </c>
      <c r="Q1451" s="78"/>
      <c r="R1451" s="75"/>
    </row>
    <row r="1452" spans="1:18" ht="12.6" customHeight="1">
      <c r="A1452" s="31">
        <v>40486</v>
      </c>
      <c r="B1452" s="64" t="s">
        <v>99</v>
      </c>
      <c r="C1452" s="90">
        <v>5.7599999999999998E-2</v>
      </c>
      <c r="D1452" s="44" t="str">
        <f>IF(MONTH(A1452)=MONTH(A1453),"-",VLOOKUP(A1452,'F03 inputs'!$AQ$8:$AV$3003,5))</f>
        <v>-</v>
      </c>
      <c r="E1452" s="44" t="str">
        <f>IF(MONTH(A1452)=MONTH(A1453),"-",VLOOKUP(A1452,'F03 inputs'!$AQ$8:$AV$3003,6))</f>
        <v>-</v>
      </c>
      <c r="F1452" s="32">
        <f>VLOOKUP(B1452,'F03 inputs'!$AW$9:$AZ$3003,3)</f>
        <v>-3.9642433331372762E-5</v>
      </c>
      <c r="G1452" s="32">
        <f>VLOOKUP(B1452,'F03 inputs'!$AW$9:$AZ$3003,4)</f>
        <v>-4.6979618751358098E-5</v>
      </c>
      <c r="I1452" s="32">
        <f t="shared" si="132"/>
        <v>1.9641914404761006E-2</v>
      </c>
      <c r="J1452" s="32">
        <f t="shared" si="133"/>
        <v>7.7241914404760997E-2</v>
      </c>
      <c r="K1452" s="88">
        <f t="shared" si="134"/>
        <v>7.8733492739989197E-2</v>
      </c>
      <c r="M1452" s="32">
        <f t="shared" si="135"/>
        <v>2.0188352245270987E-2</v>
      </c>
      <c r="N1452" s="32">
        <f t="shared" si="136"/>
        <v>7.7788352245270989E-2</v>
      </c>
      <c r="O1452" s="43">
        <f t="shared" si="137"/>
        <v>7.9301109181529661E-2</v>
      </c>
      <c r="Q1452" s="78"/>
      <c r="R1452" s="75"/>
    </row>
    <row r="1453" spans="1:18" ht="12.6" customHeight="1">
      <c r="A1453" s="31">
        <v>40487</v>
      </c>
      <c r="B1453" s="64" t="s">
        <v>99</v>
      </c>
      <c r="C1453" s="90">
        <v>5.79E-2</v>
      </c>
      <c r="D1453" s="44" t="str">
        <f>IF(MONTH(A1453)=MONTH(A1454),"-",VLOOKUP(A1453,'F03 inputs'!$AQ$8:$AV$3003,5))</f>
        <v>-</v>
      </c>
      <c r="E1453" s="44" t="str">
        <f>IF(MONTH(A1453)=MONTH(A1454),"-",VLOOKUP(A1453,'F03 inputs'!$AQ$8:$AV$3003,6))</f>
        <v>-</v>
      </c>
      <c r="F1453" s="32">
        <f>VLOOKUP(B1453,'F03 inputs'!$AW$9:$AZ$3003,3)</f>
        <v>-3.9642433331372762E-5</v>
      </c>
      <c r="G1453" s="32">
        <f>VLOOKUP(B1453,'F03 inputs'!$AW$9:$AZ$3003,4)</f>
        <v>-4.6979618751358098E-5</v>
      </c>
      <c r="I1453" s="32">
        <f t="shared" si="132"/>
        <v>1.9602271971429632E-2</v>
      </c>
      <c r="J1453" s="32">
        <f t="shared" si="133"/>
        <v>7.7502271971429629E-2</v>
      </c>
      <c r="K1453" s="88">
        <f t="shared" si="134"/>
        <v>7.9003922511613256E-2</v>
      </c>
      <c r="M1453" s="32">
        <f t="shared" si="135"/>
        <v>2.0141372626519629E-2</v>
      </c>
      <c r="N1453" s="32">
        <f t="shared" si="136"/>
        <v>7.8041372626519626E-2</v>
      </c>
      <c r="O1453" s="43">
        <f t="shared" si="137"/>
        <v>7.9563986586877578E-2</v>
      </c>
      <c r="Q1453" s="78"/>
      <c r="R1453" s="75"/>
    </row>
    <row r="1454" spans="1:18" ht="12.6" customHeight="1">
      <c r="A1454" s="31">
        <v>40490</v>
      </c>
      <c r="B1454" s="64" t="s">
        <v>99</v>
      </c>
      <c r="C1454" s="90">
        <v>5.8250000000000003E-2</v>
      </c>
      <c r="D1454" s="44" t="str">
        <f>IF(MONTH(A1454)=MONTH(A1455),"-",VLOOKUP(A1454,'F03 inputs'!$AQ$8:$AV$3003,5))</f>
        <v>-</v>
      </c>
      <c r="E1454" s="44" t="str">
        <f>IF(MONTH(A1454)=MONTH(A1455),"-",VLOOKUP(A1454,'F03 inputs'!$AQ$8:$AV$3003,6))</f>
        <v>-</v>
      </c>
      <c r="F1454" s="32">
        <f>VLOOKUP(B1454,'F03 inputs'!$AW$9:$AZ$3003,3)</f>
        <v>-3.9642433331372762E-5</v>
      </c>
      <c r="G1454" s="32">
        <f>VLOOKUP(B1454,'F03 inputs'!$AW$9:$AZ$3003,4)</f>
        <v>-4.6979618751358098E-5</v>
      </c>
      <c r="I1454" s="32">
        <f t="shared" si="132"/>
        <v>1.9562629538098258E-2</v>
      </c>
      <c r="J1454" s="32">
        <f t="shared" si="133"/>
        <v>7.7812629538098255E-2</v>
      </c>
      <c r="K1454" s="88">
        <f t="shared" si="134"/>
        <v>7.9326330867006689E-2</v>
      </c>
      <c r="M1454" s="32">
        <f t="shared" si="135"/>
        <v>2.0094393007768271E-2</v>
      </c>
      <c r="N1454" s="32">
        <f t="shared" si="136"/>
        <v>7.834439300776827E-2</v>
      </c>
      <c r="O1454" s="43">
        <f t="shared" si="137"/>
        <v>7.9878853986707021E-2</v>
      </c>
      <c r="Q1454" s="78"/>
      <c r="R1454" s="75"/>
    </row>
    <row r="1455" spans="1:18" ht="12.6" customHeight="1">
      <c r="A1455" s="31">
        <v>40491</v>
      </c>
      <c r="B1455" s="64" t="s">
        <v>99</v>
      </c>
      <c r="C1455" s="90">
        <v>5.8550000000000005E-2</v>
      </c>
      <c r="D1455" s="44" t="str">
        <f>IF(MONTH(A1455)=MONTH(A1456),"-",VLOOKUP(A1455,'F03 inputs'!$AQ$8:$AV$3003,5))</f>
        <v>-</v>
      </c>
      <c r="E1455" s="44" t="str">
        <f>IF(MONTH(A1455)=MONTH(A1456),"-",VLOOKUP(A1455,'F03 inputs'!$AQ$8:$AV$3003,6))</f>
        <v>-</v>
      </c>
      <c r="F1455" s="32">
        <f>VLOOKUP(B1455,'F03 inputs'!$AW$9:$AZ$3003,3)</f>
        <v>-3.9642433331372762E-5</v>
      </c>
      <c r="G1455" s="32">
        <f>VLOOKUP(B1455,'F03 inputs'!$AW$9:$AZ$3003,4)</f>
        <v>-4.6979618751358098E-5</v>
      </c>
      <c r="I1455" s="32">
        <f t="shared" si="132"/>
        <v>1.9522987104766885E-2</v>
      </c>
      <c r="J1455" s="32">
        <f t="shared" si="133"/>
        <v>7.8072987104766886E-2</v>
      </c>
      <c r="K1455" s="88">
        <f t="shared" si="134"/>
        <v>7.9596834933632232E-2</v>
      </c>
      <c r="M1455" s="32">
        <f t="shared" si="135"/>
        <v>2.0047413389016912E-2</v>
      </c>
      <c r="N1455" s="32">
        <f t="shared" si="136"/>
        <v>7.8597413389016921E-2</v>
      </c>
      <c r="O1455" s="43">
        <f t="shared" si="137"/>
        <v>8.0141801736878016E-2</v>
      </c>
      <c r="Q1455" s="78"/>
      <c r="R1455" s="75"/>
    </row>
    <row r="1456" spans="1:18" ht="12.6" customHeight="1">
      <c r="A1456" s="31">
        <v>40492</v>
      </c>
      <c r="B1456" s="64" t="s">
        <v>99</v>
      </c>
      <c r="C1456" s="90">
        <v>5.9350000000000007E-2</v>
      </c>
      <c r="D1456" s="44" t="str">
        <f>IF(MONTH(A1456)=MONTH(A1457),"-",VLOOKUP(A1456,'F03 inputs'!$AQ$8:$AV$3003,5))</f>
        <v>-</v>
      </c>
      <c r="E1456" s="44" t="str">
        <f>IF(MONTH(A1456)=MONTH(A1457),"-",VLOOKUP(A1456,'F03 inputs'!$AQ$8:$AV$3003,6))</f>
        <v>-</v>
      </c>
      <c r="F1456" s="32">
        <f>VLOOKUP(B1456,'F03 inputs'!$AW$9:$AZ$3003,3)</f>
        <v>-3.9642433331372762E-5</v>
      </c>
      <c r="G1456" s="32">
        <f>VLOOKUP(B1456,'F03 inputs'!$AW$9:$AZ$3003,4)</f>
        <v>-4.6979618751358098E-5</v>
      </c>
      <c r="I1456" s="32">
        <f t="shared" si="132"/>
        <v>1.9483344671435511E-2</v>
      </c>
      <c r="J1456" s="32">
        <f t="shared" si="133"/>
        <v>7.8833344671435518E-2</v>
      </c>
      <c r="K1456" s="88">
        <f t="shared" si="134"/>
        <v>8.0387018729456639E-2</v>
      </c>
      <c r="M1456" s="32">
        <f t="shared" si="135"/>
        <v>2.0000433770265554E-2</v>
      </c>
      <c r="N1456" s="32">
        <f t="shared" si="136"/>
        <v>7.9350433770265558E-2</v>
      </c>
      <c r="O1456" s="43">
        <f t="shared" si="137"/>
        <v>8.0924556605147968E-2</v>
      </c>
      <c r="Q1456" s="78"/>
      <c r="R1456" s="75"/>
    </row>
    <row r="1457" spans="1:18" ht="12.6" customHeight="1">
      <c r="A1457" s="31">
        <v>40493</v>
      </c>
      <c r="B1457" s="64" t="s">
        <v>99</v>
      </c>
      <c r="C1457" s="90">
        <v>5.9050000000000005E-2</v>
      </c>
      <c r="D1457" s="44" t="str">
        <f>IF(MONTH(A1457)=MONTH(A1458),"-",VLOOKUP(A1457,'F03 inputs'!$AQ$8:$AV$3003,5))</f>
        <v>-</v>
      </c>
      <c r="E1457" s="44" t="str">
        <f>IF(MONTH(A1457)=MONTH(A1458),"-",VLOOKUP(A1457,'F03 inputs'!$AQ$8:$AV$3003,6))</f>
        <v>-</v>
      </c>
      <c r="F1457" s="32">
        <f>VLOOKUP(B1457,'F03 inputs'!$AW$9:$AZ$3003,3)</f>
        <v>-3.9642433331372762E-5</v>
      </c>
      <c r="G1457" s="32">
        <f>VLOOKUP(B1457,'F03 inputs'!$AW$9:$AZ$3003,4)</f>
        <v>-4.6979618751358098E-5</v>
      </c>
      <c r="I1457" s="32">
        <f t="shared" si="132"/>
        <v>1.9443702238104137E-2</v>
      </c>
      <c r="J1457" s="32">
        <f t="shared" si="133"/>
        <v>7.8493702238104146E-2</v>
      </c>
      <c r="K1457" s="88">
        <f t="shared" si="134"/>
        <v>8.0034017560865145E-2</v>
      </c>
      <c r="M1457" s="32">
        <f t="shared" si="135"/>
        <v>1.9953454151514196E-2</v>
      </c>
      <c r="N1457" s="32">
        <f t="shared" si="136"/>
        <v>7.9003454151514205E-2</v>
      </c>
      <c r="O1457" s="43">
        <f t="shared" si="137"/>
        <v>8.0563840593481872E-2</v>
      </c>
      <c r="Q1457" s="78"/>
      <c r="R1457" s="75"/>
    </row>
    <row r="1458" spans="1:18" ht="12.6" customHeight="1">
      <c r="A1458" s="31">
        <v>40494</v>
      </c>
      <c r="B1458" s="64" t="s">
        <v>99</v>
      </c>
      <c r="C1458" s="90">
        <v>5.9200000000000003E-2</v>
      </c>
      <c r="D1458" s="44" t="str">
        <f>IF(MONTH(A1458)=MONTH(A1459),"-",VLOOKUP(A1458,'F03 inputs'!$AQ$8:$AV$3003,5))</f>
        <v>-</v>
      </c>
      <c r="E1458" s="44" t="str">
        <f>IF(MONTH(A1458)=MONTH(A1459),"-",VLOOKUP(A1458,'F03 inputs'!$AQ$8:$AV$3003,6))</f>
        <v>-</v>
      </c>
      <c r="F1458" s="32">
        <f>VLOOKUP(B1458,'F03 inputs'!$AW$9:$AZ$3003,3)</f>
        <v>-3.9642433331372762E-5</v>
      </c>
      <c r="G1458" s="32">
        <f>VLOOKUP(B1458,'F03 inputs'!$AW$9:$AZ$3003,4)</f>
        <v>-4.6979618751358098E-5</v>
      </c>
      <c r="I1458" s="32">
        <f t="shared" si="132"/>
        <v>1.9404059804772764E-2</v>
      </c>
      <c r="J1458" s="32">
        <f t="shared" si="133"/>
        <v>7.8604059804772766E-2</v>
      </c>
      <c r="K1458" s="88">
        <f t="shared" si="134"/>
        <v>8.0148709359220582E-2</v>
      </c>
      <c r="M1458" s="32">
        <f t="shared" si="135"/>
        <v>1.9906474532762838E-2</v>
      </c>
      <c r="N1458" s="32">
        <f t="shared" si="136"/>
        <v>7.9106474532762844E-2</v>
      </c>
      <c r="O1458" s="43">
        <f t="shared" si="137"/>
        <v>8.0670933111013365E-2</v>
      </c>
      <c r="Q1458" s="78"/>
      <c r="R1458" s="75"/>
    </row>
    <row r="1459" spans="1:18" ht="12.6" customHeight="1">
      <c r="A1459" s="31">
        <v>40497</v>
      </c>
      <c r="B1459" s="64" t="s">
        <v>99</v>
      </c>
      <c r="C1459" s="90">
        <v>5.96E-2</v>
      </c>
      <c r="D1459" s="44" t="str">
        <f>IF(MONTH(A1459)=MONTH(A1460),"-",VLOOKUP(A1459,'F03 inputs'!$AQ$8:$AV$3003,5))</f>
        <v>-</v>
      </c>
      <c r="E1459" s="44" t="str">
        <f>IF(MONTH(A1459)=MONTH(A1460),"-",VLOOKUP(A1459,'F03 inputs'!$AQ$8:$AV$3003,6))</f>
        <v>-</v>
      </c>
      <c r="F1459" s="32">
        <f>VLOOKUP(B1459,'F03 inputs'!$AW$9:$AZ$3003,3)</f>
        <v>-3.9642433331372762E-5</v>
      </c>
      <c r="G1459" s="32">
        <f>VLOOKUP(B1459,'F03 inputs'!$AW$9:$AZ$3003,4)</f>
        <v>-4.6979618751358098E-5</v>
      </c>
      <c r="I1459" s="32">
        <f t="shared" si="132"/>
        <v>1.936441737144139E-2</v>
      </c>
      <c r="J1459" s="32">
        <f t="shared" si="133"/>
        <v>7.8964417371441387E-2</v>
      </c>
      <c r="K1459" s="88">
        <f t="shared" si="134"/>
        <v>8.0523262174144294E-2</v>
      </c>
      <c r="M1459" s="32">
        <f t="shared" si="135"/>
        <v>1.9859494914011479E-2</v>
      </c>
      <c r="N1459" s="32">
        <f t="shared" si="136"/>
        <v>7.9459494914011483E-2</v>
      </c>
      <c r="O1459" s="43">
        <f t="shared" si="137"/>
        <v>8.1037947747008898E-2</v>
      </c>
      <c r="Q1459" s="78"/>
      <c r="R1459" s="75"/>
    </row>
    <row r="1460" spans="1:18" ht="12.6" customHeight="1">
      <c r="A1460" s="31">
        <v>40498</v>
      </c>
      <c r="B1460" s="64" t="s">
        <v>99</v>
      </c>
      <c r="C1460" s="90">
        <v>5.9749999999999998E-2</v>
      </c>
      <c r="D1460" s="44" t="str">
        <f>IF(MONTH(A1460)=MONTH(A1461),"-",VLOOKUP(A1460,'F03 inputs'!$AQ$8:$AV$3003,5))</f>
        <v>-</v>
      </c>
      <c r="E1460" s="44" t="str">
        <f>IF(MONTH(A1460)=MONTH(A1461),"-",VLOOKUP(A1460,'F03 inputs'!$AQ$8:$AV$3003,6))</f>
        <v>-</v>
      </c>
      <c r="F1460" s="32">
        <f>VLOOKUP(B1460,'F03 inputs'!$AW$9:$AZ$3003,3)</f>
        <v>-3.9642433331372762E-5</v>
      </c>
      <c r="G1460" s="32">
        <f>VLOOKUP(B1460,'F03 inputs'!$AW$9:$AZ$3003,4)</f>
        <v>-4.6979618751358098E-5</v>
      </c>
      <c r="I1460" s="32">
        <f t="shared" si="132"/>
        <v>1.9324774938110016E-2</v>
      </c>
      <c r="J1460" s="32">
        <f t="shared" si="133"/>
        <v>7.9074774938110021E-2</v>
      </c>
      <c r="K1460" s="88">
        <f t="shared" si="134"/>
        <v>8.0637979945988203E-2</v>
      </c>
      <c r="M1460" s="32">
        <f t="shared" si="135"/>
        <v>1.9812515295260121E-2</v>
      </c>
      <c r="N1460" s="32">
        <f t="shared" si="136"/>
        <v>7.9562515295260122E-2</v>
      </c>
      <c r="O1460" s="43">
        <f t="shared" si="137"/>
        <v>8.1145063755287072E-2</v>
      </c>
      <c r="Q1460" s="78"/>
      <c r="R1460" s="75"/>
    </row>
    <row r="1461" spans="1:18" ht="12.6" customHeight="1">
      <c r="A1461" s="31">
        <v>40499</v>
      </c>
      <c r="B1461" s="64" t="s">
        <v>99</v>
      </c>
      <c r="C1461" s="90">
        <v>5.9900000000000002E-2</v>
      </c>
      <c r="D1461" s="44" t="str">
        <f>IF(MONTH(A1461)=MONTH(A1462),"-",VLOOKUP(A1461,'F03 inputs'!$AQ$8:$AV$3003,5))</f>
        <v>-</v>
      </c>
      <c r="E1461" s="44" t="str">
        <f>IF(MONTH(A1461)=MONTH(A1462),"-",VLOOKUP(A1461,'F03 inputs'!$AQ$8:$AV$3003,6))</f>
        <v>-</v>
      </c>
      <c r="F1461" s="32">
        <f>VLOOKUP(B1461,'F03 inputs'!$AW$9:$AZ$3003,3)</f>
        <v>-3.9642433331372762E-5</v>
      </c>
      <c r="G1461" s="32">
        <f>VLOOKUP(B1461,'F03 inputs'!$AW$9:$AZ$3003,4)</f>
        <v>-4.6979618751358098E-5</v>
      </c>
      <c r="I1461" s="32">
        <f t="shared" si="132"/>
        <v>1.9285132504778642E-2</v>
      </c>
      <c r="J1461" s="32">
        <f t="shared" si="133"/>
        <v>7.9185132504778641E-2</v>
      </c>
      <c r="K1461" s="88">
        <f t="shared" si="134"/>
        <v>8.0752703807228432E-2</v>
      </c>
      <c r="M1461" s="32">
        <f t="shared" si="135"/>
        <v>1.9765535676508763E-2</v>
      </c>
      <c r="N1461" s="32">
        <f t="shared" si="136"/>
        <v>7.9665535676508761E-2</v>
      </c>
      <c r="O1461" s="43">
        <f t="shared" si="137"/>
        <v>8.1252185070165073E-2</v>
      </c>
      <c r="Q1461" s="78"/>
      <c r="R1461" s="75"/>
    </row>
    <row r="1462" spans="1:18" ht="12.6" customHeight="1">
      <c r="A1462" s="31">
        <v>40500</v>
      </c>
      <c r="B1462" s="64" t="s">
        <v>99</v>
      </c>
      <c r="C1462" s="90">
        <v>6.0199999999999997E-2</v>
      </c>
      <c r="D1462" s="44" t="str">
        <f>IF(MONTH(A1462)=MONTH(A1463),"-",VLOOKUP(A1462,'F03 inputs'!$AQ$8:$AV$3003,5))</f>
        <v>-</v>
      </c>
      <c r="E1462" s="44" t="str">
        <f>IF(MONTH(A1462)=MONTH(A1463),"-",VLOOKUP(A1462,'F03 inputs'!$AQ$8:$AV$3003,6))</f>
        <v>-</v>
      </c>
      <c r="F1462" s="32">
        <f>VLOOKUP(B1462,'F03 inputs'!$AW$9:$AZ$3003,3)</f>
        <v>-3.9642433331372762E-5</v>
      </c>
      <c r="G1462" s="32">
        <f>VLOOKUP(B1462,'F03 inputs'!$AW$9:$AZ$3003,4)</f>
        <v>-4.6979618751358098E-5</v>
      </c>
      <c r="I1462" s="32">
        <f t="shared" si="132"/>
        <v>1.9245490071447269E-2</v>
      </c>
      <c r="J1462" s="32">
        <f t="shared" si="133"/>
        <v>7.9445490071447272E-2</v>
      </c>
      <c r="K1462" s="88">
        <f t="shared" si="134"/>
        <v>8.1023386544620379E-2</v>
      </c>
      <c r="M1462" s="32">
        <f t="shared" si="135"/>
        <v>1.9718556057757405E-2</v>
      </c>
      <c r="N1462" s="32">
        <f t="shared" si="136"/>
        <v>7.9918556057757398E-2</v>
      </c>
      <c r="O1462" s="43">
        <f t="shared" si="137"/>
        <v>8.151529995834661E-2</v>
      </c>
      <c r="Q1462" s="78"/>
      <c r="R1462" s="75"/>
    </row>
    <row r="1463" spans="1:18" ht="12.6" customHeight="1">
      <c r="A1463" s="31">
        <v>40501</v>
      </c>
      <c r="B1463" s="64" t="s">
        <v>99</v>
      </c>
      <c r="C1463" s="90">
        <v>6.0250000000000005E-2</v>
      </c>
      <c r="D1463" s="44" t="str">
        <f>IF(MONTH(A1463)=MONTH(A1464),"-",VLOOKUP(A1463,'F03 inputs'!$AQ$8:$AV$3003,5))</f>
        <v>-</v>
      </c>
      <c r="E1463" s="44" t="str">
        <f>IF(MONTH(A1463)=MONTH(A1464),"-",VLOOKUP(A1463,'F03 inputs'!$AQ$8:$AV$3003,6))</f>
        <v>-</v>
      </c>
      <c r="F1463" s="32">
        <f>VLOOKUP(B1463,'F03 inputs'!$AW$9:$AZ$3003,3)</f>
        <v>-3.9642433331372762E-5</v>
      </c>
      <c r="G1463" s="32">
        <f>VLOOKUP(B1463,'F03 inputs'!$AW$9:$AZ$3003,4)</f>
        <v>-4.6979618751358098E-5</v>
      </c>
      <c r="I1463" s="32">
        <f t="shared" si="132"/>
        <v>1.9205847638115895E-2</v>
      </c>
      <c r="J1463" s="32">
        <f t="shared" si="133"/>
        <v>7.9455847638115903E-2</v>
      </c>
      <c r="K1463" s="88">
        <f t="shared" si="134"/>
        <v>8.1034155569088773E-2</v>
      </c>
      <c r="M1463" s="32">
        <f t="shared" si="135"/>
        <v>1.9671576439006046E-2</v>
      </c>
      <c r="N1463" s="32">
        <f t="shared" si="136"/>
        <v>7.9921576439006048E-2</v>
      </c>
      <c r="O1463" s="43">
        <f t="shared" si="137"/>
        <v>8.1518441034129863E-2</v>
      </c>
      <c r="Q1463" s="78"/>
      <c r="R1463" s="75"/>
    </row>
    <row r="1464" spans="1:18" ht="12.6" customHeight="1">
      <c r="A1464" s="31">
        <v>40504</v>
      </c>
      <c r="B1464" s="64" t="s">
        <v>99</v>
      </c>
      <c r="C1464" s="90">
        <v>6.0299999999999999E-2</v>
      </c>
      <c r="D1464" s="44" t="str">
        <f>IF(MONTH(A1464)=MONTH(A1465),"-",VLOOKUP(A1464,'F03 inputs'!$AQ$8:$AV$3003,5))</f>
        <v>-</v>
      </c>
      <c r="E1464" s="44" t="str">
        <f>IF(MONTH(A1464)=MONTH(A1465),"-",VLOOKUP(A1464,'F03 inputs'!$AQ$8:$AV$3003,6))</f>
        <v>-</v>
      </c>
      <c r="F1464" s="32">
        <f>VLOOKUP(B1464,'F03 inputs'!$AW$9:$AZ$3003,3)</f>
        <v>-3.9642433331372762E-5</v>
      </c>
      <c r="G1464" s="32">
        <f>VLOOKUP(B1464,'F03 inputs'!$AW$9:$AZ$3003,4)</f>
        <v>-4.6979618751358098E-5</v>
      </c>
      <c r="I1464" s="32">
        <f t="shared" si="132"/>
        <v>1.9166205204784521E-2</v>
      </c>
      <c r="J1464" s="32">
        <f t="shared" si="133"/>
        <v>7.9466205204784521E-2</v>
      </c>
      <c r="K1464" s="88">
        <f t="shared" si="134"/>
        <v>8.1044924647196481E-2</v>
      </c>
      <c r="M1464" s="32">
        <f t="shared" si="135"/>
        <v>1.9624596820254688E-2</v>
      </c>
      <c r="N1464" s="32">
        <f t="shared" si="136"/>
        <v>7.9924596820254684E-2</v>
      </c>
      <c r="O1464" s="43">
        <f t="shared" si="137"/>
        <v>8.15215821144748E-2</v>
      </c>
      <c r="Q1464" s="78"/>
      <c r="R1464" s="75"/>
    </row>
    <row r="1465" spans="1:18" ht="12.6" customHeight="1">
      <c r="A1465" s="31">
        <v>40505</v>
      </c>
      <c r="B1465" s="64" t="s">
        <v>99</v>
      </c>
      <c r="C1465" s="90">
        <v>5.9749999999999998E-2</v>
      </c>
      <c r="D1465" s="44" t="str">
        <f>IF(MONTH(A1465)=MONTH(A1466),"-",VLOOKUP(A1465,'F03 inputs'!$AQ$8:$AV$3003,5))</f>
        <v>-</v>
      </c>
      <c r="E1465" s="44" t="str">
        <f>IF(MONTH(A1465)=MONTH(A1466),"-",VLOOKUP(A1465,'F03 inputs'!$AQ$8:$AV$3003,6))</f>
        <v>-</v>
      </c>
      <c r="F1465" s="32">
        <f>VLOOKUP(B1465,'F03 inputs'!$AW$9:$AZ$3003,3)</f>
        <v>-3.9642433331372762E-5</v>
      </c>
      <c r="G1465" s="32">
        <f>VLOOKUP(B1465,'F03 inputs'!$AW$9:$AZ$3003,4)</f>
        <v>-4.6979618751358098E-5</v>
      </c>
      <c r="I1465" s="32">
        <f t="shared" si="132"/>
        <v>1.9126562771453148E-2</v>
      </c>
      <c r="J1465" s="32">
        <f t="shared" si="133"/>
        <v>7.8876562771453149E-2</v>
      </c>
      <c r="K1465" s="88">
        <f t="shared" si="134"/>
        <v>8.0431940810112845E-2</v>
      </c>
      <c r="M1465" s="32">
        <f t="shared" si="135"/>
        <v>1.957761720150333E-2</v>
      </c>
      <c r="N1465" s="32">
        <f t="shared" si="136"/>
        <v>7.9327617201503331E-2</v>
      </c>
      <c r="O1465" s="43">
        <f t="shared" si="137"/>
        <v>8.0900834914220399E-2</v>
      </c>
      <c r="Q1465" s="78"/>
      <c r="R1465" s="75"/>
    </row>
    <row r="1466" spans="1:18" ht="12.6" customHeight="1">
      <c r="A1466" s="31">
        <v>40506</v>
      </c>
      <c r="B1466" s="64" t="s">
        <v>99</v>
      </c>
      <c r="C1466" s="90">
        <v>5.9950000000000003E-2</v>
      </c>
      <c r="D1466" s="44" t="str">
        <f>IF(MONTH(A1466)=MONTH(A1467),"-",VLOOKUP(A1466,'F03 inputs'!$AQ$8:$AV$3003,5))</f>
        <v>-</v>
      </c>
      <c r="E1466" s="44" t="str">
        <f>IF(MONTH(A1466)=MONTH(A1467),"-",VLOOKUP(A1466,'F03 inputs'!$AQ$8:$AV$3003,6))</f>
        <v>-</v>
      </c>
      <c r="F1466" s="32">
        <f>VLOOKUP(B1466,'F03 inputs'!$AW$9:$AZ$3003,3)</f>
        <v>-3.9642433331372762E-5</v>
      </c>
      <c r="G1466" s="32">
        <f>VLOOKUP(B1466,'F03 inputs'!$AW$9:$AZ$3003,4)</f>
        <v>-4.6979618751358098E-5</v>
      </c>
      <c r="I1466" s="32">
        <f t="shared" si="132"/>
        <v>1.9086920338121774E-2</v>
      </c>
      <c r="J1466" s="32">
        <f t="shared" si="133"/>
        <v>7.9036920338121777E-2</v>
      </c>
      <c r="K1466" s="88">
        <f t="shared" si="134"/>
        <v>8.0598629032255342E-2</v>
      </c>
      <c r="M1466" s="32">
        <f t="shared" si="135"/>
        <v>1.9530637582751972E-2</v>
      </c>
      <c r="N1466" s="32">
        <f t="shared" si="136"/>
        <v>7.9480637582751978E-2</v>
      </c>
      <c r="O1466" s="43">
        <f t="shared" si="137"/>
        <v>8.1059930520392287E-2</v>
      </c>
      <c r="Q1466" s="78"/>
      <c r="R1466" s="75"/>
    </row>
    <row r="1467" spans="1:18" ht="12.6" customHeight="1">
      <c r="A1467" s="31">
        <v>40507</v>
      </c>
      <c r="B1467" s="64" t="s">
        <v>99</v>
      </c>
      <c r="C1467" s="90">
        <v>6.0599999999999994E-2</v>
      </c>
      <c r="D1467" s="44" t="str">
        <f>IF(MONTH(A1467)=MONTH(A1468),"-",VLOOKUP(A1467,'F03 inputs'!$AQ$8:$AV$3003,5))</f>
        <v>-</v>
      </c>
      <c r="E1467" s="44" t="str">
        <f>IF(MONTH(A1467)=MONTH(A1468),"-",VLOOKUP(A1467,'F03 inputs'!$AQ$8:$AV$3003,6))</f>
        <v>-</v>
      </c>
      <c r="F1467" s="32">
        <f>VLOOKUP(B1467,'F03 inputs'!$AW$9:$AZ$3003,3)</f>
        <v>-3.9642433331372762E-5</v>
      </c>
      <c r="G1467" s="32">
        <f>VLOOKUP(B1467,'F03 inputs'!$AW$9:$AZ$3003,4)</f>
        <v>-4.6979618751358098E-5</v>
      </c>
      <c r="I1467" s="32">
        <f t="shared" si="132"/>
        <v>1.90472779047904E-2</v>
      </c>
      <c r="J1467" s="32">
        <f t="shared" si="133"/>
        <v>7.9647277904790398E-2</v>
      </c>
      <c r="K1467" s="88">
        <f t="shared" si="134"/>
        <v>8.1233200124201099E-2</v>
      </c>
      <c r="M1467" s="32">
        <f t="shared" si="135"/>
        <v>1.9483657964000613E-2</v>
      </c>
      <c r="N1467" s="32">
        <f t="shared" si="136"/>
        <v>8.0083657964000604E-2</v>
      </c>
      <c r="O1467" s="43">
        <f t="shared" si="137"/>
        <v>8.1687006032224563E-2</v>
      </c>
      <c r="Q1467" s="78"/>
      <c r="R1467" s="75"/>
    </row>
    <row r="1468" spans="1:18" ht="12.6" customHeight="1">
      <c r="A1468" s="31">
        <v>40508</v>
      </c>
      <c r="B1468" s="64" t="s">
        <v>99</v>
      </c>
      <c r="C1468" s="90">
        <v>6.0449999999999997E-2</v>
      </c>
      <c r="D1468" s="44" t="str">
        <f>IF(MONTH(A1468)=MONTH(A1469),"-",VLOOKUP(A1468,'F03 inputs'!$AQ$8:$AV$3003,5))</f>
        <v>-</v>
      </c>
      <c r="E1468" s="44" t="str">
        <f>IF(MONTH(A1468)=MONTH(A1469),"-",VLOOKUP(A1468,'F03 inputs'!$AQ$8:$AV$3003,6))</f>
        <v>-</v>
      </c>
      <c r="F1468" s="32">
        <f>VLOOKUP(B1468,'F03 inputs'!$AW$9:$AZ$3003,3)</f>
        <v>-3.9642433331372762E-5</v>
      </c>
      <c r="G1468" s="32">
        <f>VLOOKUP(B1468,'F03 inputs'!$AW$9:$AZ$3003,4)</f>
        <v>-4.6979618751358098E-5</v>
      </c>
      <c r="I1468" s="32">
        <f t="shared" si="132"/>
        <v>1.9007635471459026E-2</v>
      </c>
      <c r="J1468" s="32">
        <f t="shared" si="133"/>
        <v>7.9457635471459023E-2</v>
      </c>
      <c r="K1468" s="88">
        <f t="shared" si="134"/>
        <v>8.1036014430137859E-2</v>
      </c>
      <c r="M1468" s="32">
        <f t="shared" si="135"/>
        <v>1.9436678345249255E-2</v>
      </c>
      <c r="N1468" s="32">
        <f t="shared" si="136"/>
        <v>7.9886678345249248E-2</v>
      </c>
      <c r="O1468" s="43">
        <f t="shared" si="137"/>
        <v>8.148214868950876E-2</v>
      </c>
      <c r="Q1468" s="78"/>
      <c r="R1468" s="75"/>
    </row>
    <row r="1469" spans="1:18" ht="12.6" customHeight="1">
      <c r="A1469" s="31">
        <v>40511</v>
      </c>
      <c r="B1469" s="64" t="s">
        <v>99</v>
      </c>
      <c r="C1469" s="90">
        <v>6.0400000000000002E-2</v>
      </c>
      <c r="D1469" s="44" t="str">
        <f>IF(MONTH(A1469)=MONTH(A1470),"-",VLOOKUP(A1469,'F03 inputs'!$AQ$8:$AV$3003,5))</f>
        <v>-</v>
      </c>
      <c r="E1469" s="44" t="str">
        <f>IF(MONTH(A1469)=MONTH(A1470),"-",VLOOKUP(A1469,'F03 inputs'!$AQ$8:$AV$3003,6))</f>
        <v>-</v>
      </c>
      <c r="F1469" s="32">
        <f>VLOOKUP(B1469,'F03 inputs'!$AW$9:$AZ$3003,3)</f>
        <v>-3.9642433331372762E-5</v>
      </c>
      <c r="G1469" s="32">
        <f>VLOOKUP(B1469,'F03 inputs'!$AW$9:$AZ$3003,4)</f>
        <v>-4.6979618751358098E-5</v>
      </c>
      <c r="I1469" s="32">
        <f t="shared" si="132"/>
        <v>1.8967993038127653E-2</v>
      </c>
      <c r="J1469" s="32">
        <f t="shared" si="133"/>
        <v>7.9367993038127652E-2</v>
      </c>
      <c r="K1469" s="88">
        <f t="shared" si="134"/>
        <v>8.0942812617852855E-2</v>
      </c>
      <c r="M1469" s="32">
        <f t="shared" si="135"/>
        <v>1.9389698726497897E-2</v>
      </c>
      <c r="N1469" s="32">
        <f t="shared" si="136"/>
        <v>7.9789698726497896E-2</v>
      </c>
      <c r="O1469" s="43">
        <f t="shared" si="137"/>
        <v>8.1381297732214142E-2</v>
      </c>
      <c r="Q1469" s="78"/>
      <c r="R1469" s="75"/>
    </row>
    <row r="1470" spans="1:18" ht="12.6" customHeight="1">
      <c r="A1470" s="31">
        <v>40512</v>
      </c>
      <c r="B1470" s="64" t="s">
        <v>99</v>
      </c>
      <c r="C1470" s="90">
        <v>5.9549999999999999E-2</v>
      </c>
      <c r="D1470" s="44">
        <f>IF(MONTH(A1470)=MONTH(A1471),"-",VLOOKUP(A1470,'F03 inputs'!$AQ$8:$AV$3003,5))</f>
        <v>1.89283506047963E-2</v>
      </c>
      <c r="E1470" s="44">
        <f>IF(MONTH(A1470)=MONTH(A1471),"-",VLOOKUP(A1470,'F03 inputs'!$AQ$8:$AV$3003,6))</f>
        <v>1.9342719107746542E-2</v>
      </c>
      <c r="F1470" s="32">
        <f>VLOOKUP(B1470,'F03 inputs'!$AW$9:$AZ$3003,3)</f>
        <v>-3.9642433331372762E-5</v>
      </c>
      <c r="G1470" s="32">
        <f>VLOOKUP(B1470,'F03 inputs'!$AW$9:$AZ$3003,4)</f>
        <v>-4.6979618751358098E-5</v>
      </c>
      <c r="I1470" s="32">
        <f t="shared" si="132"/>
        <v>1.89283506047963E-2</v>
      </c>
      <c r="J1470" s="32">
        <f t="shared" si="133"/>
        <v>7.8478350604796299E-2</v>
      </c>
      <c r="K1470" s="88">
        <f t="shared" si="134"/>
        <v>8.0018063483208612E-2</v>
      </c>
      <c r="M1470" s="32">
        <f t="shared" si="135"/>
        <v>1.9342719107746542E-2</v>
      </c>
      <c r="N1470" s="32">
        <f t="shared" si="136"/>
        <v>7.8892719107746534E-2</v>
      </c>
      <c r="O1470" s="43">
        <f t="shared" si="137"/>
        <v>8.0448734389799936E-2</v>
      </c>
      <c r="Q1470" s="78"/>
      <c r="R1470" s="75"/>
    </row>
    <row r="1471" spans="1:18" ht="12.6" customHeight="1">
      <c r="A1471" s="31">
        <v>40513</v>
      </c>
      <c r="B1471" s="64" t="s">
        <v>100</v>
      </c>
      <c r="C1471" s="90">
        <v>5.91E-2</v>
      </c>
      <c r="D1471" s="44" t="str">
        <f>IF(MONTH(A1471)=MONTH(A1472),"-",VLOOKUP(A1471,'F03 inputs'!$AQ$8:$AV$3003,5))</f>
        <v>-</v>
      </c>
      <c r="E1471" s="44" t="str">
        <f>IF(MONTH(A1471)=MONTH(A1472),"-",VLOOKUP(A1471,'F03 inputs'!$AQ$8:$AV$3003,6))</f>
        <v>-</v>
      </c>
      <c r="F1471" s="32">
        <f>VLOOKUP(B1471,'F03 inputs'!$AW$9:$AZ$3003,3)</f>
        <v>-1.5858002274566657E-5</v>
      </c>
      <c r="G1471" s="32">
        <f>VLOOKUP(B1471,'F03 inputs'!$AW$9:$AZ$3003,4)</f>
        <v>-2.438976894893461E-5</v>
      </c>
      <c r="I1471" s="32">
        <f t="shared" si="132"/>
        <v>1.8912492602521733E-2</v>
      </c>
      <c r="J1471" s="32">
        <f t="shared" si="133"/>
        <v>7.801249260252173E-2</v>
      </c>
      <c r="K1471" s="88">
        <f t="shared" si="134"/>
        <v>7.9533979853036341E-2</v>
      </c>
      <c r="M1471" s="32">
        <f t="shared" si="135"/>
        <v>1.9318329338797607E-2</v>
      </c>
      <c r="N1471" s="32">
        <f t="shared" si="136"/>
        <v>7.841832933879761E-2</v>
      </c>
      <c r="O1471" s="43">
        <f t="shared" si="137"/>
        <v>7.9955687932869779E-2</v>
      </c>
      <c r="Q1471" s="78"/>
      <c r="R1471" s="75"/>
    </row>
    <row r="1472" spans="1:18" ht="12.6" customHeight="1">
      <c r="A1472" s="31">
        <v>40514</v>
      </c>
      <c r="B1472" s="64" t="s">
        <v>100</v>
      </c>
      <c r="C1472" s="90">
        <v>5.9399999999999994E-2</v>
      </c>
      <c r="D1472" s="44" t="str">
        <f>IF(MONTH(A1472)=MONTH(A1473),"-",VLOOKUP(A1472,'F03 inputs'!$AQ$8:$AV$3003,5))</f>
        <v>-</v>
      </c>
      <c r="E1472" s="44" t="str">
        <f>IF(MONTH(A1472)=MONTH(A1473),"-",VLOOKUP(A1472,'F03 inputs'!$AQ$8:$AV$3003,6))</f>
        <v>-</v>
      </c>
      <c r="F1472" s="32">
        <f>VLOOKUP(B1472,'F03 inputs'!$AW$9:$AZ$3003,3)</f>
        <v>-1.5858002274566657E-5</v>
      </c>
      <c r="G1472" s="32">
        <f>VLOOKUP(B1472,'F03 inputs'!$AW$9:$AZ$3003,4)</f>
        <v>-2.438976894893461E-5</v>
      </c>
      <c r="I1472" s="32">
        <f t="shared" si="132"/>
        <v>1.8896634600247167E-2</v>
      </c>
      <c r="J1472" s="32">
        <f t="shared" si="133"/>
        <v>7.8296634600247161E-2</v>
      </c>
      <c r="K1472" s="88">
        <f t="shared" si="134"/>
        <v>7.9829225347678001E-2</v>
      </c>
      <c r="M1472" s="32">
        <f t="shared" si="135"/>
        <v>1.9293939569848671E-2</v>
      </c>
      <c r="N1472" s="32">
        <f t="shared" si="136"/>
        <v>7.8693939569848659E-2</v>
      </c>
      <c r="O1472" s="43">
        <f t="shared" si="137"/>
        <v>8.0242123601104165E-2</v>
      </c>
      <c r="Q1472" s="78"/>
      <c r="R1472" s="75"/>
    </row>
    <row r="1473" spans="1:18" ht="12.6" customHeight="1">
      <c r="A1473" s="31">
        <v>40515</v>
      </c>
      <c r="B1473" s="64" t="s">
        <v>100</v>
      </c>
      <c r="C1473" s="90">
        <v>5.9900000000000002E-2</v>
      </c>
      <c r="D1473" s="44" t="str">
        <f>IF(MONTH(A1473)=MONTH(A1474),"-",VLOOKUP(A1473,'F03 inputs'!$AQ$8:$AV$3003,5))</f>
        <v>-</v>
      </c>
      <c r="E1473" s="44" t="str">
        <f>IF(MONTH(A1473)=MONTH(A1474),"-",VLOOKUP(A1473,'F03 inputs'!$AQ$8:$AV$3003,6))</f>
        <v>-</v>
      </c>
      <c r="F1473" s="32">
        <f>VLOOKUP(B1473,'F03 inputs'!$AW$9:$AZ$3003,3)</f>
        <v>-1.5858002274566657E-5</v>
      </c>
      <c r="G1473" s="32">
        <f>VLOOKUP(B1473,'F03 inputs'!$AW$9:$AZ$3003,4)</f>
        <v>-2.438976894893461E-5</v>
      </c>
      <c r="I1473" s="32">
        <f t="shared" si="132"/>
        <v>1.88807765979726E-2</v>
      </c>
      <c r="J1473" s="32">
        <f t="shared" si="133"/>
        <v>7.8780776597972599E-2</v>
      </c>
      <c r="K1473" s="88">
        <f t="shared" si="134"/>
        <v>8.033237928831749E-2</v>
      </c>
      <c r="M1473" s="32">
        <f t="shared" si="135"/>
        <v>1.9269549800899736E-2</v>
      </c>
      <c r="N1473" s="32">
        <f t="shared" si="136"/>
        <v>7.9169549800899741E-2</v>
      </c>
      <c r="O1473" s="43">
        <f t="shared" si="137"/>
        <v>8.0736504204818926E-2</v>
      </c>
      <c r="Q1473" s="78"/>
      <c r="R1473" s="75"/>
    </row>
    <row r="1474" spans="1:18" ht="12.6" customHeight="1">
      <c r="A1474" s="31">
        <v>40518</v>
      </c>
      <c r="B1474" s="64" t="s">
        <v>100</v>
      </c>
      <c r="C1474" s="90">
        <v>5.9399999999999994E-2</v>
      </c>
      <c r="D1474" s="44" t="str">
        <f>IF(MONTH(A1474)=MONTH(A1475),"-",VLOOKUP(A1474,'F03 inputs'!$AQ$8:$AV$3003,5))</f>
        <v>-</v>
      </c>
      <c r="E1474" s="44" t="str">
        <f>IF(MONTH(A1474)=MONTH(A1475),"-",VLOOKUP(A1474,'F03 inputs'!$AQ$8:$AV$3003,6))</f>
        <v>-</v>
      </c>
      <c r="F1474" s="32">
        <f>VLOOKUP(B1474,'F03 inputs'!$AW$9:$AZ$3003,3)</f>
        <v>-1.5858002274566657E-5</v>
      </c>
      <c r="G1474" s="32">
        <f>VLOOKUP(B1474,'F03 inputs'!$AW$9:$AZ$3003,4)</f>
        <v>-2.438976894893461E-5</v>
      </c>
      <c r="I1474" s="32">
        <f t="shared" si="132"/>
        <v>1.8864918595698034E-2</v>
      </c>
      <c r="J1474" s="32">
        <f t="shared" si="133"/>
        <v>7.8264918595698035E-2</v>
      </c>
      <c r="K1474" s="88">
        <f t="shared" si="134"/>
        <v>7.979626796639594E-2</v>
      </c>
      <c r="M1474" s="32">
        <f t="shared" si="135"/>
        <v>1.92451600319508E-2</v>
      </c>
      <c r="N1474" s="32">
        <f t="shared" si="136"/>
        <v>7.8645160031950795E-2</v>
      </c>
      <c r="O1474" s="43">
        <f t="shared" si="137"/>
        <v>8.0191425331063382E-2</v>
      </c>
      <c r="Q1474" s="78"/>
      <c r="R1474" s="75"/>
    </row>
    <row r="1475" spans="1:18" ht="12.6" customHeight="1">
      <c r="A1475" s="31">
        <v>40519</v>
      </c>
      <c r="B1475" s="64" t="s">
        <v>100</v>
      </c>
      <c r="C1475" s="90">
        <v>5.9650000000000002E-2</v>
      </c>
      <c r="D1475" s="44" t="str">
        <f>IF(MONTH(A1475)=MONTH(A1476),"-",VLOOKUP(A1475,'F03 inputs'!$AQ$8:$AV$3003,5))</f>
        <v>-</v>
      </c>
      <c r="E1475" s="44" t="str">
        <f>IF(MONTH(A1475)=MONTH(A1476),"-",VLOOKUP(A1475,'F03 inputs'!$AQ$8:$AV$3003,6))</f>
        <v>-</v>
      </c>
      <c r="F1475" s="32">
        <f>VLOOKUP(B1475,'F03 inputs'!$AW$9:$AZ$3003,3)</f>
        <v>-1.5858002274566657E-5</v>
      </c>
      <c r="G1475" s="32">
        <f>VLOOKUP(B1475,'F03 inputs'!$AW$9:$AZ$3003,4)</f>
        <v>-2.438976894893461E-5</v>
      </c>
      <c r="I1475" s="32">
        <f t="shared" si="132"/>
        <v>1.8849060593423467E-2</v>
      </c>
      <c r="J1475" s="32">
        <f t="shared" si="133"/>
        <v>7.8499060593423473E-2</v>
      </c>
      <c r="K1475" s="88">
        <f t="shared" si="134"/>
        <v>8.0039586221936077E-2</v>
      </c>
      <c r="M1475" s="32">
        <f t="shared" si="135"/>
        <v>1.9220770263001865E-2</v>
      </c>
      <c r="N1475" s="32">
        <f t="shared" si="136"/>
        <v>7.8870770263001863E-2</v>
      </c>
      <c r="O1475" s="43">
        <f t="shared" si="137"/>
        <v>8.0425919863471806E-2</v>
      </c>
      <c r="Q1475" s="78"/>
      <c r="R1475" s="75"/>
    </row>
    <row r="1476" spans="1:18" ht="12.6" customHeight="1">
      <c r="A1476" s="31">
        <v>40520</v>
      </c>
      <c r="B1476" s="64" t="s">
        <v>100</v>
      </c>
      <c r="C1476" s="90">
        <v>6.1050000000000007E-2</v>
      </c>
      <c r="D1476" s="44" t="str">
        <f>IF(MONTH(A1476)=MONTH(A1477),"-",VLOOKUP(A1476,'F03 inputs'!$AQ$8:$AV$3003,5))</f>
        <v>-</v>
      </c>
      <c r="E1476" s="44" t="str">
        <f>IF(MONTH(A1476)=MONTH(A1477),"-",VLOOKUP(A1476,'F03 inputs'!$AQ$8:$AV$3003,6))</f>
        <v>-</v>
      </c>
      <c r="F1476" s="32">
        <f>VLOOKUP(B1476,'F03 inputs'!$AW$9:$AZ$3003,3)</f>
        <v>-1.5858002274566657E-5</v>
      </c>
      <c r="G1476" s="32">
        <f>VLOOKUP(B1476,'F03 inputs'!$AW$9:$AZ$3003,4)</f>
        <v>-2.438976894893461E-5</v>
      </c>
      <c r="I1476" s="32">
        <f t="shared" si="132"/>
        <v>1.8833202591148901E-2</v>
      </c>
      <c r="J1476" s="32">
        <f t="shared" si="133"/>
        <v>7.9883202591148908E-2</v>
      </c>
      <c r="K1476" s="88">
        <f t="shared" si="134"/>
        <v>8.1478534105203559E-2</v>
      </c>
      <c r="M1476" s="32">
        <f t="shared" si="135"/>
        <v>1.919638049405293E-2</v>
      </c>
      <c r="N1476" s="32">
        <f t="shared" si="136"/>
        <v>8.0246380494052943E-2</v>
      </c>
      <c r="O1476" s="43">
        <f t="shared" si="137"/>
        <v>8.1856250889652094E-2</v>
      </c>
      <c r="Q1476" s="78"/>
      <c r="R1476" s="75"/>
    </row>
    <row r="1477" spans="1:18" ht="12.6" customHeight="1">
      <c r="A1477" s="31">
        <v>40521</v>
      </c>
      <c r="B1477" s="64" t="s">
        <v>100</v>
      </c>
      <c r="C1477" s="90">
        <v>6.1150000000000003E-2</v>
      </c>
      <c r="D1477" s="44" t="str">
        <f>IF(MONTH(A1477)=MONTH(A1478),"-",VLOOKUP(A1477,'F03 inputs'!$AQ$8:$AV$3003,5))</f>
        <v>-</v>
      </c>
      <c r="E1477" s="44" t="str">
        <f>IF(MONTH(A1477)=MONTH(A1478),"-",VLOOKUP(A1477,'F03 inputs'!$AQ$8:$AV$3003,6))</f>
        <v>-</v>
      </c>
      <c r="F1477" s="32">
        <f>VLOOKUP(B1477,'F03 inputs'!$AW$9:$AZ$3003,3)</f>
        <v>-1.5858002274566657E-5</v>
      </c>
      <c r="G1477" s="32">
        <f>VLOOKUP(B1477,'F03 inputs'!$AW$9:$AZ$3003,4)</f>
        <v>-2.438976894893461E-5</v>
      </c>
      <c r="I1477" s="32">
        <f t="shared" si="132"/>
        <v>1.8817344588874334E-2</v>
      </c>
      <c r="J1477" s="32">
        <f t="shared" si="133"/>
        <v>7.9967344588874334E-2</v>
      </c>
      <c r="K1477" s="88">
        <f t="shared" si="134"/>
        <v>8.156603863902312E-2</v>
      </c>
      <c r="M1477" s="32">
        <f t="shared" si="135"/>
        <v>1.9171990725103994E-2</v>
      </c>
      <c r="N1477" s="32">
        <f t="shared" si="136"/>
        <v>8.0321990725104001E-2</v>
      </c>
      <c r="O1477" s="43">
        <f t="shared" si="137"/>
        <v>8.1934896273614832E-2</v>
      </c>
      <c r="Q1477" s="78"/>
      <c r="R1477" s="75"/>
    </row>
    <row r="1478" spans="1:18" ht="12.6" customHeight="1">
      <c r="A1478" s="31">
        <v>40522</v>
      </c>
      <c r="B1478" s="64" t="s">
        <v>100</v>
      </c>
      <c r="C1478" s="90">
        <v>6.0899999999999996E-2</v>
      </c>
      <c r="D1478" s="44" t="str">
        <f>IF(MONTH(A1478)=MONTH(A1479),"-",VLOOKUP(A1478,'F03 inputs'!$AQ$8:$AV$3003,5))</f>
        <v>-</v>
      </c>
      <c r="E1478" s="44" t="str">
        <f>IF(MONTH(A1478)=MONTH(A1479),"-",VLOOKUP(A1478,'F03 inputs'!$AQ$8:$AV$3003,6))</f>
        <v>-</v>
      </c>
      <c r="F1478" s="32">
        <f>VLOOKUP(B1478,'F03 inputs'!$AW$9:$AZ$3003,3)</f>
        <v>-1.5858002274566657E-5</v>
      </c>
      <c r="G1478" s="32">
        <f>VLOOKUP(B1478,'F03 inputs'!$AW$9:$AZ$3003,4)</f>
        <v>-2.438976894893461E-5</v>
      </c>
      <c r="I1478" s="32">
        <f t="shared" ref="I1478:I1541" si="138">IF(D1478&lt;&gt;"-",D1478,I1477+F1478)</f>
        <v>1.8801486586599768E-2</v>
      </c>
      <c r="J1478" s="32">
        <f t="shared" ref="J1478:J1541" si="139">C1478+I1478</f>
        <v>7.9701486586599757E-2</v>
      </c>
      <c r="K1478" s="88">
        <f t="shared" ref="K1478:K1541" si="140">EFFECT(J1478,2)</f>
        <v>8.1289568327628459E-2</v>
      </c>
      <c r="M1478" s="32">
        <f t="shared" ref="M1478:M1541" si="141">IF(E1478&lt;&gt;"-",E1478,M1477+G1478)</f>
        <v>1.9147600956155059E-2</v>
      </c>
      <c r="N1478" s="32">
        <f t="shared" ref="N1478:N1541" si="142">C1478+M1478</f>
        <v>8.0047600956155054E-2</v>
      </c>
      <c r="O1478" s="43">
        <f t="shared" ref="O1478:O1541" si="143">EFFECT(N1478,2)</f>
        <v>8.1649505560863922E-2</v>
      </c>
      <c r="Q1478" s="78"/>
      <c r="R1478" s="75"/>
    </row>
    <row r="1479" spans="1:18" ht="12.6" customHeight="1">
      <c r="A1479" s="31">
        <v>40525</v>
      </c>
      <c r="B1479" s="64" t="s">
        <v>100</v>
      </c>
      <c r="C1479" s="90">
        <v>6.1749999999999999E-2</v>
      </c>
      <c r="D1479" s="44" t="str">
        <f>IF(MONTH(A1479)=MONTH(A1480),"-",VLOOKUP(A1479,'F03 inputs'!$AQ$8:$AV$3003,5))</f>
        <v>-</v>
      </c>
      <c r="E1479" s="44" t="str">
        <f>IF(MONTH(A1479)=MONTH(A1480),"-",VLOOKUP(A1479,'F03 inputs'!$AQ$8:$AV$3003,6))</f>
        <v>-</v>
      </c>
      <c r="F1479" s="32">
        <f>VLOOKUP(B1479,'F03 inputs'!$AW$9:$AZ$3003,3)</f>
        <v>-1.5858002274566657E-5</v>
      </c>
      <c r="G1479" s="32">
        <f>VLOOKUP(B1479,'F03 inputs'!$AW$9:$AZ$3003,4)</f>
        <v>-2.438976894893461E-5</v>
      </c>
      <c r="I1479" s="32">
        <f t="shared" si="138"/>
        <v>1.8785628584325201E-2</v>
      </c>
      <c r="J1479" s="32">
        <f t="shared" si="139"/>
        <v>8.0535628584325197E-2</v>
      </c>
      <c r="K1479" s="88">
        <f t="shared" si="140"/>
        <v>8.2157125452193336E-2</v>
      </c>
      <c r="M1479" s="32">
        <f t="shared" si="141"/>
        <v>1.9123211187206123E-2</v>
      </c>
      <c r="N1479" s="32">
        <f t="shared" si="142"/>
        <v>8.0873211187206126E-2</v>
      </c>
      <c r="O1479" s="43">
        <f t="shared" si="143"/>
        <v>8.2508330259138507E-2</v>
      </c>
      <c r="Q1479" s="78"/>
      <c r="R1479" s="75"/>
    </row>
    <row r="1480" spans="1:18" ht="12.6" customHeight="1">
      <c r="A1480" s="31">
        <v>40526</v>
      </c>
      <c r="B1480" s="64" t="s">
        <v>100</v>
      </c>
      <c r="C1480" s="90">
        <v>6.1550000000000001E-2</v>
      </c>
      <c r="D1480" s="44" t="str">
        <f>IF(MONTH(A1480)=MONTH(A1481),"-",VLOOKUP(A1480,'F03 inputs'!$AQ$8:$AV$3003,5))</f>
        <v>-</v>
      </c>
      <c r="E1480" s="44" t="str">
        <f>IF(MONTH(A1480)=MONTH(A1481),"-",VLOOKUP(A1480,'F03 inputs'!$AQ$8:$AV$3003,6))</f>
        <v>-</v>
      </c>
      <c r="F1480" s="32">
        <f>VLOOKUP(B1480,'F03 inputs'!$AW$9:$AZ$3003,3)</f>
        <v>-1.5858002274566657E-5</v>
      </c>
      <c r="G1480" s="32">
        <f>VLOOKUP(B1480,'F03 inputs'!$AW$9:$AZ$3003,4)</f>
        <v>-2.438976894893461E-5</v>
      </c>
      <c r="I1480" s="32">
        <f t="shared" si="138"/>
        <v>1.8769770582050635E-2</v>
      </c>
      <c r="J1480" s="32">
        <f t="shared" si="139"/>
        <v>8.0319770582050642E-2</v>
      </c>
      <c r="K1480" s="88">
        <f t="shared" si="140"/>
        <v>8.1932586968639143E-2</v>
      </c>
      <c r="M1480" s="32">
        <f t="shared" si="141"/>
        <v>1.9098821418257188E-2</v>
      </c>
      <c r="N1480" s="32">
        <f t="shared" si="142"/>
        <v>8.0648821418257188E-2</v>
      </c>
      <c r="O1480" s="43">
        <f t="shared" si="143"/>
        <v>8.2274879517295396E-2</v>
      </c>
      <c r="Q1480" s="78"/>
      <c r="R1480" s="75"/>
    </row>
    <row r="1481" spans="1:18" ht="12.6" customHeight="1">
      <c r="A1481" s="31">
        <v>40527</v>
      </c>
      <c r="B1481" s="64" t="s">
        <v>100</v>
      </c>
      <c r="C1481" s="90">
        <v>6.1550000000000001E-2</v>
      </c>
      <c r="D1481" s="44" t="str">
        <f>IF(MONTH(A1481)=MONTH(A1482),"-",VLOOKUP(A1481,'F03 inputs'!$AQ$8:$AV$3003,5))</f>
        <v>-</v>
      </c>
      <c r="E1481" s="44" t="str">
        <f>IF(MONTH(A1481)=MONTH(A1482),"-",VLOOKUP(A1481,'F03 inputs'!$AQ$8:$AV$3003,6))</f>
        <v>-</v>
      </c>
      <c r="F1481" s="32">
        <f>VLOOKUP(B1481,'F03 inputs'!$AW$9:$AZ$3003,3)</f>
        <v>-1.5858002274566657E-5</v>
      </c>
      <c r="G1481" s="32">
        <f>VLOOKUP(B1481,'F03 inputs'!$AW$9:$AZ$3003,4)</f>
        <v>-2.438976894893461E-5</v>
      </c>
      <c r="I1481" s="32">
        <f t="shared" si="138"/>
        <v>1.8753912579776068E-2</v>
      </c>
      <c r="J1481" s="32">
        <f t="shared" si="139"/>
        <v>8.0303912579776066E-2</v>
      </c>
      <c r="K1481" s="88">
        <f t="shared" si="140"/>
        <v>8.191609217368101E-2</v>
      </c>
      <c r="M1481" s="32">
        <f t="shared" si="141"/>
        <v>1.9074431649308252E-2</v>
      </c>
      <c r="N1481" s="32">
        <f t="shared" si="142"/>
        <v>8.0624431649308256E-2</v>
      </c>
      <c r="O1481" s="43">
        <f t="shared" si="143"/>
        <v>8.2249506394001637E-2</v>
      </c>
      <c r="Q1481" s="78"/>
      <c r="R1481" s="75"/>
    </row>
    <row r="1482" spans="1:18" ht="12.6" customHeight="1">
      <c r="A1482" s="31">
        <v>40528</v>
      </c>
      <c r="B1482" s="64" t="s">
        <v>100</v>
      </c>
      <c r="C1482" s="90">
        <v>6.1749999999999999E-2</v>
      </c>
      <c r="D1482" s="44" t="str">
        <f>IF(MONTH(A1482)=MONTH(A1483),"-",VLOOKUP(A1482,'F03 inputs'!$AQ$8:$AV$3003,5))</f>
        <v>-</v>
      </c>
      <c r="E1482" s="44" t="str">
        <f>IF(MONTH(A1482)=MONTH(A1483),"-",VLOOKUP(A1482,'F03 inputs'!$AQ$8:$AV$3003,6))</f>
        <v>-</v>
      </c>
      <c r="F1482" s="32">
        <f>VLOOKUP(B1482,'F03 inputs'!$AW$9:$AZ$3003,3)</f>
        <v>-1.5858002274566657E-5</v>
      </c>
      <c r="G1482" s="32">
        <f>VLOOKUP(B1482,'F03 inputs'!$AW$9:$AZ$3003,4)</f>
        <v>-2.438976894893461E-5</v>
      </c>
      <c r="I1482" s="32">
        <f t="shared" si="138"/>
        <v>1.8738054577501502E-2</v>
      </c>
      <c r="J1482" s="32">
        <f t="shared" si="139"/>
        <v>8.0488054577501494E-2</v>
      </c>
      <c r="K1482" s="88">
        <f t="shared" si="140"/>
        <v>8.210763630991913E-2</v>
      </c>
      <c r="M1482" s="32">
        <f t="shared" si="141"/>
        <v>1.9050041880359317E-2</v>
      </c>
      <c r="N1482" s="32">
        <f t="shared" si="142"/>
        <v>8.0800041880359316E-2</v>
      </c>
      <c r="O1482" s="43">
        <f t="shared" si="143"/>
        <v>8.2432203572326168E-2</v>
      </c>
      <c r="Q1482" s="78"/>
      <c r="R1482" s="75"/>
    </row>
    <row r="1483" spans="1:18" ht="12.6" customHeight="1">
      <c r="A1483" s="31">
        <v>40529</v>
      </c>
      <c r="B1483" s="64" t="s">
        <v>100</v>
      </c>
      <c r="C1483" s="90">
        <v>6.1249999999999999E-2</v>
      </c>
      <c r="D1483" s="44" t="str">
        <f>IF(MONTH(A1483)=MONTH(A1484),"-",VLOOKUP(A1483,'F03 inputs'!$AQ$8:$AV$3003,5))</f>
        <v>-</v>
      </c>
      <c r="E1483" s="44" t="str">
        <f>IF(MONTH(A1483)=MONTH(A1484),"-",VLOOKUP(A1483,'F03 inputs'!$AQ$8:$AV$3003,6))</f>
        <v>-</v>
      </c>
      <c r="F1483" s="32">
        <f>VLOOKUP(B1483,'F03 inputs'!$AW$9:$AZ$3003,3)</f>
        <v>-1.5858002274566657E-5</v>
      </c>
      <c r="G1483" s="32">
        <f>VLOOKUP(B1483,'F03 inputs'!$AW$9:$AZ$3003,4)</f>
        <v>-2.438976894893461E-5</v>
      </c>
      <c r="I1483" s="32">
        <f t="shared" si="138"/>
        <v>1.8722196575226936E-2</v>
      </c>
      <c r="J1483" s="32">
        <f t="shared" si="139"/>
        <v>7.9972196575226931E-2</v>
      </c>
      <c r="K1483" s="88">
        <f t="shared" si="140"/>
        <v>8.1571084631493651E-2</v>
      </c>
      <c r="M1483" s="32">
        <f t="shared" si="141"/>
        <v>1.9025652111410381E-2</v>
      </c>
      <c r="N1483" s="32">
        <f t="shared" si="142"/>
        <v>8.0275652111410384E-2</v>
      </c>
      <c r="O1483" s="43">
        <f t="shared" si="143"/>
        <v>8.1886697191888569E-2</v>
      </c>
      <c r="Q1483" s="78"/>
      <c r="R1483" s="75"/>
    </row>
    <row r="1484" spans="1:18" ht="12.6" customHeight="1">
      <c r="A1484" s="31">
        <v>40532</v>
      </c>
      <c r="B1484" s="64" t="s">
        <v>100</v>
      </c>
      <c r="C1484" s="90">
        <v>6.0749999999999998E-2</v>
      </c>
      <c r="D1484" s="44" t="str">
        <f>IF(MONTH(A1484)=MONTH(A1485),"-",VLOOKUP(A1484,'F03 inputs'!$AQ$8:$AV$3003,5))</f>
        <v>-</v>
      </c>
      <c r="E1484" s="44" t="str">
        <f>IF(MONTH(A1484)=MONTH(A1485),"-",VLOOKUP(A1484,'F03 inputs'!$AQ$8:$AV$3003,6))</f>
        <v>-</v>
      </c>
      <c r="F1484" s="32">
        <f>VLOOKUP(B1484,'F03 inputs'!$AW$9:$AZ$3003,3)</f>
        <v>-1.5858002274566657E-5</v>
      </c>
      <c r="G1484" s="32">
        <f>VLOOKUP(B1484,'F03 inputs'!$AW$9:$AZ$3003,4)</f>
        <v>-2.438976894893461E-5</v>
      </c>
      <c r="I1484" s="32">
        <f t="shared" si="138"/>
        <v>1.8706338572952369E-2</v>
      </c>
      <c r="J1484" s="32">
        <f t="shared" si="139"/>
        <v>7.9456338572952367E-2</v>
      </c>
      <c r="K1484" s="88">
        <f t="shared" si="140"/>
        <v>8.1034666007807177E-2</v>
      </c>
      <c r="M1484" s="32">
        <f t="shared" si="141"/>
        <v>1.9001262342461446E-2</v>
      </c>
      <c r="N1484" s="32">
        <f t="shared" si="142"/>
        <v>7.9751262342461438E-2</v>
      </c>
      <c r="O1484" s="43">
        <f t="shared" si="143"/>
        <v>8.1341328303765392E-2</v>
      </c>
      <c r="Q1484" s="78"/>
      <c r="R1484" s="75"/>
    </row>
    <row r="1485" spans="1:18" ht="12.6" customHeight="1">
      <c r="A1485" s="31">
        <v>40533</v>
      </c>
      <c r="B1485" s="64" t="s">
        <v>100</v>
      </c>
      <c r="C1485" s="90">
        <v>6.1249999999999999E-2</v>
      </c>
      <c r="D1485" s="44" t="str">
        <f>IF(MONTH(A1485)=MONTH(A1486),"-",VLOOKUP(A1485,'F03 inputs'!$AQ$8:$AV$3003,5))</f>
        <v>-</v>
      </c>
      <c r="E1485" s="44" t="str">
        <f>IF(MONTH(A1485)=MONTH(A1486),"-",VLOOKUP(A1485,'F03 inputs'!$AQ$8:$AV$3003,6))</f>
        <v>-</v>
      </c>
      <c r="F1485" s="32">
        <f>VLOOKUP(B1485,'F03 inputs'!$AW$9:$AZ$3003,3)</f>
        <v>-1.5858002274566657E-5</v>
      </c>
      <c r="G1485" s="32">
        <f>VLOOKUP(B1485,'F03 inputs'!$AW$9:$AZ$3003,4)</f>
        <v>-2.438976894893461E-5</v>
      </c>
      <c r="I1485" s="32">
        <f t="shared" si="138"/>
        <v>1.8690480570677803E-2</v>
      </c>
      <c r="J1485" s="32">
        <f t="shared" si="139"/>
        <v>7.9940480570677805E-2</v>
      </c>
      <c r="K1485" s="88">
        <f t="shared" si="140"/>
        <v>8.1538100679145353E-2</v>
      </c>
      <c r="M1485" s="32">
        <f t="shared" si="141"/>
        <v>1.8976872573512511E-2</v>
      </c>
      <c r="N1485" s="32">
        <f t="shared" si="142"/>
        <v>8.0226872573512506E-2</v>
      </c>
      <c r="O1485" s="43">
        <f t="shared" si="143"/>
        <v>8.1835960344244452E-2</v>
      </c>
      <c r="Q1485" s="78"/>
      <c r="R1485" s="75"/>
    </row>
    <row r="1486" spans="1:18" ht="12.6" customHeight="1">
      <c r="A1486" s="31">
        <v>40534</v>
      </c>
      <c r="B1486" s="64" t="s">
        <v>100</v>
      </c>
      <c r="C1486" s="90">
        <v>6.1500000000000006E-2</v>
      </c>
      <c r="D1486" s="44" t="str">
        <f>IF(MONTH(A1486)=MONTH(A1487),"-",VLOOKUP(A1486,'F03 inputs'!$AQ$8:$AV$3003,5))</f>
        <v>-</v>
      </c>
      <c r="E1486" s="44" t="str">
        <f>IF(MONTH(A1486)=MONTH(A1487),"-",VLOOKUP(A1486,'F03 inputs'!$AQ$8:$AV$3003,6))</f>
        <v>-</v>
      </c>
      <c r="F1486" s="32">
        <f>VLOOKUP(B1486,'F03 inputs'!$AW$9:$AZ$3003,3)</f>
        <v>-1.5858002274566657E-5</v>
      </c>
      <c r="G1486" s="32">
        <f>VLOOKUP(B1486,'F03 inputs'!$AW$9:$AZ$3003,4)</f>
        <v>-2.438976894893461E-5</v>
      </c>
      <c r="I1486" s="32">
        <f t="shared" si="138"/>
        <v>1.8674622568403236E-2</v>
      </c>
      <c r="J1486" s="32">
        <f t="shared" si="139"/>
        <v>8.0174622568403242E-2</v>
      </c>
      <c r="K1486" s="88">
        <f t="shared" si="140"/>
        <v>8.1781615094399962E-2</v>
      </c>
      <c r="M1486" s="32">
        <f t="shared" si="141"/>
        <v>1.8952482804563575E-2</v>
      </c>
      <c r="N1486" s="32">
        <f t="shared" si="142"/>
        <v>8.0452482804563574E-2</v>
      </c>
      <c r="O1486" s="43">
        <f t="shared" si="143"/>
        <v>8.2070633301918328E-2</v>
      </c>
      <c r="Q1486" s="78"/>
      <c r="R1486" s="75"/>
    </row>
    <row r="1487" spans="1:18" ht="12.6" customHeight="1">
      <c r="A1487" s="31">
        <v>40535</v>
      </c>
      <c r="B1487" s="64" t="s">
        <v>100</v>
      </c>
      <c r="C1487" s="90">
        <v>6.1799999999999994E-2</v>
      </c>
      <c r="D1487" s="44" t="str">
        <f>IF(MONTH(A1487)=MONTH(A1488),"-",VLOOKUP(A1487,'F03 inputs'!$AQ$8:$AV$3003,5))</f>
        <v>-</v>
      </c>
      <c r="E1487" s="44" t="str">
        <f>IF(MONTH(A1487)=MONTH(A1488),"-",VLOOKUP(A1487,'F03 inputs'!$AQ$8:$AV$3003,6))</f>
        <v>-</v>
      </c>
      <c r="F1487" s="32">
        <f>VLOOKUP(B1487,'F03 inputs'!$AW$9:$AZ$3003,3)</f>
        <v>-1.5858002274566657E-5</v>
      </c>
      <c r="G1487" s="32">
        <f>VLOOKUP(B1487,'F03 inputs'!$AW$9:$AZ$3003,4)</f>
        <v>-2.438976894893461E-5</v>
      </c>
      <c r="I1487" s="32">
        <f t="shared" si="138"/>
        <v>1.865876456612867E-2</v>
      </c>
      <c r="J1487" s="32">
        <f t="shared" si="139"/>
        <v>8.045876456612866E-2</v>
      </c>
      <c r="K1487" s="88">
        <f t="shared" si="140"/>
        <v>8.2077167765005621E-2</v>
      </c>
      <c r="M1487" s="32">
        <f t="shared" si="141"/>
        <v>1.892809303561464E-2</v>
      </c>
      <c r="N1487" s="32">
        <f t="shared" si="142"/>
        <v>8.0728093035614637E-2</v>
      </c>
      <c r="O1487" s="43">
        <f t="shared" si="143"/>
        <v>8.2357349286906079E-2</v>
      </c>
      <c r="Q1487" s="78"/>
      <c r="R1487" s="75"/>
    </row>
    <row r="1488" spans="1:18" ht="12.6" customHeight="1">
      <c r="A1488" s="31">
        <v>40536</v>
      </c>
      <c r="B1488" s="64" t="s">
        <v>100</v>
      </c>
      <c r="C1488" s="90">
        <v>6.2E-2</v>
      </c>
      <c r="D1488" s="44" t="str">
        <f>IF(MONTH(A1488)=MONTH(A1489),"-",VLOOKUP(A1488,'F03 inputs'!$AQ$8:$AV$3003,5))</f>
        <v>-</v>
      </c>
      <c r="E1488" s="44" t="str">
        <f>IF(MONTH(A1488)=MONTH(A1489),"-",VLOOKUP(A1488,'F03 inputs'!$AQ$8:$AV$3003,6))</f>
        <v>-</v>
      </c>
      <c r="F1488" s="32">
        <f>VLOOKUP(B1488,'F03 inputs'!$AW$9:$AZ$3003,3)</f>
        <v>-1.5858002274566657E-5</v>
      </c>
      <c r="G1488" s="32">
        <f>VLOOKUP(B1488,'F03 inputs'!$AW$9:$AZ$3003,4)</f>
        <v>-2.438976894893461E-5</v>
      </c>
      <c r="I1488" s="32">
        <f t="shared" si="138"/>
        <v>1.8642906563854103E-2</v>
      </c>
      <c r="J1488" s="32">
        <f t="shared" si="139"/>
        <v>8.0642906563854103E-2</v>
      </c>
      <c r="K1488" s="88">
        <f t="shared" si="140"/>
        <v>8.2268726158621019E-2</v>
      </c>
      <c r="M1488" s="32">
        <f t="shared" si="141"/>
        <v>1.8903703266665704E-2</v>
      </c>
      <c r="N1488" s="32">
        <f t="shared" si="142"/>
        <v>8.0903703266665711E-2</v>
      </c>
      <c r="O1488" s="43">
        <f t="shared" si="143"/>
        <v>8.2540055567230652E-2</v>
      </c>
      <c r="Q1488" s="78"/>
      <c r="R1488" s="75"/>
    </row>
    <row r="1489" spans="1:18" ht="12.6" customHeight="1">
      <c r="A1489" s="31">
        <v>40541</v>
      </c>
      <c r="B1489" s="64" t="s">
        <v>100</v>
      </c>
      <c r="C1489" s="90">
        <v>6.2400000000000004E-2</v>
      </c>
      <c r="D1489" s="44" t="str">
        <f>IF(MONTH(A1489)=MONTH(A1490),"-",VLOOKUP(A1489,'F03 inputs'!$AQ$8:$AV$3003,5))</f>
        <v>-</v>
      </c>
      <c r="E1489" s="44" t="str">
        <f>IF(MONTH(A1489)=MONTH(A1490),"-",VLOOKUP(A1489,'F03 inputs'!$AQ$8:$AV$3003,6))</f>
        <v>-</v>
      </c>
      <c r="F1489" s="32">
        <f>VLOOKUP(B1489,'F03 inputs'!$AW$9:$AZ$3003,3)</f>
        <v>-1.5858002274566657E-5</v>
      </c>
      <c r="G1489" s="32">
        <f>VLOOKUP(B1489,'F03 inputs'!$AW$9:$AZ$3003,4)</f>
        <v>-2.438976894893461E-5</v>
      </c>
      <c r="I1489" s="32">
        <f t="shared" si="138"/>
        <v>1.8627048561579537E-2</v>
      </c>
      <c r="J1489" s="32">
        <f t="shared" si="139"/>
        <v>8.1027048561579537E-2</v>
      </c>
      <c r="K1489" s="88">
        <f t="shared" si="140"/>
        <v>8.2668394211229623E-2</v>
      </c>
      <c r="M1489" s="32">
        <f t="shared" si="141"/>
        <v>1.8879313497716769E-2</v>
      </c>
      <c r="N1489" s="32">
        <f t="shared" si="142"/>
        <v>8.1279313497716776E-2</v>
      </c>
      <c r="O1489" s="43">
        <f t="shared" si="143"/>
        <v>8.2930895198382037E-2</v>
      </c>
      <c r="Q1489" s="78"/>
      <c r="R1489" s="75"/>
    </row>
    <row r="1490" spans="1:18" ht="12.6" customHeight="1">
      <c r="A1490" s="31">
        <v>40542</v>
      </c>
      <c r="B1490" s="64" t="s">
        <v>100</v>
      </c>
      <c r="C1490" s="90">
        <v>6.1650000000000003E-2</v>
      </c>
      <c r="D1490" s="44" t="str">
        <f>IF(MONTH(A1490)=MONTH(A1491),"-",VLOOKUP(A1490,'F03 inputs'!$AQ$8:$AV$3003,5))</f>
        <v>-</v>
      </c>
      <c r="E1490" s="44" t="str">
        <f>IF(MONTH(A1490)=MONTH(A1491),"-",VLOOKUP(A1490,'F03 inputs'!$AQ$8:$AV$3003,6))</f>
        <v>-</v>
      </c>
      <c r="F1490" s="32">
        <f>VLOOKUP(B1490,'F03 inputs'!$AW$9:$AZ$3003,3)</f>
        <v>-1.5858002274566657E-5</v>
      </c>
      <c r="G1490" s="32">
        <f>VLOOKUP(B1490,'F03 inputs'!$AW$9:$AZ$3003,4)</f>
        <v>-2.438976894893461E-5</v>
      </c>
      <c r="I1490" s="32">
        <f t="shared" si="138"/>
        <v>1.861119055930497E-2</v>
      </c>
      <c r="J1490" s="32">
        <f t="shared" si="139"/>
        <v>8.0261190559304973E-2</v>
      </c>
      <c r="K1490" s="88">
        <f t="shared" si="140"/>
        <v>8.1871655236804175E-2</v>
      </c>
      <c r="M1490" s="32">
        <f t="shared" si="141"/>
        <v>1.8854923728767833E-2</v>
      </c>
      <c r="N1490" s="32">
        <f t="shared" si="142"/>
        <v>8.050492372876783E-2</v>
      </c>
      <c r="O1490" s="43">
        <f t="shared" si="143"/>
        <v>8.2125184414911345E-2</v>
      </c>
      <c r="Q1490" s="78"/>
      <c r="R1490" s="75"/>
    </row>
    <row r="1491" spans="1:18" ht="12.6" customHeight="1">
      <c r="A1491" s="31">
        <v>40543</v>
      </c>
      <c r="B1491" s="64" t="s">
        <v>100</v>
      </c>
      <c r="C1491" s="90">
        <v>6.0650000000000003E-2</v>
      </c>
      <c r="D1491" s="44">
        <f>IF(MONTH(A1491)=MONTH(A1492),"-",VLOOKUP(A1491,'F03 inputs'!$AQ$8:$AV$3003,5))</f>
        <v>1.85953325570304E-2</v>
      </c>
      <c r="E1491" s="44">
        <f>IF(MONTH(A1491)=MONTH(A1492),"-",VLOOKUP(A1491,'F03 inputs'!$AQ$8:$AV$3003,6))</f>
        <v>1.8830533959818915E-2</v>
      </c>
      <c r="F1491" s="32">
        <f>VLOOKUP(B1491,'F03 inputs'!$AW$9:$AZ$3003,3)</f>
        <v>-1.5858002274566657E-5</v>
      </c>
      <c r="G1491" s="32">
        <f>VLOOKUP(B1491,'F03 inputs'!$AW$9:$AZ$3003,4)</f>
        <v>-2.438976894893461E-5</v>
      </c>
      <c r="I1491" s="32">
        <f t="shared" si="138"/>
        <v>1.85953325570304E-2</v>
      </c>
      <c r="J1491" s="32">
        <f t="shared" si="139"/>
        <v>7.9245332557030396E-2</v>
      </c>
      <c r="K1491" s="88">
        <f t="shared" si="140"/>
        <v>8.0815288240049243E-2</v>
      </c>
      <c r="M1491" s="32">
        <f t="shared" si="141"/>
        <v>1.8830533959818915E-2</v>
      </c>
      <c r="N1491" s="32">
        <f t="shared" si="142"/>
        <v>7.9480533959818911E-2</v>
      </c>
      <c r="O1491" s="43">
        <f t="shared" si="143"/>
        <v>8.1059822779453228E-2</v>
      </c>
      <c r="Q1491" s="78"/>
      <c r="R1491" s="75"/>
    </row>
    <row r="1492" spans="1:18" ht="12.6" customHeight="1">
      <c r="A1492" s="31">
        <v>40547</v>
      </c>
      <c r="B1492" s="64" t="s">
        <v>101</v>
      </c>
      <c r="C1492" s="90">
        <v>6.0700000000000004E-2</v>
      </c>
      <c r="D1492" s="44" t="str">
        <f>IF(MONTH(A1492)=MONTH(A1493),"-",VLOOKUP(A1492,'F03 inputs'!$AQ$8:$AV$3003,5))</f>
        <v>-</v>
      </c>
      <c r="E1492" s="44" t="str">
        <f>IF(MONTH(A1492)=MONTH(A1493),"-",VLOOKUP(A1492,'F03 inputs'!$AQ$8:$AV$3003,6))</f>
        <v>-</v>
      </c>
      <c r="F1492" s="32">
        <f>VLOOKUP(B1492,'F03 inputs'!$AW$9:$AZ$3003,3)</f>
        <v>-2.005760714226852E-5</v>
      </c>
      <c r="G1492" s="32">
        <f>VLOOKUP(B1492,'F03 inputs'!$AW$9:$AZ$3003,4)</f>
        <v>-2.7597203811602647E-6</v>
      </c>
      <c r="I1492" s="32">
        <f t="shared" si="138"/>
        <v>1.8575274949888133E-2</v>
      </c>
      <c r="J1492" s="32">
        <f t="shared" si="139"/>
        <v>7.9275274949888133E-2</v>
      </c>
      <c r="K1492" s="88">
        <f t="shared" si="140"/>
        <v>8.0846417254483161E-2</v>
      </c>
      <c r="M1492" s="32">
        <f t="shared" si="141"/>
        <v>1.8827774239437756E-2</v>
      </c>
      <c r="N1492" s="32">
        <f t="shared" si="142"/>
        <v>7.9527774239437757E-2</v>
      </c>
      <c r="O1492" s="43">
        <f t="shared" si="143"/>
        <v>8.110894095830723E-2</v>
      </c>
      <c r="Q1492" s="78"/>
      <c r="R1492" s="75"/>
    </row>
    <row r="1493" spans="1:18" ht="12.6" customHeight="1">
      <c r="A1493" s="31">
        <v>40548</v>
      </c>
      <c r="B1493" s="64" t="s">
        <v>101</v>
      </c>
      <c r="C1493" s="90">
        <v>6.0599999999999994E-2</v>
      </c>
      <c r="D1493" s="44" t="str">
        <f>IF(MONTH(A1493)=MONTH(A1494),"-",VLOOKUP(A1493,'F03 inputs'!$AQ$8:$AV$3003,5))</f>
        <v>-</v>
      </c>
      <c r="E1493" s="44" t="str">
        <f>IF(MONTH(A1493)=MONTH(A1494),"-",VLOOKUP(A1493,'F03 inputs'!$AQ$8:$AV$3003,6))</f>
        <v>-</v>
      </c>
      <c r="F1493" s="32">
        <f>VLOOKUP(B1493,'F03 inputs'!$AW$9:$AZ$3003,3)</f>
        <v>-2.005760714226852E-5</v>
      </c>
      <c r="G1493" s="32">
        <f>VLOOKUP(B1493,'F03 inputs'!$AW$9:$AZ$3003,4)</f>
        <v>-2.7597203811602647E-6</v>
      </c>
      <c r="I1493" s="32">
        <f t="shared" si="138"/>
        <v>1.8555217342745865E-2</v>
      </c>
      <c r="J1493" s="32">
        <f t="shared" si="139"/>
        <v>7.9155217342745859E-2</v>
      </c>
      <c r="K1493" s="88">
        <f t="shared" si="140"/>
        <v>8.072160445089005E-2</v>
      </c>
      <c r="M1493" s="32">
        <f t="shared" si="141"/>
        <v>1.8825014519056597E-2</v>
      </c>
      <c r="N1493" s="32">
        <f t="shared" si="142"/>
        <v>7.9425014519056591E-2</v>
      </c>
      <c r="O1493" s="43">
        <f t="shared" si="143"/>
        <v>8.1002097751894819E-2</v>
      </c>
      <c r="Q1493" s="78"/>
      <c r="R1493" s="75"/>
    </row>
    <row r="1494" spans="1:18" ht="12.6" customHeight="1">
      <c r="A1494" s="31">
        <v>40549</v>
      </c>
      <c r="B1494" s="64" t="s">
        <v>101</v>
      </c>
      <c r="C1494" s="90">
        <v>6.1050000000000007E-2</v>
      </c>
      <c r="D1494" s="44" t="str">
        <f>IF(MONTH(A1494)=MONTH(A1495),"-",VLOOKUP(A1494,'F03 inputs'!$AQ$8:$AV$3003,5))</f>
        <v>-</v>
      </c>
      <c r="E1494" s="44" t="str">
        <f>IF(MONTH(A1494)=MONTH(A1495),"-",VLOOKUP(A1494,'F03 inputs'!$AQ$8:$AV$3003,6))</f>
        <v>-</v>
      </c>
      <c r="F1494" s="32">
        <f>VLOOKUP(B1494,'F03 inputs'!$AW$9:$AZ$3003,3)</f>
        <v>-2.005760714226852E-5</v>
      </c>
      <c r="G1494" s="32">
        <f>VLOOKUP(B1494,'F03 inputs'!$AW$9:$AZ$3003,4)</f>
        <v>-2.7597203811602647E-6</v>
      </c>
      <c r="I1494" s="32">
        <f t="shared" si="138"/>
        <v>1.8535159735603598E-2</v>
      </c>
      <c r="J1494" s="32">
        <f t="shared" si="139"/>
        <v>7.9585159735603608E-2</v>
      </c>
      <c r="K1494" s="88">
        <f t="shared" si="140"/>
        <v>8.1168609148138948E-2</v>
      </c>
      <c r="M1494" s="32">
        <f t="shared" si="141"/>
        <v>1.8822254798675438E-2</v>
      </c>
      <c r="N1494" s="32">
        <f t="shared" si="142"/>
        <v>7.9872254798675449E-2</v>
      </c>
      <c r="O1494" s="43">
        <f t="shared" si="143"/>
        <v>8.146714907033159E-2</v>
      </c>
      <c r="Q1494" s="78"/>
      <c r="R1494" s="75"/>
    </row>
    <row r="1495" spans="1:18" ht="12.6" customHeight="1">
      <c r="A1495" s="31">
        <v>40550</v>
      </c>
      <c r="B1495" s="64" t="s">
        <v>101</v>
      </c>
      <c r="C1495" s="90">
        <v>6.1449999999999998E-2</v>
      </c>
      <c r="D1495" s="44" t="str">
        <f>IF(MONTH(A1495)=MONTH(A1496),"-",VLOOKUP(A1495,'F03 inputs'!$AQ$8:$AV$3003,5))</f>
        <v>-</v>
      </c>
      <c r="E1495" s="44" t="str">
        <f>IF(MONTH(A1495)=MONTH(A1496),"-",VLOOKUP(A1495,'F03 inputs'!$AQ$8:$AV$3003,6))</f>
        <v>-</v>
      </c>
      <c r="F1495" s="32">
        <f>VLOOKUP(B1495,'F03 inputs'!$AW$9:$AZ$3003,3)</f>
        <v>-2.005760714226852E-5</v>
      </c>
      <c r="G1495" s="32">
        <f>VLOOKUP(B1495,'F03 inputs'!$AW$9:$AZ$3003,4)</f>
        <v>-2.7597203811602647E-6</v>
      </c>
      <c r="I1495" s="32">
        <f t="shared" si="138"/>
        <v>1.851510212846133E-2</v>
      </c>
      <c r="J1495" s="32">
        <f t="shared" si="139"/>
        <v>7.9965102128461335E-2</v>
      </c>
      <c r="K1495" s="88">
        <f t="shared" si="140"/>
        <v>8.1563706518065215E-2</v>
      </c>
      <c r="M1495" s="32">
        <f t="shared" si="141"/>
        <v>1.8819495078294279E-2</v>
      </c>
      <c r="N1495" s="32">
        <f t="shared" si="142"/>
        <v>8.0269495078294284E-2</v>
      </c>
      <c r="O1495" s="43">
        <f t="shared" si="143"/>
        <v>8.1880293038325336E-2</v>
      </c>
      <c r="Q1495" s="78"/>
      <c r="R1495" s="75"/>
    </row>
    <row r="1496" spans="1:18" ht="12.6" customHeight="1">
      <c r="A1496" s="31">
        <v>40553</v>
      </c>
      <c r="B1496" s="64" t="s">
        <v>101</v>
      </c>
      <c r="C1496" s="90">
        <v>6.0650000000000003E-2</v>
      </c>
      <c r="D1496" s="44" t="str">
        <f>IF(MONTH(A1496)=MONTH(A1497),"-",VLOOKUP(A1496,'F03 inputs'!$AQ$8:$AV$3003,5))</f>
        <v>-</v>
      </c>
      <c r="E1496" s="44" t="str">
        <f>IF(MONTH(A1496)=MONTH(A1497),"-",VLOOKUP(A1496,'F03 inputs'!$AQ$8:$AV$3003,6))</f>
        <v>-</v>
      </c>
      <c r="F1496" s="32">
        <f>VLOOKUP(B1496,'F03 inputs'!$AW$9:$AZ$3003,3)</f>
        <v>-2.005760714226852E-5</v>
      </c>
      <c r="G1496" s="32">
        <f>VLOOKUP(B1496,'F03 inputs'!$AW$9:$AZ$3003,4)</f>
        <v>-2.7597203811602647E-6</v>
      </c>
      <c r="I1496" s="32">
        <f t="shared" si="138"/>
        <v>1.8495044521319063E-2</v>
      </c>
      <c r="J1496" s="32">
        <f t="shared" si="139"/>
        <v>7.9145044521319069E-2</v>
      </c>
      <c r="K1496" s="88">
        <f t="shared" si="140"/>
        <v>8.0711029039389537E-2</v>
      </c>
      <c r="M1496" s="32">
        <f t="shared" si="141"/>
        <v>1.881673535791312E-2</v>
      </c>
      <c r="N1496" s="32">
        <f t="shared" si="142"/>
        <v>7.9466735357913126E-2</v>
      </c>
      <c r="O1496" s="43">
        <f t="shared" si="143"/>
        <v>8.104547586502453E-2</v>
      </c>
      <c r="Q1496" s="78"/>
      <c r="R1496" s="75"/>
    </row>
    <row r="1497" spans="1:18" ht="12.6" customHeight="1">
      <c r="A1497" s="31">
        <v>40554</v>
      </c>
      <c r="B1497" s="64" t="s">
        <v>101</v>
      </c>
      <c r="C1497" s="90">
        <v>5.9450000000000003E-2</v>
      </c>
      <c r="D1497" s="44" t="str">
        <f>IF(MONTH(A1497)=MONTH(A1498),"-",VLOOKUP(A1497,'F03 inputs'!$AQ$8:$AV$3003,5))</f>
        <v>-</v>
      </c>
      <c r="E1497" s="44" t="str">
        <f>IF(MONTH(A1497)=MONTH(A1498),"-",VLOOKUP(A1497,'F03 inputs'!$AQ$8:$AV$3003,6))</f>
        <v>-</v>
      </c>
      <c r="F1497" s="32">
        <f>VLOOKUP(B1497,'F03 inputs'!$AW$9:$AZ$3003,3)</f>
        <v>-2.005760714226852E-5</v>
      </c>
      <c r="G1497" s="32">
        <f>VLOOKUP(B1497,'F03 inputs'!$AW$9:$AZ$3003,4)</f>
        <v>-2.7597203811602647E-6</v>
      </c>
      <c r="I1497" s="32">
        <f t="shared" si="138"/>
        <v>1.8474986914176796E-2</v>
      </c>
      <c r="J1497" s="32">
        <f t="shared" si="139"/>
        <v>7.7924986914176791E-2</v>
      </c>
      <c r="K1497" s="88">
        <f t="shared" si="140"/>
        <v>7.9443062810570675E-2</v>
      </c>
      <c r="M1497" s="32">
        <f t="shared" si="141"/>
        <v>1.8813975637531961E-2</v>
      </c>
      <c r="N1497" s="32">
        <f t="shared" si="142"/>
        <v>7.8263975637531957E-2</v>
      </c>
      <c r="O1497" s="43">
        <f t="shared" si="143"/>
        <v>7.9795288108179818E-2</v>
      </c>
      <c r="Q1497" s="78"/>
      <c r="R1497" s="75"/>
    </row>
    <row r="1498" spans="1:18" ht="12.6" customHeight="1">
      <c r="A1498" s="31">
        <v>40555</v>
      </c>
      <c r="B1498" s="64" t="s">
        <v>101</v>
      </c>
      <c r="C1498" s="90">
        <v>6.0299999999999999E-2</v>
      </c>
      <c r="D1498" s="44" t="str">
        <f>IF(MONTH(A1498)=MONTH(A1499),"-",VLOOKUP(A1498,'F03 inputs'!$AQ$8:$AV$3003,5))</f>
        <v>-</v>
      </c>
      <c r="E1498" s="44" t="str">
        <f>IF(MONTH(A1498)=MONTH(A1499),"-",VLOOKUP(A1498,'F03 inputs'!$AQ$8:$AV$3003,6))</f>
        <v>-</v>
      </c>
      <c r="F1498" s="32">
        <f>VLOOKUP(B1498,'F03 inputs'!$AW$9:$AZ$3003,3)</f>
        <v>-2.005760714226852E-5</v>
      </c>
      <c r="G1498" s="32">
        <f>VLOOKUP(B1498,'F03 inputs'!$AW$9:$AZ$3003,4)</f>
        <v>-2.7597203811602647E-6</v>
      </c>
      <c r="I1498" s="32">
        <f t="shared" si="138"/>
        <v>1.8454929307034528E-2</v>
      </c>
      <c r="J1498" s="32">
        <f t="shared" si="139"/>
        <v>7.8754929307034524E-2</v>
      </c>
      <c r="K1498" s="88">
        <f t="shared" si="140"/>
        <v>8.0305514029573422E-2</v>
      </c>
      <c r="M1498" s="32">
        <f t="shared" si="141"/>
        <v>1.8811215917150802E-2</v>
      </c>
      <c r="N1498" s="32">
        <f t="shared" si="142"/>
        <v>7.9111215917150798E-2</v>
      </c>
      <c r="O1498" s="43">
        <f t="shared" si="143"/>
        <v>8.0675862038123602E-2</v>
      </c>
      <c r="Q1498" s="78"/>
      <c r="R1498" s="75"/>
    </row>
    <row r="1499" spans="1:18" ht="12.6" customHeight="1">
      <c r="A1499" s="31">
        <v>40556</v>
      </c>
      <c r="B1499" s="64" t="s">
        <v>101</v>
      </c>
      <c r="C1499" s="90">
        <v>6.08E-2</v>
      </c>
      <c r="D1499" s="44" t="str">
        <f>IF(MONTH(A1499)=MONTH(A1500),"-",VLOOKUP(A1499,'F03 inputs'!$AQ$8:$AV$3003,5))</f>
        <v>-</v>
      </c>
      <c r="E1499" s="44" t="str">
        <f>IF(MONTH(A1499)=MONTH(A1500),"-",VLOOKUP(A1499,'F03 inputs'!$AQ$8:$AV$3003,6))</f>
        <v>-</v>
      </c>
      <c r="F1499" s="32">
        <f>VLOOKUP(B1499,'F03 inputs'!$AW$9:$AZ$3003,3)</f>
        <v>-2.005760714226852E-5</v>
      </c>
      <c r="G1499" s="32">
        <f>VLOOKUP(B1499,'F03 inputs'!$AW$9:$AZ$3003,4)</f>
        <v>-2.7597203811602647E-6</v>
      </c>
      <c r="I1499" s="32">
        <f t="shared" si="138"/>
        <v>1.8434871699892261E-2</v>
      </c>
      <c r="J1499" s="32">
        <f t="shared" si="139"/>
        <v>7.9234871699892268E-2</v>
      </c>
      <c r="K1499" s="88">
        <f t="shared" si="140"/>
        <v>8.0804412923216828E-2</v>
      </c>
      <c r="M1499" s="32">
        <f t="shared" si="141"/>
        <v>1.8808456196769643E-2</v>
      </c>
      <c r="N1499" s="32">
        <f t="shared" si="142"/>
        <v>7.960845619676965E-2</v>
      </c>
      <c r="O1499" s="43">
        <f t="shared" si="143"/>
        <v>8.1192832771277867E-2</v>
      </c>
      <c r="Q1499" s="78"/>
      <c r="R1499" s="75"/>
    </row>
    <row r="1500" spans="1:18" ht="12.6" customHeight="1">
      <c r="A1500" s="31">
        <v>40557</v>
      </c>
      <c r="B1500" s="64" t="s">
        <v>101</v>
      </c>
      <c r="C1500" s="90">
        <v>6.0149999999999995E-2</v>
      </c>
      <c r="D1500" s="44" t="str">
        <f>IF(MONTH(A1500)=MONTH(A1501),"-",VLOOKUP(A1500,'F03 inputs'!$AQ$8:$AV$3003,5))</f>
        <v>-</v>
      </c>
      <c r="E1500" s="44" t="str">
        <f>IF(MONTH(A1500)=MONTH(A1501),"-",VLOOKUP(A1500,'F03 inputs'!$AQ$8:$AV$3003,6))</f>
        <v>-</v>
      </c>
      <c r="F1500" s="32">
        <f>VLOOKUP(B1500,'F03 inputs'!$AW$9:$AZ$3003,3)</f>
        <v>-2.005760714226852E-5</v>
      </c>
      <c r="G1500" s="32">
        <f>VLOOKUP(B1500,'F03 inputs'!$AW$9:$AZ$3003,4)</f>
        <v>-2.7597203811602647E-6</v>
      </c>
      <c r="I1500" s="32">
        <f t="shared" si="138"/>
        <v>1.8414814092749993E-2</v>
      </c>
      <c r="J1500" s="32">
        <f t="shared" si="139"/>
        <v>7.8564814092749985E-2</v>
      </c>
      <c r="K1500" s="88">
        <f t="shared" si="140"/>
        <v>8.0107921596107357E-2</v>
      </c>
      <c r="M1500" s="32">
        <f t="shared" si="141"/>
        <v>1.8805696476388484E-2</v>
      </c>
      <c r="N1500" s="32">
        <f t="shared" si="142"/>
        <v>7.8955696476388476E-2</v>
      </c>
      <c r="O1500" s="43">
        <f t="shared" si="143"/>
        <v>8.0514196977906627E-2</v>
      </c>
      <c r="Q1500" s="78"/>
      <c r="R1500" s="75"/>
    </row>
    <row r="1501" spans="1:18" ht="12.6" customHeight="1">
      <c r="A1501" s="31">
        <v>40560</v>
      </c>
      <c r="B1501" s="64" t="s">
        <v>101</v>
      </c>
      <c r="C1501" s="90">
        <v>6.0350000000000001E-2</v>
      </c>
      <c r="D1501" s="44" t="str">
        <f>IF(MONTH(A1501)=MONTH(A1502),"-",VLOOKUP(A1501,'F03 inputs'!$AQ$8:$AV$3003,5))</f>
        <v>-</v>
      </c>
      <c r="E1501" s="44" t="str">
        <f>IF(MONTH(A1501)=MONTH(A1502),"-",VLOOKUP(A1501,'F03 inputs'!$AQ$8:$AV$3003,6))</f>
        <v>-</v>
      </c>
      <c r="F1501" s="32">
        <f>VLOOKUP(B1501,'F03 inputs'!$AW$9:$AZ$3003,3)</f>
        <v>-2.005760714226852E-5</v>
      </c>
      <c r="G1501" s="32">
        <f>VLOOKUP(B1501,'F03 inputs'!$AW$9:$AZ$3003,4)</f>
        <v>-2.7597203811602647E-6</v>
      </c>
      <c r="I1501" s="32">
        <f t="shared" si="138"/>
        <v>1.8394756485607726E-2</v>
      </c>
      <c r="J1501" s="32">
        <f t="shared" si="139"/>
        <v>7.874475648560772E-2</v>
      </c>
      <c r="K1501" s="88">
        <f t="shared" si="140"/>
        <v>8.0294940654102254E-2</v>
      </c>
      <c r="M1501" s="32">
        <f t="shared" si="141"/>
        <v>1.8802936756007325E-2</v>
      </c>
      <c r="N1501" s="32">
        <f t="shared" si="142"/>
        <v>7.9152936756007319E-2</v>
      </c>
      <c r="O1501" s="43">
        <f t="shared" si="143"/>
        <v>8.0719233605282659E-2</v>
      </c>
      <c r="Q1501" s="78"/>
      <c r="R1501" s="75"/>
    </row>
    <row r="1502" spans="1:18" ht="12.6" customHeight="1">
      <c r="A1502" s="31">
        <v>40561</v>
      </c>
      <c r="B1502" s="64" t="s">
        <v>101</v>
      </c>
      <c r="C1502" s="90">
        <v>6.0199999999999997E-2</v>
      </c>
      <c r="D1502" s="44" t="str">
        <f>IF(MONTH(A1502)=MONTH(A1503),"-",VLOOKUP(A1502,'F03 inputs'!$AQ$8:$AV$3003,5))</f>
        <v>-</v>
      </c>
      <c r="E1502" s="44" t="str">
        <f>IF(MONTH(A1502)=MONTH(A1503),"-",VLOOKUP(A1502,'F03 inputs'!$AQ$8:$AV$3003,6))</f>
        <v>-</v>
      </c>
      <c r="F1502" s="32">
        <f>VLOOKUP(B1502,'F03 inputs'!$AW$9:$AZ$3003,3)</f>
        <v>-2.005760714226852E-5</v>
      </c>
      <c r="G1502" s="32">
        <f>VLOOKUP(B1502,'F03 inputs'!$AW$9:$AZ$3003,4)</f>
        <v>-2.7597203811602647E-6</v>
      </c>
      <c r="I1502" s="32">
        <f t="shared" si="138"/>
        <v>1.8374698878465458E-2</v>
      </c>
      <c r="J1502" s="32">
        <f t="shared" si="139"/>
        <v>7.8574698878465452E-2</v>
      </c>
      <c r="K1502" s="88">
        <f t="shared" si="140"/>
        <v>8.0118194704425827E-2</v>
      </c>
      <c r="M1502" s="32">
        <f t="shared" si="141"/>
        <v>1.8800177035626166E-2</v>
      </c>
      <c r="N1502" s="32">
        <f t="shared" si="142"/>
        <v>7.900017703562616E-2</v>
      </c>
      <c r="O1502" s="43">
        <f t="shared" si="143"/>
        <v>8.0560434028541517E-2</v>
      </c>
      <c r="Q1502" s="78"/>
      <c r="R1502" s="75"/>
    </row>
    <row r="1503" spans="1:18" ht="12.6" customHeight="1">
      <c r="A1503" s="31">
        <v>40562</v>
      </c>
      <c r="B1503" s="64" t="s">
        <v>101</v>
      </c>
      <c r="C1503" s="90">
        <v>6.1200000000000004E-2</v>
      </c>
      <c r="D1503" s="44" t="str">
        <f>IF(MONTH(A1503)=MONTH(A1504),"-",VLOOKUP(A1503,'F03 inputs'!$AQ$8:$AV$3003,5))</f>
        <v>-</v>
      </c>
      <c r="E1503" s="44" t="str">
        <f>IF(MONTH(A1503)=MONTH(A1504),"-",VLOOKUP(A1503,'F03 inputs'!$AQ$8:$AV$3003,6))</f>
        <v>-</v>
      </c>
      <c r="F1503" s="32">
        <f>VLOOKUP(B1503,'F03 inputs'!$AW$9:$AZ$3003,3)</f>
        <v>-2.005760714226852E-5</v>
      </c>
      <c r="G1503" s="32">
        <f>VLOOKUP(B1503,'F03 inputs'!$AW$9:$AZ$3003,4)</f>
        <v>-2.7597203811602647E-6</v>
      </c>
      <c r="I1503" s="32">
        <f t="shared" si="138"/>
        <v>1.8354641271323191E-2</v>
      </c>
      <c r="J1503" s="32">
        <f t="shared" si="139"/>
        <v>7.9554641271323195E-2</v>
      </c>
      <c r="K1503" s="88">
        <f t="shared" si="140"/>
        <v>8.1136876508275391E-2</v>
      </c>
      <c r="M1503" s="32">
        <f t="shared" si="141"/>
        <v>1.8797417315245007E-2</v>
      </c>
      <c r="N1503" s="32">
        <f t="shared" si="142"/>
        <v>7.9997417315245012E-2</v>
      </c>
      <c r="O1503" s="43">
        <f t="shared" si="143"/>
        <v>8.1597314009522526E-2</v>
      </c>
      <c r="Q1503" s="78"/>
      <c r="R1503" s="75"/>
    </row>
    <row r="1504" spans="1:18" ht="12.6" customHeight="1">
      <c r="A1504" s="31">
        <v>40563</v>
      </c>
      <c r="B1504" s="64" t="s">
        <v>101</v>
      </c>
      <c r="C1504" s="90">
        <v>6.055E-2</v>
      </c>
      <c r="D1504" s="44" t="str">
        <f>IF(MONTH(A1504)=MONTH(A1505),"-",VLOOKUP(A1504,'F03 inputs'!$AQ$8:$AV$3003,5))</f>
        <v>-</v>
      </c>
      <c r="E1504" s="44" t="str">
        <f>IF(MONTH(A1504)=MONTH(A1505),"-",VLOOKUP(A1504,'F03 inputs'!$AQ$8:$AV$3003,6))</f>
        <v>-</v>
      </c>
      <c r="F1504" s="32">
        <f>VLOOKUP(B1504,'F03 inputs'!$AW$9:$AZ$3003,3)</f>
        <v>-2.005760714226852E-5</v>
      </c>
      <c r="G1504" s="32">
        <f>VLOOKUP(B1504,'F03 inputs'!$AW$9:$AZ$3003,4)</f>
        <v>-2.7597203811602647E-6</v>
      </c>
      <c r="I1504" s="32">
        <f t="shared" si="138"/>
        <v>1.8334583664180924E-2</v>
      </c>
      <c r="J1504" s="32">
        <f t="shared" si="139"/>
        <v>7.8884583664180927E-2</v>
      </c>
      <c r="K1504" s="88">
        <f t="shared" si="140"/>
        <v>8.0440278049148661E-2</v>
      </c>
      <c r="M1504" s="32">
        <f t="shared" si="141"/>
        <v>1.8794657594863848E-2</v>
      </c>
      <c r="N1504" s="32">
        <f t="shared" si="142"/>
        <v>7.9344657594863852E-2</v>
      </c>
      <c r="O1504" s="43">
        <f t="shared" si="143"/>
        <v>8.0918551267075367E-2</v>
      </c>
      <c r="Q1504" s="78"/>
      <c r="R1504" s="75"/>
    </row>
    <row r="1505" spans="1:18" ht="12.6" customHeight="1">
      <c r="A1505" s="31">
        <v>40564</v>
      </c>
      <c r="B1505" s="64" t="s">
        <v>101</v>
      </c>
      <c r="C1505" s="90">
        <v>6.1500000000000006E-2</v>
      </c>
      <c r="D1505" s="44" t="str">
        <f>IF(MONTH(A1505)=MONTH(A1506),"-",VLOOKUP(A1505,'F03 inputs'!$AQ$8:$AV$3003,5))</f>
        <v>-</v>
      </c>
      <c r="E1505" s="44" t="str">
        <f>IF(MONTH(A1505)=MONTH(A1506),"-",VLOOKUP(A1505,'F03 inputs'!$AQ$8:$AV$3003,6))</f>
        <v>-</v>
      </c>
      <c r="F1505" s="32">
        <f>VLOOKUP(B1505,'F03 inputs'!$AW$9:$AZ$3003,3)</f>
        <v>-2.005760714226852E-5</v>
      </c>
      <c r="G1505" s="32">
        <f>VLOOKUP(B1505,'F03 inputs'!$AW$9:$AZ$3003,4)</f>
        <v>-2.7597203811602647E-6</v>
      </c>
      <c r="I1505" s="32">
        <f t="shared" si="138"/>
        <v>1.8314526057038656E-2</v>
      </c>
      <c r="J1505" s="32">
        <f t="shared" si="139"/>
        <v>7.9814526057038662E-2</v>
      </c>
      <c r="K1505" s="88">
        <f t="shared" si="140"/>
        <v>8.1407115699466015E-2</v>
      </c>
      <c r="M1505" s="32">
        <f t="shared" si="141"/>
        <v>1.879189787448269E-2</v>
      </c>
      <c r="N1505" s="32">
        <f t="shared" si="142"/>
        <v>8.0291897874482696E-2</v>
      </c>
      <c r="O1505" s="43">
        <f t="shared" si="143"/>
        <v>8.1903595090554226E-2</v>
      </c>
      <c r="Q1505" s="78"/>
      <c r="R1505" s="75"/>
    </row>
    <row r="1506" spans="1:18" ht="12.6" customHeight="1">
      <c r="A1506" s="31">
        <v>40567</v>
      </c>
      <c r="B1506" s="64" t="s">
        <v>101</v>
      </c>
      <c r="C1506" s="90">
        <v>6.1200000000000004E-2</v>
      </c>
      <c r="D1506" s="44" t="str">
        <f>IF(MONTH(A1506)=MONTH(A1507),"-",VLOOKUP(A1506,'F03 inputs'!$AQ$8:$AV$3003,5))</f>
        <v>-</v>
      </c>
      <c r="E1506" s="44" t="str">
        <f>IF(MONTH(A1506)=MONTH(A1507),"-",VLOOKUP(A1506,'F03 inputs'!$AQ$8:$AV$3003,6))</f>
        <v>-</v>
      </c>
      <c r="F1506" s="32">
        <f>VLOOKUP(B1506,'F03 inputs'!$AW$9:$AZ$3003,3)</f>
        <v>-2.005760714226852E-5</v>
      </c>
      <c r="G1506" s="32">
        <f>VLOOKUP(B1506,'F03 inputs'!$AW$9:$AZ$3003,4)</f>
        <v>-2.7597203811602647E-6</v>
      </c>
      <c r="I1506" s="32">
        <f t="shared" si="138"/>
        <v>1.8294468449896389E-2</v>
      </c>
      <c r="J1506" s="32">
        <f t="shared" si="139"/>
        <v>7.9494468449896397E-2</v>
      </c>
      <c r="K1506" s="88">
        <f t="shared" si="140"/>
        <v>8.1074311078429551E-2</v>
      </c>
      <c r="M1506" s="32">
        <f t="shared" si="141"/>
        <v>1.8789138154101531E-2</v>
      </c>
      <c r="N1506" s="32">
        <f t="shared" si="142"/>
        <v>7.9989138154101538E-2</v>
      </c>
      <c r="O1506" s="43">
        <f t="shared" si="143"/>
        <v>8.1588703709760235E-2</v>
      </c>
      <c r="Q1506" s="78"/>
      <c r="R1506" s="75"/>
    </row>
    <row r="1507" spans="1:18" ht="12.6" customHeight="1">
      <c r="A1507" s="31">
        <v>40568</v>
      </c>
      <c r="B1507" s="64" t="s">
        <v>101</v>
      </c>
      <c r="C1507" s="90">
        <v>6.0650000000000003E-2</v>
      </c>
      <c r="D1507" s="44" t="str">
        <f>IF(MONTH(A1507)=MONTH(A1508),"-",VLOOKUP(A1507,'F03 inputs'!$AQ$8:$AV$3003,5))</f>
        <v>-</v>
      </c>
      <c r="E1507" s="44" t="str">
        <f>IF(MONTH(A1507)=MONTH(A1508),"-",VLOOKUP(A1507,'F03 inputs'!$AQ$8:$AV$3003,6))</f>
        <v>-</v>
      </c>
      <c r="F1507" s="32">
        <f>VLOOKUP(B1507,'F03 inputs'!$AW$9:$AZ$3003,3)</f>
        <v>-2.005760714226852E-5</v>
      </c>
      <c r="G1507" s="32">
        <f>VLOOKUP(B1507,'F03 inputs'!$AW$9:$AZ$3003,4)</f>
        <v>-2.7597203811602647E-6</v>
      </c>
      <c r="I1507" s="32">
        <f t="shared" si="138"/>
        <v>1.8274410842754121E-2</v>
      </c>
      <c r="J1507" s="32">
        <f t="shared" si="139"/>
        <v>7.8924410842754117E-2</v>
      </c>
      <c r="K1507" s="88">
        <f t="shared" si="140"/>
        <v>8.0481676499473132E-2</v>
      </c>
      <c r="M1507" s="32">
        <f t="shared" si="141"/>
        <v>1.8786378433720372E-2</v>
      </c>
      <c r="N1507" s="32">
        <f t="shared" si="142"/>
        <v>7.9436378433720367E-2</v>
      </c>
      <c r="O1507" s="43">
        <f t="shared" si="143"/>
        <v>8.1013912988386449E-2</v>
      </c>
      <c r="Q1507" s="78"/>
      <c r="R1507" s="75"/>
    </row>
    <row r="1508" spans="1:18" ht="12.6" customHeight="1">
      <c r="A1508" s="31">
        <v>40570</v>
      </c>
      <c r="B1508" s="64" t="s">
        <v>101</v>
      </c>
      <c r="C1508" s="90">
        <v>6.0250000000000005E-2</v>
      </c>
      <c r="D1508" s="44" t="str">
        <f>IF(MONTH(A1508)=MONTH(A1509),"-",VLOOKUP(A1508,'F03 inputs'!$AQ$8:$AV$3003,5))</f>
        <v>-</v>
      </c>
      <c r="E1508" s="44" t="str">
        <f>IF(MONTH(A1508)=MONTH(A1509),"-",VLOOKUP(A1508,'F03 inputs'!$AQ$8:$AV$3003,6))</f>
        <v>-</v>
      </c>
      <c r="F1508" s="32">
        <f>VLOOKUP(B1508,'F03 inputs'!$AW$9:$AZ$3003,3)</f>
        <v>-2.005760714226852E-5</v>
      </c>
      <c r="G1508" s="32">
        <f>VLOOKUP(B1508,'F03 inputs'!$AW$9:$AZ$3003,4)</f>
        <v>-2.7597203811602647E-6</v>
      </c>
      <c r="I1508" s="32">
        <f t="shared" si="138"/>
        <v>1.8254353235611854E-2</v>
      </c>
      <c r="J1508" s="32">
        <f t="shared" si="139"/>
        <v>7.8504353235611862E-2</v>
      </c>
      <c r="K1508" s="88">
        <f t="shared" si="140"/>
        <v>8.0045086604847437E-2</v>
      </c>
      <c r="M1508" s="32">
        <f t="shared" si="141"/>
        <v>1.8783618713339213E-2</v>
      </c>
      <c r="N1508" s="32">
        <f t="shared" si="142"/>
        <v>7.9033618713339221E-2</v>
      </c>
      <c r="O1508" s="43">
        <f t="shared" si="143"/>
        <v>8.0595196935070446E-2</v>
      </c>
      <c r="Q1508" s="78"/>
      <c r="R1508" s="75"/>
    </row>
    <row r="1509" spans="1:18" ht="12.6" customHeight="1">
      <c r="A1509" s="31">
        <v>40571</v>
      </c>
      <c r="B1509" s="64" t="s">
        <v>101</v>
      </c>
      <c r="C1509" s="90">
        <v>5.9950000000000003E-2</v>
      </c>
      <c r="D1509" s="44" t="str">
        <f>IF(MONTH(A1509)=MONTH(A1510),"-",VLOOKUP(A1509,'F03 inputs'!$AQ$8:$AV$3003,5))</f>
        <v>-</v>
      </c>
      <c r="E1509" s="44" t="str">
        <f>IF(MONTH(A1509)=MONTH(A1510),"-",VLOOKUP(A1509,'F03 inputs'!$AQ$8:$AV$3003,6))</f>
        <v>-</v>
      </c>
      <c r="F1509" s="32">
        <f>VLOOKUP(B1509,'F03 inputs'!$AW$9:$AZ$3003,3)</f>
        <v>-2.005760714226852E-5</v>
      </c>
      <c r="G1509" s="32">
        <f>VLOOKUP(B1509,'F03 inputs'!$AW$9:$AZ$3003,4)</f>
        <v>-2.7597203811602647E-6</v>
      </c>
      <c r="I1509" s="32">
        <f t="shared" si="138"/>
        <v>1.8234295628469586E-2</v>
      </c>
      <c r="J1509" s="32">
        <f t="shared" si="139"/>
        <v>7.8184295628469597E-2</v>
      </c>
      <c r="K1509" s="88">
        <f t="shared" si="140"/>
        <v>7.9712491649199579E-2</v>
      </c>
      <c r="M1509" s="32">
        <f t="shared" si="141"/>
        <v>1.8780858992958054E-2</v>
      </c>
      <c r="N1509" s="32">
        <f t="shared" si="142"/>
        <v>7.8730858992958064E-2</v>
      </c>
      <c r="O1509" s="43">
        <f t="shared" si="143"/>
        <v>8.0280496032400173E-2</v>
      </c>
      <c r="Q1509" s="78"/>
      <c r="R1509" s="75"/>
    </row>
    <row r="1510" spans="1:18" ht="12.6" customHeight="1">
      <c r="A1510" s="31">
        <v>40574</v>
      </c>
      <c r="B1510" s="64" t="s">
        <v>101</v>
      </c>
      <c r="C1510" s="90">
        <v>6.0049999999999999E-2</v>
      </c>
      <c r="D1510" s="44">
        <f>IF(MONTH(A1510)=MONTH(A1511),"-",VLOOKUP(A1510,'F03 inputs'!$AQ$8:$AV$3003,5))</f>
        <v>1.8214238021327298E-2</v>
      </c>
      <c r="E1510" s="44">
        <f>IF(MONTH(A1510)=MONTH(A1511),"-",VLOOKUP(A1510,'F03 inputs'!$AQ$8:$AV$3003,6))</f>
        <v>1.877809927257687E-2</v>
      </c>
      <c r="F1510" s="32">
        <f>VLOOKUP(B1510,'F03 inputs'!$AW$9:$AZ$3003,3)</f>
        <v>-2.005760714226852E-5</v>
      </c>
      <c r="G1510" s="32">
        <f>VLOOKUP(B1510,'F03 inputs'!$AW$9:$AZ$3003,4)</f>
        <v>-2.7597203811602647E-6</v>
      </c>
      <c r="I1510" s="32">
        <f t="shared" si="138"/>
        <v>1.8214238021327298E-2</v>
      </c>
      <c r="J1510" s="32">
        <f t="shared" si="139"/>
        <v>7.8264238021327301E-2</v>
      </c>
      <c r="K1510" s="88">
        <f t="shared" si="140"/>
        <v>7.9795560759592155E-2</v>
      </c>
      <c r="M1510" s="32">
        <f t="shared" si="141"/>
        <v>1.877809927257687E-2</v>
      </c>
      <c r="N1510" s="32">
        <f t="shared" si="142"/>
        <v>7.8828099272576863E-2</v>
      </c>
      <c r="O1510" s="43">
        <f t="shared" si="143"/>
        <v>8.0381566581308794E-2</v>
      </c>
      <c r="Q1510" s="78"/>
      <c r="R1510" s="75"/>
    </row>
    <row r="1511" spans="1:18" ht="12.6" customHeight="1">
      <c r="A1511" s="31">
        <v>40575</v>
      </c>
      <c r="B1511" s="64" t="s">
        <v>102</v>
      </c>
      <c r="C1511" s="90">
        <v>6.0250000000000005E-2</v>
      </c>
      <c r="D1511" s="44" t="str">
        <f>IF(MONTH(A1511)=MONTH(A1512),"-",VLOOKUP(A1511,'F03 inputs'!$AQ$8:$AV$3003,5))</f>
        <v>-</v>
      </c>
      <c r="E1511" s="44" t="str">
        <f>IF(MONTH(A1511)=MONTH(A1512),"-",VLOOKUP(A1511,'F03 inputs'!$AQ$8:$AV$3003,6))</f>
        <v>-</v>
      </c>
      <c r="F1511" s="32">
        <f>VLOOKUP(B1511,'F03 inputs'!$AW$9:$AZ$3003,3)</f>
        <v>-4.7961089233999886E-5</v>
      </c>
      <c r="G1511" s="32">
        <f>VLOOKUP(B1511,'F03 inputs'!$AW$9:$AZ$3003,4)</f>
        <v>-5.0118816474689802E-5</v>
      </c>
      <c r="I1511" s="32">
        <f t="shared" si="138"/>
        <v>1.8166276932093297E-2</v>
      </c>
      <c r="J1511" s="32">
        <f t="shared" si="139"/>
        <v>7.8416276932093298E-2</v>
      </c>
      <c r="K1511" s="88">
        <f t="shared" si="140"/>
        <v>7.9953555054065761E-2</v>
      </c>
      <c r="M1511" s="32">
        <f t="shared" si="141"/>
        <v>1.8727980456102182E-2</v>
      </c>
      <c r="N1511" s="32">
        <f t="shared" si="142"/>
        <v>7.8977980456102187E-2</v>
      </c>
      <c r="O1511" s="43">
        <f t="shared" si="143"/>
        <v>8.0537360805333247E-2</v>
      </c>
      <c r="Q1511" s="78"/>
      <c r="R1511" s="75"/>
    </row>
    <row r="1512" spans="1:18" ht="12.6" customHeight="1">
      <c r="A1512" s="31">
        <v>40576</v>
      </c>
      <c r="B1512" s="64" t="s">
        <v>102</v>
      </c>
      <c r="C1512" s="90">
        <v>6.0299999999999999E-2</v>
      </c>
      <c r="D1512" s="44" t="str">
        <f>IF(MONTH(A1512)=MONTH(A1513),"-",VLOOKUP(A1512,'F03 inputs'!$AQ$8:$AV$3003,5))</f>
        <v>-</v>
      </c>
      <c r="E1512" s="44" t="str">
        <f>IF(MONTH(A1512)=MONTH(A1513),"-",VLOOKUP(A1512,'F03 inputs'!$AQ$8:$AV$3003,6))</f>
        <v>-</v>
      </c>
      <c r="F1512" s="32">
        <f>VLOOKUP(B1512,'F03 inputs'!$AW$9:$AZ$3003,3)</f>
        <v>-4.7961089233999886E-5</v>
      </c>
      <c r="G1512" s="32">
        <f>VLOOKUP(B1512,'F03 inputs'!$AW$9:$AZ$3003,4)</f>
        <v>-5.0118816474689802E-5</v>
      </c>
      <c r="I1512" s="32">
        <f t="shared" si="138"/>
        <v>1.8118315842859296E-2</v>
      </c>
      <c r="J1512" s="32">
        <f t="shared" si="139"/>
        <v>7.8418315842859299E-2</v>
      </c>
      <c r="K1512" s="88">
        <f t="shared" si="140"/>
        <v>7.9955673907767144E-2</v>
      </c>
      <c r="M1512" s="32">
        <f t="shared" si="141"/>
        <v>1.8677861639627494E-2</v>
      </c>
      <c r="N1512" s="32">
        <f t="shared" si="142"/>
        <v>7.89778616396275E-2</v>
      </c>
      <c r="O1512" s="43">
        <f t="shared" si="143"/>
        <v>8.0537237296919306E-2</v>
      </c>
      <c r="Q1512" s="78"/>
      <c r="R1512" s="75"/>
    </row>
    <row r="1513" spans="1:18" ht="12.6" customHeight="1">
      <c r="A1513" s="31">
        <v>40577</v>
      </c>
      <c r="B1513" s="64" t="s">
        <v>102</v>
      </c>
      <c r="C1513" s="90">
        <v>6.08E-2</v>
      </c>
      <c r="D1513" s="44" t="str">
        <f>IF(MONTH(A1513)=MONTH(A1514),"-",VLOOKUP(A1513,'F03 inputs'!$AQ$8:$AV$3003,5))</f>
        <v>-</v>
      </c>
      <c r="E1513" s="44" t="str">
        <f>IF(MONTH(A1513)=MONTH(A1514),"-",VLOOKUP(A1513,'F03 inputs'!$AQ$8:$AV$3003,6))</f>
        <v>-</v>
      </c>
      <c r="F1513" s="32">
        <f>VLOOKUP(B1513,'F03 inputs'!$AW$9:$AZ$3003,3)</f>
        <v>-4.7961089233999886E-5</v>
      </c>
      <c r="G1513" s="32">
        <f>VLOOKUP(B1513,'F03 inputs'!$AW$9:$AZ$3003,4)</f>
        <v>-5.0118816474689802E-5</v>
      </c>
      <c r="I1513" s="32">
        <f t="shared" si="138"/>
        <v>1.8070354753625294E-2</v>
      </c>
      <c r="J1513" s="32">
        <f t="shared" si="139"/>
        <v>7.8870354753625291E-2</v>
      </c>
      <c r="K1513" s="88">
        <f t="shared" si="140"/>
        <v>8.0425487968366127E-2</v>
      </c>
      <c r="M1513" s="32">
        <f t="shared" si="141"/>
        <v>1.8627742823152806E-2</v>
      </c>
      <c r="N1513" s="32">
        <f t="shared" si="142"/>
        <v>7.9427742823152805E-2</v>
      </c>
      <c r="O1513" s="43">
        <f t="shared" si="143"/>
        <v>8.1004934405647822E-2</v>
      </c>
      <c r="Q1513" s="78"/>
      <c r="R1513" s="75"/>
    </row>
    <row r="1514" spans="1:18" ht="12.6" customHeight="1">
      <c r="A1514" s="31">
        <v>40578</v>
      </c>
      <c r="B1514" s="64" t="s">
        <v>102</v>
      </c>
      <c r="C1514" s="90">
        <v>6.1500000000000006E-2</v>
      </c>
      <c r="D1514" s="44" t="str">
        <f>IF(MONTH(A1514)=MONTH(A1515),"-",VLOOKUP(A1514,'F03 inputs'!$AQ$8:$AV$3003,5))</f>
        <v>-</v>
      </c>
      <c r="E1514" s="44" t="str">
        <f>IF(MONTH(A1514)=MONTH(A1515),"-",VLOOKUP(A1514,'F03 inputs'!$AQ$8:$AV$3003,6))</f>
        <v>-</v>
      </c>
      <c r="F1514" s="32">
        <f>VLOOKUP(B1514,'F03 inputs'!$AW$9:$AZ$3003,3)</f>
        <v>-4.7961089233999886E-5</v>
      </c>
      <c r="G1514" s="32">
        <f>VLOOKUP(B1514,'F03 inputs'!$AW$9:$AZ$3003,4)</f>
        <v>-5.0118816474689802E-5</v>
      </c>
      <c r="I1514" s="32">
        <f t="shared" si="138"/>
        <v>1.8022393664391293E-2</v>
      </c>
      <c r="J1514" s="32">
        <f t="shared" si="139"/>
        <v>7.9522393664391303E-2</v>
      </c>
      <c r="K1514" s="88">
        <f t="shared" si="140"/>
        <v>8.1103346437919832E-2</v>
      </c>
      <c r="M1514" s="32">
        <f t="shared" si="141"/>
        <v>1.8577624006678117E-2</v>
      </c>
      <c r="N1514" s="32">
        <f t="shared" si="142"/>
        <v>8.0077624006678116E-2</v>
      </c>
      <c r="O1514" s="43">
        <f t="shared" si="143"/>
        <v>8.1680730473316698E-2</v>
      </c>
      <c r="Q1514" s="78"/>
      <c r="R1514" s="75"/>
    </row>
    <row r="1515" spans="1:18" ht="12.6" customHeight="1">
      <c r="A1515" s="31">
        <v>40581</v>
      </c>
      <c r="B1515" s="64" t="s">
        <v>102</v>
      </c>
      <c r="C1515" s="90">
        <v>6.2E-2</v>
      </c>
      <c r="D1515" s="44" t="str">
        <f>IF(MONTH(A1515)=MONTH(A1516),"-",VLOOKUP(A1515,'F03 inputs'!$AQ$8:$AV$3003,5))</f>
        <v>-</v>
      </c>
      <c r="E1515" s="44" t="str">
        <f>IF(MONTH(A1515)=MONTH(A1516),"-",VLOOKUP(A1515,'F03 inputs'!$AQ$8:$AV$3003,6))</f>
        <v>-</v>
      </c>
      <c r="F1515" s="32">
        <f>VLOOKUP(B1515,'F03 inputs'!$AW$9:$AZ$3003,3)</f>
        <v>-4.7961089233999886E-5</v>
      </c>
      <c r="G1515" s="32">
        <f>VLOOKUP(B1515,'F03 inputs'!$AW$9:$AZ$3003,4)</f>
        <v>-5.0118816474689802E-5</v>
      </c>
      <c r="I1515" s="32">
        <f t="shared" si="138"/>
        <v>1.7974432575157292E-2</v>
      </c>
      <c r="J1515" s="32">
        <f t="shared" si="139"/>
        <v>7.9974432575157295E-2</v>
      </c>
      <c r="K1515" s="88">
        <f t="shared" si="140"/>
        <v>8.1573410041587024E-2</v>
      </c>
      <c r="M1515" s="32">
        <f t="shared" si="141"/>
        <v>1.8527505190203429E-2</v>
      </c>
      <c r="N1515" s="32">
        <f t="shared" si="142"/>
        <v>8.0527505190203436E-2</v>
      </c>
      <c r="O1515" s="43">
        <f t="shared" si="143"/>
        <v>8.2148674963242962E-2</v>
      </c>
      <c r="Q1515" s="78"/>
      <c r="R1515" s="75"/>
    </row>
    <row r="1516" spans="1:18" ht="12.6" customHeight="1">
      <c r="A1516" s="31">
        <v>40582</v>
      </c>
      <c r="B1516" s="64" t="s">
        <v>102</v>
      </c>
      <c r="C1516" s="90">
        <v>6.2300000000000001E-2</v>
      </c>
      <c r="D1516" s="44" t="str">
        <f>IF(MONTH(A1516)=MONTH(A1517),"-",VLOOKUP(A1516,'F03 inputs'!$AQ$8:$AV$3003,5))</f>
        <v>-</v>
      </c>
      <c r="E1516" s="44" t="str">
        <f>IF(MONTH(A1516)=MONTH(A1517),"-",VLOOKUP(A1516,'F03 inputs'!$AQ$8:$AV$3003,6))</f>
        <v>-</v>
      </c>
      <c r="F1516" s="32">
        <f>VLOOKUP(B1516,'F03 inputs'!$AW$9:$AZ$3003,3)</f>
        <v>-4.7961089233999886E-5</v>
      </c>
      <c r="G1516" s="32">
        <f>VLOOKUP(B1516,'F03 inputs'!$AW$9:$AZ$3003,4)</f>
        <v>-5.0118816474689802E-5</v>
      </c>
      <c r="I1516" s="32">
        <f t="shared" si="138"/>
        <v>1.7926471485923291E-2</v>
      </c>
      <c r="J1516" s="32">
        <f t="shared" si="139"/>
        <v>8.0226471485923295E-2</v>
      </c>
      <c r="K1516" s="88">
        <f t="shared" si="140"/>
        <v>8.1835543167693814E-2</v>
      </c>
      <c r="M1516" s="32">
        <f t="shared" si="141"/>
        <v>1.8477386373728741E-2</v>
      </c>
      <c r="N1516" s="32">
        <f t="shared" si="142"/>
        <v>8.0777386373728749E-2</v>
      </c>
      <c r="O1516" s="43">
        <f t="shared" si="143"/>
        <v>8.2408632911071589E-2</v>
      </c>
      <c r="Q1516" s="78"/>
      <c r="R1516" s="75"/>
    </row>
    <row r="1517" spans="1:18" ht="12.6" customHeight="1">
      <c r="A1517" s="31">
        <v>40583</v>
      </c>
      <c r="B1517" s="64" t="s">
        <v>102</v>
      </c>
      <c r="C1517" s="90">
        <v>6.2400000000000004E-2</v>
      </c>
      <c r="D1517" s="44" t="str">
        <f>IF(MONTH(A1517)=MONTH(A1518),"-",VLOOKUP(A1517,'F03 inputs'!$AQ$8:$AV$3003,5))</f>
        <v>-</v>
      </c>
      <c r="E1517" s="44" t="str">
        <f>IF(MONTH(A1517)=MONTH(A1518),"-",VLOOKUP(A1517,'F03 inputs'!$AQ$8:$AV$3003,6))</f>
        <v>-</v>
      </c>
      <c r="F1517" s="32">
        <f>VLOOKUP(B1517,'F03 inputs'!$AW$9:$AZ$3003,3)</f>
        <v>-4.7961089233999886E-5</v>
      </c>
      <c r="G1517" s="32">
        <f>VLOOKUP(B1517,'F03 inputs'!$AW$9:$AZ$3003,4)</f>
        <v>-5.0118816474689802E-5</v>
      </c>
      <c r="I1517" s="32">
        <f t="shared" si="138"/>
        <v>1.7878510396689289E-2</v>
      </c>
      <c r="J1517" s="32">
        <f t="shared" si="139"/>
        <v>8.027851039668929E-2</v>
      </c>
      <c r="K1517" s="88">
        <f t="shared" si="140"/>
        <v>8.1889670204567055E-2</v>
      </c>
      <c r="M1517" s="32">
        <f t="shared" si="141"/>
        <v>1.8427267557254053E-2</v>
      </c>
      <c r="N1517" s="32">
        <f t="shared" si="142"/>
        <v>8.0827267557254057E-2</v>
      </c>
      <c r="O1517" s="43">
        <f t="shared" si="143"/>
        <v>8.2460529352446965E-2</v>
      </c>
      <c r="Q1517" s="78"/>
      <c r="R1517" s="75"/>
    </row>
    <row r="1518" spans="1:18" ht="12.6" customHeight="1">
      <c r="A1518" s="31">
        <v>40584</v>
      </c>
      <c r="B1518" s="64" t="s">
        <v>102</v>
      </c>
      <c r="C1518" s="90">
        <v>6.2050000000000001E-2</v>
      </c>
      <c r="D1518" s="44" t="str">
        <f>IF(MONTH(A1518)=MONTH(A1519),"-",VLOOKUP(A1518,'F03 inputs'!$AQ$8:$AV$3003,5))</f>
        <v>-</v>
      </c>
      <c r="E1518" s="44" t="str">
        <f>IF(MONTH(A1518)=MONTH(A1519),"-",VLOOKUP(A1518,'F03 inputs'!$AQ$8:$AV$3003,6))</f>
        <v>-</v>
      </c>
      <c r="F1518" s="32">
        <f>VLOOKUP(B1518,'F03 inputs'!$AW$9:$AZ$3003,3)</f>
        <v>-4.7961089233999886E-5</v>
      </c>
      <c r="G1518" s="32">
        <f>VLOOKUP(B1518,'F03 inputs'!$AW$9:$AZ$3003,4)</f>
        <v>-5.0118816474689802E-5</v>
      </c>
      <c r="I1518" s="32">
        <f t="shared" si="138"/>
        <v>1.7830549307455288E-2</v>
      </c>
      <c r="J1518" s="32">
        <f t="shared" si="139"/>
        <v>7.9880549307455292E-2</v>
      </c>
      <c r="K1518" s="88">
        <f t="shared" si="140"/>
        <v>8.1475774846870408E-2</v>
      </c>
      <c r="M1518" s="32">
        <f t="shared" si="141"/>
        <v>1.8377148740779364E-2</v>
      </c>
      <c r="N1518" s="32">
        <f t="shared" si="142"/>
        <v>8.0427148740779358E-2</v>
      </c>
      <c r="O1518" s="43">
        <f t="shared" si="143"/>
        <v>8.2044280304422346E-2</v>
      </c>
      <c r="Q1518" s="78"/>
      <c r="R1518" s="75"/>
    </row>
    <row r="1519" spans="1:18" ht="12.6" customHeight="1">
      <c r="A1519" s="31">
        <v>40585</v>
      </c>
      <c r="B1519" s="64" t="s">
        <v>102</v>
      </c>
      <c r="C1519" s="90">
        <v>6.1849999999999995E-2</v>
      </c>
      <c r="D1519" s="44" t="str">
        <f>IF(MONTH(A1519)=MONTH(A1520),"-",VLOOKUP(A1519,'F03 inputs'!$AQ$8:$AV$3003,5))</f>
        <v>-</v>
      </c>
      <c r="E1519" s="44" t="str">
        <f>IF(MONTH(A1519)=MONTH(A1520),"-",VLOOKUP(A1519,'F03 inputs'!$AQ$8:$AV$3003,6))</f>
        <v>-</v>
      </c>
      <c r="F1519" s="32">
        <f>VLOOKUP(B1519,'F03 inputs'!$AW$9:$AZ$3003,3)</f>
        <v>-4.7961089233999886E-5</v>
      </c>
      <c r="G1519" s="32">
        <f>VLOOKUP(B1519,'F03 inputs'!$AW$9:$AZ$3003,4)</f>
        <v>-5.0118816474689802E-5</v>
      </c>
      <c r="I1519" s="32">
        <f t="shared" si="138"/>
        <v>1.7782588218221287E-2</v>
      </c>
      <c r="J1519" s="32">
        <f t="shared" si="139"/>
        <v>7.9632588218221279E-2</v>
      </c>
      <c r="K1519" s="88">
        <f t="shared" si="140"/>
        <v>8.1217925494804666E-2</v>
      </c>
      <c r="M1519" s="32">
        <f t="shared" si="141"/>
        <v>1.8327029924304676E-2</v>
      </c>
      <c r="N1519" s="32">
        <f t="shared" si="142"/>
        <v>8.0177029924304671E-2</v>
      </c>
      <c r="O1519" s="43">
        <f t="shared" si="143"/>
        <v>8.1784118956175433E-2</v>
      </c>
      <c r="Q1519" s="78"/>
      <c r="R1519" s="75"/>
    </row>
    <row r="1520" spans="1:18" ht="12.6" customHeight="1">
      <c r="A1520" s="31">
        <v>40588</v>
      </c>
      <c r="B1520" s="64" t="s">
        <v>102</v>
      </c>
      <c r="C1520" s="90">
        <v>6.2149999999999997E-2</v>
      </c>
      <c r="D1520" s="44" t="str">
        <f>IF(MONTH(A1520)=MONTH(A1521),"-",VLOOKUP(A1520,'F03 inputs'!$AQ$8:$AV$3003,5))</f>
        <v>-</v>
      </c>
      <c r="E1520" s="44" t="str">
        <f>IF(MONTH(A1520)=MONTH(A1521),"-",VLOOKUP(A1520,'F03 inputs'!$AQ$8:$AV$3003,6))</f>
        <v>-</v>
      </c>
      <c r="F1520" s="32">
        <f>VLOOKUP(B1520,'F03 inputs'!$AW$9:$AZ$3003,3)</f>
        <v>-4.7961089233999886E-5</v>
      </c>
      <c r="G1520" s="32">
        <f>VLOOKUP(B1520,'F03 inputs'!$AW$9:$AZ$3003,4)</f>
        <v>-5.0118816474689802E-5</v>
      </c>
      <c r="I1520" s="32">
        <f t="shared" si="138"/>
        <v>1.7734627128987285E-2</v>
      </c>
      <c r="J1520" s="32">
        <f t="shared" si="139"/>
        <v>7.9884627128987279E-2</v>
      </c>
      <c r="K1520" s="88">
        <f t="shared" si="140"/>
        <v>8.1480015541871564E-2</v>
      </c>
      <c r="M1520" s="32">
        <f t="shared" si="141"/>
        <v>1.8276911107829988E-2</v>
      </c>
      <c r="N1520" s="32">
        <f t="shared" si="142"/>
        <v>8.0426911107829985E-2</v>
      </c>
      <c r="O1520" s="43">
        <f t="shared" si="143"/>
        <v>8.2044033115416859E-2</v>
      </c>
      <c r="Q1520" s="78"/>
      <c r="R1520" s="75"/>
    </row>
    <row r="1521" spans="1:18" ht="12.6" customHeight="1">
      <c r="A1521" s="31">
        <v>40589</v>
      </c>
      <c r="B1521" s="64" t="s">
        <v>102</v>
      </c>
      <c r="C1521" s="90">
        <v>6.1900000000000004E-2</v>
      </c>
      <c r="D1521" s="44" t="str">
        <f>IF(MONTH(A1521)=MONTH(A1522),"-",VLOOKUP(A1521,'F03 inputs'!$AQ$8:$AV$3003,5))</f>
        <v>-</v>
      </c>
      <c r="E1521" s="44" t="str">
        <f>IF(MONTH(A1521)=MONTH(A1522),"-",VLOOKUP(A1521,'F03 inputs'!$AQ$8:$AV$3003,6))</f>
        <v>-</v>
      </c>
      <c r="F1521" s="32">
        <f>VLOOKUP(B1521,'F03 inputs'!$AW$9:$AZ$3003,3)</f>
        <v>-4.7961089233999886E-5</v>
      </c>
      <c r="G1521" s="32">
        <f>VLOOKUP(B1521,'F03 inputs'!$AW$9:$AZ$3003,4)</f>
        <v>-5.0118816474689802E-5</v>
      </c>
      <c r="I1521" s="32">
        <f t="shared" si="138"/>
        <v>1.7686666039753284E-2</v>
      </c>
      <c r="J1521" s="32">
        <f t="shared" si="139"/>
        <v>7.9586666039753284E-2</v>
      </c>
      <c r="K1521" s="88">
        <f t="shared" si="140"/>
        <v>8.1170175392583754E-2</v>
      </c>
      <c r="M1521" s="32">
        <f t="shared" si="141"/>
        <v>1.82267922913553E-2</v>
      </c>
      <c r="N1521" s="32">
        <f t="shared" si="142"/>
        <v>8.0126792291355303E-2</v>
      </c>
      <c r="O1521" s="43">
        <f t="shared" si="143"/>
        <v>8.1731868002080654E-2</v>
      </c>
      <c r="Q1521" s="78"/>
      <c r="R1521" s="75"/>
    </row>
    <row r="1522" spans="1:18" ht="12.6" customHeight="1">
      <c r="A1522" s="31">
        <v>40590</v>
      </c>
      <c r="B1522" s="64" t="s">
        <v>102</v>
      </c>
      <c r="C1522" s="90">
        <v>6.1900000000000004E-2</v>
      </c>
      <c r="D1522" s="44" t="str">
        <f>IF(MONTH(A1522)=MONTH(A1523),"-",VLOOKUP(A1522,'F03 inputs'!$AQ$8:$AV$3003,5))</f>
        <v>-</v>
      </c>
      <c r="E1522" s="44" t="str">
        <f>IF(MONTH(A1522)=MONTH(A1523),"-",VLOOKUP(A1522,'F03 inputs'!$AQ$8:$AV$3003,6))</f>
        <v>-</v>
      </c>
      <c r="F1522" s="32">
        <f>VLOOKUP(B1522,'F03 inputs'!$AW$9:$AZ$3003,3)</f>
        <v>-4.7961089233999886E-5</v>
      </c>
      <c r="G1522" s="32">
        <f>VLOOKUP(B1522,'F03 inputs'!$AW$9:$AZ$3003,4)</f>
        <v>-5.0118816474689802E-5</v>
      </c>
      <c r="I1522" s="32">
        <f t="shared" si="138"/>
        <v>1.7638704950519283E-2</v>
      </c>
      <c r="J1522" s="32">
        <f t="shared" si="139"/>
        <v>7.953870495051929E-2</v>
      </c>
      <c r="K1522" s="88">
        <f t="shared" si="140"/>
        <v>8.1120306346820659E-2</v>
      </c>
      <c r="M1522" s="32">
        <f t="shared" si="141"/>
        <v>1.8176673474880611E-2</v>
      </c>
      <c r="N1522" s="32">
        <f t="shared" si="142"/>
        <v>8.0076673474880622E-2</v>
      </c>
      <c r="O1522" s="43">
        <f t="shared" si="143"/>
        <v>8.1679741883581514E-2</v>
      </c>
      <c r="Q1522" s="78"/>
      <c r="R1522" s="75"/>
    </row>
    <row r="1523" spans="1:18" ht="12.6" customHeight="1">
      <c r="A1523" s="31">
        <v>40591</v>
      </c>
      <c r="B1523" s="64" t="s">
        <v>102</v>
      </c>
      <c r="C1523" s="90">
        <v>6.1650000000000003E-2</v>
      </c>
      <c r="D1523" s="44" t="str">
        <f>IF(MONTH(A1523)=MONTH(A1524),"-",VLOOKUP(A1523,'F03 inputs'!$AQ$8:$AV$3003,5))</f>
        <v>-</v>
      </c>
      <c r="E1523" s="44" t="str">
        <f>IF(MONTH(A1523)=MONTH(A1524),"-",VLOOKUP(A1523,'F03 inputs'!$AQ$8:$AV$3003,6))</f>
        <v>-</v>
      </c>
      <c r="F1523" s="32">
        <f>VLOOKUP(B1523,'F03 inputs'!$AW$9:$AZ$3003,3)</f>
        <v>-4.7961089233999886E-5</v>
      </c>
      <c r="G1523" s="32">
        <f>VLOOKUP(B1523,'F03 inputs'!$AW$9:$AZ$3003,4)</f>
        <v>-5.0118816474689802E-5</v>
      </c>
      <c r="I1523" s="32">
        <f t="shared" si="138"/>
        <v>1.7590743861285282E-2</v>
      </c>
      <c r="J1523" s="32">
        <f t="shared" si="139"/>
        <v>7.9240743861285282E-2</v>
      </c>
      <c r="K1523" s="88">
        <f t="shared" si="140"/>
        <v>8.0810517733207909E-2</v>
      </c>
      <c r="M1523" s="32">
        <f t="shared" si="141"/>
        <v>1.8126554658405923E-2</v>
      </c>
      <c r="N1523" s="32">
        <f t="shared" si="142"/>
        <v>7.9776554658405927E-2</v>
      </c>
      <c r="O1523" s="43">
        <f t="shared" si="143"/>
        <v>8.1367629326697166E-2</v>
      </c>
      <c r="Q1523" s="78"/>
      <c r="R1523" s="75"/>
    </row>
    <row r="1524" spans="1:18" ht="12.6" customHeight="1">
      <c r="A1524" s="31">
        <v>40592</v>
      </c>
      <c r="B1524" s="64" t="s">
        <v>102</v>
      </c>
      <c r="C1524" s="90">
        <v>6.1249999999999999E-2</v>
      </c>
      <c r="D1524" s="44" t="str">
        <f>IF(MONTH(A1524)=MONTH(A1525),"-",VLOOKUP(A1524,'F03 inputs'!$AQ$8:$AV$3003,5))</f>
        <v>-</v>
      </c>
      <c r="E1524" s="44" t="str">
        <f>IF(MONTH(A1524)=MONTH(A1525),"-",VLOOKUP(A1524,'F03 inputs'!$AQ$8:$AV$3003,6))</f>
        <v>-</v>
      </c>
      <c r="F1524" s="32">
        <f>VLOOKUP(B1524,'F03 inputs'!$AW$9:$AZ$3003,3)</f>
        <v>-4.7961089233999886E-5</v>
      </c>
      <c r="G1524" s="32">
        <f>VLOOKUP(B1524,'F03 inputs'!$AW$9:$AZ$3003,4)</f>
        <v>-5.0118816474689802E-5</v>
      </c>
      <c r="I1524" s="32">
        <f t="shared" si="138"/>
        <v>1.754278277205128E-2</v>
      </c>
      <c r="J1524" s="32">
        <f t="shared" si="139"/>
        <v>7.8792782772051276E-2</v>
      </c>
      <c r="K1524" s="88">
        <f t="shared" si="140"/>
        <v>8.0344858426292021E-2</v>
      </c>
      <c r="M1524" s="32">
        <f t="shared" si="141"/>
        <v>1.8076435841931235E-2</v>
      </c>
      <c r="N1524" s="32">
        <f t="shared" si="142"/>
        <v>7.9326435841931234E-2</v>
      </c>
      <c r="O1524" s="43">
        <f t="shared" si="143"/>
        <v>8.0899606697777404E-2</v>
      </c>
      <c r="Q1524" s="78"/>
      <c r="R1524" s="75"/>
    </row>
    <row r="1525" spans="1:18" ht="12.6" customHeight="1">
      <c r="A1525" s="31">
        <v>40595</v>
      </c>
      <c r="B1525" s="64" t="s">
        <v>102</v>
      </c>
      <c r="C1525" s="90">
        <v>6.1200000000000004E-2</v>
      </c>
      <c r="D1525" s="44" t="str">
        <f>IF(MONTH(A1525)=MONTH(A1526),"-",VLOOKUP(A1525,'F03 inputs'!$AQ$8:$AV$3003,5))</f>
        <v>-</v>
      </c>
      <c r="E1525" s="44" t="str">
        <f>IF(MONTH(A1525)=MONTH(A1526),"-",VLOOKUP(A1525,'F03 inputs'!$AQ$8:$AV$3003,6))</f>
        <v>-</v>
      </c>
      <c r="F1525" s="32">
        <f>VLOOKUP(B1525,'F03 inputs'!$AW$9:$AZ$3003,3)</f>
        <v>-4.7961089233999886E-5</v>
      </c>
      <c r="G1525" s="32">
        <f>VLOOKUP(B1525,'F03 inputs'!$AW$9:$AZ$3003,4)</f>
        <v>-5.0118816474689802E-5</v>
      </c>
      <c r="I1525" s="32">
        <f t="shared" si="138"/>
        <v>1.7494821682817279E-2</v>
      </c>
      <c r="J1525" s="32">
        <f t="shared" si="139"/>
        <v>7.8694821682817287E-2</v>
      </c>
      <c r="K1525" s="88">
        <f t="shared" si="140"/>
        <v>8.0243040422739886E-2</v>
      </c>
      <c r="M1525" s="32">
        <f t="shared" si="141"/>
        <v>1.8026317025456547E-2</v>
      </c>
      <c r="N1525" s="32">
        <f t="shared" si="142"/>
        <v>7.9226317025456544E-2</v>
      </c>
      <c r="O1525" s="43">
        <f t="shared" si="143"/>
        <v>8.0795519352810929E-2</v>
      </c>
      <c r="Q1525" s="78"/>
      <c r="R1525" s="75"/>
    </row>
    <row r="1526" spans="1:18" ht="12.6" customHeight="1">
      <c r="A1526" s="31">
        <v>40596</v>
      </c>
      <c r="B1526" s="64" t="s">
        <v>102</v>
      </c>
      <c r="C1526" s="90">
        <v>6.0899999999999996E-2</v>
      </c>
      <c r="D1526" s="44" t="str">
        <f>IF(MONTH(A1526)=MONTH(A1527),"-",VLOOKUP(A1526,'F03 inputs'!$AQ$8:$AV$3003,5))</f>
        <v>-</v>
      </c>
      <c r="E1526" s="44" t="str">
        <f>IF(MONTH(A1526)=MONTH(A1527),"-",VLOOKUP(A1526,'F03 inputs'!$AQ$8:$AV$3003,6))</f>
        <v>-</v>
      </c>
      <c r="F1526" s="32">
        <f>VLOOKUP(B1526,'F03 inputs'!$AW$9:$AZ$3003,3)</f>
        <v>-4.7961089233999886E-5</v>
      </c>
      <c r="G1526" s="32">
        <f>VLOOKUP(B1526,'F03 inputs'!$AW$9:$AZ$3003,4)</f>
        <v>-5.0118816474689802E-5</v>
      </c>
      <c r="I1526" s="32">
        <f t="shared" si="138"/>
        <v>1.7446860593583278E-2</v>
      </c>
      <c r="J1526" s="32">
        <f t="shared" si="139"/>
        <v>7.834686059358327E-2</v>
      </c>
      <c r="K1526" s="88">
        <f t="shared" si="140"/>
        <v>7.9881418234800883E-2</v>
      </c>
      <c r="M1526" s="32">
        <f t="shared" si="141"/>
        <v>1.7976198208981858E-2</v>
      </c>
      <c r="N1526" s="32">
        <f t="shared" si="142"/>
        <v>7.8876198208981854E-2</v>
      </c>
      <c r="O1526" s="43">
        <f t="shared" si="143"/>
        <v>8.0431561869957591E-2</v>
      </c>
      <c r="Q1526" s="78"/>
      <c r="R1526" s="75"/>
    </row>
    <row r="1527" spans="1:18" ht="12.6" customHeight="1">
      <c r="A1527" s="31">
        <v>40597</v>
      </c>
      <c r="B1527" s="64" t="s">
        <v>102</v>
      </c>
      <c r="C1527" s="90">
        <v>6.0599999999999994E-2</v>
      </c>
      <c r="D1527" s="44" t="str">
        <f>IF(MONTH(A1527)=MONTH(A1528),"-",VLOOKUP(A1527,'F03 inputs'!$AQ$8:$AV$3003,5))</f>
        <v>-</v>
      </c>
      <c r="E1527" s="44" t="str">
        <f>IF(MONTH(A1527)=MONTH(A1528),"-",VLOOKUP(A1527,'F03 inputs'!$AQ$8:$AV$3003,6))</f>
        <v>-</v>
      </c>
      <c r="F1527" s="32">
        <f>VLOOKUP(B1527,'F03 inputs'!$AW$9:$AZ$3003,3)</f>
        <v>-4.7961089233999886E-5</v>
      </c>
      <c r="G1527" s="32">
        <f>VLOOKUP(B1527,'F03 inputs'!$AW$9:$AZ$3003,4)</f>
        <v>-5.0118816474689802E-5</v>
      </c>
      <c r="I1527" s="32">
        <f t="shared" si="138"/>
        <v>1.7398899504349277E-2</v>
      </c>
      <c r="J1527" s="32">
        <f t="shared" si="139"/>
        <v>7.7998899504349267E-2</v>
      </c>
      <c r="K1527" s="88">
        <f t="shared" si="140"/>
        <v>7.951985658532168E-2</v>
      </c>
      <c r="M1527" s="32">
        <f t="shared" si="141"/>
        <v>1.792607939250717E-2</v>
      </c>
      <c r="N1527" s="32">
        <f t="shared" si="142"/>
        <v>7.8526079392507164E-2</v>
      </c>
      <c r="O1527" s="43">
        <f t="shared" si="143"/>
        <v>8.0067665678696942E-2</v>
      </c>
      <c r="Q1527" s="78"/>
      <c r="R1527" s="75"/>
    </row>
    <row r="1528" spans="1:18" ht="12.6" customHeight="1">
      <c r="A1528" s="31">
        <v>40598</v>
      </c>
      <c r="B1528" s="64" t="s">
        <v>102</v>
      </c>
      <c r="C1528" s="90">
        <v>6.0700000000000004E-2</v>
      </c>
      <c r="D1528" s="44" t="str">
        <f>IF(MONTH(A1528)=MONTH(A1529),"-",VLOOKUP(A1528,'F03 inputs'!$AQ$8:$AV$3003,5))</f>
        <v>-</v>
      </c>
      <c r="E1528" s="44" t="str">
        <f>IF(MONTH(A1528)=MONTH(A1529),"-",VLOOKUP(A1528,'F03 inputs'!$AQ$8:$AV$3003,6))</f>
        <v>-</v>
      </c>
      <c r="F1528" s="32">
        <f>VLOOKUP(B1528,'F03 inputs'!$AW$9:$AZ$3003,3)</f>
        <v>-4.7961089233999886E-5</v>
      </c>
      <c r="G1528" s="32">
        <f>VLOOKUP(B1528,'F03 inputs'!$AW$9:$AZ$3003,4)</f>
        <v>-5.0118816474689802E-5</v>
      </c>
      <c r="I1528" s="32">
        <f t="shared" si="138"/>
        <v>1.7350938415115275E-2</v>
      </c>
      <c r="J1528" s="32">
        <f t="shared" si="139"/>
        <v>7.8050938415115276E-2</v>
      </c>
      <c r="K1528" s="88">
        <f t="shared" si="140"/>
        <v>7.9573925661985179E-2</v>
      </c>
      <c r="M1528" s="32">
        <f t="shared" si="141"/>
        <v>1.7875960576032482E-2</v>
      </c>
      <c r="N1528" s="32">
        <f t="shared" si="142"/>
        <v>7.8575960576032486E-2</v>
      </c>
      <c r="O1528" s="43">
        <f t="shared" si="143"/>
        <v>8.0119505971143923E-2</v>
      </c>
      <c r="Q1528" s="78"/>
      <c r="R1528" s="75"/>
    </row>
    <row r="1529" spans="1:18" ht="12.6" customHeight="1">
      <c r="A1529" s="31">
        <v>40599</v>
      </c>
      <c r="B1529" s="64" t="s">
        <v>102</v>
      </c>
      <c r="C1529" s="90">
        <v>6.0400000000000002E-2</v>
      </c>
      <c r="D1529" s="44" t="str">
        <f>IF(MONTH(A1529)=MONTH(A1530),"-",VLOOKUP(A1529,'F03 inputs'!$AQ$8:$AV$3003,5))</f>
        <v>-</v>
      </c>
      <c r="E1529" s="44" t="str">
        <f>IF(MONTH(A1529)=MONTH(A1530),"-",VLOOKUP(A1529,'F03 inputs'!$AQ$8:$AV$3003,6))</f>
        <v>-</v>
      </c>
      <c r="F1529" s="32">
        <f>VLOOKUP(B1529,'F03 inputs'!$AW$9:$AZ$3003,3)</f>
        <v>-4.7961089233999886E-5</v>
      </c>
      <c r="G1529" s="32">
        <f>VLOOKUP(B1529,'F03 inputs'!$AW$9:$AZ$3003,4)</f>
        <v>-5.0118816474689802E-5</v>
      </c>
      <c r="I1529" s="32">
        <f t="shared" si="138"/>
        <v>1.7302977325881274E-2</v>
      </c>
      <c r="J1529" s="32">
        <f t="shared" si="139"/>
        <v>7.7702977325881273E-2</v>
      </c>
      <c r="K1529" s="88">
        <f t="shared" si="140"/>
        <v>7.9212415497207589E-2</v>
      </c>
      <c r="M1529" s="32">
        <f t="shared" si="141"/>
        <v>1.7825841759557794E-2</v>
      </c>
      <c r="N1529" s="32">
        <f t="shared" si="142"/>
        <v>7.8225841759557796E-2</v>
      </c>
      <c r="O1529" s="43">
        <f t="shared" si="143"/>
        <v>7.9755662339305644E-2</v>
      </c>
      <c r="Q1529" s="78"/>
      <c r="R1529" s="75"/>
    </row>
    <row r="1530" spans="1:18" ht="12.6" customHeight="1">
      <c r="A1530" s="31">
        <v>40602</v>
      </c>
      <c r="B1530" s="64" t="s">
        <v>102</v>
      </c>
      <c r="C1530" s="90">
        <v>6.0100000000000001E-2</v>
      </c>
      <c r="D1530" s="44">
        <f>IF(MONTH(A1530)=MONTH(A1531),"-",VLOOKUP(A1530,'F03 inputs'!$AQ$8:$AV$3003,5))</f>
        <v>1.72550162366473E-2</v>
      </c>
      <c r="E1530" s="44">
        <f>IF(MONTH(A1530)=MONTH(A1531),"-",VLOOKUP(A1530,'F03 inputs'!$AQ$8:$AV$3003,6))</f>
        <v>1.7775722943083074E-2</v>
      </c>
      <c r="F1530" s="32">
        <f>VLOOKUP(B1530,'F03 inputs'!$AW$9:$AZ$3003,3)</f>
        <v>-4.7961089233999886E-5</v>
      </c>
      <c r="G1530" s="32">
        <f>VLOOKUP(B1530,'F03 inputs'!$AW$9:$AZ$3003,4)</f>
        <v>-5.0118816474689802E-5</v>
      </c>
      <c r="I1530" s="32">
        <f t="shared" si="138"/>
        <v>1.72550162366473E-2</v>
      </c>
      <c r="J1530" s="32">
        <f t="shared" si="139"/>
        <v>7.7355016236647298E-2</v>
      </c>
      <c r="K1530" s="88">
        <f t="shared" si="140"/>
        <v>7.8850965870890466E-2</v>
      </c>
      <c r="M1530" s="32">
        <f t="shared" si="141"/>
        <v>1.7775722943083074E-2</v>
      </c>
      <c r="N1530" s="32">
        <f t="shared" si="142"/>
        <v>7.7875722943083078E-2</v>
      </c>
      <c r="O1530" s="43">
        <f t="shared" si="143"/>
        <v>7.9391879999059833E-2</v>
      </c>
      <c r="Q1530" s="78"/>
      <c r="R1530" s="75"/>
    </row>
    <row r="1531" spans="1:18" ht="12.6" customHeight="1">
      <c r="A1531" s="31">
        <v>40603</v>
      </c>
      <c r="B1531" s="64" t="s">
        <v>103</v>
      </c>
      <c r="C1531" s="90">
        <v>6.0499999999999998E-2</v>
      </c>
      <c r="D1531" s="44" t="str">
        <f>IF(MONTH(A1531)=MONTH(A1532),"-",VLOOKUP(A1531,'F03 inputs'!$AQ$8:$AV$3003,5))</f>
        <v>-</v>
      </c>
      <c r="E1531" s="44" t="str">
        <f>IF(MONTH(A1531)=MONTH(A1532),"-",VLOOKUP(A1531,'F03 inputs'!$AQ$8:$AV$3003,6))</f>
        <v>-</v>
      </c>
      <c r="F1531" s="32">
        <f>VLOOKUP(B1531,'F03 inputs'!$AW$9:$AZ$3003,3)</f>
        <v>-2.8484822101391607E-6</v>
      </c>
      <c r="G1531" s="32">
        <f>VLOOKUP(B1531,'F03 inputs'!$AW$9:$AZ$3003,4)</f>
        <v>6.6147044171903848E-6</v>
      </c>
      <c r="I1531" s="32">
        <f t="shared" si="138"/>
        <v>1.7252167754437161E-2</v>
      </c>
      <c r="J1531" s="32">
        <f t="shared" si="139"/>
        <v>7.7752167754437163E-2</v>
      </c>
      <c r="K1531" s="88">
        <f t="shared" si="140"/>
        <v>7.926351765206574E-2</v>
      </c>
      <c r="M1531" s="32">
        <f t="shared" si="141"/>
        <v>1.7782337647500264E-2</v>
      </c>
      <c r="N1531" s="32">
        <f t="shared" si="142"/>
        <v>7.8282337647500255E-2</v>
      </c>
      <c r="O1531" s="43">
        <f t="shared" si="143"/>
        <v>7.9814368744389741E-2</v>
      </c>
      <c r="Q1531" s="78"/>
      <c r="R1531" s="75"/>
    </row>
    <row r="1532" spans="1:18" ht="12.6" customHeight="1">
      <c r="A1532" s="31">
        <v>40604</v>
      </c>
      <c r="B1532" s="64" t="s">
        <v>103</v>
      </c>
      <c r="C1532" s="90">
        <v>6.0199999999999997E-2</v>
      </c>
      <c r="D1532" s="44" t="str">
        <f>IF(MONTH(A1532)=MONTH(A1533),"-",VLOOKUP(A1532,'F03 inputs'!$AQ$8:$AV$3003,5))</f>
        <v>-</v>
      </c>
      <c r="E1532" s="44" t="str">
        <f>IF(MONTH(A1532)=MONTH(A1533),"-",VLOOKUP(A1532,'F03 inputs'!$AQ$8:$AV$3003,6))</f>
        <v>-</v>
      </c>
      <c r="F1532" s="32">
        <f>VLOOKUP(B1532,'F03 inputs'!$AW$9:$AZ$3003,3)</f>
        <v>-2.8484822101391607E-6</v>
      </c>
      <c r="G1532" s="32">
        <f>VLOOKUP(B1532,'F03 inputs'!$AW$9:$AZ$3003,4)</f>
        <v>6.6147044171903848E-6</v>
      </c>
      <c r="I1532" s="32">
        <f t="shared" si="138"/>
        <v>1.7249319272227021E-2</v>
      </c>
      <c r="J1532" s="32">
        <f t="shared" si="139"/>
        <v>7.7449319272227021E-2</v>
      </c>
      <c r="K1532" s="88">
        <f t="shared" si="140"/>
        <v>7.8948918536159818E-2</v>
      </c>
      <c r="M1532" s="32">
        <f t="shared" si="141"/>
        <v>1.7788952351917454E-2</v>
      </c>
      <c r="N1532" s="32">
        <f t="shared" si="142"/>
        <v>7.7988952351917454E-2</v>
      </c>
      <c r="O1532" s="43">
        <f t="shared" si="143"/>
        <v>7.9509521524154581E-2</v>
      </c>
      <c r="Q1532" s="78"/>
      <c r="R1532" s="75"/>
    </row>
    <row r="1533" spans="1:18" ht="12.6" customHeight="1">
      <c r="A1533" s="31">
        <v>40605</v>
      </c>
      <c r="B1533" s="64" t="s">
        <v>103</v>
      </c>
      <c r="C1533" s="90">
        <v>6.0449999999999997E-2</v>
      </c>
      <c r="D1533" s="44" t="str">
        <f>IF(MONTH(A1533)=MONTH(A1534),"-",VLOOKUP(A1533,'F03 inputs'!$AQ$8:$AV$3003,5))</f>
        <v>-</v>
      </c>
      <c r="E1533" s="44" t="str">
        <f>IF(MONTH(A1533)=MONTH(A1534),"-",VLOOKUP(A1533,'F03 inputs'!$AQ$8:$AV$3003,6))</f>
        <v>-</v>
      </c>
      <c r="F1533" s="32">
        <f>VLOOKUP(B1533,'F03 inputs'!$AW$9:$AZ$3003,3)</f>
        <v>-2.8484822101391607E-6</v>
      </c>
      <c r="G1533" s="32">
        <f>VLOOKUP(B1533,'F03 inputs'!$AW$9:$AZ$3003,4)</f>
        <v>6.6147044171903848E-6</v>
      </c>
      <c r="I1533" s="32">
        <f t="shared" si="138"/>
        <v>1.7246470790016882E-2</v>
      </c>
      <c r="J1533" s="32">
        <f t="shared" si="139"/>
        <v>7.7696470790016875E-2</v>
      </c>
      <c r="K1533" s="88">
        <f t="shared" si="140"/>
        <v>7.9205656183322759E-2</v>
      </c>
      <c r="M1533" s="32">
        <f t="shared" si="141"/>
        <v>1.7795567056334644E-2</v>
      </c>
      <c r="N1533" s="32">
        <f t="shared" si="142"/>
        <v>7.8245567056334647E-2</v>
      </c>
      <c r="O1533" s="43">
        <f t="shared" si="143"/>
        <v>7.9776159247326506E-2</v>
      </c>
      <c r="Q1533" s="78"/>
      <c r="R1533" s="75"/>
    </row>
    <row r="1534" spans="1:18" ht="12.6" customHeight="1">
      <c r="A1534" s="31">
        <v>40606</v>
      </c>
      <c r="B1534" s="64" t="s">
        <v>103</v>
      </c>
      <c r="C1534" s="90">
        <v>6.0949999999999997E-2</v>
      </c>
      <c r="D1534" s="44" t="str">
        <f>IF(MONTH(A1534)=MONTH(A1535),"-",VLOOKUP(A1534,'F03 inputs'!$AQ$8:$AV$3003,5))</f>
        <v>-</v>
      </c>
      <c r="E1534" s="44" t="str">
        <f>IF(MONTH(A1534)=MONTH(A1535),"-",VLOOKUP(A1534,'F03 inputs'!$AQ$8:$AV$3003,6))</f>
        <v>-</v>
      </c>
      <c r="F1534" s="32">
        <f>VLOOKUP(B1534,'F03 inputs'!$AW$9:$AZ$3003,3)</f>
        <v>-2.8484822101391607E-6</v>
      </c>
      <c r="G1534" s="32">
        <f>VLOOKUP(B1534,'F03 inputs'!$AW$9:$AZ$3003,4)</f>
        <v>6.6147044171903848E-6</v>
      </c>
      <c r="I1534" s="32">
        <f t="shared" si="138"/>
        <v>1.7243622307806742E-2</v>
      </c>
      <c r="J1534" s="32">
        <f t="shared" si="139"/>
        <v>7.8193622307806743E-2</v>
      </c>
      <c r="K1534" s="88">
        <f t="shared" si="140"/>
        <v>7.9722182950210829E-2</v>
      </c>
      <c r="M1534" s="32">
        <f t="shared" si="141"/>
        <v>1.7802181760751833E-2</v>
      </c>
      <c r="N1534" s="32">
        <f t="shared" si="142"/>
        <v>7.8752181760751827E-2</v>
      </c>
      <c r="O1534" s="43">
        <f t="shared" si="143"/>
        <v>8.0302658293771589E-2</v>
      </c>
      <c r="Q1534" s="78"/>
      <c r="R1534" s="75"/>
    </row>
    <row r="1535" spans="1:18" ht="12.6" customHeight="1">
      <c r="A1535" s="31">
        <v>40609</v>
      </c>
      <c r="B1535" s="64" t="s">
        <v>103</v>
      </c>
      <c r="C1535" s="90">
        <v>6.0449999999999997E-2</v>
      </c>
      <c r="D1535" s="44" t="str">
        <f>IF(MONTH(A1535)=MONTH(A1536),"-",VLOOKUP(A1535,'F03 inputs'!$AQ$8:$AV$3003,5))</f>
        <v>-</v>
      </c>
      <c r="E1535" s="44" t="str">
        <f>IF(MONTH(A1535)=MONTH(A1536),"-",VLOOKUP(A1535,'F03 inputs'!$AQ$8:$AV$3003,6))</f>
        <v>-</v>
      </c>
      <c r="F1535" s="32">
        <f>VLOOKUP(B1535,'F03 inputs'!$AW$9:$AZ$3003,3)</f>
        <v>-2.8484822101391607E-6</v>
      </c>
      <c r="G1535" s="32">
        <f>VLOOKUP(B1535,'F03 inputs'!$AW$9:$AZ$3003,4)</f>
        <v>6.6147044171903848E-6</v>
      </c>
      <c r="I1535" s="32">
        <f t="shared" si="138"/>
        <v>1.7240773825596602E-2</v>
      </c>
      <c r="J1535" s="32">
        <f t="shared" si="139"/>
        <v>7.7690773825596596E-2</v>
      </c>
      <c r="K1535" s="88">
        <f t="shared" si="140"/>
        <v>7.9199737910001566E-2</v>
      </c>
      <c r="M1535" s="32">
        <f t="shared" si="141"/>
        <v>1.7808796465169023E-2</v>
      </c>
      <c r="N1535" s="32">
        <f t="shared" si="142"/>
        <v>7.825879646516902E-2</v>
      </c>
      <c r="O1535" s="43">
        <f t="shared" si="143"/>
        <v>7.9789906271213074E-2</v>
      </c>
      <c r="Q1535" s="78"/>
      <c r="R1535" s="75"/>
    </row>
    <row r="1536" spans="1:18" ht="12.6" customHeight="1">
      <c r="A1536" s="31">
        <v>40610</v>
      </c>
      <c r="B1536" s="64" t="s">
        <v>103</v>
      </c>
      <c r="C1536" s="90">
        <v>6.0700000000000004E-2</v>
      </c>
      <c r="D1536" s="44" t="str">
        <f>IF(MONTH(A1536)=MONTH(A1537),"-",VLOOKUP(A1536,'F03 inputs'!$AQ$8:$AV$3003,5))</f>
        <v>-</v>
      </c>
      <c r="E1536" s="44" t="str">
        <f>IF(MONTH(A1536)=MONTH(A1537),"-",VLOOKUP(A1536,'F03 inputs'!$AQ$8:$AV$3003,6))</f>
        <v>-</v>
      </c>
      <c r="F1536" s="32">
        <f>VLOOKUP(B1536,'F03 inputs'!$AW$9:$AZ$3003,3)</f>
        <v>-2.8484822101391607E-6</v>
      </c>
      <c r="G1536" s="32">
        <f>VLOOKUP(B1536,'F03 inputs'!$AW$9:$AZ$3003,4)</f>
        <v>6.6147044171903848E-6</v>
      </c>
      <c r="I1536" s="32">
        <f t="shared" si="138"/>
        <v>1.7237925343386463E-2</v>
      </c>
      <c r="J1536" s="32">
        <f t="shared" si="139"/>
        <v>7.7937925343386463E-2</v>
      </c>
      <c r="K1536" s="88">
        <f t="shared" si="140"/>
        <v>7.945650539509419E-2</v>
      </c>
      <c r="M1536" s="32">
        <f t="shared" si="141"/>
        <v>1.7815411169586213E-2</v>
      </c>
      <c r="N1536" s="32">
        <f t="shared" si="142"/>
        <v>7.8515411169586213E-2</v>
      </c>
      <c r="O1536" s="43">
        <f t="shared" si="143"/>
        <v>8.005657861736859E-2</v>
      </c>
      <c r="Q1536" s="78"/>
      <c r="R1536" s="75"/>
    </row>
    <row r="1537" spans="1:18" ht="12.6" customHeight="1">
      <c r="A1537" s="31">
        <v>40611</v>
      </c>
      <c r="B1537" s="64" t="s">
        <v>103</v>
      </c>
      <c r="C1537" s="90">
        <v>6.08E-2</v>
      </c>
      <c r="D1537" s="44" t="str">
        <f>IF(MONTH(A1537)=MONTH(A1538),"-",VLOOKUP(A1537,'F03 inputs'!$AQ$8:$AV$3003,5))</f>
        <v>-</v>
      </c>
      <c r="E1537" s="44" t="str">
        <f>IF(MONTH(A1537)=MONTH(A1538),"-",VLOOKUP(A1537,'F03 inputs'!$AQ$8:$AV$3003,6))</f>
        <v>-</v>
      </c>
      <c r="F1537" s="32">
        <f>VLOOKUP(B1537,'F03 inputs'!$AW$9:$AZ$3003,3)</f>
        <v>-2.8484822101391607E-6</v>
      </c>
      <c r="G1537" s="32">
        <f>VLOOKUP(B1537,'F03 inputs'!$AW$9:$AZ$3003,4)</f>
        <v>6.6147044171903848E-6</v>
      </c>
      <c r="I1537" s="32">
        <f t="shared" si="138"/>
        <v>1.7235076861176323E-2</v>
      </c>
      <c r="J1537" s="32">
        <f t="shared" si="139"/>
        <v>7.803507686117632E-2</v>
      </c>
      <c r="K1537" s="88">
        <f t="shared" si="140"/>
        <v>7.9557445166358765E-2</v>
      </c>
      <c r="M1537" s="32">
        <f t="shared" si="141"/>
        <v>1.7822025874003403E-2</v>
      </c>
      <c r="N1537" s="32">
        <f t="shared" si="142"/>
        <v>7.8622025874003409E-2</v>
      </c>
      <c r="O1537" s="43">
        <f t="shared" si="143"/>
        <v>8.0167381612136657E-2</v>
      </c>
      <c r="Q1537" s="78"/>
      <c r="R1537" s="75"/>
    </row>
    <row r="1538" spans="1:18" ht="12.6" customHeight="1">
      <c r="A1538" s="31">
        <v>40612</v>
      </c>
      <c r="B1538" s="64" t="s">
        <v>103</v>
      </c>
      <c r="C1538" s="90">
        <v>6.0100000000000001E-2</v>
      </c>
      <c r="D1538" s="44" t="str">
        <f>IF(MONTH(A1538)=MONTH(A1539),"-",VLOOKUP(A1538,'F03 inputs'!$AQ$8:$AV$3003,5))</f>
        <v>-</v>
      </c>
      <c r="E1538" s="44" t="str">
        <f>IF(MONTH(A1538)=MONTH(A1539),"-",VLOOKUP(A1538,'F03 inputs'!$AQ$8:$AV$3003,6))</f>
        <v>-</v>
      </c>
      <c r="F1538" s="32">
        <f>VLOOKUP(B1538,'F03 inputs'!$AW$9:$AZ$3003,3)</f>
        <v>-2.8484822101391607E-6</v>
      </c>
      <c r="G1538" s="32">
        <f>VLOOKUP(B1538,'F03 inputs'!$AW$9:$AZ$3003,4)</f>
        <v>6.6147044171903848E-6</v>
      </c>
      <c r="I1538" s="32">
        <f t="shared" si="138"/>
        <v>1.7232228378966184E-2</v>
      </c>
      <c r="J1538" s="32">
        <f t="shared" si="139"/>
        <v>7.7332228378966181E-2</v>
      </c>
      <c r="K1538" s="88">
        <f t="shared" si="140"/>
        <v>7.8827296765480392E-2</v>
      </c>
      <c r="M1538" s="32">
        <f t="shared" si="141"/>
        <v>1.7828640578420592E-2</v>
      </c>
      <c r="N1538" s="32">
        <f t="shared" si="142"/>
        <v>7.7928640578420597E-2</v>
      </c>
      <c r="O1538" s="43">
        <f t="shared" si="143"/>
        <v>7.9446858834020695E-2</v>
      </c>
      <c r="Q1538" s="78"/>
      <c r="R1538" s="75"/>
    </row>
    <row r="1539" spans="1:18" ht="12.6" customHeight="1">
      <c r="A1539" s="31">
        <v>40613</v>
      </c>
      <c r="B1539" s="64" t="s">
        <v>103</v>
      </c>
      <c r="C1539" s="90">
        <v>5.9900000000000002E-2</v>
      </c>
      <c r="D1539" s="44" t="str">
        <f>IF(MONTH(A1539)=MONTH(A1540),"-",VLOOKUP(A1539,'F03 inputs'!$AQ$8:$AV$3003,5))</f>
        <v>-</v>
      </c>
      <c r="E1539" s="44" t="str">
        <f>IF(MONTH(A1539)=MONTH(A1540),"-",VLOOKUP(A1539,'F03 inputs'!$AQ$8:$AV$3003,6))</f>
        <v>-</v>
      </c>
      <c r="F1539" s="32">
        <f>VLOOKUP(B1539,'F03 inputs'!$AW$9:$AZ$3003,3)</f>
        <v>-2.8484822101391607E-6</v>
      </c>
      <c r="G1539" s="32">
        <f>VLOOKUP(B1539,'F03 inputs'!$AW$9:$AZ$3003,4)</f>
        <v>6.6147044171903848E-6</v>
      </c>
      <c r="I1539" s="32">
        <f t="shared" si="138"/>
        <v>1.7229379896756044E-2</v>
      </c>
      <c r="J1539" s="32">
        <f t="shared" si="139"/>
        <v>7.7129379896756042E-2</v>
      </c>
      <c r="K1539" s="88">
        <f t="shared" si="140"/>
        <v>7.8616615207570684E-2</v>
      </c>
      <c r="M1539" s="32">
        <f t="shared" si="141"/>
        <v>1.7835255282837782E-2</v>
      </c>
      <c r="N1539" s="32">
        <f t="shared" si="142"/>
        <v>7.7735255282837784E-2</v>
      </c>
      <c r="O1539" s="43">
        <f t="shared" si="143"/>
        <v>7.9245947761309665E-2</v>
      </c>
      <c r="Q1539" s="78"/>
      <c r="R1539" s="75"/>
    </row>
    <row r="1540" spans="1:18" ht="12.6" customHeight="1">
      <c r="A1540" s="31">
        <v>40616</v>
      </c>
      <c r="B1540" s="64" t="s">
        <v>103</v>
      </c>
      <c r="C1540" s="90">
        <v>5.9500000000000004E-2</v>
      </c>
      <c r="D1540" s="44" t="str">
        <f>IF(MONTH(A1540)=MONTH(A1541),"-",VLOOKUP(A1540,'F03 inputs'!$AQ$8:$AV$3003,5))</f>
        <v>-</v>
      </c>
      <c r="E1540" s="44" t="str">
        <f>IF(MONTH(A1540)=MONTH(A1541),"-",VLOOKUP(A1540,'F03 inputs'!$AQ$8:$AV$3003,6))</f>
        <v>-</v>
      </c>
      <c r="F1540" s="32">
        <f>VLOOKUP(B1540,'F03 inputs'!$AW$9:$AZ$3003,3)</f>
        <v>-2.8484822101391607E-6</v>
      </c>
      <c r="G1540" s="32">
        <f>VLOOKUP(B1540,'F03 inputs'!$AW$9:$AZ$3003,4)</f>
        <v>6.6147044171903848E-6</v>
      </c>
      <c r="I1540" s="32">
        <f t="shared" si="138"/>
        <v>1.7226531414545904E-2</v>
      </c>
      <c r="J1540" s="32">
        <f t="shared" si="139"/>
        <v>7.6726531414545912E-2</v>
      </c>
      <c r="K1540" s="88">
        <f t="shared" si="140"/>
        <v>7.8198271570272926E-2</v>
      </c>
      <c r="M1540" s="32">
        <f t="shared" si="141"/>
        <v>1.7841869987254972E-2</v>
      </c>
      <c r="N1540" s="32">
        <f t="shared" si="142"/>
        <v>7.734186998725498E-2</v>
      </c>
      <c r="O1540" s="43">
        <f t="shared" si="143"/>
        <v>7.8837311200536053E-2</v>
      </c>
      <c r="Q1540" s="78"/>
      <c r="R1540" s="75"/>
    </row>
    <row r="1541" spans="1:18" ht="12.6" customHeight="1">
      <c r="A1541" s="31">
        <v>40617</v>
      </c>
      <c r="B1541" s="64" t="s">
        <v>103</v>
      </c>
      <c r="C1541" s="90">
        <v>5.8749999999999997E-2</v>
      </c>
      <c r="D1541" s="44" t="str">
        <f>IF(MONTH(A1541)=MONTH(A1542),"-",VLOOKUP(A1541,'F03 inputs'!$AQ$8:$AV$3003,5))</f>
        <v>-</v>
      </c>
      <c r="E1541" s="44" t="str">
        <f>IF(MONTH(A1541)=MONTH(A1542),"-",VLOOKUP(A1541,'F03 inputs'!$AQ$8:$AV$3003,6))</f>
        <v>-</v>
      </c>
      <c r="F1541" s="32">
        <f>VLOOKUP(B1541,'F03 inputs'!$AW$9:$AZ$3003,3)</f>
        <v>-2.8484822101391607E-6</v>
      </c>
      <c r="G1541" s="32">
        <f>VLOOKUP(B1541,'F03 inputs'!$AW$9:$AZ$3003,4)</f>
        <v>6.6147044171903848E-6</v>
      </c>
      <c r="I1541" s="32">
        <f t="shared" si="138"/>
        <v>1.7223682932335765E-2</v>
      </c>
      <c r="J1541" s="32">
        <f t="shared" si="139"/>
        <v>7.5973682932335765E-2</v>
      </c>
      <c r="K1541" s="88">
        <f t="shared" si="140"/>
        <v>7.7416683056911628E-2</v>
      </c>
      <c r="M1541" s="32">
        <f t="shared" si="141"/>
        <v>1.7848484691672162E-2</v>
      </c>
      <c r="N1541" s="32">
        <f t="shared" si="142"/>
        <v>7.6598484691672158E-2</v>
      </c>
      <c r="O1541" s="43">
        <f t="shared" si="143"/>
        <v>7.80653166559373E-2</v>
      </c>
      <c r="Q1541" s="78"/>
      <c r="R1541" s="75"/>
    </row>
    <row r="1542" spans="1:18" ht="12.6" customHeight="1">
      <c r="A1542" s="31">
        <v>40618</v>
      </c>
      <c r="B1542" s="64" t="s">
        <v>103</v>
      </c>
      <c r="C1542" s="90">
        <v>5.8949999999999995E-2</v>
      </c>
      <c r="D1542" s="44" t="str">
        <f>IF(MONTH(A1542)=MONTH(A1543),"-",VLOOKUP(A1542,'F03 inputs'!$AQ$8:$AV$3003,5))</f>
        <v>-</v>
      </c>
      <c r="E1542" s="44" t="str">
        <f>IF(MONTH(A1542)=MONTH(A1543),"-",VLOOKUP(A1542,'F03 inputs'!$AQ$8:$AV$3003,6))</f>
        <v>-</v>
      </c>
      <c r="F1542" s="32">
        <f>VLOOKUP(B1542,'F03 inputs'!$AW$9:$AZ$3003,3)</f>
        <v>-2.8484822101391607E-6</v>
      </c>
      <c r="G1542" s="32">
        <f>VLOOKUP(B1542,'F03 inputs'!$AW$9:$AZ$3003,4)</f>
        <v>6.6147044171903848E-6</v>
      </c>
      <c r="I1542" s="32">
        <f t="shared" ref="I1542:I1605" si="144">IF(D1542&lt;&gt;"-",D1542,I1541+F1542)</f>
        <v>1.7220834450125625E-2</v>
      </c>
      <c r="J1542" s="32">
        <f t="shared" ref="J1542:J1605" si="145">C1542+I1542</f>
        <v>7.6170834450125624E-2</v>
      </c>
      <c r="K1542" s="88">
        <f t="shared" ref="K1542:K1605" si="146">EFFECT(J1542,2)</f>
        <v>7.7621333455332842E-2</v>
      </c>
      <c r="M1542" s="32">
        <f t="shared" ref="M1542:M1605" si="147">IF(E1542&lt;&gt;"-",E1542,M1541+G1542)</f>
        <v>1.7855099396089352E-2</v>
      </c>
      <c r="N1542" s="32">
        <f t="shared" ref="N1542:N1605" si="148">C1542+M1542</f>
        <v>7.6805099396089344E-2</v>
      </c>
      <c r="O1542" s="43">
        <f t="shared" ref="O1542:O1605" si="149">EFFECT(N1542,2)</f>
        <v>7.8279855219400174E-2</v>
      </c>
      <c r="Q1542" s="78"/>
      <c r="R1542" s="75"/>
    </row>
    <row r="1543" spans="1:18" ht="12.6" customHeight="1">
      <c r="A1543" s="31">
        <v>40619</v>
      </c>
      <c r="B1543" s="64" t="s">
        <v>103</v>
      </c>
      <c r="C1543" s="90">
        <v>5.8550000000000005E-2</v>
      </c>
      <c r="D1543" s="44" t="str">
        <f>IF(MONTH(A1543)=MONTH(A1544),"-",VLOOKUP(A1543,'F03 inputs'!$AQ$8:$AV$3003,5))</f>
        <v>-</v>
      </c>
      <c r="E1543" s="44" t="str">
        <f>IF(MONTH(A1543)=MONTH(A1544),"-",VLOOKUP(A1543,'F03 inputs'!$AQ$8:$AV$3003,6))</f>
        <v>-</v>
      </c>
      <c r="F1543" s="32">
        <f>VLOOKUP(B1543,'F03 inputs'!$AW$9:$AZ$3003,3)</f>
        <v>-2.8484822101391607E-6</v>
      </c>
      <c r="G1543" s="32">
        <f>VLOOKUP(B1543,'F03 inputs'!$AW$9:$AZ$3003,4)</f>
        <v>6.6147044171903848E-6</v>
      </c>
      <c r="I1543" s="32">
        <f t="shared" si="144"/>
        <v>1.7217985967915485E-2</v>
      </c>
      <c r="J1543" s="32">
        <f t="shared" si="145"/>
        <v>7.5767985967915494E-2</v>
      </c>
      <c r="K1543" s="88">
        <f t="shared" si="146"/>
        <v>7.7203182892324307E-2</v>
      </c>
      <c r="M1543" s="32">
        <f t="shared" si="147"/>
        <v>1.7861714100506541E-2</v>
      </c>
      <c r="N1543" s="32">
        <f t="shared" si="148"/>
        <v>7.6411714100506539E-2</v>
      </c>
      <c r="O1543" s="43">
        <f t="shared" si="149"/>
        <v>7.7871401613450963E-2</v>
      </c>
      <c r="Q1543" s="78"/>
      <c r="R1543" s="75"/>
    </row>
    <row r="1544" spans="1:18" ht="12.6" customHeight="1">
      <c r="A1544" s="31">
        <v>40620</v>
      </c>
      <c r="B1544" s="64" t="s">
        <v>103</v>
      </c>
      <c r="C1544" s="90">
        <v>5.9050000000000005E-2</v>
      </c>
      <c r="D1544" s="44" t="str">
        <f>IF(MONTH(A1544)=MONTH(A1545),"-",VLOOKUP(A1544,'F03 inputs'!$AQ$8:$AV$3003,5))</f>
        <v>-</v>
      </c>
      <c r="E1544" s="44" t="str">
        <f>IF(MONTH(A1544)=MONTH(A1545),"-",VLOOKUP(A1544,'F03 inputs'!$AQ$8:$AV$3003,6))</f>
        <v>-</v>
      </c>
      <c r="F1544" s="32">
        <f>VLOOKUP(B1544,'F03 inputs'!$AW$9:$AZ$3003,3)</f>
        <v>-2.8484822101391607E-6</v>
      </c>
      <c r="G1544" s="32">
        <f>VLOOKUP(B1544,'F03 inputs'!$AW$9:$AZ$3003,4)</f>
        <v>6.6147044171903848E-6</v>
      </c>
      <c r="I1544" s="32">
        <f t="shared" si="144"/>
        <v>1.7215137485705346E-2</v>
      </c>
      <c r="J1544" s="32">
        <f t="shared" si="145"/>
        <v>7.6265137485705348E-2</v>
      </c>
      <c r="K1544" s="88">
        <f t="shared" si="146"/>
        <v>7.7719230284633678E-2</v>
      </c>
      <c r="M1544" s="32">
        <f t="shared" si="147"/>
        <v>1.7868328804923731E-2</v>
      </c>
      <c r="N1544" s="32">
        <f t="shared" si="148"/>
        <v>7.6918328804923733E-2</v>
      </c>
      <c r="O1544" s="43">
        <f t="shared" si="149"/>
        <v>7.8397436131459441E-2</v>
      </c>
      <c r="Q1544" s="78"/>
      <c r="R1544" s="75"/>
    </row>
    <row r="1545" spans="1:18" ht="12.6" customHeight="1">
      <c r="A1545" s="31">
        <v>40623</v>
      </c>
      <c r="B1545" s="64" t="s">
        <v>103</v>
      </c>
      <c r="C1545" s="90">
        <v>5.9249999999999997E-2</v>
      </c>
      <c r="D1545" s="44" t="str">
        <f>IF(MONTH(A1545)=MONTH(A1546),"-",VLOOKUP(A1545,'F03 inputs'!$AQ$8:$AV$3003,5))</f>
        <v>-</v>
      </c>
      <c r="E1545" s="44" t="str">
        <f>IF(MONTH(A1545)=MONTH(A1546),"-",VLOOKUP(A1545,'F03 inputs'!$AQ$8:$AV$3003,6))</f>
        <v>-</v>
      </c>
      <c r="F1545" s="32">
        <f>VLOOKUP(B1545,'F03 inputs'!$AW$9:$AZ$3003,3)</f>
        <v>-2.8484822101391607E-6</v>
      </c>
      <c r="G1545" s="32">
        <f>VLOOKUP(B1545,'F03 inputs'!$AW$9:$AZ$3003,4)</f>
        <v>6.6147044171903848E-6</v>
      </c>
      <c r="I1545" s="32">
        <f t="shared" si="144"/>
        <v>1.7212289003495206E-2</v>
      </c>
      <c r="J1545" s="32">
        <f t="shared" si="145"/>
        <v>7.6462289003495207E-2</v>
      </c>
      <c r="K1545" s="88">
        <f t="shared" si="146"/>
        <v>7.7923909413408765E-2</v>
      </c>
      <c r="M1545" s="32">
        <f t="shared" si="147"/>
        <v>1.7874943509340921E-2</v>
      </c>
      <c r="N1545" s="32">
        <f t="shared" si="148"/>
        <v>7.7124943509340918E-2</v>
      </c>
      <c r="O1545" s="43">
        <f t="shared" si="149"/>
        <v>7.8612007737170586E-2</v>
      </c>
      <c r="Q1545" s="78"/>
      <c r="R1545" s="75"/>
    </row>
    <row r="1546" spans="1:18" ht="12.6" customHeight="1">
      <c r="A1546" s="31">
        <v>40624</v>
      </c>
      <c r="B1546" s="64" t="s">
        <v>103</v>
      </c>
      <c r="C1546" s="90">
        <v>5.9150000000000001E-2</v>
      </c>
      <c r="D1546" s="44" t="str">
        <f>IF(MONTH(A1546)=MONTH(A1547),"-",VLOOKUP(A1546,'F03 inputs'!$AQ$8:$AV$3003,5))</f>
        <v>-</v>
      </c>
      <c r="E1546" s="44" t="str">
        <f>IF(MONTH(A1546)=MONTH(A1547),"-",VLOOKUP(A1546,'F03 inputs'!$AQ$8:$AV$3003,6))</f>
        <v>-</v>
      </c>
      <c r="F1546" s="32">
        <f>VLOOKUP(B1546,'F03 inputs'!$AW$9:$AZ$3003,3)</f>
        <v>-2.8484822101391607E-6</v>
      </c>
      <c r="G1546" s="32">
        <f>VLOOKUP(B1546,'F03 inputs'!$AW$9:$AZ$3003,4)</f>
        <v>6.6147044171903848E-6</v>
      </c>
      <c r="I1546" s="32">
        <f t="shared" si="144"/>
        <v>1.7209440521285067E-2</v>
      </c>
      <c r="J1546" s="32">
        <f t="shared" si="145"/>
        <v>7.6359440521285071E-2</v>
      </c>
      <c r="K1546" s="88">
        <f t="shared" si="146"/>
        <v>7.7817131560466324E-2</v>
      </c>
      <c r="M1546" s="32">
        <f t="shared" si="147"/>
        <v>1.7881558213758111E-2</v>
      </c>
      <c r="N1546" s="32">
        <f t="shared" si="148"/>
        <v>7.7031558213758108E-2</v>
      </c>
      <c r="O1546" s="43">
        <f t="shared" si="149"/>
        <v>7.8515023453967991E-2</v>
      </c>
      <c r="Q1546" s="78"/>
      <c r="R1546" s="75"/>
    </row>
    <row r="1547" spans="1:18" ht="12.6" customHeight="1">
      <c r="A1547" s="31">
        <v>40625</v>
      </c>
      <c r="B1547" s="64" t="s">
        <v>103</v>
      </c>
      <c r="C1547" s="90">
        <v>5.9350000000000007E-2</v>
      </c>
      <c r="D1547" s="44" t="str">
        <f>IF(MONTH(A1547)=MONTH(A1548),"-",VLOOKUP(A1547,'F03 inputs'!$AQ$8:$AV$3003,5))</f>
        <v>-</v>
      </c>
      <c r="E1547" s="44" t="str">
        <f>IF(MONTH(A1547)=MONTH(A1548),"-",VLOOKUP(A1547,'F03 inputs'!$AQ$8:$AV$3003,6))</f>
        <v>-</v>
      </c>
      <c r="F1547" s="32">
        <f>VLOOKUP(B1547,'F03 inputs'!$AW$9:$AZ$3003,3)</f>
        <v>-2.8484822101391607E-6</v>
      </c>
      <c r="G1547" s="32">
        <f>VLOOKUP(B1547,'F03 inputs'!$AW$9:$AZ$3003,4)</f>
        <v>6.6147044171903848E-6</v>
      </c>
      <c r="I1547" s="32">
        <f t="shared" si="144"/>
        <v>1.7206592039074927E-2</v>
      </c>
      <c r="J1547" s="32">
        <f t="shared" si="145"/>
        <v>7.655659203907493E-2</v>
      </c>
      <c r="K1547" s="88">
        <f t="shared" si="146"/>
        <v>7.8021819985234053E-2</v>
      </c>
      <c r="M1547" s="32">
        <f t="shared" si="147"/>
        <v>1.78881729181753E-2</v>
      </c>
      <c r="N1547" s="32">
        <f t="shared" si="148"/>
        <v>7.7238172918175307E-2</v>
      </c>
      <c r="O1547" s="43">
        <f t="shared" si="149"/>
        <v>7.8729606757109716E-2</v>
      </c>
      <c r="Q1547" s="78"/>
      <c r="R1547" s="75"/>
    </row>
    <row r="1548" spans="1:18" ht="12.6" customHeight="1">
      <c r="A1548" s="31">
        <v>40626</v>
      </c>
      <c r="B1548" s="64" t="s">
        <v>103</v>
      </c>
      <c r="C1548" s="90">
        <v>5.9200000000000003E-2</v>
      </c>
      <c r="D1548" s="44" t="str">
        <f>IF(MONTH(A1548)=MONTH(A1549),"-",VLOOKUP(A1548,'F03 inputs'!$AQ$8:$AV$3003,5))</f>
        <v>-</v>
      </c>
      <c r="E1548" s="44" t="str">
        <f>IF(MONTH(A1548)=MONTH(A1549),"-",VLOOKUP(A1548,'F03 inputs'!$AQ$8:$AV$3003,6))</f>
        <v>-</v>
      </c>
      <c r="F1548" s="32">
        <f>VLOOKUP(B1548,'F03 inputs'!$AW$9:$AZ$3003,3)</f>
        <v>-2.8484822101391607E-6</v>
      </c>
      <c r="G1548" s="32">
        <f>VLOOKUP(B1548,'F03 inputs'!$AW$9:$AZ$3003,4)</f>
        <v>6.6147044171903848E-6</v>
      </c>
      <c r="I1548" s="32">
        <f t="shared" si="144"/>
        <v>1.7203743556864787E-2</v>
      </c>
      <c r="J1548" s="32">
        <f t="shared" si="145"/>
        <v>7.6403743556864787E-2</v>
      </c>
      <c r="K1548" s="88">
        <f t="shared" si="146"/>
        <v>7.7863126564240659E-2</v>
      </c>
      <c r="M1548" s="32">
        <f t="shared" si="147"/>
        <v>1.789478762259249E-2</v>
      </c>
      <c r="N1548" s="32">
        <f t="shared" si="148"/>
        <v>7.7094787622592489E-2</v>
      </c>
      <c r="O1548" s="43">
        <f t="shared" si="149"/>
        <v>7.858068919223582E-2</v>
      </c>
      <c r="Q1548" s="78"/>
      <c r="R1548" s="75"/>
    </row>
    <row r="1549" spans="1:18" ht="12.6" customHeight="1">
      <c r="A1549" s="31">
        <v>40627</v>
      </c>
      <c r="B1549" s="64" t="s">
        <v>103</v>
      </c>
      <c r="C1549" s="90">
        <v>5.9549999999999999E-2</v>
      </c>
      <c r="D1549" s="44" t="str">
        <f>IF(MONTH(A1549)=MONTH(A1550),"-",VLOOKUP(A1549,'F03 inputs'!$AQ$8:$AV$3003,5))</f>
        <v>-</v>
      </c>
      <c r="E1549" s="44" t="str">
        <f>IF(MONTH(A1549)=MONTH(A1550),"-",VLOOKUP(A1549,'F03 inputs'!$AQ$8:$AV$3003,6))</f>
        <v>-</v>
      </c>
      <c r="F1549" s="32">
        <f>VLOOKUP(B1549,'F03 inputs'!$AW$9:$AZ$3003,3)</f>
        <v>-2.8484822101391607E-6</v>
      </c>
      <c r="G1549" s="32">
        <f>VLOOKUP(B1549,'F03 inputs'!$AW$9:$AZ$3003,4)</f>
        <v>6.6147044171903848E-6</v>
      </c>
      <c r="I1549" s="32">
        <f t="shared" si="144"/>
        <v>1.7200895074654648E-2</v>
      </c>
      <c r="J1549" s="32">
        <f t="shared" si="145"/>
        <v>7.6750895074654643E-2</v>
      </c>
      <c r="K1549" s="88">
        <f t="shared" si="146"/>
        <v>7.8223570048344682E-2</v>
      </c>
      <c r="M1549" s="32">
        <f t="shared" si="147"/>
        <v>1.790140232700968E-2</v>
      </c>
      <c r="N1549" s="32">
        <f t="shared" si="148"/>
        <v>7.7451402327009672E-2</v>
      </c>
      <c r="O1549" s="43">
        <f t="shared" si="149"/>
        <v>7.8951082257614935E-2</v>
      </c>
      <c r="Q1549" s="78"/>
      <c r="R1549" s="75"/>
    </row>
    <row r="1550" spans="1:18" ht="12.6" customHeight="1">
      <c r="A1550" s="31">
        <v>40630</v>
      </c>
      <c r="B1550" s="64" t="s">
        <v>103</v>
      </c>
      <c r="C1550" s="90">
        <v>5.9950000000000003E-2</v>
      </c>
      <c r="D1550" s="44" t="str">
        <f>IF(MONTH(A1550)=MONTH(A1551),"-",VLOOKUP(A1550,'F03 inputs'!$AQ$8:$AV$3003,5))</f>
        <v>-</v>
      </c>
      <c r="E1550" s="44" t="str">
        <f>IF(MONTH(A1550)=MONTH(A1551),"-",VLOOKUP(A1550,'F03 inputs'!$AQ$8:$AV$3003,6))</f>
        <v>-</v>
      </c>
      <c r="F1550" s="32">
        <f>VLOOKUP(B1550,'F03 inputs'!$AW$9:$AZ$3003,3)</f>
        <v>-2.8484822101391607E-6</v>
      </c>
      <c r="G1550" s="32">
        <f>VLOOKUP(B1550,'F03 inputs'!$AW$9:$AZ$3003,4)</f>
        <v>6.6147044171903848E-6</v>
      </c>
      <c r="I1550" s="32">
        <f t="shared" si="144"/>
        <v>1.7198046592444508E-2</v>
      </c>
      <c r="J1550" s="32">
        <f t="shared" si="145"/>
        <v>7.7148046592444508E-2</v>
      </c>
      <c r="K1550" s="88">
        <f t="shared" si="146"/>
        <v>7.8636001865701743E-2</v>
      </c>
      <c r="M1550" s="32">
        <f t="shared" si="147"/>
        <v>1.790801703142687E-2</v>
      </c>
      <c r="N1550" s="32">
        <f t="shared" si="148"/>
        <v>7.7858017031426877E-2</v>
      </c>
      <c r="O1550" s="43">
        <f t="shared" si="149"/>
        <v>7.9373484735443478E-2</v>
      </c>
      <c r="Q1550" s="78"/>
      <c r="R1550" s="75"/>
    </row>
    <row r="1551" spans="1:18" ht="12.6" customHeight="1">
      <c r="A1551" s="31">
        <v>40631</v>
      </c>
      <c r="B1551" s="64" t="s">
        <v>103</v>
      </c>
      <c r="C1551" s="90">
        <v>5.9749999999999998E-2</v>
      </c>
      <c r="D1551" s="44" t="str">
        <f>IF(MONTH(A1551)=MONTH(A1552),"-",VLOOKUP(A1551,'F03 inputs'!$AQ$8:$AV$3003,5))</f>
        <v>-</v>
      </c>
      <c r="E1551" s="44" t="str">
        <f>IF(MONTH(A1551)=MONTH(A1552),"-",VLOOKUP(A1551,'F03 inputs'!$AQ$8:$AV$3003,6))</f>
        <v>-</v>
      </c>
      <c r="F1551" s="32">
        <f>VLOOKUP(B1551,'F03 inputs'!$AW$9:$AZ$3003,3)</f>
        <v>-2.8484822101391607E-6</v>
      </c>
      <c r="G1551" s="32">
        <f>VLOOKUP(B1551,'F03 inputs'!$AW$9:$AZ$3003,4)</f>
        <v>6.6147044171903848E-6</v>
      </c>
      <c r="I1551" s="32">
        <f t="shared" si="144"/>
        <v>1.7195198110234369E-2</v>
      </c>
      <c r="J1551" s="32">
        <f t="shared" si="145"/>
        <v>7.694519811023437E-2</v>
      </c>
      <c r="K1551" s="88">
        <f t="shared" si="146"/>
        <v>7.8425338988290072E-2</v>
      </c>
      <c r="M1551" s="32">
        <f t="shared" si="147"/>
        <v>1.791463173584406E-2</v>
      </c>
      <c r="N1551" s="32">
        <f t="shared" si="148"/>
        <v>7.7664631735844064E-2</v>
      </c>
      <c r="O1551" s="43">
        <f t="shared" si="149"/>
        <v>7.9172580491510214E-2</v>
      </c>
      <c r="Q1551" s="78"/>
      <c r="R1551" s="75"/>
    </row>
    <row r="1552" spans="1:18" ht="12.6" customHeight="1">
      <c r="A1552" s="31">
        <v>40632</v>
      </c>
      <c r="B1552" s="64" t="s">
        <v>103</v>
      </c>
      <c r="C1552" s="90">
        <v>6.0350000000000001E-2</v>
      </c>
      <c r="D1552" s="44" t="str">
        <f>IF(MONTH(A1552)=MONTH(A1553),"-",VLOOKUP(A1552,'F03 inputs'!$AQ$8:$AV$3003,5))</f>
        <v>-</v>
      </c>
      <c r="E1552" s="44" t="str">
        <f>IF(MONTH(A1552)=MONTH(A1553),"-",VLOOKUP(A1552,'F03 inputs'!$AQ$8:$AV$3003,6))</f>
        <v>-</v>
      </c>
      <c r="F1552" s="32">
        <f>VLOOKUP(B1552,'F03 inputs'!$AW$9:$AZ$3003,3)</f>
        <v>-2.8484822101391607E-6</v>
      </c>
      <c r="G1552" s="32">
        <f>VLOOKUP(B1552,'F03 inputs'!$AW$9:$AZ$3003,4)</f>
        <v>6.6147044171903848E-6</v>
      </c>
      <c r="I1552" s="32">
        <f t="shared" si="144"/>
        <v>1.7192349628024229E-2</v>
      </c>
      <c r="J1552" s="32">
        <f t="shared" si="145"/>
        <v>7.7542349628024226E-2</v>
      </c>
      <c r="K1552" s="88">
        <f t="shared" si="146"/>
        <v>7.9045553624482734E-2</v>
      </c>
      <c r="M1552" s="32">
        <f t="shared" si="147"/>
        <v>1.7921246440261249E-2</v>
      </c>
      <c r="N1552" s="32">
        <f t="shared" si="148"/>
        <v>7.8271246440261247E-2</v>
      </c>
      <c r="O1552" s="43">
        <f t="shared" si="149"/>
        <v>7.9802843445089033E-2</v>
      </c>
      <c r="Q1552" s="78"/>
      <c r="R1552" s="75"/>
    </row>
    <row r="1553" spans="1:18" ht="12.6" customHeight="1">
      <c r="A1553" s="31">
        <v>40633</v>
      </c>
      <c r="B1553" s="64" t="s">
        <v>103</v>
      </c>
      <c r="C1553" s="90">
        <v>0.06</v>
      </c>
      <c r="D1553" s="44">
        <f>IF(MONTH(A1553)=MONTH(A1554),"-",VLOOKUP(A1553,'F03 inputs'!$AQ$8:$AV$3003,5))</f>
        <v>1.71895011458141E-2</v>
      </c>
      <c r="E1553" s="44">
        <f>IF(MONTH(A1553)=MONTH(A1554),"-",VLOOKUP(A1553,'F03 inputs'!$AQ$8:$AV$3003,6))</f>
        <v>1.7927861144678453E-2</v>
      </c>
      <c r="F1553" s="32">
        <f>VLOOKUP(B1553,'F03 inputs'!$AW$9:$AZ$3003,3)</f>
        <v>-2.8484822101391607E-6</v>
      </c>
      <c r="G1553" s="32">
        <f>VLOOKUP(B1553,'F03 inputs'!$AW$9:$AZ$3003,4)</f>
        <v>6.6147044171903848E-6</v>
      </c>
      <c r="I1553" s="32">
        <f t="shared" si="144"/>
        <v>1.71895011458141E-2</v>
      </c>
      <c r="J1553" s="32">
        <f t="shared" si="145"/>
        <v>7.7189501145814104E-2</v>
      </c>
      <c r="K1553" s="88">
        <f t="shared" si="146"/>
        <v>7.8679055917598717E-2</v>
      </c>
      <c r="M1553" s="32">
        <f t="shared" si="147"/>
        <v>1.7927861144678453E-2</v>
      </c>
      <c r="N1553" s="32">
        <f t="shared" si="148"/>
        <v>7.7927861144678451E-2</v>
      </c>
      <c r="O1553" s="43">
        <f t="shared" si="149"/>
        <v>7.9446049030324595E-2</v>
      </c>
      <c r="Q1553" s="78"/>
      <c r="R1553" s="75"/>
    </row>
    <row r="1554" spans="1:18" ht="12.6" customHeight="1">
      <c r="A1554" s="31">
        <v>40634</v>
      </c>
      <c r="B1554" s="64" t="s">
        <v>104</v>
      </c>
      <c r="C1554" s="90">
        <v>6.055E-2</v>
      </c>
      <c r="D1554" s="44" t="str">
        <f>IF(MONTH(A1554)=MONTH(A1555),"-",VLOOKUP(A1554,'F03 inputs'!$AQ$8:$AV$3003,5))</f>
        <v>-</v>
      </c>
      <c r="E1554" s="44" t="str">
        <f>IF(MONTH(A1554)=MONTH(A1555),"-",VLOOKUP(A1554,'F03 inputs'!$AQ$8:$AV$3003,6))</f>
        <v>-</v>
      </c>
      <c r="F1554" s="32">
        <f>VLOOKUP(B1554,'F03 inputs'!$AW$9:$AZ$3003,3)</f>
        <v>1.8563628959797774E-4</v>
      </c>
      <c r="G1554" s="32">
        <f>VLOOKUP(B1554,'F03 inputs'!$AW$9:$AZ$3003,4)</f>
        <v>1.7598909853275491E-4</v>
      </c>
      <c r="I1554" s="32">
        <f t="shared" si="144"/>
        <v>1.7375137435412077E-2</v>
      </c>
      <c r="J1554" s="32">
        <f t="shared" si="145"/>
        <v>7.7925137435412073E-2</v>
      </c>
      <c r="K1554" s="88">
        <f t="shared" si="146"/>
        <v>7.9443219196493997E-2</v>
      </c>
      <c r="M1554" s="32">
        <f t="shared" si="147"/>
        <v>1.8103850243211209E-2</v>
      </c>
      <c r="N1554" s="32">
        <f t="shared" si="148"/>
        <v>7.8653850243211212E-2</v>
      </c>
      <c r="O1554" s="43">
        <f t="shared" si="149"/>
        <v>8.0200457282731508E-2</v>
      </c>
      <c r="Q1554" s="78"/>
      <c r="R1554" s="75"/>
    </row>
    <row r="1555" spans="1:18" ht="12.6" customHeight="1">
      <c r="A1555" s="31">
        <v>40637</v>
      </c>
      <c r="B1555" s="64" t="s">
        <v>104</v>
      </c>
      <c r="C1555" s="90">
        <v>6.08E-2</v>
      </c>
      <c r="D1555" s="44" t="str">
        <f>IF(MONTH(A1555)=MONTH(A1556),"-",VLOOKUP(A1555,'F03 inputs'!$AQ$8:$AV$3003,5))</f>
        <v>-</v>
      </c>
      <c r="E1555" s="44" t="str">
        <f>IF(MONTH(A1555)=MONTH(A1556),"-",VLOOKUP(A1555,'F03 inputs'!$AQ$8:$AV$3003,6))</f>
        <v>-</v>
      </c>
      <c r="F1555" s="32">
        <f>VLOOKUP(B1555,'F03 inputs'!$AW$9:$AZ$3003,3)</f>
        <v>1.8563628959797774E-4</v>
      </c>
      <c r="G1555" s="32">
        <f>VLOOKUP(B1555,'F03 inputs'!$AW$9:$AZ$3003,4)</f>
        <v>1.7598909853275491E-4</v>
      </c>
      <c r="I1555" s="32">
        <f t="shared" si="144"/>
        <v>1.7560773725010054E-2</v>
      </c>
      <c r="J1555" s="32">
        <f t="shared" si="145"/>
        <v>7.8360773725010047E-2</v>
      </c>
      <c r="K1555" s="88">
        <f t="shared" si="146"/>
        <v>7.9895876439705749E-2</v>
      </c>
      <c r="M1555" s="32">
        <f t="shared" si="147"/>
        <v>1.8279839341743966E-2</v>
      </c>
      <c r="N1555" s="32">
        <f t="shared" si="148"/>
        <v>7.9079839341743965E-2</v>
      </c>
      <c r="O1555" s="43">
        <f t="shared" si="149"/>
        <v>8.0643244589322816E-2</v>
      </c>
      <c r="Q1555" s="78"/>
      <c r="R1555" s="75"/>
    </row>
    <row r="1556" spans="1:18" ht="12.6" customHeight="1">
      <c r="A1556" s="31">
        <v>40638</v>
      </c>
      <c r="B1556" s="64" t="s">
        <v>104</v>
      </c>
      <c r="C1556" s="90">
        <v>6.0350000000000001E-2</v>
      </c>
      <c r="D1556" s="44" t="str">
        <f>IF(MONTH(A1556)=MONTH(A1557),"-",VLOOKUP(A1556,'F03 inputs'!$AQ$8:$AV$3003,5))</f>
        <v>-</v>
      </c>
      <c r="E1556" s="44" t="str">
        <f>IF(MONTH(A1556)=MONTH(A1557),"-",VLOOKUP(A1556,'F03 inputs'!$AQ$8:$AV$3003,6))</f>
        <v>-</v>
      </c>
      <c r="F1556" s="32">
        <f>VLOOKUP(B1556,'F03 inputs'!$AW$9:$AZ$3003,3)</f>
        <v>1.8563628959797774E-4</v>
      </c>
      <c r="G1556" s="32">
        <f>VLOOKUP(B1556,'F03 inputs'!$AW$9:$AZ$3003,4)</f>
        <v>1.7598909853275491E-4</v>
      </c>
      <c r="I1556" s="32">
        <f t="shared" si="144"/>
        <v>1.7746410014608031E-2</v>
      </c>
      <c r="J1556" s="32">
        <f t="shared" si="145"/>
        <v>7.8096410014608028E-2</v>
      </c>
      <c r="K1556" s="88">
        <f t="shared" si="146"/>
        <v>7.9621172328900425E-2</v>
      </c>
      <c r="M1556" s="32">
        <f t="shared" si="147"/>
        <v>1.8455828440276722E-2</v>
      </c>
      <c r="N1556" s="32">
        <f t="shared" si="148"/>
        <v>7.8805828440276726E-2</v>
      </c>
      <c r="O1556" s="43">
        <f t="shared" si="149"/>
        <v>8.035841808931643E-2</v>
      </c>
      <c r="Q1556" s="78"/>
      <c r="R1556" s="75"/>
    </row>
    <row r="1557" spans="1:18" ht="12.6" customHeight="1">
      <c r="A1557" s="31">
        <v>40639</v>
      </c>
      <c r="B1557" s="64" t="s">
        <v>104</v>
      </c>
      <c r="C1557" s="90">
        <v>6.0700000000000004E-2</v>
      </c>
      <c r="D1557" s="44" t="str">
        <f>IF(MONTH(A1557)=MONTH(A1558),"-",VLOOKUP(A1557,'F03 inputs'!$AQ$8:$AV$3003,5))</f>
        <v>-</v>
      </c>
      <c r="E1557" s="44" t="str">
        <f>IF(MONTH(A1557)=MONTH(A1558),"-",VLOOKUP(A1557,'F03 inputs'!$AQ$8:$AV$3003,6))</f>
        <v>-</v>
      </c>
      <c r="F1557" s="32">
        <f>VLOOKUP(B1557,'F03 inputs'!$AW$9:$AZ$3003,3)</f>
        <v>1.8563628959797774E-4</v>
      </c>
      <c r="G1557" s="32">
        <f>VLOOKUP(B1557,'F03 inputs'!$AW$9:$AZ$3003,4)</f>
        <v>1.7598909853275491E-4</v>
      </c>
      <c r="I1557" s="32">
        <f t="shared" si="144"/>
        <v>1.7932046304206008E-2</v>
      </c>
      <c r="J1557" s="32">
        <f t="shared" si="145"/>
        <v>7.8632046304206005E-2</v>
      </c>
      <c r="K1557" s="88">
        <f t="shared" si="146"/>
        <v>8.0177795980702848E-2</v>
      </c>
      <c r="M1557" s="32">
        <f t="shared" si="147"/>
        <v>1.8631817538809478E-2</v>
      </c>
      <c r="N1557" s="32">
        <f t="shared" si="148"/>
        <v>7.9331817538809482E-2</v>
      </c>
      <c r="O1557" s="43">
        <f t="shared" si="149"/>
        <v>8.0905201857311981E-2</v>
      </c>
      <c r="Q1557" s="78"/>
      <c r="R1557" s="75"/>
    </row>
    <row r="1558" spans="1:18" ht="12.6" customHeight="1">
      <c r="A1558" s="31">
        <v>40640</v>
      </c>
      <c r="B1558" s="64" t="s">
        <v>104</v>
      </c>
      <c r="C1558" s="90">
        <v>6.1200000000000004E-2</v>
      </c>
      <c r="D1558" s="44" t="str">
        <f>IF(MONTH(A1558)=MONTH(A1559),"-",VLOOKUP(A1558,'F03 inputs'!$AQ$8:$AV$3003,5))</f>
        <v>-</v>
      </c>
      <c r="E1558" s="44" t="str">
        <f>IF(MONTH(A1558)=MONTH(A1559),"-",VLOOKUP(A1558,'F03 inputs'!$AQ$8:$AV$3003,6))</f>
        <v>-</v>
      </c>
      <c r="F1558" s="32">
        <f>VLOOKUP(B1558,'F03 inputs'!$AW$9:$AZ$3003,3)</f>
        <v>1.8563628959797774E-4</v>
      </c>
      <c r="G1558" s="32">
        <f>VLOOKUP(B1558,'F03 inputs'!$AW$9:$AZ$3003,4)</f>
        <v>1.7598909853275491E-4</v>
      </c>
      <c r="I1558" s="32">
        <f t="shared" si="144"/>
        <v>1.8117682593803985E-2</v>
      </c>
      <c r="J1558" s="32">
        <f t="shared" si="145"/>
        <v>7.9317682593803993E-2</v>
      </c>
      <c r="K1558" s="88">
        <f t="shared" si="146"/>
        <v>8.0890506286816599E-2</v>
      </c>
      <c r="M1558" s="32">
        <f t="shared" si="147"/>
        <v>1.8807806637342234E-2</v>
      </c>
      <c r="N1558" s="32">
        <f t="shared" si="148"/>
        <v>8.0007806637342235E-2</v>
      </c>
      <c r="O1558" s="43">
        <f t="shared" si="149"/>
        <v>8.1608118918071959E-2</v>
      </c>
      <c r="Q1558" s="78"/>
      <c r="R1558" s="75"/>
    </row>
    <row r="1559" spans="1:18" ht="12.6" customHeight="1">
      <c r="A1559" s="31">
        <v>40641</v>
      </c>
      <c r="B1559" s="64" t="s">
        <v>104</v>
      </c>
      <c r="C1559" s="90">
        <v>6.1699999999999998E-2</v>
      </c>
      <c r="D1559" s="44" t="str">
        <f>IF(MONTH(A1559)=MONTH(A1560),"-",VLOOKUP(A1559,'F03 inputs'!$AQ$8:$AV$3003,5))</f>
        <v>-</v>
      </c>
      <c r="E1559" s="44" t="str">
        <f>IF(MONTH(A1559)=MONTH(A1560),"-",VLOOKUP(A1559,'F03 inputs'!$AQ$8:$AV$3003,6))</f>
        <v>-</v>
      </c>
      <c r="F1559" s="32">
        <f>VLOOKUP(B1559,'F03 inputs'!$AW$9:$AZ$3003,3)</f>
        <v>1.8563628959797774E-4</v>
      </c>
      <c r="G1559" s="32">
        <f>VLOOKUP(B1559,'F03 inputs'!$AW$9:$AZ$3003,4)</f>
        <v>1.7598909853275491E-4</v>
      </c>
      <c r="I1559" s="32">
        <f t="shared" si="144"/>
        <v>1.8303318883401962E-2</v>
      </c>
      <c r="J1559" s="32">
        <f t="shared" si="145"/>
        <v>8.0003318883401953E-2</v>
      </c>
      <c r="K1559" s="88">
        <f t="shared" si="146"/>
        <v>8.1603451641491853E-2</v>
      </c>
      <c r="M1559" s="32">
        <f t="shared" si="147"/>
        <v>1.8983795735874991E-2</v>
      </c>
      <c r="N1559" s="32">
        <f t="shared" si="148"/>
        <v>8.0683795735874989E-2</v>
      </c>
      <c r="O1559" s="43">
        <f t="shared" si="149"/>
        <v>8.231126445946213E-2</v>
      </c>
      <c r="Q1559" s="78"/>
      <c r="R1559" s="75"/>
    </row>
    <row r="1560" spans="1:18" ht="12.6" customHeight="1">
      <c r="A1560" s="31">
        <v>40644</v>
      </c>
      <c r="B1560" s="64" t="s">
        <v>104</v>
      </c>
      <c r="C1560" s="90">
        <v>6.1900000000000004E-2</v>
      </c>
      <c r="D1560" s="44" t="str">
        <f>IF(MONTH(A1560)=MONTH(A1561),"-",VLOOKUP(A1560,'F03 inputs'!$AQ$8:$AV$3003,5))</f>
        <v>-</v>
      </c>
      <c r="E1560" s="44" t="str">
        <f>IF(MONTH(A1560)=MONTH(A1561),"-",VLOOKUP(A1560,'F03 inputs'!$AQ$8:$AV$3003,6))</f>
        <v>-</v>
      </c>
      <c r="F1560" s="32">
        <f>VLOOKUP(B1560,'F03 inputs'!$AW$9:$AZ$3003,3)</f>
        <v>1.8563628959797774E-4</v>
      </c>
      <c r="G1560" s="32">
        <f>VLOOKUP(B1560,'F03 inputs'!$AW$9:$AZ$3003,4)</f>
        <v>1.7598909853275491E-4</v>
      </c>
      <c r="I1560" s="32">
        <f t="shared" si="144"/>
        <v>1.8488955172999939E-2</v>
      </c>
      <c r="J1560" s="32">
        <f t="shared" si="145"/>
        <v>8.0388955172999946E-2</v>
      </c>
      <c r="K1560" s="88">
        <f t="shared" si="146"/>
        <v>8.2004551201451559E-2</v>
      </c>
      <c r="M1560" s="32">
        <f t="shared" si="147"/>
        <v>1.9159784834407747E-2</v>
      </c>
      <c r="N1560" s="32">
        <f t="shared" si="148"/>
        <v>8.1059784834407747E-2</v>
      </c>
      <c r="O1560" s="43">
        <f t="shared" si="149"/>
        <v>8.2702457013758002E-2</v>
      </c>
      <c r="Q1560" s="78"/>
      <c r="R1560" s="75"/>
    </row>
    <row r="1561" spans="1:18" ht="12.6" customHeight="1">
      <c r="A1561" s="31">
        <v>40645</v>
      </c>
      <c r="B1561" s="64" t="s">
        <v>104</v>
      </c>
      <c r="C1561" s="90">
        <v>6.1449999999999998E-2</v>
      </c>
      <c r="D1561" s="44" t="str">
        <f>IF(MONTH(A1561)=MONTH(A1562),"-",VLOOKUP(A1561,'F03 inputs'!$AQ$8:$AV$3003,5))</f>
        <v>-</v>
      </c>
      <c r="E1561" s="44" t="str">
        <f>IF(MONTH(A1561)=MONTH(A1562),"-",VLOOKUP(A1561,'F03 inputs'!$AQ$8:$AV$3003,6))</f>
        <v>-</v>
      </c>
      <c r="F1561" s="32">
        <f>VLOOKUP(B1561,'F03 inputs'!$AW$9:$AZ$3003,3)</f>
        <v>1.8563628959797774E-4</v>
      </c>
      <c r="G1561" s="32">
        <f>VLOOKUP(B1561,'F03 inputs'!$AW$9:$AZ$3003,4)</f>
        <v>1.7598909853275491E-4</v>
      </c>
      <c r="I1561" s="32">
        <f t="shared" si="144"/>
        <v>1.8674591462597916E-2</v>
      </c>
      <c r="J1561" s="32">
        <f t="shared" si="145"/>
        <v>8.0124591462597913E-2</v>
      </c>
      <c r="K1561" s="88">
        <f t="shared" si="146"/>
        <v>8.1729579001860175E-2</v>
      </c>
      <c r="M1561" s="32">
        <f t="shared" si="147"/>
        <v>1.9335773932940503E-2</v>
      </c>
      <c r="N1561" s="32">
        <f t="shared" si="148"/>
        <v>8.0785773932940508E-2</v>
      </c>
      <c r="O1561" s="43">
        <f t="shared" si="149"/>
        <v>8.2417359250426481E-2</v>
      </c>
      <c r="Q1561" s="78"/>
      <c r="R1561" s="75"/>
    </row>
    <row r="1562" spans="1:18" ht="12.6" customHeight="1">
      <c r="A1562" s="31">
        <v>40646</v>
      </c>
      <c r="B1562" s="64" t="s">
        <v>104</v>
      </c>
      <c r="C1562" s="90">
        <v>6.1349999999999995E-2</v>
      </c>
      <c r="D1562" s="44" t="str">
        <f>IF(MONTH(A1562)=MONTH(A1563),"-",VLOOKUP(A1562,'F03 inputs'!$AQ$8:$AV$3003,5))</f>
        <v>-</v>
      </c>
      <c r="E1562" s="44" t="str">
        <f>IF(MONTH(A1562)=MONTH(A1563),"-",VLOOKUP(A1562,'F03 inputs'!$AQ$8:$AV$3003,6))</f>
        <v>-</v>
      </c>
      <c r="F1562" s="32">
        <f>VLOOKUP(B1562,'F03 inputs'!$AW$9:$AZ$3003,3)</f>
        <v>1.8563628959797774E-4</v>
      </c>
      <c r="G1562" s="32">
        <f>VLOOKUP(B1562,'F03 inputs'!$AW$9:$AZ$3003,4)</f>
        <v>1.7598909853275491E-4</v>
      </c>
      <c r="I1562" s="32">
        <f t="shared" si="144"/>
        <v>1.8860227752195893E-2</v>
      </c>
      <c r="J1562" s="32">
        <f t="shared" si="145"/>
        <v>8.0210227752195884E-2</v>
      </c>
      <c r="K1562" s="88">
        <f t="shared" si="146"/>
        <v>8.1818647911210629E-2</v>
      </c>
      <c r="M1562" s="32">
        <f t="shared" si="147"/>
        <v>1.9511763031473259E-2</v>
      </c>
      <c r="N1562" s="32">
        <f t="shared" si="148"/>
        <v>8.0861763031473258E-2</v>
      </c>
      <c r="O1562" s="43">
        <f t="shared" si="149"/>
        <v>8.2496419211612659E-2</v>
      </c>
      <c r="Q1562" s="78"/>
      <c r="R1562" s="75"/>
    </row>
    <row r="1563" spans="1:18" ht="12.6" customHeight="1">
      <c r="A1563" s="31">
        <v>40647</v>
      </c>
      <c r="B1563" s="64" t="s">
        <v>104</v>
      </c>
      <c r="C1563" s="90">
        <v>6.1200000000000004E-2</v>
      </c>
      <c r="D1563" s="44" t="str">
        <f>IF(MONTH(A1563)=MONTH(A1564),"-",VLOOKUP(A1563,'F03 inputs'!$AQ$8:$AV$3003,5))</f>
        <v>-</v>
      </c>
      <c r="E1563" s="44" t="str">
        <f>IF(MONTH(A1563)=MONTH(A1564),"-",VLOOKUP(A1563,'F03 inputs'!$AQ$8:$AV$3003,6))</f>
        <v>-</v>
      </c>
      <c r="F1563" s="32">
        <f>VLOOKUP(B1563,'F03 inputs'!$AW$9:$AZ$3003,3)</f>
        <v>1.8563628959797774E-4</v>
      </c>
      <c r="G1563" s="32">
        <f>VLOOKUP(B1563,'F03 inputs'!$AW$9:$AZ$3003,4)</f>
        <v>1.7598909853275491E-4</v>
      </c>
      <c r="I1563" s="32">
        <f t="shared" si="144"/>
        <v>1.904586404179387E-2</v>
      </c>
      <c r="J1563" s="32">
        <f t="shared" si="145"/>
        <v>8.0245864041793874E-2</v>
      </c>
      <c r="K1563" s="88">
        <f t="shared" si="146"/>
        <v>8.1855713715747402E-2</v>
      </c>
      <c r="M1563" s="32">
        <f t="shared" si="147"/>
        <v>1.9687752130006016E-2</v>
      </c>
      <c r="N1563" s="32">
        <f t="shared" si="148"/>
        <v>8.0887752130006013E-2</v>
      </c>
      <c r="O1563" s="43">
        <f t="shared" si="149"/>
        <v>8.2523459241167219E-2</v>
      </c>
      <c r="Q1563" s="78"/>
      <c r="R1563" s="75"/>
    </row>
    <row r="1564" spans="1:18" ht="12.6" customHeight="1">
      <c r="A1564" s="31">
        <v>40648</v>
      </c>
      <c r="B1564" s="64" t="s">
        <v>104</v>
      </c>
      <c r="C1564" s="90">
        <v>6.0949999999999997E-2</v>
      </c>
      <c r="D1564" s="44" t="str">
        <f>IF(MONTH(A1564)=MONTH(A1565),"-",VLOOKUP(A1564,'F03 inputs'!$AQ$8:$AV$3003,5))</f>
        <v>-</v>
      </c>
      <c r="E1564" s="44" t="str">
        <f>IF(MONTH(A1564)=MONTH(A1565),"-",VLOOKUP(A1564,'F03 inputs'!$AQ$8:$AV$3003,6))</f>
        <v>-</v>
      </c>
      <c r="F1564" s="32">
        <f>VLOOKUP(B1564,'F03 inputs'!$AW$9:$AZ$3003,3)</f>
        <v>1.8563628959797774E-4</v>
      </c>
      <c r="G1564" s="32">
        <f>VLOOKUP(B1564,'F03 inputs'!$AW$9:$AZ$3003,4)</f>
        <v>1.7598909853275491E-4</v>
      </c>
      <c r="I1564" s="32">
        <f t="shared" si="144"/>
        <v>1.9231500331391847E-2</v>
      </c>
      <c r="J1564" s="32">
        <f t="shared" si="145"/>
        <v>8.0181500331391847E-2</v>
      </c>
      <c r="K1564" s="88">
        <f t="shared" si="146"/>
        <v>8.178876858024009E-2</v>
      </c>
      <c r="M1564" s="32">
        <f t="shared" si="147"/>
        <v>1.9863741228538772E-2</v>
      </c>
      <c r="N1564" s="32">
        <f t="shared" si="148"/>
        <v>8.0813741228538766E-2</v>
      </c>
      <c r="O1564" s="43">
        <f t="shared" si="149"/>
        <v>8.2446456421376935E-2</v>
      </c>
      <c r="Q1564" s="78"/>
      <c r="R1564" s="75"/>
    </row>
    <row r="1565" spans="1:18" ht="12.6" customHeight="1">
      <c r="A1565" s="31">
        <v>40651</v>
      </c>
      <c r="B1565" s="64" t="s">
        <v>104</v>
      </c>
      <c r="C1565" s="90">
        <v>6.1249999999999999E-2</v>
      </c>
      <c r="D1565" s="44" t="str">
        <f>IF(MONTH(A1565)=MONTH(A1566),"-",VLOOKUP(A1565,'F03 inputs'!$AQ$8:$AV$3003,5))</f>
        <v>-</v>
      </c>
      <c r="E1565" s="44" t="str">
        <f>IF(MONTH(A1565)=MONTH(A1566),"-",VLOOKUP(A1565,'F03 inputs'!$AQ$8:$AV$3003,6))</f>
        <v>-</v>
      </c>
      <c r="F1565" s="32">
        <f>VLOOKUP(B1565,'F03 inputs'!$AW$9:$AZ$3003,3)</f>
        <v>1.8563628959797774E-4</v>
      </c>
      <c r="G1565" s="32">
        <f>VLOOKUP(B1565,'F03 inputs'!$AW$9:$AZ$3003,4)</f>
        <v>1.7598909853275491E-4</v>
      </c>
      <c r="I1565" s="32">
        <f t="shared" si="144"/>
        <v>1.9417136620989824E-2</v>
      </c>
      <c r="J1565" s="32">
        <f t="shared" si="145"/>
        <v>8.0667136620989816E-2</v>
      </c>
      <c r="K1565" s="88">
        <f t="shared" si="146"/>
        <v>8.2293933353646986E-2</v>
      </c>
      <c r="M1565" s="32">
        <f t="shared" si="147"/>
        <v>2.0039730327071528E-2</v>
      </c>
      <c r="N1565" s="32">
        <f t="shared" si="148"/>
        <v>8.1289730327071527E-2</v>
      </c>
      <c r="O1565" s="43">
        <f t="shared" si="149"/>
        <v>8.2941735391233617E-2</v>
      </c>
      <c r="Q1565" s="78"/>
      <c r="R1565" s="75"/>
    </row>
    <row r="1566" spans="1:18" ht="12.6" customHeight="1">
      <c r="A1566" s="31">
        <v>40652</v>
      </c>
      <c r="B1566" s="64" t="s">
        <v>104</v>
      </c>
      <c r="C1566" s="90">
        <v>6.0299999999999999E-2</v>
      </c>
      <c r="D1566" s="44" t="str">
        <f>IF(MONTH(A1566)=MONTH(A1567),"-",VLOOKUP(A1566,'F03 inputs'!$AQ$8:$AV$3003,5))</f>
        <v>-</v>
      </c>
      <c r="E1566" s="44" t="str">
        <f>IF(MONTH(A1566)=MONTH(A1567),"-",VLOOKUP(A1566,'F03 inputs'!$AQ$8:$AV$3003,6))</f>
        <v>-</v>
      </c>
      <c r="F1566" s="32">
        <f>VLOOKUP(B1566,'F03 inputs'!$AW$9:$AZ$3003,3)</f>
        <v>1.8563628959797774E-4</v>
      </c>
      <c r="G1566" s="32">
        <f>VLOOKUP(B1566,'F03 inputs'!$AW$9:$AZ$3003,4)</f>
        <v>1.7598909853275491E-4</v>
      </c>
      <c r="I1566" s="32">
        <f t="shared" si="144"/>
        <v>1.9602772910587801E-2</v>
      </c>
      <c r="J1566" s="32">
        <f t="shared" si="145"/>
        <v>7.9902772910587797E-2</v>
      </c>
      <c r="K1566" s="88">
        <f t="shared" si="146"/>
        <v>8.1498886190287889E-2</v>
      </c>
      <c r="M1566" s="32">
        <f t="shared" si="147"/>
        <v>2.0215719425604285E-2</v>
      </c>
      <c r="N1566" s="32">
        <f t="shared" si="148"/>
        <v>8.0515719425604287E-2</v>
      </c>
      <c r="O1566" s="43">
        <f t="shared" si="149"/>
        <v>8.2136414694259807E-2</v>
      </c>
      <c r="Q1566" s="78"/>
      <c r="R1566" s="75"/>
    </row>
    <row r="1567" spans="1:18" ht="12.6" customHeight="1">
      <c r="A1567" s="31">
        <v>40653</v>
      </c>
      <c r="B1567" s="64" t="s">
        <v>104</v>
      </c>
      <c r="C1567" s="90">
        <v>6.0499999999999998E-2</v>
      </c>
      <c r="D1567" s="44" t="str">
        <f>IF(MONTH(A1567)=MONTH(A1568),"-",VLOOKUP(A1567,'F03 inputs'!$AQ$8:$AV$3003,5))</f>
        <v>-</v>
      </c>
      <c r="E1567" s="44" t="str">
        <f>IF(MONTH(A1567)=MONTH(A1568),"-",VLOOKUP(A1567,'F03 inputs'!$AQ$8:$AV$3003,6))</f>
        <v>-</v>
      </c>
      <c r="F1567" s="32">
        <f>VLOOKUP(B1567,'F03 inputs'!$AW$9:$AZ$3003,3)</f>
        <v>1.8563628959797774E-4</v>
      </c>
      <c r="G1567" s="32">
        <f>VLOOKUP(B1567,'F03 inputs'!$AW$9:$AZ$3003,4)</f>
        <v>1.7598909853275491E-4</v>
      </c>
      <c r="I1567" s="32">
        <f t="shared" si="144"/>
        <v>1.9788409200185778E-2</v>
      </c>
      <c r="J1567" s="32">
        <f t="shared" si="145"/>
        <v>8.0288409200185776E-2</v>
      </c>
      <c r="K1567" s="88">
        <f t="shared" si="146"/>
        <v>8.189996636315966E-2</v>
      </c>
      <c r="M1567" s="32">
        <f t="shared" si="147"/>
        <v>2.0391708524137041E-2</v>
      </c>
      <c r="N1567" s="32">
        <f t="shared" si="148"/>
        <v>8.0891708524137046E-2</v>
      </c>
      <c r="O1567" s="43">
        <f t="shared" si="149"/>
        <v>8.2527575651125451E-2</v>
      </c>
      <c r="Q1567" s="78"/>
      <c r="R1567" s="75"/>
    </row>
    <row r="1568" spans="1:18" ht="12.6" customHeight="1">
      <c r="A1568" s="31">
        <v>40654</v>
      </c>
      <c r="B1568" s="64" t="s">
        <v>104</v>
      </c>
      <c r="C1568" s="90">
        <v>6.0499999999999998E-2</v>
      </c>
      <c r="D1568" s="44" t="str">
        <f>IF(MONTH(A1568)=MONTH(A1569),"-",VLOOKUP(A1568,'F03 inputs'!$AQ$8:$AV$3003,5))</f>
        <v>-</v>
      </c>
      <c r="E1568" s="44" t="str">
        <f>IF(MONTH(A1568)=MONTH(A1569),"-",VLOOKUP(A1568,'F03 inputs'!$AQ$8:$AV$3003,6))</f>
        <v>-</v>
      </c>
      <c r="F1568" s="32">
        <f>VLOOKUP(B1568,'F03 inputs'!$AW$9:$AZ$3003,3)</f>
        <v>1.8563628959797774E-4</v>
      </c>
      <c r="G1568" s="32">
        <f>VLOOKUP(B1568,'F03 inputs'!$AW$9:$AZ$3003,4)</f>
        <v>1.7598909853275491E-4</v>
      </c>
      <c r="I1568" s="32">
        <f t="shared" si="144"/>
        <v>1.9974045489783755E-2</v>
      </c>
      <c r="J1568" s="32">
        <f t="shared" si="145"/>
        <v>8.0474045489783749E-2</v>
      </c>
      <c r="K1568" s="88">
        <f t="shared" si="146"/>
        <v>8.209306348915657E-2</v>
      </c>
      <c r="M1568" s="32">
        <f t="shared" si="147"/>
        <v>2.0567697622669797E-2</v>
      </c>
      <c r="N1568" s="32">
        <f t="shared" si="148"/>
        <v>8.1067697622669799E-2</v>
      </c>
      <c r="O1568" s="43">
        <f t="shared" si="149"/>
        <v>8.2710690522129982E-2</v>
      </c>
      <c r="Q1568" s="78"/>
      <c r="R1568" s="75"/>
    </row>
    <row r="1569" spans="1:18" ht="12.6" customHeight="1">
      <c r="A1569" s="31">
        <v>40660</v>
      </c>
      <c r="B1569" s="64" t="s">
        <v>104</v>
      </c>
      <c r="C1569" s="90">
        <v>6.0149999999999995E-2</v>
      </c>
      <c r="D1569" s="44" t="str">
        <f>IF(MONTH(A1569)=MONTH(A1570),"-",VLOOKUP(A1569,'F03 inputs'!$AQ$8:$AV$3003,5))</f>
        <v>-</v>
      </c>
      <c r="E1569" s="44" t="str">
        <f>IF(MONTH(A1569)=MONTH(A1570),"-",VLOOKUP(A1569,'F03 inputs'!$AQ$8:$AV$3003,6))</f>
        <v>-</v>
      </c>
      <c r="F1569" s="32">
        <f>VLOOKUP(B1569,'F03 inputs'!$AW$9:$AZ$3003,3)</f>
        <v>1.8563628959797774E-4</v>
      </c>
      <c r="G1569" s="32">
        <f>VLOOKUP(B1569,'F03 inputs'!$AW$9:$AZ$3003,4)</f>
        <v>1.7598909853275491E-4</v>
      </c>
      <c r="I1569" s="32">
        <f t="shared" si="144"/>
        <v>2.0159681779381732E-2</v>
      </c>
      <c r="J1569" s="32">
        <f t="shared" si="145"/>
        <v>8.030968177938172E-2</v>
      </c>
      <c r="K1569" s="88">
        <f t="shared" si="146"/>
        <v>8.1922093026257858E-2</v>
      </c>
      <c r="M1569" s="32">
        <f t="shared" si="147"/>
        <v>2.0743686721202553E-2</v>
      </c>
      <c r="N1569" s="32">
        <f t="shared" si="148"/>
        <v>8.0893686721202548E-2</v>
      </c>
      <c r="O1569" s="43">
        <f t="shared" si="149"/>
        <v>8.2529633859039775E-2</v>
      </c>
      <c r="Q1569" s="78"/>
      <c r="R1569" s="75"/>
    </row>
    <row r="1570" spans="1:18" ht="12.6" customHeight="1">
      <c r="A1570" s="31">
        <v>40661</v>
      </c>
      <c r="B1570" s="64" t="s">
        <v>104</v>
      </c>
      <c r="C1570" s="90">
        <v>6.0100000000000001E-2</v>
      </c>
      <c r="D1570" s="44" t="str">
        <f>IF(MONTH(A1570)=MONTH(A1571),"-",VLOOKUP(A1570,'F03 inputs'!$AQ$8:$AV$3003,5))</f>
        <v>-</v>
      </c>
      <c r="E1570" s="44" t="str">
        <f>IF(MONTH(A1570)=MONTH(A1571),"-",VLOOKUP(A1570,'F03 inputs'!$AQ$8:$AV$3003,6))</f>
        <v>-</v>
      </c>
      <c r="F1570" s="32">
        <f>VLOOKUP(B1570,'F03 inputs'!$AW$9:$AZ$3003,3)</f>
        <v>1.8563628959797774E-4</v>
      </c>
      <c r="G1570" s="32">
        <f>VLOOKUP(B1570,'F03 inputs'!$AW$9:$AZ$3003,4)</f>
        <v>1.7598909853275491E-4</v>
      </c>
      <c r="I1570" s="32">
        <f t="shared" si="144"/>
        <v>2.0345318068979708E-2</v>
      </c>
      <c r="J1570" s="32">
        <f t="shared" si="145"/>
        <v>8.0445318068979713E-2</v>
      </c>
      <c r="K1570" s="88">
        <f t="shared" si="146"/>
        <v>8.2063180368784572E-2</v>
      </c>
      <c r="M1570" s="32">
        <f t="shared" si="147"/>
        <v>2.091967581973531E-2</v>
      </c>
      <c r="N1570" s="32">
        <f t="shared" si="148"/>
        <v>8.1019675819735307E-2</v>
      </c>
      <c r="O1570" s="43">
        <f t="shared" si="149"/>
        <v>8.2660722787218921E-2</v>
      </c>
      <c r="Q1570" s="78"/>
      <c r="R1570" s="75"/>
    </row>
    <row r="1571" spans="1:18" ht="12.6" customHeight="1">
      <c r="A1571" s="31">
        <v>40662</v>
      </c>
      <c r="B1571" s="64" t="s">
        <v>104</v>
      </c>
      <c r="C1571" s="90">
        <v>5.9800000000000006E-2</v>
      </c>
      <c r="D1571" s="44">
        <f>IF(MONTH(A1571)=MONTH(A1572),"-",VLOOKUP(A1571,'F03 inputs'!$AQ$8:$AV$3003,5))</f>
        <v>2.0530954358577699E-2</v>
      </c>
      <c r="E1571" s="44">
        <f>IF(MONTH(A1571)=MONTH(A1572),"-",VLOOKUP(A1571,'F03 inputs'!$AQ$8:$AV$3003,6))</f>
        <v>2.1095664918268042E-2</v>
      </c>
      <c r="F1571" s="32">
        <f>VLOOKUP(B1571,'F03 inputs'!$AW$9:$AZ$3003,3)</f>
        <v>1.8563628959797774E-4</v>
      </c>
      <c r="G1571" s="32">
        <f>VLOOKUP(B1571,'F03 inputs'!$AW$9:$AZ$3003,4)</f>
        <v>1.7598909853275491E-4</v>
      </c>
      <c r="I1571" s="32">
        <f t="shared" si="144"/>
        <v>2.0530954358577699E-2</v>
      </c>
      <c r="J1571" s="32">
        <f t="shared" si="145"/>
        <v>8.0330954358577705E-2</v>
      </c>
      <c r="K1571" s="88">
        <f t="shared" si="146"/>
        <v>8.1944219915617511E-2</v>
      </c>
      <c r="M1571" s="32">
        <f t="shared" si="147"/>
        <v>2.1095664918268042E-2</v>
      </c>
      <c r="N1571" s="32">
        <f t="shared" si="148"/>
        <v>8.0895664918268051E-2</v>
      </c>
      <c r="O1571" s="43">
        <f t="shared" si="149"/>
        <v>8.253169206891009E-2</v>
      </c>
      <c r="Q1571" s="78"/>
      <c r="R1571" s="75"/>
    </row>
    <row r="1572" spans="1:18" ht="12.6" customHeight="1">
      <c r="A1572" s="31">
        <v>40665</v>
      </c>
      <c r="B1572" s="64" t="s">
        <v>105</v>
      </c>
      <c r="C1572" s="90">
        <v>5.985E-2</v>
      </c>
      <c r="D1572" s="44" t="str">
        <f>IF(MONTH(A1572)=MONTH(A1573),"-",VLOOKUP(A1572,'F03 inputs'!$AQ$8:$AV$3003,5))</f>
        <v>-</v>
      </c>
      <c r="E1572" s="44" t="str">
        <f>IF(MONTH(A1572)=MONTH(A1573),"-",VLOOKUP(A1572,'F03 inputs'!$AQ$8:$AV$3003,6))</f>
        <v>-</v>
      </c>
      <c r="F1572" s="32">
        <f>VLOOKUP(B1572,'F03 inputs'!$AW$9:$AZ$3003,3)</f>
        <v>-6.1915263606000017E-5</v>
      </c>
      <c r="G1572" s="32">
        <f>VLOOKUP(B1572,'F03 inputs'!$AW$9:$AZ$3003,4)</f>
        <v>-8.2665741128763864E-5</v>
      </c>
      <c r="I1572" s="32">
        <f t="shared" si="144"/>
        <v>2.0469039094971699E-2</v>
      </c>
      <c r="J1572" s="32">
        <f t="shared" si="145"/>
        <v>8.0319039094971706E-2</v>
      </c>
      <c r="K1572" s="88">
        <f t="shared" si="146"/>
        <v>8.19318261052564E-2</v>
      </c>
      <c r="M1572" s="32">
        <f t="shared" si="147"/>
        <v>2.1012999177139276E-2</v>
      </c>
      <c r="N1572" s="32">
        <f t="shared" si="148"/>
        <v>8.086299917713928E-2</v>
      </c>
      <c r="O1572" s="43">
        <f t="shared" si="149"/>
        <v>8.2497705336119997E-2</v>
      </c>
      <c r="Q1572" s="78"/>
      <c r="R1572" s="75"/>
    </row>
    <row r="1573" spans="1:18" ht="12.6" customHeight="1">
      <c r="A1573" s="31">
        <v>40666</v>
      </c>
      <c r="B1573" s="64" t="s">
        <v>105</v>
      </c>
      <c r="C1573" s="90">
        <v>5.9500000000000004E-2</v>
      </c>
      <c r="D1573" s="44" t="str">
        <f>IF(MONTH(A1573)=MONTH(A1574),"-",VLOOKUP(A1573,'F03 inputs'!$AQ$8:$AV$3003,5))</f>
        <v>-</v>
      </c>
      <c r="E1573" s="44" t="str">
        <f>IF(MONTH(A1573)=MONTH(A1574),"-",VLOOKUP(A1573,'F03 inputs'!$AQ$8:$AV$3003,6))</f>
        <v>-</v>
      </c>
      <c r="F1573" s="32">
        <f>VLOOKUP(B1573,'F03 inputs'!$AW$9:$AZ$3003,3)</f>
        <v>-6.1915263606000017E-5</v>
      </c>
      <c r="G1573" s="32">
        <f>VLOOKUP(B1573,'F03 inputs'!$AW$9:$AZ$3003,4)</f>
        <v>-8.2665741128763864E-5</v>
      </c>
      <c r="I1573" s="32">
        <f t="shared" si="144"/>
        <v>2.0407123831365698E-2</v>
      </c>
      <c r="J1573" s="32">
        <f t="shared" si="145"/>
        <v>7.9907123831365695E-2</v>
      </c>
      <c r="K1573" s="88">
        <f t="shared" si="146"/>
        <v>8.1503410941115906E-2</v>
      </c>
      <c r="M1573" s="32">
        <f t="shared" si="147"/>
        <v>2.0930333436010511E-2</v>
      </c>
      <c r="N1573" s="32">
        <f t="shared" si="148"/>
        <v>8.0430333436010512E-2</v>
      </c>
      <c r="O1573" s="43">
        <f t="shared" si="149"/>
        <v>8.2047593070167624E-2</v>
      </c>
      <c r="Q1573" s="78"/>
      <c r="R1573" s="75"/>
    </row>
    <row r="1574" spans="1:18" ht="12.6" customHeight="1">
      <c r="A1574" s="31">
        <v>40667</v>
      </c>
      <c r="B1574" s="64" t="s">
        <v>105</v>
      </c>
      <c r="C1574" s="90">
        <v>5.9450000000000003E-2</v>
      </c>
      <c r="D1574" s="44" t="str">
        <f>IF(MONTH(A1574)=MONTH(A1575),"-",VLOOKUP(A1574,'F03 inputs'!$AQ$8:$AV$3003,5))</f>
        <v>-</v>
      </c>
      <c r="E1574" s="44" t="str">
        <f>IF(MONTH(A1574)=MONTH(A1575),"-",VLOOKUP(A1574,'F03 inputs'!$AQ$8:$AV$3003,6))</f>
        <v>-</v>
      </c>
      <c r="F1574" s="32">
        <f>VLOOKUP(B1574,'F03 inputs'!$AW$9:$AZ$3003,3)</f>
        <v>-6.1915263606000017E-5</v>
      </c>
      <c r="G1574" s="32">
        <f>VLOOKUP(B1574,'F03 inputs'!$AW$9:$AZ$3003,4)</f>
        <v>-8.2665741128763864E-5</v>
      </c>
      <c r="I1574" s="32">
        <f t="shared" si="144"/>
        <v>2.0345208567759697E-2</v>
      </c>
      <c r="J1574" s="32">
        <f t="shared" si="145"/>
        <v>7.9795208567759707E-2</v>
      </c>
      <c r="K1574" s="88">
        <f t="shared" si="146"/>
        <v>8.1387027395352751E-2</v>
      </c>
      <c r="M1574" s="32">
        <f t="shared" si="147"/>
        <v>2.0847667694881746E-2</v>
      </c>
      <c r="N1574" s="32">
        <f t="shared" si="148"/>
        <v>8.0297667694881752E-2</v>
      </c>
      <c r="O1574" s="43">
        <f t="shared" si="149"/>
        <v>8.1909596554191388E-2</v>
      </c>
      <c r="Q1574" s="78"/>
      <c r="R1574" s="75"/>
    </row>
    <row r="1575" spans="1:18" ht="12.6" customHeight="1">
      <c r="A1575" s="31">
        <v>40668</v>
      </c>
      <c r="B1575" s="64" t="s">
        <v>105</v>
      </c>
      <c r="C1575" s="90">
        <v>5.9150000000000001E-2</v>
      </c>
      <c r="D1575" s="44" t="str">
        <f>IF(MONTH(A1575)=MONTH(A1576),"-",VLOOKUP(A1575,'F03 inputs'!$AQ$8:$AV$3003,5))</f>
        <v>-</v>
      </c>
      <c r="E1575" s="44" t="str">
        <f>IF(MONTH(A1575)=MONTH(A1576),"-",VLOOKUP(A1575,'F03 inputs'!$AQ$8:$AV$3003,6))</f>
        <v>-</v>
      </c>
      <c r="F1575" s="32">
        <f>VLOOKUP(B1575,'F03 inputs'!$AW$9:$AZ$3003,3)</f>
        <v>-6.1915263606000017E-5</v>
      </c>
      <c r="G1575" s="32">
        <f>VLOOKUP(B1575,'F03 inputs'!$AW$9:$AZ$3003,4)</f>
        <v>-8.2665741128763864E-5</v>
      </c>
      <c r="I1575" s="32">
        <f t="shared" si="144"/>
        <v>2.0283293304153696E-2</v>
      </c>
      <c r="J1575" s="32">
        <f t="shared" si="145"/>
        <v>7.943329330415369E-2</v>
      </c>
      <c r="K1575" s="88">
        <f t="shared" si="146"/>
        <v>8.1010705325439636E-2</v>
      </c>
      <c r="M1575" s="32">
        <f t="shared" si="147"/>
        <v>2.0765001953752981E-2</v>
      </c>
      <c r="N1575" s="32">
        <f t="shared" si="148"/>
        <v>7.9915001953752979E-2</v>
      </c>
      <c r="O1575" s="43">
        <f t="shared" si="149"/>
        <v>8.1511603838069879E-2</v>
      </c>
      <c r="Q1575" s="78"/>
      <c r="R1575" s="75"/>
    </row>
    <row r="1576" spans="1:18" ht="12.6" customHeight="1">
      <c r="A1576" s="31">
        <v>40669</v>
      </c>
      <c r="B1576" s="64" t="s">
        <v>105</v>
      </c>
      <c r="C1576" s="90">
        <v>5.9549999999999999E-2</v>
      </c>
      <c r="D1576" s="44" t="str">
        <f>IF(MONTH(A1576)=MONTH(A1577),"-",VLOOKUP(A1576,'F03 inputs'!$AQ$8:$AV$3003,5))</f>
        <v>-</v>
      </c>
      <c r="E1576" s="44" t="str">
        <f>IF(MONTH(A1576)=MONTH(A1577),"-",VLOOKUP(A1576,'F03 inputs'!$AQ$8:$AV$3003,6))</f>
        <v>-</v>
      </c>
      <c r="F1576" s="32">
        <f>VLOOKUP(B1576,'F03 inputs'!$AW$9:$AZ$3003,3)</f>
        <v>-6.1915263606000017E-5</v>
      </c>
      <c r="G1576" s="32">
        <f>VLOOKUP(B1576,'F03 inputs'!$AW$9:$AZ$3003,4)</f>
        <v>-8.2665741128763864E-5</v>
      </c>
      <c r="I1576" s="32">
        <f t="shared" si="144"/>
        <v>2.0221378040547695E-2</v>
      </c>
      <c r="J1576" s="32">
        <f t="shared" si="145"/>
        <v>7.9771378040547694E-2</v>
      </c>
      <c r="K1576" s="88">
        <f t="shared" si="146"/>
        <v>8.1362246229169877E-2</v>
      </c>
      <c r="M1576" s="32">
        <f t="shared" si="147"/>
        <v>2.0682336212624216E-2</v>
      </c>
      <c r="N1576" s="32">
        <f t="shared" si="148"/>
        <v>8.0232336212624211E-2</v>
      </c>
      <c r="O1576" s="43">
        <f t="shared" si="149"/>
        <v>8.1841643156157939E-2</v>
      </c>
      <c r="Q1576" s="78"/>
      <c r="R1576" s="75"/>
    </row>
    <row r="1577" spans="1:18" ht="12.6" customHeight="1">
      <c r="A1577" s="31">
        <v>40672</v>
      </c>
      <c r="B1577" s="64" t="s">
        <v>105</v>
      </c>
      <c r="C1577" s="90">
        <v>5.9399999999999994E-2</v>
      </c>
      <c r="D1577" s="44" t="str">
        <f>IF(MONTH(A1577)=MONTH(A1578),"-",VLOOKUP(A1577,'F03 inputs'!$AQ$8:$AV$3003,5))</f>
        <v>-</v>
      </c>
      <c r="E1577" s="44" t="str">
        <f>IF(MONTH(A1577)=MONTH(A1578),"-",VLOOKUP(A1577,'F03 inputs'!$AQ$8:$AV$3003,6))</f>
        <v>-</v>
      </c>
      <c r="F1577" s="32">
        <f>VLOOKUP(B1577,'F03 inputs'!$AW$9:$AZ$3003,3)</f>
        <v>-6.1915263606000017E-5</v>
      </c>
      <c r="G1577" s="32">
        <f>VLOOKUP(B1577,'F03 inputs'!$AW$9:$AZ$3003,4)</f>
        <v>-8.2665741128763864E-5</v>
      </c>
      <c r="I1577" s="32">
        <f t="shared" si="144"/>
        <v>2.0159462776941695E-2</v>
      </c>
      <c r="J1577" s="32">
        <f t="shared" si="145"/>
        <v>7.9559462776941689E-2</v>
      </c>
      <c r="K1577" s="88">
        <f t="shared" si="146"/>
        <v>8.1141889806280787E-2</v>
      </c>
      <c r="M1577" s="32">
        <f t="shared" si="147"/>
        <v>2.0599670471495451E-2</v>
      </c>
      <c r="N1577" s="32">
        <f t="shared" si="148"/>
        <v>7.9999670471495449E-2</v>
      </c>
      <c r="O1577" s="43">
        <f t="shared" si="149"/>
        <v>8.1599657290382543E-2</v>
      </c>
      <c r="Q1577" s="78"/>
      <c r="R1577" s="75"/>
    </row>
    <row r="1578" spans="1:18" ht="12.6" customHeight="1">
      <c r="A1578" s="31">
        <v>40673</v>
      </c>
      <c r="B1578" s="64" t="s">
        <v>105</v>
      </c>
      <c r="C1578" s="90">
        <v>5.91E-2</v>
      </c>
      <c r="D1578" s="44" t="str">
        <f>IF(MONTH(A1578)=MONTH(A1579),"-",VLOOKUP(A1578,'F03 inputs'!$AQ$8:$AV$3003,5))</f>
        <v>-</v>
      </c>
      <c r="E1578" s="44" t="str">
        <f>IF(MONTH(A1578)=MONTH(A1579),"-",VLOOKUP(A1578,'F03 inputs'!$AQ$8:$AV$3003,6))</f>
        <v>-</v>
      </c>
      <c r="F1578" s="32">
        <f>VLOOKUP(B1578,'F03 inputs'!$AW$9:$AZ$3003,3)</f>
        <v>-6.1915263606000017E-5</v>
      </c>
      <c r="G1578" s="32">
        <f>VLOOKUP(B1578,'F03 inputs'!$AW$9:$AZ$3003,4)</f>
        <v>-8.2665741128763864E-5</v>
      </c>
      <c r="I1578" s="32">
        <f t="shared" si="144"/>
        <v>2.0097547513335694E-2</v>
      </c>
      <c r="J1578" s="32">
        <f t="shared" si="145"/>
        <v>7.9197547513335687E-2</v>
      </c>
      <c r="K1578" s="88">
        <f t="shared" si="146"/>
        <v>8.0765610396367427E-2</v>
      </c>
      <c r="M1578" s="32">
        <f t="shared" si="147"/>
        <v>2.0517004730366686E-2</v>
      </c>
      <c r="N1578" s="32">
        <f t="shared" si="148"/>
        <v>7.9617004730366689E-2</v>
      </c>
      <c r="O1578" s="43">
        <f t="shared" si="149"/>
        <v>8.1201721590925313E-2</v>
      </c>
      <c r="Q1578" s="78"/>
      <c r="R1578" s="75"/>
    </row>
    <row r="1579" spans="1:18" ht="12.6" customHeight="1">
      <c r="A1579" s="31">
        <v>40674</v>
      </c>
      <c r="B1579" s="64" t="s">
        <v>105</v>
      </c>
      <c r="C1579" s="90">
        <v>5.96E-2</v>
      </c>
      <c r="D1579" s="44" t="str">
        <f>IF(MONTH(A1579)=MONTH(A1580),"-",VLOOKUP(A1579,'F03 inputs'!$AQ$8:$AV$3003,5))</f>
        <v>-</v>
      </c>
      <c r="E1579" s="44" t="str">
        <f>IF(MONTH(A1579)=MONTH(A1580),"-",VLOOKUP(A1579,'F03 inputs'!$AQ$8:$AV$3003,6))</f>
        <v>-</v>
      </c>
      <c r="F1579" s="32">
        <f>VLOOKUP(B1579,'F03 inputs'!$AW$9:$AZ$3003,3)</f>
        <v>-6.1915263606000017E-5</v>
      </c>
      <c r="G1579" s="32">
        <f>VLOOKUP(B1579,'F03 inputs'!$AW$9:$AZ$3003,4)</f>
        <v>-8.2665741128763864E-5</v>
      </c>
      <c r="I1579" s="32">
        <f t="shared" si="144"/>
        <v>2.0035632249729693E-2</v>
      </c>
      <c r="J1579" s="32">
        <f t="shared" si="145"/>
        <v>7.9635632249729693E-2</v>
      </c>
      <c r="K1579" s="88">
        <f t="shared" si="146"/>
        <v>8.1221090730683176E-2</v>
      </c>
      <c r="M1579" s="32">
        <f t="shared" si="147"/>
        <v>2.0434338989237921E-2</v>
      </c>
      <c r="N1579" s="32">
        <f t="shared" si="148"/>
        <v>8.0034338989237924E-2</v>
      </c>
      <c r="O1579" s="43">
        <f t="shared" si="149"/>
        <v>8.163571284359894E-2</v>
      </c>
      <c r="Q1579" s="78"/>
      <c r="R1579" s="75"/>
    </row>
    <row r="1580" spans="1:18" ht="12.6" customHeight="1">
      <c r="A1580" s="31">
        <v>40675</v>
      </c>
      <c r="B1580" s="64" t="s">
        <v>105</v>
      </c>
      <c r="C1580" s="90">
        <v>5.885E-2</v>
      </c>
      <c r="D1580" s="44" t="str">
        <f>IF(MONTH(A1580)=MONTH(A1581),"-",VLOOKUP(A1580,'F03 inputs'!$AQ$8:$AV$3003,5))</f>
        <v>-</v>
      </c>
      <c r="E1580" s="44" t="str">
        <f>IF(MONTH(A1580)=MONTH(A1581),"-",VLOOKUP(A1580,'F03 inputs'!$AQ$8:$AV$3003,6))</f>
        <v>-</v>
      </c>
      <c r="F1580" s="32">
        <f>VLOOKUP(B1580,'F03 inputs'!$AW$9:$AZ$3003,3)</f>
        <v>-6.1915263606000017E-5</v>
      </c>
      <c r="G1580" s="32">
        <f>VLOOKUP(B1580,'F03 inputs'!$AW$9:$AZ$3003,4)</f>
        <v>-8.2665741128763864E-5</v>
      </c>
      <c r="I1580" s="32">
        <f t="shared" si="144"/>
        <v>1.9973716986123692E-2</v>
      </c>
      <c r="J1580" s="32">
        <f t="shared" si="145"/>
        <v>7.8823716986123699E-2</v>
      </c>
      <c r="K1580" s="88">
        <f t="shared" si="146"/>
        <v>8.0377011576000745E-2</v>
      </c>
      <c r="M1580" s="32">
        <f t="shared" si="147"/>
        <v>2.0351673248109155E-2</v>
      </c>
      <c r="N1580" s="32">
        <f t="shared" si="148"/>
        <v>7.9201673248109158E-2</v>
      </c>
      <c r="O1580" s="43">
        <f t="shared" si="149"/>
        <v>8.076989950943414E-2</v>
      </c>
      <c r="Q1580" s="78"/>
      <c r="R1580" s="75"/>
    </row>
    <row r="1581" spans="1:18" ht="12.6" customHeight="1">
      <c r="A1581" s="31">
        <v>40676</v>
      </c>
      <c r="B1581" s="64" t="s">
        <v>105</v>
      </c>
      <c r="C1581" s="90">
        <v>5.8949999999999995E-2</v>
      </c>
      <c r="D1581" s="44" t="str">
        <f>IF(MONTH(A1581)=MONTH(A1582),"-",VLOOKUP(A1581,'F03 inputs'!$AQ$8:$AV$3003,5))</f>
        <v>-</v>
      </c>
      <c r="E1581" s="44" t="str">
        <f>IF(MONTH(A1581)=MONTH(A1582),"-",VLOOKUP(A1581,'F03 inputs'!$AQ$8:$AV$3003,6))</f>
        <v>-</v>
      </c>
      <c r="F1581" s="32">
        <f>VLOOKUP(B1581,'F03 inputs'!$AW$9:$AZ$3003,3)</f>
        <v>-6.1915263606000017E-5</v>
      </c>
      <c r="G1581" s="32">
        <f>VLOOKUP(B1581,'F03 inputs'!$AW$9:$AZ$3003,4)</f>
        <v>-8.2665741128763864E-5</v>
      </c>
      <c r="I1581" s="32">
        <f t="shared" si="144"/>
        <v>1.9911801722517691E-2</v>
      </c>
      <c r="J1581" s="32">
        <f t="shared" si="145"/>
        <v>7.8861801722517694E-2</v>
      </c>
      <c r="K1581" s="88">
        <f t="shared" si="146"/>
        <v>8.0416597665248002E-2</v>
      </c>
      <c r="M1581" s="32">
        <f t="shared" si="147"/>
        <v>2.026900750698039E-2</v>
      </c>
      <c r="N1581" s="32">
        <f t="shared" si="148"/>
        <v>7.9219007506980382E-2</v>
      </c>
      <c r="O1581" s="43">
        <f t="shared" si="149"/>
        <v>8.0787920294578264E-2</v>
      </c>
      <c r="Q1581" s="78"/>
      <c r="R1581" s="75"/>
    </row>
    <row r="1582" spans="1:18" ht="12.6" customHeight="1">
      <c r="A1582" s="31">
        <v>40679</v>
      </c>
      <c r="B1582" s="64" t="s">
        <v>105</v>
      </c>
      <c r="C1582" s="90">
        <v>5.8700000000000002E-2</v>
      </c>
      <c r="D1582" s="44" t="str">
        <f>IF(MONTH(A1582)=MONTH(A1583),"-",VLOOKUP(A1582,'F03 inputs'!$AQ$8:$AV$3003,5))</f>
        <v>-</v>
      </c>
      <c r="E1582" s="44" t="str">
        <f>IF(MONTH(A1582)=MONTH(A1583),"-",VLOOKUP(A1582,'F03 inputs'!$AQ$8:$AV$3003,6))</f>
        <v>-</v>
      </c>
      <c r="F1582" s="32">
        <f>VLOOKUP(B1582,'F03 inputs'!$AW$9:$AZ$3003,3)</f>
        <v>-6.1915263606000017E-5</v>
      </c>
      <c r="G1582" s="32">
        <f>VLOOKUP(B1582,'F03 inputs'!$AW$9:$AZ$3003,4)</f>
        <v>-8.2665741128763864E-5</v>
      </c>
      <c r="I1582" s="32">
        <f t="shared" si="144"/>
        <v>1.9849886458911691E-2</v>
      </c>
      <c r="J1582" s="32">
        <f t="shared" si="145"/>
        <v>7.85498864589117E-2</v>
      </c>
      <c r="K1582" s="88">
        <f t="shared" si="146"/>
        <v>8.0092407624588802E-2</v>
      </c>
      <c r="M1582" s="32">
        <f t="shared" si="147"/>
        <v>2.0186341765851625E-2</v>
      </c>
      <c r="N1582" s="32">
        <f t="shared" si="148"/>
        <v>7.8886341765851631E-2</v>
      </c>
      <c r="O1582" s="43">
        <f t="shared" si="149"/>
        <v>8.0442105495151628E-2</v>
      </c>
      <c r="Q1582" s="78"/>
      <c r="R1582" s="75"/>
    </row>
    <row r="1583" spans="1:18" ht="12.6" customHeight="1">
      <c r="A1583" s="31">
        <v>40680</v>
      </c>
      <c r="B1583" s="64" t="s">
        <v>105</v>
      </c>
      <c r="C1583" s="90">
        <v>5.9350000000000007E-2</v>
      </c>
      <c r="D1583" s="44" t="str">
        <f>IF(MONTH(A1583)=MONTH(A1584),"-",VLOOKUP(A1583,'F03 inputs'!$AQ$8:$AV$3003,5))</f>
        <v>-</v>
      </c>
      <c r="E1583" s="44" t="str">
        <f>IF(MONTH(A1583)=MONTH(A1584),"-",VLOOKUP(A1583,'F03 inputs'!$AQ$8:$AV$3003,6))</f>
        <v>-</v>
      </c>
      <c r="F1583" s="32">
        <f>VLOOKUP(B1583,'F03 inputs'!$AW$9:$AZ$3003,3)</f>
        <v>-6.1915263606000017E-5</v>
      </c>
      <c r="G1583" s="32">
        <f>VLOOKUP(B1583,'F03 inputs'!$AW$9:$AZ$3003,4)</f>
        <v>-8.2665741128763864E-5</v>
      </c>
      <c r="I1583" s="32">
        <f t="shared" si="144"/>
        <v>1.978797119530569E-2</v>
      </c>
      <c r="J1583" s="32">
        <f t="shared" si="145"/>
        <v>7.913797119530569E-2</v>
      </c>
      <c r="K1583" s="88">
        <f t="shared" si="146"/>
        <v>8.0703675816532927E-2</v>
      </c>
      <c r="M1583" s="32">
        <f t="shared" si="147"/>
        <v>2.010367602472286E-2</v>
      </c>
      <c r="N1583" s="32">
        <f t="shared" si="148"/>
        <v>7.9453676024722864E-2</v>
      </c>
      <c r="O1583" s="43">
        <f t="shared" si="149"/>
        <v>8.1031897683183196E-2</v>
      </c>
      <c r="Q1583" s="78"/>
      <c r="R1583" s="75"/>
    </row>
    <row r="1584" spans="1:18" ht="12.6" customHeight="1">
      <c r="A1584" s="31">
        <v>40681</v>
      </c>
      <c r="B1584" s="64" t="s">
        <v>105</v>
      </c>
      <c r="C1584" s="90">
        <v>5.8899999999999994E-2</v>
      </c>
      <c r="D1584" s="44" t="str">
        <f>IF(MONTH(A1584)=MONTH(A1585),"-",VLOOKUP(A1584,'F03 inputs'!$AQ$8:$AV$3003,5))</f>
        <v>-</v>
      </c>
      <c r="E1584" s="44" t="str">
        <f>IF(MONTH(A1584)=MONTH(A1585),"-",VLOOKUP(A1584,'F03 inputs'!$AQ$8:$AV$3003,6))</f>
        <v>-</v>
      </c>
      <c r="F1584" s="32">
        <f>VLOOKUP(B1584,'F03 inputs'!$AW$9:$AZ$3003,3)</f>
        <v>-6.1915263606000017E-5</v>
      </c>
      <c r="G1584" s="32">
        <f>VLOOKUP(B1584,'F03 inputs'!$AW$9:$AZ$3003,4)</f>
        <v>-8.2665741128763864E-5</v>
      </c>
      <c r="I1584" s="32">
        <f t="shared" si="144"/>
        <v>1.9726055931699689E-2</v>
      </c>
      <c r="J1584" s="32">
        <f t="shared" si="145"/>
        <v>7.862605593169969E-2</v>
      </c>
      <c r="K1584" s="88">
        <f t="shared" si="146"/>
        <v>8.0171570099543343E-2</v>
      </c>
      <c r="M1584" s="32">
        <f t="shared" si="147"/>
        <v>2.0021010283594095E-2</v>
      </c>
      <c r="N1584" s="32">
        <f t="shared" si="148"/>
        <v>7.8921010283594092E-2</v>
      </c>
      <c r="O1584" s="43">
        <f t="shared" si="149"/>
        <v>8.0478141749640075E-2</v>
      </c>
      <c r="Q1584" s="78"/>
      <c r="R1584" s="75"/>
    </row>
    <row r="1585" spans="1:18" ht="12.6" customHeight="1">
      <c r="A1585" s="31">
        <v>40682</v>
      </c>
      <c r="B1585" s="64" t="s">
        <v>105</v>
      </c>
      <c r="C1585" s="90">
        <v>5.8899999999999994E-2</v>
      </c>
      <c r="D1585" s="44" t="str">
        <f>IF(MONTH(A1585)=MONTH(A1586),"-",VLOOKUP(A1585,'F03 inputs'!$AQ$8:$AV$3003,5))</f>
        <v>-</v>
      </c>
      <c r="E1585" s="44" t="str">
        <f>IF(MONTH(A1585)=MONTH(A1586),"-",VLOOKUP(A1585,'F03 inputs'!$AQ$8:$AV$3003,6))</f>
        <v>-</v>
      </c>
      <c r="F1585" s="32">
        <f>VLOOKUP(B1585,'F03 inputs'!$AW$9:$AZ$3003,3)</f>
        <v>-6.1915263606000017E-5</v>
      </c>
      <c r="G1585" s="32">
        <f>VLOOKUP(B1585,'F03 inputs'!$AW$9:$AZ$3003,4)</f>
        <v>-8.2665741128763864E-5</v>
      </c>
      <c r="I1585" s="32">
        <f t="shared" si="144"/>
        <v>1.9664140668093688E-2</v>
      </c>
      <c r="J1585" s="32">
        <f t="shared" si="145"/>
        <v>7.8564140668093682E-2</v>
      </c>
      <c r="K1585" s="88">
        <f t="shared" si="146"/>
        <v>8.0107221717822696E-2</v>
      </c>
      <c r="M1585" s="32">
        <f t="shared" si="147"/>
        <v>1.993834454246533E-2</v>
      </c>
      <c r="N1585" s="32">
        <f t="shared" si="148"/>
        <v>7.8838344542465327E-2</v>
      </c>
      <c r="O1585" s="43">
        <f t="shared" si="149"/>
        <v>8.0392215685014534E-2</v>
      </c>
      <c r="Q1585" s="78"/>
      <c r="R1585" s="75"/>
    </row>
    <row r="1586" spans="1:18" ht="12.6" customHeight="1">
      <c r="A1586" s="31">
        <v>40683</v>
      </c>
      <c r="B1586" s="64" t="s">
        <v>105</v>
      </c>
      <c r="C1586" s="90">
        <v>5.8650000000000001E-2</v>
      </c>
      <c r="D1586" s="44" t="str">
        <f>IF(MONTH(A1586)=MONTH(A1587),"-",VLOOKUP(A1586,'F03 inputs'!$AQ$8:$AV$3003,5))</f>
        <v>-</v>
      </c>
      <c r="E1586" s="44" t="str">
        <f>IF(MONTH(A1586)=MONTH(A1587),"-",VLOOKUP(A1586,'F03 inputs'!$AQ$8:$AV$3003,6))</f>
        <v>-</v>
      </c>
      <c r="F1586" s="32">
        <f>VLOOKUP(B1586,'F03 inputs'!$AW$9:$AZ$3003,3)</f>
        <v>-6.1915263606000017E-5</v>
      </c>
      <c r="G1586" s="32">
        <f>VLOOKUP(B1586,'F03 inputs'!$AW$9:$AZ$3003,4)</f>
        <v>-8.2665741128763864E-5</v>
      </c>
      <c r="I1586" s="32">
        <f t="shared" si="144"/>
        <v>1.9602225404487687E-2</v>
      </c>
      <c r="J1586" s="32">
        <f t="shared" si="145"/>
        <v>7.8252225404487688E-2</v>
      </c>
      <c r="K1586" s="88">
        <f t="shared" si="146"/>
        <v>7.9783078099676219E-2</v>
      </c>
      <c r="M1586" s="32">
        <f t="shared" si="147"/>
        <v>1.9855678801336565E-2</v>
      </c>
      <c r="N1586" s="32">
        <f t="shared" si="148"/>
        <v>7.8505678801336562E-2</v>
      </c>
      <c r="O1586" s="43">
        <f t="shared" si="149"/>
        <v>8.0046464202351508E-2</v>
      </c>
      <c r="Q1586" s="78"/>
      <c r="R1586" s="75"/>
    </row>
    <row r="1587" spans="1:18" ht="12.6" customHeight="1">
      <c r="A1587" s="31">
        <v>40686</v>
      </c>
      <c r="B1587" s="64" t="s">
        <v>105</v>
      </c>
      <c r="C1587" s="90">
        <v>5.8299999999999998E-2</v>
      </c>
      <c r="D1587" s="44" t="str">
        <f>IF(MONTH(A1587)=MONTH(A1588),"-",VLOOKUP(A1587,'F03 inputs'!$AQ$8:$AV$3003,5))</f>
        <v>-</v>
      </c>
      <c r="E1587" s="44" t="str">
        <f>IF(MONTH(A1587)=MONTH(A1588),"-",VLOOKUP(A1587,'F03 inputs'!$AQ$8:$AV$3003,6))</f>
        <v>-</v>
      </c>
      <c r="F1587" s="32">
        <f>VLOOKUP(B1587,'F03 inputs'!$AW$9:$AZ$3003,3)</f>
        <v>-6.1915263606000017E-5</v>
      </c>
      <c r="G1587" s="32">
        <f>VLOOKUP(B1587,'F03 inputs'!$AW$9:$AZ$3003,4)</f>
        <v>-8.2665741128763864E-5</v>
      </c>
      <c r="I1587" s="32">
        <f t="shared" si="144"/>
        <v>1.9540310140881686E-2</v>
      </c>
      <c r="J1587" s="32">
        <f t="shared" si="145"/>
        <v>7.7840310140881691E-2</v>
      </c>
      <c r="K1587" s="88">
        <f t="shared" si="146"/>
        <v>7.9355088611588798E-2</v>
      </c>
      <c r="M1587" s="32">
        <f t="shared" si="147"/>
        <v>1.97730130602078E-2</v>
      </c>
      <c r="N1587" s="32">
        <f t="shared" si="148"/>
        <v>7.8073013060207794E-2</v>
      </c>
      <c r="O1587" s="43">
        <f t="shared" si="149"/>
        <v>7.9596861902282656E-2</v>
      </c>
      <c r="Q1587" s="78"/>
      <c r="R1587" s="75"/>
    </row>
    <row r="1588" spans="1:18" ht="12.6" customHeight="1">
      <c r="A1588" s="31">
        <v>40687</v>
      </c>
      <c r="B1588" s="64" t="s">
        <v>105</v>
      </c>
      <c r="C1588" s="90">
        <v>5.8349999999999999E-2</v>
      </c>
      <c r="D1588" s="44" t="str">
        <f>IF(MONTH(A1588)=MONTH(A1589),"-",VLOOKUP(A1588,'F03 inputs'!$AQ$8:$AV$3003,5))</f>
        <v>-</v>
      </c>
      <c r="E1588" s="44" t="str">
        <f>IF(MONTH(A1588)=MONTH(A1589),"-",VLOOKUP(A1588,'F03 inputs'!$AQ$8:$AV$3003,6))</f>
        <v>-</v>
      </c>
      <c r="F1588" s="32">
        <f>VLOOKUP(B1588,'F03 inputs'!$AW$9:$AZ$3003,3)</f>
        <v>-6.1915263606000017E-5</v>
      </c>
      <c r="G1588" s="32">
        <f>VLOOKUP(B1588,'F03 inputs'!$AW$9:$AZ$3003,4)</f>
        <v>-8.2665741128763864E-5</v>
      </c>
      <c r="I1588" s="32">
        <f t="shared" si="144"/>
        <v>1.9478394877275686E-2</v>
      </c>
      <c r="J1588" s="32">
        <f t="shared" si="145"/>
        <v>7.7828394877275692E-2</v>
      </c>
      <c r="K1588" s="88">
        <f t="shared" si="146"/>
        <v>7.9342709639568909E-2</v>
      </c>
      <c r="M1588" s="32">
        <f t="shared" si="147"/>
        <v>1.9690347319079034E-2</v>
      </c>
      <c r="N1588" s="32">
        <f t="shared" si="148"/>
        <v>7.8040347319079037E-2</v>
      </c>
      <c r="O1588" s="43">
        <f t="shared" si="149"/>
        <v>7.9562921271499665E-2</v>
      </c>
      <c r="Q1588" s="78"/>
      <c r="R1588" s="75"/>
    </row>
    <row r="1589" spans="1:18" ht="12.6" customHeight="1">
      <c r="A1589" s="31">
        <v>40688</v>
      </c>
      <c r="B1589" s="64" t="s">
        <v>105</v>
      </c>
      <c r="C1589" s="90">
        <v>5.8200000000000002E-2</v>
      </c>
      <c r="D1589" s="44" t="str">
        <f>IF(MONTH(A1589)=MONTH(A1590),"-",VLOOKUP(A1589,'F03 inputs'!$AQ$8:$AV$3003,5))</f>
        <v>-</v>
      </c>
      <c r="E1589" s="44" t="str">
        <f>IF(MONTH(A1589)=MONTH(A1590),"-",VLOOKUP(A1589,'F03 inputs'!$AQ$8:$AV$3003,6))</f>
        <v>-</v>
      </c>
      <c r="F1589" s="32">
        <f>VLOOKUP(B1589,'F03 inputs'!$AW$9:$AZ$3003,3)</f>
        <v>-6.1915263606000017E-5</v>
      </c>
      <c r="G1589" s="32">
        <f>VLOOKUP(B1589,'F03 inputs'!$AW$9:$AZ$3003,4)</f>
        <v>-8.2665741128763864E-5</v>
      </c>
      <c r="I1589" s="32">
        <f t="shared" si="144"/>
        <v>1.9416479613669685E-2</v>
      </c>
      <c r="J1589" s="32">
        <f t="shared" si="145"/>
        <v>7.7616479613669687E-2</v>
      </c>
      <c r="K1589" s="88">
        <f t="shared" si="146"/>
        <v>7.9122559090574418E-2</v>
      </c>
      <c r="M1589" s="32">
        <f t="shared" si="147"/>
        <v>1.9607681577950269E-2</v>
      </c>
      <c r="N1589" s="32">
        <f t="shared" si="148"/>
        <v>7.7807681577950275E-2</v>
      </c>
      <c r="O1589" s="43">
        <f t="shared" si="149"/>
        <v>7.932119040608443E-2</v>
      </c>
      <c r="Q1589" s="78"/>
      <c r="R1589" s="75"/>
    </row>
    <row r="1590" spans="1:18" ht="12.6" customHeight="1">
      <c r="A1590" s="31">
        <v>40689</v>
      </c>
      <c r="B1590" s="64" t="s">
        <v>105</v>
      </c>
      <c r="C1590" s="90">
        <v>5.8299999999999998E-2</v>
      </c>
      <c r="D1590" s="44" t="str">
        <f>IF(MONTH(A1590)=MONTH(A1591),"-",VLOOKUP(A1590,'F03 inputs'!$AQ$8:$AV$3003,5))</f>
        <v>-</v>
      </c>
      <c r="E1590" s="44" t="str">
        <f>IF(MONTH(A1590)=MONTH(A1591),"-",VLOOKUP(A1590,'F03 inputs'!$AQ$8:$AV$3003,6))</f>
        <v>-</v>
      </c>
      <c r="F1590" s="32">
        <f>VLOOKUP(B1590,'F03 inputs'!$AW$9:$AZ$3003,3)</f>
        <v>-6.1915263606000017E-5</v>
      </c>
      <c r="G1590" s="32">
        <f>VLOOKUP(B1590,'F03 inputs'!$AW$9:$AZ$3003,4)</f>
        <v>-8.2665741128763864E-5</v>
      </c>
      <c r="I1590" s="32">
        <f t="shared" si="144"/>
        <v>1.9354564350063684E-2</v>
      </c>
      <c r="J1590" s="32">
        <f t="shared" si="145"/>
        <v>7.7654564350063682E-2</v>
      </c>
      <c r="K1590" s="88">
        <f t="shared" si="146"/>
        <v>7.916212219116292E-2</v>
      </c>
      <c r="M1590" s="32">
        <f t="shared" si="147"/>
        <v>1.9525015836821504E-2</v>
      </c>
      <c r="N1590" s="32">
        <f t="shared" si="148"/>
        <v>7.7825015836821498E-2</v>
      </c>
      <c r="O1590" s="43">
        <f t="shared" si="149"/>
        <v>7.9339199109321745E-2</v>
      </c>
      <c r="Q1590" s="78"/>
      <c r="R1590" s="75"/>
    </row>
    <row r="1591" spans="1:18" ht="12.6" customHeight="1">
      <c r="A1591" s="31">
        <v>40690</v>
      </c>
      <c r="B1591" s="64" t="s">
        <v>105</v>
      </c>
      <c r="C1591" s="90">
        <v>5.7849999999999999E-2</v>
      </c>
      <c r="D1591" s="44" t="str">
        <f>IF(MONTH(A1591)=MONTH(A1592),"-",VLOOKUP(A1591,'F03 inputs'!$AQ$8:$AV$3003,5))</f>
        <v>-</v>
      </c>
      <c r="E1591" s="44" t="str">
        <f>IF(MONTH(A1591)=MONTH(A1592),"-",VLOOKUP(A1591,'F03 inputs'!$AQ$8:$AV$3003,6))</f>
        <v>-</v>
      </c>
      <c r="F1591" s="32">
        <f>VLOOKUP(B1591,'F03 inputs'!$AW$9:$AZ$3003,3)</f>
        <v>-6.1915263606000017E-5</v>
      </c>
      <c r="G1591" s="32">
        <f>VLOOKUP(B1591,'F03 inputs'!$AW$9:$AZ$3003,4)</f>
        <v>-8.2665741128763864E-5</v>
      </c>
      <c r="I1591" s="32">
        <f t="shared" si="144"/>
        <v>1.9292649086457683E-2</v>
      </c>
      <c r="J1591" s="32">
        <f t="shared" si="145"/>
        <v>7.7142649086457682E-2</v>
      </c>
      <c r="K1591" s="88">
        <f t="shared" si="146"/>
        <v>7.863039616347689E-2</v>
      </c>
      <c r="M1591" s="32">
        <f t="shared" si="147"/>
        <v>1.9442350095692739E-2</v>
      </c>
      <c r="N1591" s="32">
        <f t="shared" si="148"/>
        <v>7.7292350095692741E-2</v>
      </c>
      <c r="O1591" s="43">
        <f t="shared" si="149"/>
        <v>7.8785876941521504E-2</v>
      </c>
      <c r="Q1591" s="78"/>
      <c r="R1591" s="75"/>
    </row>
    <row r="1592" spans="1:18" ht="12.6" customHeight="1">
      <c r="A1592" s="31">
        <v>40693</v>
      </c>
      <c r="B1592" s="64" t="s">
        <v>105</v>
      </c>
      <c r="C1592" s="90">
        <v>5.7549999999999997E-2</v>
      </c>
      <c r="D1592" s="44" t="str">
        <f>IF(MONTH(A1592)=MONTH(A1593),"-",VLOOKUP(A1592,'F03 inputs'!$AQ$8:$AV$3003,5))</f>
        <v>-</v>
      </c>
      <c r="E1592" s="44" t="str">
        <f>IF(MONTH(A1592)=MONTH(A1593),"-",VLOOKUP(A1592,'F03 inputs'!$AQ$8:$AV$3003,6))</f>
        <v>-</v>
      </c>
      <c r="F1592" s="32">
        <f>VLOOKUP(B1592,'F03 inputs'!$AW$9:$AZ$3003,3)</f>
        <v>-6.1915263606000017E-5</v>
      </c>
      <c r="G1592" s="32">
        <f>VLOOKUP(B1592,'F03 inputs'!$AW$9:$AZ$3003,4)</f>
        <v>-8.2665741128763864E-5</v>
      </c>
      <c r="I1592" s="32">
        <f t="shared" si="144"/>
        <v>1.9230733822851682E-2</v>
      </c>
      <c r="J1592" s="32">
        <f t="shared" si="145"/>
        <v>7.6780733822851679E-2</v>
      </c>
      <c r="K1592" s="88">
        <f t="shared" si="146"/>
        <v>7.8254554094445483E-2</v>
      </c>
      <c r="M1592" s="32">
        <f t="shared" si="147"/>
        <v>1.9359684354563974E-2</v>
      </c>
      <c r="N1592" s="32">
        <f t="shared" si="148"/>
        <v>7.6909684354563967E-2</v>
      </c>
      <c r="O1592" s="43">
        <f t="shared" si="149"/>
        <v>7.8388459241443442E-2</v>
      </c>
      <c r="Q1592" s="78"/>
      <c r="R1592" s="75"/>
    </row>
    <row r="1593" spans="1:18" ht="12.6" customHeight="1">
      <c r="A1593" s="31">
        <v>40694</v>
      </c>
      <c r="B1593" s="64" t="s">
        <v>105</v>
      </c>
      <c r="C1593" s="90">
        <v>5.7549999999999997E-2</v>
      </c>
      <c r="D1593" s="44">
        <f>IF(MONTH(A1593)=MONTH(A1594),"-",VLOOKUP(A1593,'F03 inputs'!$AQ$8:$AV$3003,5))</f>
        <v>1.9168818559245699E-2</v>
      </c>
      <c r="E1593" s="44">
        <f>IF(MONTH(A1593)=MONTH(A1594),"-",VLOOKUP(A1593,'F03 inputs'!$AQ$8:$AV$3003,6))</f>
        <v>1.9277018613435237E-2</v>
      </c>
      <c r="F1593" s="32">
        <f>VLOOKUP(B1593,'F03 inputs'!$AW$9:$AZ$3003,3)</f>
        <v>-6.1915263606000017E-5</v>
      </c>
      <c r="G1593" s="32">
        <f>VLOOKUP(B1593,'F03 inputs'!$AW$9:$AZ$3003,4)</f>
        <v>-8.2665741128763864E-5</v>
      </c>
      <c r="I1593" s="32">
        <f t="shared" si="144"/>
        <v>1.9168818559245699E-2</v>
      </c>
      <c r="J1593" s="32">
        <f t="shared" si="145"/>
        <v>7.6718818559245699E-2</v>
      </c>
      <c r="K1593" s="88">
        <f t="shared" si="146"/>
        <v>7.8190262839527458E-2</v>
      </c>
      <c r="M1593" s="32">
        <f t="shared" si="147"/>
        <v>1.9277018613435237E-2</v>
      </c>
      <c r="N1593" s="32">
        <f t="shared" si="148"/>
        <v>7.682701861343523E-2</v>
      </c>
      <c r="O1593" s="43">
        <f t="shared" si="149"/>
        <v>7.8302616310692796E-2</v>
      </c>
      <c r="Q1593" s="78"/>
      <c r="R1593" s="75"/>
    </row>
    <row r="1594" spans="1:18" ht="12.6" customHeight="1">
      <c r="A1594" s="31">
        <v>40695</v>
      </c>
      <c r="B1594" s="64" t="s">
        <v>106</v>
      </c>
      <c r="C1594" s="90">
        <v>5.8299999999999998E-2</v>
      </c>
      <c r="D1594" s="44" t="str">
        <f>IF(MONTH(A1594)=MONTH(A1595),"-",VLOOKUP(A1594,'F03 inputs'!$AQ$8:$AV$3003,5))</f>
        <v>-</v>
      </c>
      <c r="E1594" s="44" t="str">
        <f>IF(MONTH(A1594)=MONTH(A1595),"-",VLOOKUP(A1594,'F03 inputs'!$AQ$8:$AV$3003,6))</f>
        <v>-</v>
      </c>
      <c r="F1594" s="32">
        <f>VLOOKUP(B1594,'F03 inputs'!$AW$9:$AZ$3003,3)</f>
        <v>1.0590011595142393E-4</v>
      </c>
      <c r="G1594" s="32">
        <f>VLOOKUP(B1594,'F03 inputs'!$AW$9:$AZ$3003,4)</f>
        <v>1.2811763776598241E-4</v>
      </c>
      <c r="I1594" s="32">
        <f t="shared" si="144"/>
        <v>1.9274718675197124E-2</v>
      </c>
      <c r="J1594" s="32">
        <f t="shared" si="145"/>
        <v>7.7574718675197121E-2</v>
      </c>
      <c r="K1594" s="88">
        <f t="shared" si="146"/>
        <v>7.9079177919580967E-2</v>
      </c>
      <c r="M1594" s="32">
        <f t="shared" si="147"/>
        <v>1.9405136251201219E-2</v>
      </c>
      <c r="N1594" s="32">
        <f t="shared" si="148"/>
        <v>7.7705136251201221E-2</v>
      </c>
      <c r="O1594" s="43">
        <f t="shared" si="149"/>
        <v>7.9214658301155705E-2</v>
      </c>
      <c r="Q1594" s="78"/>
      <c r="R1594" s="75"/>
    </row>
    <row r="1595" spans="1:18" ht="12.6" customHeight="1">
      <c r="A1595" s="31">
        <v>40696</v>
      </c>
      <c r="B1595" s="64" t="s">
        <v>106</v>
      </c>
      <c r="C1595" s="90">
        <v>5.7950000000000002E-2</v>
      </c>
      <c r="D1595" s="44" t="str">
        <f>IF(MONTH(A1595)=MONTH(A1596),"-",VLOOKUP(A1595,'F03 inputs'!$AQ$8:$AV$3003,5))</f>
        <v>-</v>
      </c>
      <c r="E1595" s="44" t="str">
        <f>IF(MONTH(A1595)=MONTH(A1596),"-",VLOOKUP(A1595,'F03 inputs'!$AQ$8:$AV$3003,6))</f>
        <v>-</v>
      </c>
      <c r="F1595" s="32">
        <f>VLOOKUP(B1595,'F03 inputs'!$AW$9:$AZ$3003,3)</f>
        <v>1.0590011595142393E-4</v>
      </c>
      <c r="G1595" s="32">
        <f>VLOOKUP(B1595,'F03 inputs'!$AW$9:$AZ$3003,4)</f>
        <v>1.2811763776598241E-4</v>
      </c>
      <c r="I1595" s="32">
        <f t="shared" si="144"/>
        <v>1.9380618791148548E-2</v>
      </c>
      <c r="J1595" s="32">
        <f t="shared" si="145"/>
        <v>7.7330618791148553E-2</v>
      </c>
      <c r="K1595" s="88">
        <f t="shared" si="146"/>
        <v>7.8825624941804007E-2</v>
      </c>
      <c r="M1595" s="32">
        <f t="shared" si="147"/>
        <v>1.9533253888967202E-2</v>
      </c>
      <c r="N1595" s="32">
        <f t="shared" si="148"/>
        <v>7.7483253888967207E-2</v>
      </c>
      <c r="O1595" s="43">
        <f t="shared" si="149"/>
        <v>7.8984167547272666E-2</v>
      </c>
      <c r="Q1595" s="78"/>
      <c r="R1595" s="75"/>
    </row>
    <row r="1596" spans="1:18" ht="12.6" customHeight="1">
      <c r="A1596" s="31">
        <v>40697</v>
      </c>
      <c r="B1596" s="64" t="s">
        <v>106</v>
      </c>
      <c r="C1596" s="90">
        <v>5.7800000000000004E-2</v>
      </c>
      <c r="D1596" s="44" t="str">
        <f>IF(MONTH(A1596)=MONTH(A1597),"-",VLOOKUP(A1596,'F03 inputs'!$AQ$8:$AV$3003,5))</f>
        <v>-</v>
      </c>
      <c r="E1596" s="44" t="str">
        <f>IF(MONTH(A1596)=MONTH(A1597),"-",VLOOKUP(A1596,'F03 inputs'!$AQ$8:$AV$3003,6))</f>
        <v>-</v>
      </c>
      <c r="F1596" s="32">
        <f>VLOOKUP(B1596,'F03 inputs'!$AW$9:$AZ$3003,3)</f>
        <v>1.0590011595142393E-4</v>
      </c>
      <c r="G1596" s="32">
        <f>VLOOKUP(B1596,'F03 inputs'!$AW$9:$AZ$3003,4)</f>
        <v>1.2811763776598241E-4</v>
      </c>
      <c r="I1596" s="32">
        <f t="shared" si="144"/>
        <v>1.9486518907099973E-2</v>
      </c>
      <c r="J1596" s="32">
        <f t="shared" si="145"/>
        <v>7.7286518907099977E-2</v>
      </c>
      <c r="K1596" s="88">
        <f t="shared" si="146"/>
        <v>7.8779820408294343E-2</v>
      </c>
      <c r="M1596" s="32">
        <f t="shared" si="147"/>
        <v>1.9661371526733185E-2</v>
      </c>
      <c r="N1596" s="32">
        <f t="shared" si="148"/>
        <v>7.7461371526733186E-2</v>
      </c>
      <c r="O1596" s="43">
        <f t="shared" si="149"/>
        <v>7.8961437546434032E-2</v>
      </c>
      <c r="Q1596" s="78"/>
      <c r="R1596" s="75"/>
    </row>
    <row r="1597" spans="1:18" ht="12.6" customHeight="1">
      <c r="A1597" s="31">
        <v>40700</v>
      </c>
      <c r="B1597" s="64" t="s">
        <v>106</v>
      </c>
      <c r="C1597" s="90">
        <v>5.7599999999999998E-2</v>
      </c>
      <c r="D1597" s="44" t="str">
        <f>IF(MONTH(A1597)=MONTH(A1598),"-",VLOOKUP(A1597,'F03 inputs'!$AQ$8:$AV$3003,5))</f>
        <v>-</v>
      </c>
      <c r="E1597" s="44" t="str">
        <f>IF(MONTH(A1597)=MONTH(A1598),"-",VLOOKUP(A1597,'F03 inputs'!$AQ$8:$AV$3003,6))</f>
        <v>-</v>
      </c>
      <c r="F1597" s="32">
        <f>VLOOKUP(B1597,'F03 inputs'!$AW$9:$AZ$3003,3)</f>
        <v>1.0590011595142393E-4</v>
      </c>
      <c r="G1597" s="32">
        <f>VLOOKUP(B1597,'F03 inputs'!$AW$9:$AZ$3003,4)</f>
        <v>1.2811763776598241E-4</v>
      </c>
      <c r="I1597" s="32">
        <f t="shared" si="144"/>
        <v>1.9592419023051397E-2</v>
      </c>
      <c r="J1597" s="32">
        <f t="shared" si="145"/>
        <v>7.7192419023051392E-2</v>
      </c>
      <c r="K1597" s="88">
        <f t="shared" si="146"/>
        <v>7.868208641170904E-2</v>
      </c>
      <c r="M1597" s="32">
        <f t="shared" si="147"/>
        <v>1.9789489164499168E-2</v>
      </c>
      <c r="N1597" s="32">
        <f t="shared" si="148"/>
        <v>7.738948916449917E-2</v>
      </c>
      <c r="O1597" s="43">
        <f t="shared" si="149"/>
        <v>7.8886772422784857E-2</v>
      </c>
      <c r="Q1597" s="78"/>
      <c r="R1597" s="75"/>
    </row>
    <row r="1598" spans="1:18" ht="12.6" customHeight="1">
      <c r="A1598" s="31">
        <v>40701</v>
      </c>
      <c r="B1598" s="64" t="s">
        <v>106</v>
      </c>
      <c r="C1598" s="90">
        <v>5.7599999999999998E-2</v>
      </c>
      <c r="D1598" s="44" t="str">
        <f>IF(MONTH(A1598)=MONTH(A1599),"-",VLOOKUP(A1598,'F03 inputs'!$AQ$8:$AV$3003,5))</f>
        <v>-</v>
      </c>
      <c r="E1598" s="44" t="str">
        <f>IF(MONTH(A1598)=MONTH(A1599),"-",VLOOKUP(A1598,'F03 inputs'!$AQ$8:$AV$3003,6))</f>
        <v>-</v>
      </c>
      <c r="F1598" s="32">
        <f>VLOOKUP(B1598,'F03 inputs'!$AW$9:$AZ$3003,3)</f>
        <v>1.0590011595142393E-4</v>
      </c>
      <c r="G1598" s="32">
        <f>VLOOKUP(B1598,'F03 inputs'!$AW$9:$AZ$3003,4)</f>
        <v>1.2811763776598241E-4</v>
      </c>
      <c r="I1598" s="32">
        <f t="shared" si="144"/>
        <v>1.9698319139002822E-2</v>
      </c>
      <c r="J1598" s="32">
        <f t="shared" si="145"/>
        <v>7.7298319139002813E-2</v>
      </c>
      <c r="K1598" s="88">
        <f t="shared" si="146"/>
        <v>7.8792076674431444E-2</v>
      </c>
      <c r="M1598" s="32">
        <f t="shared" si="147"/>
        <v>1.9917606802265151E-2</v>
      </c>
      <c r="N1598" s="32">
        <f t="shared" si="148"/>
        <v>7.7517606802265146E-2</v>
      </c>
      <c r="O1598" s="43">
        <f t="shared" si="149"/>
        <v>7.9019851643352901E-2</v>
      </c>
      <c r="Q1598" s="78"/>
      <c r="R1598" s="75"/>
    </row>
    <row r="1599" spans="1:18" ht="12.6" customHeight="1">
      <c r="A1599" s="31">
        <v>40702</v>
      </c>
      <c r="B1599" s="64" t="s">
        <v>106</v>
      </c>
      <c r="C1599" s="90">
        <v>5.7849999999999999E-2</v>
      </c>
      <c r="D1599" s="44" t="str">
        <f>IF(MONTH(A1599)=MONTH(A1600),"-",VLOOKUP(A1599,'F03 inputs'!$AQ$8:$AV$3003,5))</f>
        <v>-</v>
      </c>
      <c r="E1599" s="44" t="str">
        <f>IF(MONTH(A1599)=MONTH(A1600),"-",VLOOKUP(A1599,'F03 inputs'!$AQ$8:$AV$3003,6))</f>
        <v>-</v>
      </c>
      <c r="F1599" s="32">
        <f>VLOOKUP(B1599,'F03 inputs'!$AW$9:$AZ$3003,3)</f>
        <v>1.0590011595142393E-4</v>
      </c>
      <c r="G1599" s="32">
        <f>VLOOKUP(B1599,'F03 inputs'!$AW$9:$AZ$3003,4)</f>
        <v>1.2811763776598241E-4</v>
      </c>
      <c r="I1599" s="32">
        <f t="shared" si="144"/>
        <v>1.9804219254954247E-2</v>
      </c>
      <c r="J1599" s="32">
        <f t="shared" si="145"/>
        <v>7.7654219254954249E-2</v>
      </c>
      <c r="K1599" s="88">
        <f t="shared" si="146"/>
        <v>7.9161763696978138E-2</v>
      </c>
      <c r="M1599" s="32">
        <f t="shared" si="147"/>
        <v>2.0045724440031134E-2</v>
      </c>
      <c r="N1599" s="32">
        <f t="shared" si="148"/>
        <v>7.7895724440031136E-2</v>
      </c>
      <c r="O1599" s="43">
        <f t="shared" si="149"/>
        <v>7.9412660411540603E-2</v>
      </c>
      <c r="Q1599" s="78"/>
      <c r="R1599" s="75"/>
    </row>
    <row r="1600" spans="1:18" ht="12.6" customHeight="1">
      <c r="A1600" s="31">
        <v>40703</v>
      </c>
      <c r="B1600" s="64" t="s">
        <v>106</v>
      </c>
      <c r="C1600" s="90">
        <v>5.7249999999999995E-2</v>
      </c>
      <c r="D1600" s="44" t="str">
        <f>IF(MONTH(A1600)=MONTH(A1601),"-",VLOOKUP(A1600,'F03 inputs'!$AQ$8:$AV$3003,5))</f>
        <v>-</v>
      </c>
      <c r="E1600" s="44" t="str">
        <f>IF(MONTH(A1600)=MONTH(A1601),"-",VLOOKUP(A1600,'F03 inputs'!$AQ$8:$AV$3003,6))</f>
        <v>-</v>
      </c>
      <c r="F1600" s="32">
        <f>VLOOKUP(B1600,'F03 inputs'!$AW$9:$AZ$3003,3)</f>
        <v>1.0590011595142393E-4</v>
      </c>
      <c r="G1600" s="32">
        <f>VLOOKUP(B1600,'F03 inputs'!$AW$9:$AZ$3003,4)</f>
        <v>1.2811763776598241E-4</v>
      </c>
      <c r="I1600" s="32">
        <f t="shared" si="144"/>
        <v>1.9910119370905671E-2</v>
      </c>
      <c r="J1600" s="32">
        <f t="shared" si="145"/>
        <v>7.7160119370905667E-2</v>
      </c>
      <c r="K1600" s="88">
        <f t="shared" si="146"/>
        <v>7.8648540376238918E-2</v>
      </c>
      <c r="M1600" s="32">
        <f t="shared" si="147"/>
        <v>2.0173842077797117E-2</v>
      </c>
      <c r="N1600" s="32">
        <f t="shared" si="148"/>
        <v>7.7423842077797109E-2</v>
      </c>
      <c r="O1600" s="43">
        <f t="shared" si="149"/>
        <v>7.8922454908319173E-2</v>
      </c>
      <c r="Q1600" s="78"/>
      <c r="R1600" s="75"/>
    </row>
    <row r="1601" spans="1:18" ht="12.6" customHeight="1">
      <c r="A1601" s="31">
        <v>40704</v>
      </c>
      <c r="B1601" s="64" t="s">
        <v>106</v>
      </c>
      <c r="C1601" s="90">
        <v>5.7050000000000003E-2</v>
      </c>
      <c r="D1601" s="44" t="str">
        <f>IF(MONTH(A1601)=MONTH(A1602),"-",VLOOKUP(A1601,'F03 inputs'!$AQ$8:$AV$3003,5))</f>
        <v>-</v>
      </c>
      <c r="E1601" s="44" t="str">
        <f>IF(MONTH(A1601)=MONTH(A1602),"-",VLOOKUP(A1601,'F03 inputs'!$AQ$8:$AV$3003,6))</f>
        <v>-</v>
      </c>
      <c r="F1601" s="32">
        <f>VLOOKUP(B1601,'F03 inputs'!$AW$9:$AZ$3003,3)</f>
        <v>1.0590011595142393E-4</v>
      </c>
      <c r="G1601" s="32">
        <f>VLOOKUP(B1601,'F03 inputs'!$AW$9:$AZ$3003,4)</f>
        <v>1.2811763776598241E-4</v>
      </c>
      <c r="I1601" s="32">
        <f t="shared" si="144"/>
        <v>2.0016019486857096E-2</v>
      </c>
      <c r="J1601" s="32">
        <f t="shared" si="145"/>
        <v>7.7066019486857096E-2</v>
      </c>
      <c r="K1601" s="88">
        <f t="shared" si="146"/>
        <v>7.8550812326743991E-2</v>
      </c>
      <c r="M1601" s="32">
        <f t="shared" si="147"/>
        <v>2.03019597155631E-2</v>
      </c>
      <c r="N1601" s="32">
        <f t="shared" si="148"/>
        <v>7.7351959715563107E-2</v>
      </c>
      <c r="O1601" s="43">
        <f t="shared" si="149"/>
        <v>7.8847791133522804E-2</v>
      </c>
      <c r="Q1601" s="78"/>
      <c r="R1601" s="75"/>
    </row>
    <row r="1602" spans="1:18" ht="12.6" customHeight="1">
      <c r="A1602" s="31">
        <v>40708</v>
      </c>
      <c r="B1602" s="64" t="s">
        <v>106</v>
      </c>
      <c r="C1602" s="90">
        <v>5.7249999999999995E-2</v>
      </c>
      <c r="D1602" s="44" t="str">
        <f>IF(MONTH(A1602)=MONTH(A1603),"-",VLOOKUP(A1602,'F03 inputs'!$AQ$8:$AV$3003,5))</f>
        <v>-</v>
      </c>
      <c r="E1602" s="44" t="str">
        <f>IF(MONTH(A1602)=MONTH(A1603),"-",VLOOKUP(A1602,'F03 inputs'!$AQ$8:$AV$3003,6))</f>
        <v>-</v>
      </c>
      <c r="F1602" s="32">
        <f>VLOOKUP(B1602,'F03 inputs'!$AW$9:$AZ$3003,3)</f>
        <v>1.0590011595142393E-4</v>
      </c>
      <c r="G1602" s="32">
        <f>VLOOKUP(B1602,'F03 inputs'!$AW$9:$AZ$3003,4)</f>
        <v>1.2811763776598241E-4</v>
      </c>
      <c r="I1602" s="32">
        <f t="shared" si="144"/>
        <v>2.012191960280852E-2</v>
      </c>
      <c r="J1602" s="32">
        <f t="shared" si="145"/>
        <v>7.7371919602808509E-2</v>
      </c>
      <c r="K1602" s="88">
        <f t="shared" si="146"/>
        <v>7.886852308856418E-2</v>
      </c>
      <c r="M1602" s="32">
        <f t="shared" si="147"/>
        <v>2.0430077353329083E-2</v>
      </c>
      <c r="N1602" s="32">
        <f t="shared" si="148"/>
        <v>7.7680077353329074E-2</v>
      </c>
      <c r="O1602" s="43">
        <f t="shared" si="149"/>
        <v>7.9188625957733905E-2</v>
      </c>
      <c r="Q1602" s="78"/>
      <c r="R1602" s="75"/>
    </row>
    <row r="1603" spans="1:18" ht="12.6" customHeight="1">
      <c r="A1603" s="31">
        <v>40709</v>
      </c>
      <c r="B1603" s="64" t="s">
        <v>106</v>
      </c>
      <c r="C1603" s="90">
        <v>5.7300000000000004E-2</v>
      </c>
      <c r="D1603" s="44" t="str">
        <f>IF(MONTH(A1603)=MONTH(A1604),"-",VLOOKUP(A1603,'F03 inputs'!$AQ$8:$AV$3003,5))</f>
        <v>-</v>
      </c>
      <c r="E1603" s="44" t="str">
        <f>IF(MONTH(A1603)=MONTH(A1604),"-",VLOOKUP(A1603,'F03 inputs'!$AQ$8:$AV$3003,6))</f>
        <v>-</v>
      </c>
      <c r="F1603" s="32">
        <f>VLOOKUP(B1603,'F03 inputs'!$AW$9:$AZ$3003,3)</f>
        <v>1.0590011595142393E-4</v>
      </c>
      <c r="G1603" s="32">
        <f>VLOOKUP(B1603,'F03 inputs'!$AW$9:$AZ$3003,4)</f>
        <v>1.2811763776598241E-4</v>
      </c>
      <c r="I1603" s="32">
        <f t="shared" si="144"/>
        <v>2.0227819718759945E-2</v>
      </c>
      <c r="J1603" s="32">
        <f t="shared" si="145"/>
        <v>7.7527819718759952E-2</v>
      </c>
      <c r="K1603" s="88">
        <f t="shared" si="146"/>
        <v>7.9030460426346094E-2</v>
      </c>
      <c r="M1603" s="32">
        <f t="shared" si="147"/>
        <v>2.0558194991095066E-2</v>
      </c>
      <c r="N1603" s="32">
        <f t="shared" si="148"/>
        <v>7.7858194991095073E-2</v>
      </c>
      <c r="O1603" s="43">
        <f t="shared" si="149"/>
        <v>7.9373669622913035E-2</v>
      </c>
      <c r="Q1603" s="78"/>
      <c r="R1603" s="75"/>
    </row>
    <row r="1604" spans="1:18" ht="12.6" customHeight="1">
      <c r="A1604" s="31">
        <v>40710</v>
      </c>
      <c r="B1604" s="64" t="s">
        <v>106</v>
      </c>
      <c r="C1604" s="90">
        <v>5.6250000000000001E-2</v>
      </c>
      <c r="D1604" s="44" t="str">
        <f>IF(MONTH(A1604)=MONTH(A1605),"-",VLOOKUP(A1604,'F03 inputs'!$AQ$8:$AV$3003,5))</f>
        <v>-</v>
      </c>
      <c r="E1604" s="44" t="str">
        <f>IF(MONTH(A1604)=MONTH(A1605),"-",VLOOKUP(A1604,'F03 inputs'!$AQ$8:$AV$3003,6))</f>
        <v>-</v>
      </c>
      <c r="F1604" s="32">
        <f>VLOOKUP(B1604,'F03 inputs'!$AW$9:$AZ$3003,3)</f>
        <v>1.0590011595142393E-4</v>
      </c>
      <c r="G1604" s="32">
        <f>VLOOKUP(B1604,'F03 inputs'!$AW$9:$AZ$3003,4)</f>
        <v>1.2811763776598241E-4</v>
      </c>
      <c r="I1604" s="32">
        <f t="shared" si="144"/>
        <v>2.033371983471137E-2</v>
      </c>
      <c r="J1604" s="32">
        <f t="shared" si="145"/>
        <v>7.6583719834711378E-2</v>
      </c>
      <c r="K1604" s="88">
        <f t="shared" si="146"/>
        <v>7.8049986370641644E-2</v>
      </c>
      <c r="M1604" s="32">
        <f t="shared" si="147"/>
        <v>2.0686312628861048E-2</v>
      </c>
      <c r="N1604" s="32">
        <f t="shared" si="148"/>
        <v>7.6936312628861053E-2</v>
      </c>
      <c r="O1604" s="43">
        <f t="shared" si="149"/>
        <v>7.8416111679092459E-2</v>
      </c>
      <c r="Q1604" s="78"/>
      <c r="R1604" s="75"/>
    </row>
    <row r="1605" spans="1:18" ht="12.6" customHeight="1">
      <c r="A1605" s="31">
        <v>40711</v>
      </c>
      <c r="B1605" s="64" t="s">
        <v>106</v>
      </c>
      <c r="C1605" s="90">
        <v>5.6749999999999995E-2</v>
      </c>
      <c r="D1605" s="44" t="str">
        <f>IF(MONTH(A1605)=MONTH(A1606),"-",VLOOKUP(A1605,'F03 inputs'!$AQ$8:$AV$3003,5))</f>
        <v>-</v>
      </c>
      <c r="E1605" s="44" t="str">
        <f>IF(MONTH(A1605)=MONTH(A1606),"-",VLOOKUP(A1605,'F03 inputs'!$AQ$8:$AV$3003,6))</f>
        <v>-</v>
      </c>
      <c r="F1605" s="32">
        <f>VLOOKUP(B1605,'F03 inputs'!$AW$9:$AZ$3003,3)</f>
        <v>1.0590011595142393E-4</v>
      </c>
      <c r="G1605" s="32">
        <f>VLOOKUP(B1605,'F03 inputs'!$AW$9:$AZ$3003,4)</f>
        <v>1.2811763776598241E-4</v>
      </c>
      <c r="I1605" s="32">
        <f t="shared" si="144"/>
        <v>2.0439619950662794E-2</v>
      </c>
      <c r="J1605" s="32">
        <f t="shared" si="145"/>
        <v>7.7189619950662786E-2</v>
      </c>
      <c r="K1605" s="88">
        <f t="shared" si="146"/>
        <v>7.8679179307694858E-2</v>
      </c>
      <c r="M1605" s="32">
        <f t="shared" si="147"/>
        <v>2.0814430266627031E-2</v>
      </c>
      <c r="N1605" s="32">
        <f t="shared" si="148"/>
        <v>7.756443026662703E-2</v>
      </c>
      <c r="O1605" s="43">
        <f t="shared" si="149"/>
        <v>7.9068490477273601E-2</v>
      </c>
      <c r="Q1605" s="78"/>
      <c r="R1605" s="75"/>
    </row>
    <row r="1606" spans="1:18" ht="12.6" customHeight="1">
      <c r="A1606" s="31">
        <v>40714</v>
      </c>
      <c r="B1606" s="64" t="s">
        <v>106</v>
      </c>
      <c r="C1606" s="90">
        <v>5.6299999999999996E-2</v>
      </c>
      <c r="D1606" s="44" t="str">
        <f>IF(MONTH(A1606)=MONTH(A1607),"-",VLOOKUP(A1606,'F03 inputs'!$AQ$8:$AV$3003,5))</f>
        <v>-</v>
      </c>
      <c r="E1606" s="44" t="str">
        <f>IF(MONTH(A1606)=MONTH(A1607),"-",VLOOKUP(A1606,'F03 inputs'!$AQ$8:$AV$3003,6))</f>
        <v>-</v>
      </c>
      <c r="F1606" s="32">
        <f>VLOOKUP(B1606,'F03 inputs'!$AW$9:$AZ$3003,3)</f>
        <v>1.0590011595142393E-4</v>
      </c>
      <c r="G1606" s="32">
        <f>VLOOKUP(B1606,'F03 inputs'!$AW$9:$AZ$3003,4)</f>
        <v>1.2811763776598241E-4</v>
      </c>
      <c r="I1606" s="32">
        <f t="shared" ref="I1606:I1669" si="150">IF(D1606&lt;&gt;"-",D1606,I1605+F1606)</f>
        <v>2.0545520066614219E-2</v>
      </c>
      <c r="J1606" s="32">
        <f t="shared" ref="J1606:J1669" si="151">C1606+I1606</f>
        <v>7.6845520066614215E-2</v>
      </c>
      <c r="K1606" s="88">
        <f t="shared" ref="K1606:K1669" si="152">EFFECT(J1606,2)</f>
        <v>7.8321828555191431E-2</v>
      </c>
      <c r="M1606" s="32">
        <f t="shared" ref="M1606:M1669" si="153">IF(E1606&lt;&gt;"-",E1606,M1605+G1606)</f>
        <v>2.0942547904393014E-2</v>
      </c>
      <c r="N1606" s="32">
        <f t="shared" ref="N1606:N1669" si="154">C1606+M1606</f>
        <v>7.7242547904393014E-2</v>
      </c>
      <c r="O1606" s="43">
        <f t="shared" ref="O1606:O1669" si="155">EFFECT(N1606,2)</f>
        <v>7.8734150706083694E-2</v>
      </c>
      <c r="Q1606" s="78"/>
      <c r="R1606" s="75"/>
    </row>
    <row r="1607" spans="1:18" ht="12.6" customHeight="1">
      <c r="A1607" s="31">
        <v>40715</v>
      </c>
      <c r="B1607" s="64" t="s">
        <v>106</v>
      </c>
      <c r="C1607" s="90">
        <v>5.6600000000000004E-2</v>
      </c>
      <c r="D1607" s="44" t="str">
        <f>IF(MONTH(A1607)=MONTH(A1608),"-",VLOOKUP(A1607,'F03 inputs'!$AQ$8:$AV$3003,5))</f>
        <v>-</v>
      </c>
      <c r="E1607" s="44" t="str">
        <f>IF(MONTH(A1607)=MONTH(A1608),"-",VLOOKUP(A1607,'F03 inputs'!$AQ$8:$AV$3003,6))</f>
        <v>-</v>
      </c>
      <c r="F1607" s="32">
        <f>VLOOKUP(B1607,'F03 inputs'!$AW$9:$AZ$3003,3)</f>
        <v>1.0590011595142393E-4</v>
      </c>
      <c r="G1607" s="32">
        <f>VLOOKUP(B1607,'F03 inputs'!$AW$9:$AZ$3003,4)</f>
        <v>1.2811763776598241E-4</v>
      </c>
      <c r="I1607" s="32">
        <f t="shared" si="150"/>
        <v>2.0651420182565643E-2</v>
      </c>
      <c r="J1607" s="32">
        <f t="shared" si="151"/>
        <v>7.7251420182565644E-2</v>
      </c>
      <c r="K1607" s="88">
        <f t="shared" si="152"/>
        <v>7.8743365662621523E-2</v>
      </c>
      <c r="M1607" s="32">
        <f t="shared" si="153"/>
        <v>2.1070665542158997E-2</v>
      </c>
      <c r="N1607" s="32">
        <f t="shared" si="154"/>
        <v>7.7670665542158998E-2</v>
      </c>
      <c r="O1607" s="43">
        <f t="shared" si="155"/>
        <v>7.9178848613599584E-2</v>
      </c>
      <c r="Q1607" s="78"/>
      <c r="R1607" s="75"/>
    </row>
    <row r="1608" spans="1:18" ht="12.6" customHeight="1">
      <c r="A1608" s="31">
        <v>40716</v>
      </c>
      <c r="B1608" s="64" t="s">
        <v>106</v>
      </c>
      <c r="C1608" s="90">
        <v>5.6950000000000001E-2</v>
      </c>
      <c r="D1608" s="44" t="str">
        <f>IF(MONTH(A1608)=MONTH(A1609),"-",VLOOKUP(A1608,'F03 inputs'!$AQ$8:$AV$3003,5))</f>
        <v>-</v>
      </c>
      <c r="E1608" s="44" t="str">
        <f>IF(MONTH(A1608)=MONTH(A1609),"-",VLOOKUP(A1608,'F03 inputs'!$AQ$8:$AV$3003,6))</f>
        <v>-</v>
      </c>
      <c r="F1608" s="32">
        <f>VLOOKUP(B1608,'F03 inputs'!$AW$9:$AZ$3003,3)</f>
        <v>1.0590011595142393E-4</v>
      </c>
      <c r="G1608" s="32">
        <f>VLOOKUP(B1608,'F03 inputs'!$AW$9:$AZ$3003,4)</f>
        <v>1.2811763776598241E-4</v>
      </c>
      <c r="I1608" s="32">
        <f t="shared" si="150"/>
        <v>2.0757320298517068E-2</v>
      </c>
      <c r="J1608" s="32">
        <f t="shared" si="151"/>
        <v>7.7707320298517069E-2</v>
      </c>
      <c r="K1608" s="88">
        <f t="shared" si="152"/>
        <v>7.9216927205511212E-2</v>
      </c>
      <c r="M1608" s="32">
        <f t="shared" si="153"/>
        <v>2.119878317992498E-2</v>
      </c>
      <c r="N1608" s="32">
        <f t="shared" si="154"/>
        <v>7.8148783179924977E-2</v>
      </c>
      <c r="O1608" s="43">
        <f t="shared" si="155"/>
        <v>7.9675591258050682E-2</v>
      </c>
      <c r="Q1608" s="78"/>
      <c r="R1608" s="75"/>
    </row>
    <row r="1609" spans="1:18" ht="12.6" customHeight="1">
      <c r="A1609" s="31">
        <v>40717</v>
      </c>
      <c r="B1609" s="64" t="s">
        <v>106</v>
      </c>
      <c r="C1609" s="90">
        <v>5.6950000000000001E-2</v>
      </c>
      <c r="D1609" s="44" t="str">
        <f>IF(MONTH(A1609)=MONTH(A1610),"-",VLOOKUP(A1609,'F03 inputs'!$AQ$8:$AV$3003,5))</f>
        <v>-</v>
      </c>
      <c r="E1609" s="44" t="str">
        <f>IF(MONTH(A1609)=MONTH(A1610),"-",VLOOKUP(A1609,'F03 inputs'!$AQ$8:$AV$3003,6))</f>
        <v>-</v>
      </c>
      <c r="F1609" s="32">
        <f>VLOOKUP(B1609,'F03 inputs'!$AW$9:$AZ$3003,3)</f>
        <v>1.0590011595142393E-4</v>
      </c>
      <c r="G1609" s="32">
        <f>VLOOKUP(B1609,'F03 inputs'!$AW$9:$AZ$3003,4)</f>
        <v>1.2811763776598241E-4</v>
      </c>
      <c r="I1609" s="32">
        <f t="shared" si="150"/>
        <v>2.0863220414468493E-2</v>
      </c>
      <c r="J1609" s="32">
        <f t="shared" si="151"/>
        <v>7.781322041446849E-2</v>
      </c>
      <c r="K1609" s="88">
        <f t="shared" si="152"/>
        <v>7.9326944732285964E-2</v>
      </c>
      <c r="M1609" s="32">
        <f t="shared" si="153"/>
        <v>2.1326900817690963E-2</v>
      </c>
      <c r="N1609" s="32">
        <f t="shared" si="154"/>
        <v>7.8276900817690967E-2</v>
      </c>
      <c r="O1609" s="43">
        <f t="shared" si="155"/>
        <v>7.9808719118096505E-2</v>
      </c>
      <c r="Q1609" s="78"/>
      <c r="R1609" s="75"/>
    </row>
    <row r="1610" spans="1:18" ht="12.6" customHeight="1">
      <c r="A1610" s="31">
        <v>40718</v>
      </c>
      <c r="B1610" s="64" t="s">
        <v>106</v>
      </c>
      <c r="C1610" s="90">
        <v>5.6749999999999995E-2</v>
      </c>
      <c r="D1610" s="44" t="str">
        <f>IF(MONTH(A1610)=MONTH(A1611),"-",VLOOKUP(A1610,'F03 inputs'!$AQ$8:$AV$3003,5))</f>
        <v>-</v>
      </c>
      <c r="E1610" s="44" t="str">
        <f>IF(MONTH(A1610)=MONTH(A1611),"-",VLOOKUP(A1610,'F03 inputs'!$AQ$8:$AV$3003,6))</f>
        <v>-</v>
      </c>
      <c r="F1610" s="32">
        <f>VLOOKUP(B1610,'F03 inputs'!$AW$9:$AZ$3003,3)</f>
        <v>1.0590011595142393E-4</v>
      </c>
      <c r="G1610" s="32">
        <f>VLOOKUP(B1610,'F03 inputs'!$AW$9:$AZ$3003,4)</f>
        <v>1.2811763776598241E-4</v>
      </c>
      <c r="I1610" s="32">
        <f t="shared" si="150"/>
        <v>2.0969120530419917E-2</v>
      </c>
      <c r="J1610" s="32">
        <f t="shared" si="151"/>
        <v>7.7719120530419905E-2</v>
      </c>
      <c r="K1610" s="88">
        <f t="shared" si="152"/>
        <v>7.9229185954425407E-2</v>
      </c>
      <c r="M1610" s="32">
        <f t="shared" si="153"/>
        <v>2.1455018455456946E-2</v>
      </c>
      <c r="N1610" s="32">
        <f t="shared" si="154"/>
        <v>7.8205018455456937E-2</v>
      </c>
      <c r="O1610" s="43">
        <f t="shared" si="155"/>
        <v>7.9734024683361326E-2</v>
      </c>
      <c r="Q1610" s="78"/>
      <c r="R1610" s="75"/>
    </row>
    <row r="1611" spans="1:18" ht="12.6" customHeight="1">
      <c r="A1611" s="31">
        <v>40721</v>
      </c>
      <c r="B1611" s="64" t="s">
        <v>106</v>
      </c>
      <c r="C1611" s="90">
        <v>5.6449999999999993E-2</v>
      </c>
      <c r="D1611" s="44" t="str">
        <f>IF(MONTH(A1611)=MONTH(A1612),"-",VLOOKUP(A1611,'F03 inputs'!$AQ$8:$AV$3003,5))</f>
        <v>-</v>
      </c>
      <c r="E1611" s="44" t="str">
        <f>IF(MONTH(A1611)=MONTH(A1612),"-",VLOOKUP(A1611,'F03 inputs'!$AQ$8:$AV$3003,6))</f>
        <v>-</v>
      </c>
      <c r="F1611" s="32">
        <f>VLOOKUP(B1611,'F03 inputs'!$AW$9:$AZ$3003,3)</f>
        <v>1.0590011595142393E-4</v>
      </c>
      <c r="G1611" s="32">
        <f>VLOOKUP(B1611,'F03 inputs'!$AW$9:$AZ$3003,4)</f>
        <v>1.2811763776598241E-4</v>
      </c>
      <c r="I1611" s="32">
        <f t="shared" si="150"/>
        <v>2.1075020646371342E-2</v>
      </c>
      <c r="J1611" s="32">
        <f t="shared" si="151"/>
        <v>7.7525020646371332E-2</v>
      </c>
      <c r="K1611" s="88">
        <f t="shared" si="152"/>
        <v>7.9027552852926508E-2</v>
      </c>
      <c r="M1611" s="32">
        <f t="shared" si="153"/>
        <v>2.1583136093222929E-2</v>
      </c>
      <c r="N1611" s="32">
        <f t="shared" si="154"/>
        <v>7.8033136093222918E-2</v>
      </c>
      <c r="O1611" s="43">
        <f t="shared" si="155"/>
        <v>7.9555428675358808E-2</v>
      </c>
      <c r="Q1611" s="78"/>
      <c r="R1611" s="75"/>
    </row>
    <row r="1612" spans="1:18" ht="12.6" customHeight="1">
      <c r="A1612" s="31">
        <v>40722</v>
      </c>
      <c r="B1612" s="64" t="s">
        <v>106</v>
      </c>
      <c r="C1612" s="90">
        <v>5.7099999999999998E-2</v>
      </c>
      <c r="D1612" s="44" t="str">
        <f>IF(MONTH(A1612)=MONTH(A1613),"-",VLOOKUP(A1612,'F03 inputs'!$AQ$8:$AV$3003,5))</f>
        <v>-</v>
      </c>
      <c r="E1612" s="44" t="str">
        <f>IF(MONTH(A1612)=MONTH(A1613),"-",VLOOKUP(A1612,'F03 inputs'!$AQ$8:$AV$3003,6))</f>
        <v>-</v>
      </c>
      <c r="F1612" s="32">
        <f>VLOOKUP(B1612,'F03 inputs'!$AW$9:$AZ$3003,3)</f>
        <v>1.0590011595142393E-4</v>
      </c>
      <c r="G1612" s="32">
        <f>VLOOKUP(B1612,'F03 inputs'!$AW$9:$AZ$3003,4)</f>
        <v>1.2811763776598241E-4</v>
      </c>
      <c r="I1612" s="32">
        <f t="shared" si="150"/>
        <v>2.1180920762322766E-2</v>
      </c>
      <c r="J1612" s="32">
        <f t="shared" si="151"/>
        <v>7.8280920762322764E-2</v>
      </c>
      <c r="K1612" s="88">
        <f t="shared" si="152"/>
        <v>7.9812896401171951E-2</v>
      </c>
      <c r="M1612" s="32">
        <f t="shared" si="153"/>
        <v>2.1711253730988912E-2</v>
      </c>
      <c r="N1612" s="32">
        <f t="shared" si="154"/>
        <v>7.8811253730988906E-2</v>
      </c>
      <c r="O1612" s="43">
        <f t="shared" si="155"/>
        <v>8.0364057159651558E-2</v>
      </c>
      <c r="Q1612" s="78"/>
      <c r="R1612" s="75"/>
    </row>
    <row r="1613" spans="1:18" ht="12.6" customHeight="1">
      <c r="A1613" s="31">
        <v>40723</v>
      </c>
      <c r="B1613" s="64" t="s">
        <v>106</v>
      </c>
      <c r="C1613" s="90">
        <v>5.7849999999999999E-2</v>
      </c>
      <c r="D1613" s="44" t="str">
        <f>IF(MONTH(A1613)=MONTH(A1614),"-",VLOOKUP(A1613,'F03 inputs'!$AQ$8:$AV$3003,5))</f>
        <v>-</v>
      </c>
      <c r="E1613" s="44" t="str">
        <f>IF(MONTH(A1613)=MONTH(A1614),"-",VLOOKUP(A1613,'F03 inputs'!$AQ$8:$AV$3003,6))</f>
        <v>-</v>
      </c>
      <c r="F1613" s="32">
        <f>VLOOKUP(B1613,'F03 inputs'!$AW$9:$AZ$3003,3)</f>
        <v>1.0590011595142393E-4</v>
      </c>
      <c r="G1613" s="32">
        <f>VLOOKUP(B1613,'F03 inputs'!$AW$9:$AZ$3003,4)</f>
        <v>1.2811763776598241E-4</v>
      </c>
      <c r="I1613" s="32">
        <f t="shared" si="150"/>
        <v>2.1286820878274191E-2</v>
      </c>
      <c r="J1613" s="32">
        <f t="shared" si="151"/>
        <v>7.9136820878274186E-2</v>
      </c>
      <c r="K1613" s="88">
        <f t="shared" si="152"/>
        <v>8.0702479982954323E-2</v>
      </c>
      <c r="M1613" s="32">
        <f t="shared" si="153"/>
        <v>2.1839371368754894E-2</v>
      </c>
      <c r="N1613" s="32">
        <f t="shared" si="154"/>
        <v>7.9689371368754897E-2</v>
      </c>
      <c r="O1613" s="43">
        <f t="shared" si="155"/>
        <v>8.1276970346041866E-2</v>
      </c>
      <c r="Q1613" s="78"/>
      <c r="R1613" s="75"/>
    </row>
    <row r="1614" spans="1:18" ht="12.6" customHeight="1">
      <c r="A1614" s="31">
        <v>40724</v>
      </c>
      <c r="B1614" s="64" t="s">
        <v>106</v>
      </c>
      <c r="C1614" s="90">
        <v>5.7950000000000002E-2</v>
      </c>
      <c r="D1614" s="44">
        <f>IF(MONTH(A1614)=MONTH(A1615),"-",VLOOKUP(A1614,'F03 inputs'!$AQ$8:$AV$3003,5))</f>
        <v>2.1392720994225602E-2</v>
      </c>
      <c r="E1614" s="44">
        <f>IF(MONTH(A1614)=MONTH(A1615),"-",VLOOKUP(A1614,'F03 inputs'!$AQ$8:$AV$3003,6))</f>
        <v>2.1967489006520867E-2</v>
      </c>
      <c r="F1614" s="32">
        <f>VLOOKUP(B1614,'F03 inputs'!$AW$9:$AZ$3003,3)</f>
        <v>1.0590011595142393E-4</v>
      </c>
      <c r="G1614" s="32">
        <f>VLOOKUP(B1614,'F03 inputs'!$AW$9:$AZ$3003,4)</f>
        <v>1.2811763776598241E-4</v>
      </c>
      <c r="I1614" s="32">
        <f t="shared" si="150"/>
        <v>2.1392720994225602E-2</v>
      </c>
      <c r="J1614" s="32">
        <f t="shared" si="151"/>
        <v>7.9342720994225596E-2</v>
      </c>
      <c r="K1614" s="88">
        <f t="shared" si="152"/>
        <v>8.0916537837917524E-2</v>
      </c>
      <c r="M1614" s="32">
        <f t="shared" si="153"/>
        <v>2.1967489006520867E-2</v>
      </c>
      <c r="N1614" s="32">
        <f t="shared" si="154"/>
        <v>7.9917489006520875E-2</v>
      </c>
      <c r="O1614" s="43">
        <f t="shared" si="155"/>
        <v>8.1514190268797915E-2</v>
      </c>
      <c r="Q1614" s="78"/>
      <c r="R1614" s="75"/>
    </row>
    <row r="1615" spans="1:18" ht="12.6" customHeight="1">
      <c r="A1615" s="31">
        <v>40725</v>
      </c>
      <c r="B1615" s="64" t="s">
        <v>107</v>
      </c>
      <c r="C1615" s="90">
        <v>5.8600000000000006E-2</v>
      </c>
      <c r="D1615" s="44" t="str">
        <f>IF(MONTH(A1615)=MONTH(A1616),"-",VLOOKUP(A1615,'F03 inputs'!$AQ$8:$AV$3003,5))</f>
        <v>-</v>
      </c>
      <c r="E1615" s="44" t="str">
        <f>IF(MONTH(A1615)=MONTH(A1616),"-",VLOOKUP(A1615,'F03 inputs'!$AQ$8:$AV$3003,6))</f>
        <v>-</v>
      </c>
      <c r="F1615" s="32">
        <f>VLOOKUP(B1615,'F03 inputs'!$AW$9:$AZ$3003,3)</f>
        <v>-9.9729982122143984E-6</v>
      </c>
      <c r="G1615" s="32">
        <f>VLOOKUP(B1615,'F03 inputs'!$AW$9:$AZ$3003,4)</f>
        <v>-9.4443425624930744E-6</v>
      </c>
      <c r="I1615" s="32">
        <f t="shared" si="150"/>
        <v>2.1382747996013387E-2</v>
      </c>
      <c r="J1615" s="32">
        <f t="shared" si="151"/>
        <v>7.998274799601339E-2</v>
      </c>
      <c r="K1615" s="88">
        <f t="shared" si="152"/>
        <v>8.1582057990261747E-2</v>
      </c>
      <c r="M1615" s="32">
        <f t="shared" si="153"/>
        <v>2.1958044663958374E-2</v>
      </c>
      <c r="N1615" s="32">
        <f t="shared" si="154"/>
        <v>8.0558044663958384E-2</v>
      </c>
      <c r="O1615" s="43">
        <f t="shared" si="155"/>
        <v>8.2180444303978195E-2</v>
      </c>
      <c r="Q1615" s="78"/>
      <c r="R1615" s="75"/>
    </row>
    <row r="1616" spans="1:18" ht="12.6" customHeight="1">
      <c r="A1616" s="31">
        <v>40728</v>
      </c>
      <c r="B1616" s="64" t="s">
        <v>107</v>
      </c>
      <c r="C1616" s="90">
        <v>5.8149999999999993E-2</v>
      </c>
      <c r="D1616" s="44" t="str">
        <f>IF(MONTH(A1616)=MONTH(A1617),"-",VLOOKUP(A1616,'F03 inputs'!$AQ$8:$AV$3003,5))</f>
        <v>-</v>
      </c>
      <c r="E1616" s="44" t="str">
        <f>IF(MONTH(A1616)=MONTH(A1617),"-",VLOOKUP(A1616,'F03 inputs'!$AQ$8:$AV$3003,6))</f>
        <v>-</v>
      </c>
      <c r="F1616" s="32">
        <f>VLOOKUP(B1616,'F03 inputs'!$AW$9:$AZ$3003,3)</f>
        <v>-9.9729982122143984E-6</v>
      </c>
      <c r="G1616" s="32">
        <f>VLOOKUP(B1616,'F03 inputs'!$AW$9:$AZ$3003,4)</f>
        <v>-9.4443425624930744E-6</v>
      </c>
      <c r="I1616" s="32">
        <f t="shared" si="150"/>
        <v>2.1372774997801172E-2</v>
      </c>
      <c r="J1616" s="32">
        <f t="shared" si="151"/>
        <v>7.9522774997801166E-2</v>
      </c>
      <c r="K1616" s="88">
        <f t="shared" si="152"/>
        <v>8.11037429336392E-2</v>
      </c>
      <c r="M1616" s="32">
        <f t="shared" si="153"/>
        <v>2.1948600321395881E-2</v>
      </c>
      <c r="N1616" s="32">
        <f t="shared" si="154"/>
        <v>8.0098600321395874E-2</v>
      </c>
      <c r="O1616" s="43">
        <f t="shared" si="155"/>
        <v>8.1702546764757411E-2</v>
      </c>
      <c r="Q1616" s="78"/>
      <c r="R1616" s="75"/>
    </row>
    <row r="1617" spans="1:18" ht="12.6" customHeight="1">
      <c r="A1617" s="31">
        <v>40729</v>
      </c>
      <c r="B1617" s="64" t="s">
        <v>107</v>
      </c>
      <c r="C1617" s="90">
        <v>5.8200000000000002E-2</v>
      </c>
      <c r="D1617" s="44" t="str">
        <f>IF(MONTH(A1617)=MONTH(A1618),"-",VLOOKUP(A1617,'F03 inputs'!$AQ$8:$AV$3003,5))</f>
        <v>-</v>
      </c>
      <c r="E1617" s="44" t="str">
        <f>IF(MONTH(A1617)=MONTH(A1618),"-",VLOOKUP(A1617,'F03 inputs'!$AQ$8:$AV$3003,6))</f>
        <v>-</v>
      </c>
      <c r="F1617" s="32">
        <f>VLOOKUP(B1617,'F03 inputs'!$AW$9:$AZ$3003,3)</f>
        <v>-9.9729982122143984E-6</v>
      </c>
      <c r="G1617" s="32">
        <f>VLOOKUP(B1617,'F03 inputs'!$AW$9:$AZ$3003,4)</f>
        <v>-9.4443425624930744E-6</v>
      </c>
      <c r="I1617" s="32">
        <f t="shared" si="150"/>
        <v>2.1362801999588957E-2</v>
      </c>
      <c r="J1617" s="32">
        <f t="shared" si="151"/>
        <v>7.9562801999588956E-2</v>
      </c>
      <c r="K1617" s="88">
        <f t="shared" si="152"/>
        <v>8.1145361865095467E-2</v>
      </c>
      <c r="M1617" s="32">
        <f t="shared" si="153"/>
        <v>2.1939155978833388E-2</v>
      </c>
      <c r="N1617" s="32">
        <f t="shared" si="154"/>
        <v>8.0139155978833393E-2</v>
      </c>
      <c r="O1617" s="43">
        <f t="shared" si="155"/>
        <v>8.1744727059083422E-2</v>
      </c>
      <c r="Q1617" s="78"/>
      <c r="R1617" s="75"/>
    </row>
    <row r="1618" spans="1:18" ht="12.6" customHeight="1">
      <c r="A1618" s="31">
        <v>40730</v>
      </c>
      <c r="B1618" s="64" t="s">
        <v>107</v>
      </c>
      <c r="C1618" s="90">
        <v>5.8149999999999993E-2</v>
      </c>
      <c r="D1618" s="44" t="str">
        <f>IF(MONTH(A1618)=MONTH(A1619),"-",VLOOKUP(A1618,'F03 inputs'!$AQ$8:$AV$3003,5))</f>
        <v>-</v>
      </c>
      <c r="E1618" s="44" t="str">
        <f>IF(MONTH(A1618)=MONTH(A1619),"-",VLOOKUP(A1618,'F03 inputs'!$AQ$8:$AV$3003,6))</f>
        <v>-</v>
      </c>
      <c r="F1618" s="32">
        <f>VLOOKUP(B1618,'F03 inputs'!$AW$9:$AZ$3003,3)</f>
        <v>-9.9729982122143984E-6</v>
      </c>
      <c r="G1618" s="32">
        <f>VLOOKUP(B1618,'F03 inputs'!$AW$9:$AZ$3003,4)</f>
        <v>-9.4443425624930744E-6</v>
      </c>
      <c r="I1618" s="32">
        <f t="shared" si="150"/>
        <v>2.1352829001376743E-2</v>
      </c>
      <c r="J1618" s="32">
        <f t="shared" si="151"/>
        <v>7.9502829001376729E-2</v>
      </c>
      <c r="K1618" s="88">
        <f t="shared" si="152"/>
        <v>8.1083003956182065E-2</v>
      </c>
      <c r="M1618" s="32">
        <f t="shared" si="153"/>
        <v>2.1929711636270895E-2</v>
      </c>
      <c r="N1618" s="32">
        <f t="shared" si="154"/>
        <v>8.0079711636270895E-2</v>
      </c>
      <c r="O1618" s="43">
        <f t="shared" si="155"/>
        <v>8.1682901690207865E-2</v>
      </c>
      <c r="Q1618" s="78"/>
      <c r="R1618" s="75"/>
    </row>
    <row r="1619" spans="1:18" ht="12.6" customHeight="1">
      <c r="A1619" s="31">
        <v>40731</v>
      </c>
      <c r="B1619" s="64" t="s">
        <v>107</v>
      </c>
      <c r="C1619" s="90">
        <v>5.8100000000000006E-2</v>
      </c>
      <c r="D1619" s="44" t="str">
        <f>IF(MONTH(A1619)=MONTH(A1620),"-",VLOOKUP(A1619,'F03 inputs'!$AQ$8:$AV$3003,5))</f>
        <v>-</v>
      </c>
      <c r="E1619" s="44" t="str">
        <f>IF(MONTH(A1619)=MONTH(A1620),"-",VLOOKUP(A1619,'F03 inputs'!$AQ$8:$AV$3003,6))</f>
        <v>-</v>
      </c>
      <c r="F1619" s="32">
        <f>VLOOKUP(B1619,'F03 inputs'!$AW$9:$AZ$3003,3)</f>
        <v>-9.9729982122143984E-6</v>
      </c>
      <c r="G1619" s="32">
        <f>VLOOKUP(B1619,'F03 inputs'!$AW$9:$AZ$3003,4)</f>
        <v>-9.4443425624930744E-6</v>
      </c>
      <c r="I1619" s="32">
        <f t="shared" si="150"/>
        <v>2.1342856003164528E-2</v>
      </c>
      <c r="J1619" s="32">
        <f t="shared" si="151"/>
        <v>7.944285600316453E-2</v>
      </c>
      <c r="K1619" s="88">
        <f t="shared" si="152"/>
        <v>8.1020647845649441E-2</v>
      </c>
      <c r="M1619" s="32">
        <f t="shared" si="153"/>
        <v>2.1920267293708402E-2</v>
      </c>
      <c r="N1619" s="32">
        <f t="shared" si="154"/>
        <v>8.0020267293708411E-2</v>
      </c>
      <c r="O1619" s="43">
        <f t="shared" si="155"/>
        <v>8.1621078088147447E-2</v>
      </c>
      <c r="Q1619" s="78"/>
      <c r="R1619" s="75"/>
    </row>
    <row r="1620" spans="1:18" ht="12.6" customHeight="1">
      <c r="A1620" s="31">
        <v>40732</v>
      </c>
      <c r="B1620" s="64" t="s">
        <v>107</v>
      </c>
      <c r="C1620" s="90">
        <v>5.8449999999999995E-2</v>
      </c>
      <c r="D1620" s="44" t="str">
        <f>IF(MONTH(A1620)=MONTH(A1621),"-",VLOOKUP(A1620,'F03 inputs'!$AQ$8:$AV$3003,5))</f>
        <v>-</v>
      </c>
      <c r="E1620" s="44" t="str">
        <f>IF(MONTH(A1620)=MONTH(A1621),"-",VLOOKUP(A1620,'F03 inputs'!$AQ$8:$AV$3003,6))</f>
        <v>-</v>
      </c>
      <c r="F1620" s="32">
        <f>VLOOKUP(B1620,'F03 inputs'!$AW$9:$AZ$3003,3)</f>
        <v>-9.9729982122143984E-6</v>
      </c>
      <c r="G1620" s="32">
        <f>VLOOKUP(B1620,'F03 inputs'!$AW$9:$AZ$3003,4)</f>
        <v>-9.4443425624930744E-6</v>
      </c>
      <c r="I1620" s="32">
        <f t="shared" si="150"/>
        <v>2.1332883004952313E-2</v>
      </c>
      <c r="J1620" s="32">
        <f t="shared" si="151"/>
        <v>7.9782883004952315E-2</v>
      </c>
      <c r="K1620" s="88">
        <f t="shared" si="152"/>
        <v>8.1374210110098044E-2</v>
      </c>
      <c r="M1620" s="32">
        <f t="shared" si="153"/>
        <v>2.1910822951145908E-2</v>
      </c>
      <c r="N1620" s="32">
        <f t="shared" si="154"/>
        <v>8.036082295114591E-2</v>
      </c>
      <c r="O1620" s="43">
        <f t="shared" si="155"/>
        <v>8.1975288417492465E-2</v>
      </c>
      <c r="Q1620" s="78"/>
      <c r="R1620" s="75"/>
    </row>
    <row r="1621" spans="1:18" ht="12.6" customHeight="1">
      <c r="A1621" s="31">
        <v>40735</v>
      </c>
      <c r="B1621" s="64" t="s">
        <v>107</v>
      </c>
      <c r="C1621" s="90">
        <v>5.74E-2</v>
      </c>
      <c r="D1621" s="44" t="str">
        <f>IF(MONTH(A1621)=MONTH(A1622),"-",VLOOKUP(A1621,'F03 inputs'!$AQ$8:$AV$3003,5))</f>
        <v>-</v>
      </c>
      <c r="E1621" s="44" t="str">
        <f>IF(MONTH(A1621)=MONTH(A1622),"-",VLOOKUP(A1621,'F03 inputs'!$AQ$8:$AV$3003,6))</f>
        <v>-</v>
      </c>
      <c r="F1621" s="32">
        <f>VLOOKUP(B1621,'F03 inputs'!$AW$9:$AZ$3003,3)</f>
        <v>-9.9729982122143984E-6</v>
      </c>
      <c r="G1621" s="32">
        <f>VLOOKUP(B1621,'F03 inputs'!$AW$9:$AZ$3003,4)</f>
        <v>-9.4443425624930744E-6</v>
      </c>
      <c r="I1621" s="32">
        <f t="shared" si="150"/>
        <v>2.1322910006740099E-2</v>
      </c>
      <c r="J1621" s="32">
        <f t="shared" si="151"/>
        <v>7.8722910006740102E-2</v>
      </c>
      <c r="K1621" s="88">
        <f t="shared" si="152"/>
        <v>8.0272234146722576E-2</v>
      </c>
      <c r="M1621" s="32">
        <f t="shared" si="153"/>
        <v>2.1901378608583415E-2</v>
      </c>
      <c r="N1621" s="32">
        <f t="shared" si="154"/>
        <v>7.9301378608583412E-2</v>
      </c>
      <c r="O1621" s="43">
        <f t="shared" si="155"/>
        <v>8.0873555770888617E-2</v>
      </c>
      <c r="Q1621" s="78"/>
      <c r="R1621" s="75"/>
    </row>
    <row r="1622" spans="1:18" ht="12.6" customHeight="1">
      <c r="A1622" s="31">
        <v>40736</v>
      </c>
      <c r="B1622" s="64" t="s">
        <v>107</v>
      </c>
      <c r="C1622" s="90">
        <v>5.5999999999999994E-2</v>
      </c>
      <c r="D1622" s="44" t="str">
        <f>IF(MONTH(A1622)=MONTH(A1623),"-",VLOOKUP(A1622,'F03 inputs'!$AQ$8:$AV$3003,5))</f>
        <v>-</v>
      </c>
      <c r="E1622" s="44" t="str">
        <f>IF(MONTH(A1622)=MONTH(A1623),"-",VLOOKUP(A1622,'F03 inputs'!$AQ$8:$AV$3003,6))</f>
        <v>-</v>
      </c>
      <c r="F1622" s="32">
        <f>VLOOKUP(B1622,'F03 inputs'!$AW$9:$AZ$3003,3)</f>
        <v>-9.9729982122143984E-6</v>
      </c>
      <c r="G1622" s="32">
        <f>VLOOKUP(B1622,'F03 inputs'!$AW$9:$AZ$3003,4)</f>
        <v>-9.4443425624930744E-6</v>
      </c>
      <c r="I1622" s="32">
        <f t="shared" si="150"/>
        <v>2.1312937008527884E-2</v>
      </c>
      <c r="J1622" s="32">
        <f t="shared" si="151"/>
        <v>7.7312937008527871E-2</v>
      </c>
      <c r="K1622" s="88">
        <f t="shared" si="152"/>
        <v>7.8807259565748744E-2</v>
      </c>
      <c r="M1622" s="32">
        <f t="shared" si="153"/>
        <v>2.1891934266020922E-2</v>
      </c>
      <c r="N1622" s="32">
        <f t="shared" si="154"/>
        <v>7.7891934266020924E-2</v>
      </c>
      <c r="O1622" s="43">
        <f t="shared" si="155"/>
        <v>7.9408722621946648E-2</v>
      </c>
      <c r="Q1622" s="78"/>
      <c r="R1622" s="75"/>
    </row>
    <row r="1623" spans="1:18" ht="12.6" customHeight="1">
      <c r="A1623" s="31">
        <v>40737</v>
      </c>
      <c r="B1623" s="64" t="s">
        <v>107</v>
      </c>
      <c r="C1623" s="90">
        <v>5.6150000000000005E-2</v>
      </c>
      <c r="D1623" s="44" t="str">
        <f>IF(MONTH(A1623)=MONTH(A1624),"-",VLOOKUP(A1623,'F03 inputs'!$AQ$8:$AV$3003,5))</f>
        <v>-</v>
      </c>
      <c r="E1623" s="44" t="str">
        <f>IF(MONTH(A1623)=MONTH(A1624),"-",VLOOKUP(A1623,'F03 inputs'!$AQ$8:$AV$3003,6))</f>
        <v>-</v>
      </c>
      <c r="F1623" s="32">
        <f>VLOOKUP(B1623,'F03 inputs'!$AW$9:$AZ$3003,3)</f>
        <v>-9.9729982122143984E-6</v>
      </c>
      <c r="G1623" s="32">
        <f>VLOOKUP(B1623,'F03 inputs'!$AW$9:$AZ$3003,4)</f>
        <v>-9.4443425624930744E-6</v>
      </c>
      <c r="I1623" s="32">
        <f t="shared" si="150"/>
        <v>2.1302964010315669E-2</v>
      </c>
      <c r="J1623" s="32">
        <f t="shared" si="151"/>
        <v>7.7452964010315678E-2</v>
      </c>
      <c r="K1623" s="88">
        <f t="shared" si="152"/>
        <v>7.8952704418811415E-2</v>
      </c>
      <c r="M1623" s="32">
        <f t="shared" si="153"/>
        <v>2.1882489923458429E-2</v>
      </c>
      <c r="N1623" s="32">
        <f t="shared" si="154"/>
        <v>7.8032489923458431E-2</v>
      </c>
      <c r="O1623" s="43">
        <f t="shared" si="155"/>
        <v>7.9554757294372225E-2</v>
      </c>
      <c r="Q1623" s="78"/>
      <c r="R1623" s="75"/>
    </row>
    <row r="1624" spans="1:18" ht="12.6" customHeight="1">
      <c r="A1624" s="31">
        <v>40738</v>
      </c>
      <c r="B1624" s="64" t="s">
        <v>107</v>
      </c>
      <c r="C1624" s="90">
        <v>5.57E-2</v>
      </c>
      <c r="D1624" s="44" t="str">
        <f>IF(MONTH(A1624)=MONTH(A1625),"-",VLOOKUP(A1624,'F03 inputs'!$AQ$8:$AV$3003,5))</f>
        <v>-</v>
      </c>
      <c r="E1624" s="44" t="str">
        <f>IF(MONTH(A1624)=MONTH(A1625),"-",VLOOKUP(A1624,'F03 inputs'!$AQ$8:$AV$3003,6))</f>
        <v>-</v>
      </c>
      <c r="F1624" s="32">
        <f>VLOOKUP(B1624,'F03 inputs'!$AW$9:$AZ$3003,3)</f>
        <v>-9.9729982122143984E-6</v>
      </c>
      <c r="G1624" s="32">
        <f>VLOOKUP(B1624,'F03 inputs'!$AW$9:$AZ$3003,4)</f>
        <v>-9.4443425624930744E-6</v>
      </c>
      <c r="I1624" s="32">
        <f t="shared" si="150"/>
        <v>2.1292991012103454E-2</v>
      </c>
      <c r="J1624" s="32">
        <f t="shared" si="151"/>
        <v>7.6992991012103454E-2</v>
      </c>
      <c r="K1624" s="88">
        <f t="shared" si="152"/>
        <v>7.8474971178351227E-2</v>
      </c>
      <c r="M1624" s="32">
        <f t="shared" si="153"/>
        <v>2.1873045580895936E-2</v>
      </c>
      <c r="N1624" s="32">
        <f t="shared" si="154"/>
        <v>7.7573045580895936E-2</v>
      </c>
      <c r="O1624" s="43">
        <f t="shared" si="155"/>
        <v>7.9077439931070082E-2</v>
      </c>
      <c r="Q1624" s="78"/>
      <c r="R1624" s="75"/>
    </row>
    <row r="1625" spans="1:18" ht="12.6" customHeight="1">
      <c r="A1625" s="31">
        <v>40739</v>
      </c>
      <c r="B1625" s="64" t="s">
        <v>107</v>
      </c>
      <c r="C1625" s="90">
        <v>5.5549999999999995E-2</v>
      </c>
      <c r="D1625" s="44" t="str">
        <f>IF(MONTH(A1625)=MONTH(A1626),"-",VLOOKUP(A1625,'F03 inputs'!$AQ$8:$AV$3003,5))</f>
        <v>-</v>
      </c>
      <c r="E1625" s="44" t="str">
        <f>IF(MONTH(A1625)=MONTH(A1626),"-",VLOOKUP(A1625,'F03 inputs'!$AQ$8:$AV$3003,6))</f>
        <v>-</v>
      </c>
      <c r="F1625" s="32">
        <f>VLOOKUP(B1625,'F03 inputs'!$AW$9:$AZ$3003,3)</f>
        <v>-9.9729982122143984E-6</v>
      </c>
      <c r="G1625" s="32">
        <f>VLOOKUP(B1625,'F03 inputs'!$AW$9:$AZ$3003,4)</f>
        <v>-9.4443425624930744E-6</v>
      </c>
      <c r="I1625" s="32">
        <f t="shared" si="150"/>
        <v>2.128301801389124E-2</v>
      </c>
      <c r="J1625" s="32">
        <f t="shared" si="151"/>
        <v>7.6833018013891238E-2</v>
      </c>
      <c r="K1625" s="88">
        <f t="shared" si="152"/>
        <v>7.8308846178172242E-2</v>
      </c>
      <c r="M1625" s="32">
        <f t="shared" si="153"/>
        <v>2.1863601238333443E-2</v>
      </c>
      <c r="N1625" s="32">
        <f t="shared" si="154"/>
        <v>7.7413601238333435E-2</v>
      </c>
      <c r="O1625" s="43">
        <f t="shared" si="155"/>
        <v>7.8911817652505212E-2</v>
      </c>
      <c r="Q1625" s="78"/>
      <c r="R1625" s="75"/>
    </row>
    <row r="1626" spans="1:18" ht="12.6" customHeight="1">
      <c r="A1626" s="31">
        <v>40742</v>
      </c>
      <c r="B1626" s="64" t="s">
        <v>107</v>
      </c>
      <c r="C1626" s="90">
        <v>5.5449999999999999E-2</v>
      </c>
      <c r="D1626" s="44" t="str">
        <f>IF(MONTH(A1626)=MONTH(A1627),"-",VLOOKUP(A1626,'F03 inputs'!$AQ$8:$AV$3003,5))</f>
        <v>-</v>
      </c>
      <c r="E1626" s="44" t="str">
        <f>IF(MONTH(A1626)=MONTH(A1627),"-",VLOOKUP(A1626,'F03 inputs'!$AQ$8:$AV$3003,6))</f>
        <v>-</v>
      </c>
      <c r="F1626" s="32">
        <f>VLOOKUP(B1626,'F03 inputs'!$AW$9:$AZ$3003,3)</f>
        <v>-9.9729982122143984E-6</v>
      </c>
      <c r="G1626" s="32">
        <f>VLOOKUP(B1626,'F03 inputs'!$AW$9:$AZ$3003,4)</f>
        <v>-9.4443425624930744E-6</v>
      </c>
      <c r="I1626" s="32">
        <f t="shared" si="150"/>
        <v>2.1273045015679025E-2</v>
      </c>
      <c r="J1626" s="32">
        <f t="shared" si="151"/>
        <v>7.6723045015679031E-2</v>
      </c>
      <c r="K1626" s="88">
        <f t="shared" si="152"/>
        <v>7.8194651424798645E-2</v>
      </c>
      <c r="M1626" s="32">
        <f t="shared" si="153"/>
        <v>2.185415689577095E-2</v>
      </c>
      <c r="N1626" s="32">
        <f t="shared" si="154"/>
        <v>7.7304156895770942E-2</v>
      </c>
      <c r="O1626" s="43">
        <f t="shared" si="155"/>
        <v>7.8798140064112454E-2</v>
      </c>
      <c r="Q1626" s="78"/>
      <c r="R1626" s="75"/>
    </row>
    <row r="1627" spans="1:18" ht="12.6" customHeight="1">
      <c r="A1627" s="31">
        <v>40743</v>
      </c>
      <c r="B1627" s="64" t="s">
        <v>107</v>
      </c>
      <c r="C1627" s="90">
        <v>5.5449999999999999E-2</v>
      </c>
      <c r="D1627" s="44" t="str">
        <f>IF(MONTH(A1627)=MONTH(A1628),"-",VLOOKUP(A1627,'F03 inputs'!$AQ$8:$AV$3003,5))</f>
        <v>-</v>
      </c>
      <c r="E1627" s="44" t="str">
        <f>IF(MONTH(A1627)=MONTH(A1628),"-",VLOOKUP(A1627,'F03 inputs'!$AQ$8:$AV$3003,6))</f>
        <v>-</v>
      </c>
      <c r="F1627" s="32">
        <f>VLOOKUP(B1627,'F03 inputs'!$AW$9:$AZ$3003,3)</f>
        <v>-9.9729982122143984E-6</v>
      </c>
      <c r="G1627" s="32">
        <f>VLOOKUP(B1627,'F03 inputs'!$AW$9:$AZ$3003,4)</f>
        <v>-9.4443425624930744E-6</v>
      </c>
      <c r="I1627" s="32">
        <f t="shared" si="150"/>
        <v>2.126307201746681E-2</v>
      </c>
      <c r="J1627" s="32">
        <f t="shared" si="151"/>
        <v>7.6713072017466813E-2</v>
      </c>
      <c r="K1627" s="88">
        <f t="shared" si="152"/>
        <v>7.818429587205622E-2</v>
      </c>
      <c r="M1627" s="32">
        <f t="shared" si="153"/>
        <v>2.1844712553208457E-2</v>
      </c>
      <c r="N1627" s="32">
        <f t="shared" si="154"/>
        <v>7.7294712553208453E-2</v>
      </c>
      <c r="O1627" s="43">
        <f t="shared" si="155"/>
        <v>7.8788330700379383E-2</v>
      </c>
      <c r="Q1627" s="78"/>
      <c r="R1627" s="75"/>
    </row>
    <row r="1628" spans="1:18" ht="12.6" customHeight="1">
      <c r="A1628" s="31">
        <v>40744</v>
      </c>
      <c r="B1628" s="64" t="s">
        <v>107</v>
      </c>
      <c r="C1628" s="90">
        <v>5.62E-2</v>
      </c>
      <c r="D1628" s="44" t="str">
        <f>IF(MONTH(A1628)=MONTH(A1629),"-",VLOOKUP(A1628,'F03 inputs'!$AQ$8:$AV$3003,5))</f>
        <v>-</v>
      </c>
      <c r="E1628" s="44" t="str">
        <f>IF(MONTH(A1628)=MONTH(A1629),"-",VLOOKUP(A1628,'F03 inputs'!$AQ$8:$AV$3003,6))</f>
        <v>-</v>
      </c>
      <c r="F1628" s="32">
        <f>VLOOKUP(B1628,'F03 inputs'!$AW$9:$AZ$3003,3)</f>
        <v>-9.9729982122143984E-6</v>
      </c>
      <c r="G1628" s="32">
        <f>VLOOKUP(B1628,'F03 inputs'!$AW$9:$AZ$3003,4)</f>
        <v>-9.4443425624930744E-6</v>
      </c>
      <c r="I1628" s="32">
        <f t="shared" si="150"/>
        <v>2.1253099019254595E-2</v>
      </c>
      <c r="J1628" s="32">
        <f t="shared" si="151"/>
        <v>7.7453099019254595E-2</v>
      </c>
      <c r="K1628" s="88">
        <f t="shared" si="152"/>
        <v>7.8952844656176469E-2</v>
      </c>
      <c r="M1628" s="32">
        <f t="shared" si="153"/>
        <v>2.1835268210645964E-2</v>
      </c>
      <c r="N1628" s="32">
        <f t="shared" si="154"/>
        <v>7.8035268210645964E-2</v>
      </c>
      <c r="O1628" s="43">
        <f t="shared" si="155"/>
        <v>7.9557643981822856E-2</v>
      </c>
      <c r="Q1628" s="78"/>
      <c r="R1628" s="75"/>
    </row>
    <row r="1629" spans="1:18" ht="12.6" customHeight="1">
      <c r="A1629" s="31">
        <v>40745</v>
      </c>
      <c r="B1629" s="64" t="s">
        <v>107</v>
      </c>
      <c r="C1629" s="90">
        <v>5.5999999999999994E-2</v>
      </c>
      <c r="D1629" s="44" t="str">
        <f>IF(MONTH(A1629)=MONTH(A1630),"-",VLOOKUP(A1629,'F03 inputs'!$AQ$8:$AV$3003,5))</f>
        <v>-</v>
      </c>
      <c r="E1629" s="44" t="str">
        <f>IF(MONTH(A1629)=MONTH(A1630),"-",VLOOKUP(A1629,'F03 inputs'!$AQ$8:$AV$3003,6))</f>
        <v>-</v>
      </c>
      <c r="F1629" s="32">
        <f>VLOOKUP(B1629,'F03 inputs'!$AW$9:$AZ$3003,3)</f>
        <v>-9.9729982122143984E-6</v>
      </c>
      <c r="G1629" s="32">
        <f>VLOOKUP(B1629,'F03 inputs'!$AW$9:$AZ$3003,4)</f>
        <v>-9.4443425624930744E-6</v>
      </c>
      <c r="I1629" s="32">
        <f t="shared" si="150"/>
        <v>2.1243126021042381E-2</v>
      </c>
      <c r="J1629" s="32">
        <f t="shared" si="151"/>
        <v>7.7243126021042371E-2</v>
      </c>
      <c r="K1629" s="88">
        <f t="shared" si="152"/>
        <v>7.8734751150417948E-2</v>
      </c>
      <c r="M1629" s="32">
        <f t="shared" si="153"/>
        <v>2.1825823868083471E-2</v>
      </c>
      <c r="N1629" s="32">
        <f t="shared" si="154"/>
        <v>7.7825823868083469E-2</v>
      </c>
      <c r="O1629" s="43">
        <f t="shared" si="155"/>
        <v>7.9340038583269878E-2</v>
      </c>
      <c r="Q1629" s="78"/>
      <c r="R1629" s="75"/>
    </row>
    <row r="1630" spans="1:18" ht="12.6" customHeight="1">
      <c r="A1630" s="31">
        <v>40746</v>
      </c>
      <c r="B1630" s="64" t="s">
        <v>107</v>
      </c>
      <c r="C1630" s="90">
        <v>5.6250000000000001E-2</v>
      </c>
      <c r="D1630" s="44" t="str">
        <f>IF(MONTH(A1630)=MONTH(A1631),"-",VLOOKUP(A1630,'F03 inputs'!$AQ$8:$AV$3003,5))</f>
        <v>-</v>
      </c>
      <c r="E1630" s="44" t="str">
        <f>IF(MONTH(A1630)=MONTH(A1631),"-",VLOOKUP(A1630,'F03 inputs'!$AQ$8:$AV$3003,6))</f>
        <v>-</v>
      </c>
      <c r="F1630" s="32">
        <f>VLOOKUP(B1630,'F03 inputs'!$AW$9:$AZ$3003,3)</f>
        <v>-9.9729982122143984E-6</v>
      </c>
      <c r="G1630" s="32">
        <f>VLOOKUP(B1630,'F03 inputs'!$AW$9:$AZ$3003,4)</f>
        <v>-9.4443425624930744E-6</v>
      </c>
      <c r="I1630" s="32">
        <f t="shared" si="150"/>
        <v>2.1233153022830166E-2</v>
      </c>
      <c r="J1630" s="32">
        <f t="shared" si="151"/>
        <v>7.7483153022830167E-2</v>
      </c>
      <c r="K1630" s="88">
        <f t="shared" si="152"/>
        <v>7.8984062773420183E-2</v>
      </c>
      <c r="M1630" s="32">
        <f t="shared" si="153"/>
        <v>2.1816379525520978E-2</v>
      </c>
      <c r="N1630" s="32">
        <f t="shared" si="154"/>
        <v>7.8066379525520979E-2</v>
      </c>
      <c r="O1630" s="43">
        <f t="shared" si="155"/>
        <v>7.9589969428576657E-2</v>
      </c>
      <c r="Q1630" s="78"/>
      <c r="R1630" s="75"/>
    </row>
    <row r="1631" spans="1:18" ht="12.6" customHeight="1">
      <c r="A1631" s="31">
        <v>40749</v>
      </c>
      <c r="B1631" s="64" t="s">
        <v>107</v>
      </c>
      <c r="C1631" s="90">
        <v>5.6100000000000004E-2</v>
      </c>
      <c r="D1631" s="44" t="str">
        <f>IF(MONTH(A1631)=MONTH(A1632),"-",VLOOKUP(A1631,'F03 inputs'!$AQ$8:$AV$3003,5))</f>
        <v>-</v>
      </c>
      <c r="E1631" s="44" t="str">
        <f>IF(MONTH(A1631)=MONTH(A1632),"-",VLOOKUP(A1631,'F03 inputs'!$AQ$8:$AV$3003,6))</f>
        <v>-</v>
      </c>
      <c r="F1631" s="32">
        <f>VLOOKUP(B1631,'F03 inputs'!$AW$9:$AZ$3003,3)</f>
        <v>-9.9729982122143984E-6</v>
      </c>
      <c r="G1631" s="32">
        <f>VLOOKUP(B1631,'F03 inputs'!$AW$9:$AZ$3003,4)</f>
        <v>-9.4443425624930744E-6</v>
      </c>
      <c r="I1631" s="32">
        <f t="shared" si="150"/>
        <v>2.1223180024617951E-2</v>
      </c>
      <c r="J1631" s="32">
        <f t="shared" si="151"/>
        <v>7.7323180024617952E-2</v>
      </c>
      <c r="K1631" s="88">
        <f t="shared" si="152"/>
        <v>7.8817898566897915E-2</v>
      </c>
      <c r="M1631" s="32">
        <f t="shared" si="153"/>
        <v>2.1806935182958485E-2</v>
      </c>
      <c r="N1631" s="32">
        <f t="shared" si="154"/>
        <v>7.7906935182958492E-2</v>
      </c>
      <c r="O1631" s="43">
        <f t="shared" si="155"/>
        <v>7.9424307820359141E-2</v>
      </c>
      <c r="Q1631" s="78"/>
      <c r="R1631" s="75"/>
    </row>
    <row r="1632" spans="1:18" ht="12.6" customHeight="1">
      <c r="A1632" s="31">
        <v>40750</v>
      </c>
      <c r="B1632" s="64" t="s">
        <v>107</v>
      </c>
      <c r="C1632" s="90">
        <v>5.62E-2</v>
      </c>
      <c r="D1632" s="44" t="str">
        <f>IF(MONTH(A1632)=MONTH(A1633),"-",VLOOKUP(A1632,'F03 inputs'!$AQ$8:$AV$3003,5))</f>
        <v>-</v>
      </c>
      <c r="E1632" s="44" t="str">
        <f>IF(MONTH(A1632)=MONTH(A1633),"-",VLOOKUP(A1632,'F03 inputs'!$AQ$8:$AV$3003,6))</f>
        <v>-</v>
      </c>
      <c r="F1632" s="32">
        <f>VLOOKUP(B1632,'F03 inputs'!$AW$9:$AZ$3003,3)</f>
        <v>-9.9729982122143984E-6</v>
      </c>
      <c r="G1632" s="32">
        <f>VLOOKUP(B1632,'F03 inputs'!$AW$9:$AZ$3003,4)</f>
        <v>-9.4443425624930744E-6</v>
      </c>
      <c r="I1632" s="32">
        <f t="shared" si="150"/>
        <v>2.1213207026405737E-2</v>
      </c>
      <c r="J1632" s="32">
        <f t="shared" si="151"/>
        <v>7.7413207026405736E-2</v>
      </c>
      <c r="K1632" s="88">
        <f t="shared" si="152"/>
        <v>7.8911408181933984E-2</v>
      </c>
      <c r="M1632" s="32">
        <f t="shared" si="153"/>
        <v>2.1797490840395992E-2</v>
      </c>
      <c r="N1632" s="32">
        <f t="shared" si="154"/>
        <v>7.7997490840395992E-2</v>
      </c>
      <c r="O1632" s="43">
        <f t="shared" si="155"/>
        <v>7.9518392984745612E-2</v>
      </c>
      <c r="Q1632" s="78"/>
      <c r="R1632" s="75"/>
    </row>
    <row r="1633" spans="1:18" ht="12.6" customHeight="1">
      <c r="A1633" s="31">
        <v>40751</v>
      </c>
      <c r="B1633" s="64" t="s">
        <v>107</v>
      </c>
      <c r="C1633" s="90">
        <v>5.6649999999999999E-2</v>
      </c>
      <c r="D1633" s="44" t="str">
        <f>IF(MONTH(A1633)=MONTH(A1634),"-",VLOOKUP(A1633,'F03 inputs'!$AQ$8:$AV$3003,5))</f>
        <v>-</v>
      </c>
      <c r="E1633" s="44" t="str">
        <f>IF(MONTH(A1633)=MONTH(A1634),"-",VLOOKUP(A1633,'F03 inputs'!$AQ$8:$AV$3003,6))</f>
        <v>-</v>
      </c>
      <c r="F1633" s="32">
        <f>VLOOKUP(B1633,'F03 inputs'!$AW$9:$AZ$3003,3)</f>
        <v>-9.9729982122143984E-6</v>
      </c>
      <c r="G1633" s="32">
        <f>VLOOKUP(B1633,'F03 inputs'!$AW$9:$AZ$3003,4)</f>
        <v>-9.4443425624930744E-6</v>
      </c>
      <c r="I1633" s="32">
        <f t="shared" si="150"/>
        <v>2.1203234028193522E-2</v>
      </c>
      <c r="J1633" s="32">
        <f t="shared" si="151"/>
        <v>7.7853234028193524E-2</v>
      </c>
      <c r="K1633" s="88">
        <f t="shared" si="152"/>
        <v>7.9368515540355622E-2</v>
      </c>
      <c r="M1633" s="32">
        <f t="shared" si="153"/>
        <v>2.1788046497833499E-2</v>
      </c>
      <c r="N1633" s="32">
        <f t="shared" si="154"/>
        <v>7.8438046497833494E-2</v>
      </c>
      <c r="O1633" s="43">
        <f t="shared" si="155"/>
        <v>7.997617828243242E-2</v>
      </c>
      <c r="Q1633" s="78"/>
      <c r="R1633" s="75"/>
    </row>
    <row r="1634" spans="1:18" ht="12.6" customHeight="1">
      <c r="A1634" s="31">
        <v>40752</v>
      </c>
      <c r="B1634" s="64" t="s">
        <v>107</v>
      </c>
      <c r="C1634" s="90">
        <v>5.6050000000000003E-2</v>
      </c>
      <c r="D1634" s="44" t="str">
        <f>IF(MONTH(A1634)=MONTH(A1635),"-",VLOOKUP(A1634,'F03 inputs'!$AQ$8:$AV$3003,5))</f>
        <v>-</v>
      </c>
      <c r="E1634" s="44" t="str">
        <f>IF(MONTH(A1634)=MONTH(A1635),"-",VLOOKUP(A1634,'F03 inputs'!$AQ$8:$AV$3003,6))</f>
        <v>-</v>
      </c>
      <c r="F1634" s="32">
        <f>VLOOKUP(B1634,'F03 inputs'!$AW$9:$AZ$3003,3)</f>
        <v>-9.9729982122143984E-6</v>
      </c>
      <c r="G1634" s="32">
        <f>VLOOKUP(B1634,'F03 inputs'!$AW$9:$AZ$3003,4)</f>
        <v>-9.4443425624930744E-6</v>
      </c>
      <c r="I1634" s="32">
        <f t="shared" si="150"/>
        <v>2.1193261029981307E-2</v>
      </c>
      <c r="J1634" s="32">
        <f t="shared" si="151"/>
        <v>7.7243261029981303E-2</v>
      </c>
      <c r="K1634" s="88">
        <f t="shared" si="152"/>
        <v>7.8734891373617888E-2</v>
      </c>
      <c r="M1634" s="32">
        <f t="shared" si="153"/>
        <v>2.1778602155271005E-2</v>
      </c>
      <c r="N1634" s="32">
        <f t="shared" si="154"/>
        <v>7.7828602155271015E-2</v>
      </c>
      <c r="O1634" s="43">
        <f t="shared" si="155"/>
        <v>7.9342924983632157E-2</v>
      </c>
      <c r="Q1634" s="78"/>
      <c r="R1634" s="75"/>
    </row>
    <row r="1635" spans="1:18" ht="12.6" customHeight="1">
      <c r="A1635" s="31">
        <v>40753</v>
      </c>
      <c r="B1635" s="64" t="s">
        <v>107</v>
      </c>
      <c r="C1635" s="90">
        <v>5.5300000000000002E-2</v>
      </c>
      <c r="D1635" s="44">
        <f>IF(MONTH(A1635)=MONTH(A1636),"-",VLOOKUP(A1635,'F03 inputs'!$AQ$8:$AV$3003,5))</f>
        <v>2.1183288031769099E-2</v>
      </c>
      <c r="E1635" s="44">
        <f>IF(MONTH(A1635)=MONTH(A1636),"-",VLOOKUP(A1635,'F03 inputs'!$AQ$8:$AV$3003,6))</f>
        <v>2.1769157812708512E-2</v>
      </c>
      <c r="F1635" s="32">
        <f>VLOOKUP(B1635,'F03 inputs'!$AW$9:$AZ$3003,3)</f>
        <v>-9.9729982122143984E-6</v>
      </c>
      <c r="G1635" s="32">
        <f>VLOOKUP(B1635,'F03 inputs'!$AW$9:$AZ$3003,4)</f>
        <v>-9.4443425624930744E-6</v>
      </c>
      <c r="I1635" s="32">
        <f t="shared" si="150"/>
        <v>2.1183288031769099E-2</v>
      </c>
      <c r="J1635" s="32">
        <f t="shared" si="151"/>
        <v>7.6483288031769098E-2</v>
      </c>
      <c r="K1635" s="88">
        <f t="shared" si="152"/>
        <v>7.7945711368806903E-2</v>
      </c>
      <c r="M1635" s="32">
        <f t="shared" si="153"/>
        <v>2.1769157812708512E-2</v>
      </c>
      <c r="N1635" s="32">
        <f t="shared" si="154"/>
        <v>7.7069157812708511E-2</v>
      </c>
      <c r="O1635" s="43">
        <f t="shared" si="155"/>
        <v>7.8554071584198581E-2</v>
      </c>
      <c r="Q1635" s="78"/>
      <c r="R1635" s="75"/>
    </row>
    <row r="1636" spans="1:18" ht="12.6" customHeight="1">
      <c r="A1636" s="31">
        <v>40757</v>
      </c>
      <c r="B1636" s="64" t="s">
        <v>108</v>
      </c>
      <c r="C1636" s="90">
        <v>5.4900000000000004E-2</v>
      </c>
      <c r="D1636" s="44" t="str">
        <f>IF(MONTH(A1636)=MONTH(A1637),"-",VLOOKUP(A1636,'F03 inputs'!$AQ$8:$AV$3003,5))</f>
        <v>-</v>
      </c>
      <c r="E1636" s="44" t="str">
        <f>IF(MONTH(A1636)=MONTH(A1637),"-",VLOOKUP(A1636,'F03 inputs'!$AQ$8:$AV$3003,6))</f>
        <v>-</v>
      </c>
      <c r="F1636" s="32">
        <f>VLOOKUP(B1636,'F03 inputs'!$AW$9:$AZ$3003,3)</f>
        <v>2.060308159867591E-4</v>
      </c>
      <c r="G1636" s="32">
        <f>VLOOKUP(B1636,'F03 inputs'!$AW$9:$AZ$3003,4)</f>
        <v>2.154591577182164E-4</v>
      </c>
      <c r="I1636" s="32">
        <f t="shared" si="150"/>
        <v>2.1389318847755859E-2</v>
      </c>
      <c r="J1636" s="32">
        <f t="shared" si="151"/>
        <v>7.628931884775586E-2</v>
      </c>
      <c r="K1636" s="88">
        <f t="shared" si="152"/>
        <v>7.7744333890319428E-2</v>
      </c>
      <c r="M1636" s="32">
        <f t="shared" si="153"/>
        <v>2.1984616970426731E-2</v>
      </c>
      <c r="N1636" s="32">
        <f t="shared" si="154"/>
        <v>7.6884616970426728E-2</v>
      </c>
      <c r="O1636" s="43">
        <f t="shared" si="155"/>
        <v>7.8362428052099142E-2</v>
      </c>
      <c r="Q1636" s="78"/>
      <c r="R1636" s="75"/>
    </row>
    <row r="1637" spans="1:18" ht="12.6" customHeight="1">
      <c r="A1637" s="31">
        <v>40758</v>
      </c>
      <c r="B1637" s="64" t="s">
        <v>108</v>
      </c>
      <c r="C1637" s="90">
        <v>5.3600000000000002E-2</v>
      </c>
      <c r="D1637" s="44" t="str">
        <f>IF(MONTH(A1637)=MONTH(A1638),"-",VLOOKUP(A1637,'F03 inputs'!$AQ$8:$AV$3003,5))</f>
        <v>-</v>
      </c>
      <c r="E1637" s="44" t="str">
        <f>IF(MONTH(A1637)=MONTH(A1638),"-",VLOOKUP(A1637,'F03 inputs'!$AQ$8:$AV$3003,6))</f>
        <v>-</v>
      </c>
      <c r="F1637" s="32">
        <f>VLOOKUP(B1637,'F03 inputs'!$AW$9:$AZ$3003,3)</f>
        <v>2.060308159867591E-4</v>
      </c>
      <c r="G1637" s="32">
        <f>VLOOKUP(B1637,'F03 inputs'!$AW$9:$AZ$3003,4)</f>
        <v>2.154591577182164E-4</v>
      </c>
      <c r="I1637" s="32">
        <f t="shared" si="150"/>
        <v>2.159534966374262E-2</v>
      </c>
      <c r="J1637" s="32">
        <f t="shared" si="151"/>
        <v>7.5195349663742625E-2</v>
      </c>
      <c r="K1637" s="88">
        <f t="shared" si="152"/>
        <v>7.6608934816505991E-2</v>
      </c>
      <c r="M1637" s="32">
        <f t="shared" si="153"/>
        <v>2.2200076128144945E-2</v>
      </c>
      <c r="N1637" s="32">
        <f t="shared" si="154"/>
        <v>7.5800076128144947E-2</v>
      </c>
      <c r="O1637" s="43">
        <f t="shared" si="155"/>
        <v>7.7236489013402965E-2</v>
      </c>
      <c r="Q1637" s="78"/>
      <c r="R1637" s="75"/>
    </row>
    <row r="1638" spans="1:18" ht="12.6" customHeight="1">
      <c r="A1638" s="31">
        <v>40759</v>
      </c>
      <c r="B1638" s="64" t="s">
        <v>108</v>
      </c>
      <c r="C1638" s="90">
        <v>5.45E-2</v>
      </c>
      <c r="D1638" s="44" t="str">
        <f>IF(MONTH(A1638)=MONTH(A1639),"-",VLOOKUP(A1638,'F03 inputs'!$AQ$8:$AV$3003,5))</f>
        <v>-</v>
      </c>
      <c r="E1638" s="44" t="str">
        <f>IF(MONTH(A1638)=MONTH(A1639),"-",VLOOKUP(A1638,'F03 inputs'!$AQ$8:$AV$3003,6))</f>
        <v>-</v>
      </c>
      <c r="F1638" s="32">
        <f>VLOOKUP(B1638,'F03 inputs'!$AW$9:$AZ$3003,3)</f>
        <v>2.060308159867591E-4</v>
      </c>
      <c r="G1638" s="32">
        <f>VLOOKUP(B1638,'F03 inputs'!$AW$9:$AZ$3003,4)</f>
        <v>2.154591577182164E-4</v>
      </c>
      <c r="I1638" s="32">
        <f t="shared" si="150"/>
        <v>2.180138047972938E-2</v>
      </c>
      <c r="J1638" s="32">
        <f t="shared" si="151"/>
        <v>7.6301380479729383E-2</v>
      </c>
      <c r="K1638" s="88">
        <f t="shared" si="152"/>
        <v>7.7756855645507494E-2</v>
      </c>
      <c r="M1638" s="32">
        <f t="shared" si="153"/>
        <v>2.241553528586316E-2</v>
      </c>
      <c r="N1638" s="32">
        <f t="shared" si="154"/>
        <v>7.691553528586316E-2</v>
      </c>
      <c r="O1638" s="43">
        <f t="shared" si="155"/>
        <v>7.8394535177940927E-2</v>
      </c>
      <c r="Q1638" s="78"/>
      <c r="R1638" s="75"/>
    </row>
    <row r="1639" spans="1:18" ht="12.6" customHeight="1">
      <c r="A1639" s="31">
        <v>40760</v>
      </c>
      <c r="B1639" s="64" t="s">
        <v>108</v>
      </c>
      <c r="C1639" s="90">
        <v>5.1799999999999999E-2</v>
      </c>
      <c r="D1639" s="44" t="str">
        <f>IF(MONTH(A1639)=MONTH(A1640),"-",VLOOKUP(A1639,'F03 inputs'!$AQ$8:$AV$3003,5))</f>
        <v>-</v>
      </c>
      <c r="E1639" s="44" t="str">
        <f>IF(MONTH(A1639)=MONTH(A1640),"-",VLOOKUP(A1639,'F03 inputs'!$AQ$8:$AV$3003,6))</f>
        <v>-</v>
      </c>
      <c r="F1639" s="32">
        <f>VLOOKUP(B1639,'F03 inputs'!$AW$9:$AZ$3003,3)</f>
        <v>2.060308159867591E-4</v>
      </c>
      <c r="G1639" s="32">
        <f>VLOOKUP(B1639,'F03 inputs'!$AW$9:$AZ$3003,4)</f>
        <v>2.154591577182164E-4</v>
      </c>
      <c r="I1639" s="32">
        <f t="shared" si="150"/>
        <v>2.200741129571614E-2</v>
      </c>
      <c r="J1639" s="32">
        <f t="shared" si="151"/>
        <v>7.3807411295716135E-2</v>
      </c>
      <c r="K1639" s="88">
        <f t="shared" si="152"/>
        <v>7.5169294786259888E-2</v>
      </c>
      <c r="M1639" s="32">
        <f t="shared" si="153"/>
        <v>2.2630994443581375E-2</v>
      </c>
      <c r="N1639" s="32">
        <f t="shared" si="154"/>
        <v>7.4430994443581366E-2</v>
      </c>
      <c r="O1639" s="43">
        <f t="shared" si="155"/>
        <v>7.5815987677046337E-2</v>
      </c>
      <c r="Q1639" s="78"/>
      <c r="R1639" s="75"/>
    </row>
    <row r="1640" spans="1:18" ht="12.6" customHeight="1">
      <c r="A1640" s="31">
        <v>40763</v>
      </c>
      <c r="B1640" s="64" t="s">
        <v>108</v>
      </c>
      <c r="C1640" s="90">
        <v>5.305E-2</v>
      </c>
      <c r="D1640" s="44" t="str">
        <f>IF(MONTH(A1640)=MONTH(A1641),"-",VLOOKUP(A1640,'F03 inputs'!$AQ$8:$AV$3003,5))</f>
        <v>-</v>
      </c>
      <c r="E1640" s="44" t="str">
        <f>IF(MONTH(A1640)=MONTH(A1641),"-",VLOOKUP(A1640,'F03 inputs'!$AQ$8:$AV$3003,6))</f>
        <v>-</v>
      </c>
      <c r="F1640" s="32">
        <f>VLOOKUP(B1640,'F03 inputs'!$AW$9:$AZ$3003,3)</f>
        <v>2.060308159867591E-4</v>
      </c>
      <c r="G1640" s="32">
        <f>VLOOKUP(B1640,'F03 inputs'!$AW$9:$AZ$3003,4)</f>
        <v>2.154591577182164E-4</v>
      </c>
      <c r="I1640" s="32">
        <f t="shared" si="150"/>
        <v>2.22134421117029E-2</v>
      </c>
      <c r="J1640" s="32">
        <f t="shared" si="151"/>
        <v>7.5263442111702897E-2</v>
      </c>
      <c r="K1640" s="88">
        <f t="shared" si="152"/>
        <v>7.6679588541328281E-2</v>
      </c>
      <c r="M1640" s="32">
        <f t="shared" si="153"/>
        <v>2.2846453601299589E-2</v>
      </c>
      <c r="N1640" s="32">
        <f t="shared" si="154"/>
        <v>7.5896453601299596E-2</v>
      </c>
      <c r="O1640" s="43">
        <f t="shared" si="155"/>
        <v>7.7336521518613477E-2</v>
      </c>
      <c r="Q1640" s="78"/>
      <c r="R1640" s="75"/>
    </row>
    <row r="1641" spans="1:18" ht="12.6" customHeight="1">
      <c r="A1641" s="31">
        <v>40764</v>
      </c>
      <c r="B1641" s="64" t="s">
        <v>108</v>
      </c>
      <c r="C1641" s="90">
        <v>5.2549999999999999E-2</v>
      </c>
      <c r="D1641" s="44" t="str">
        <f>IF(MONTH(A1641)=MONTH(A1642),"-",VLOOKUP(A1641,'F03 inputs'!$AQ$8:$AV$3003,5))</f>
        <v>-</v>
      </c>
      <c r="E1641" s="44" t="str">
        <f>IF(MONTH(A1641)=MONTH(A1642),"-",VLOOKUP(A1641,'F03 inputs'!$AQ$8:$AV$3003,6))</f>
        <v>-</v>
      </c>
      <c r="F1641" s="32">
        <f>VLOOKUP(B1641,'F03 inputs'!$AW$9:$AZ$3003,3)</f>
        <v>2.060308159867591E-4</v>
      </c>
      <c r="G1641" s="32">
        <f>VLOOKUP(B1641,'F03 inputs'!$AW$9:$AZ$3003,4)</f>
        <v>2.154591577182164E-4</v>
      </c>
      <c r="I1641" s="32">
        <f t="shared" si="150"/>
        <v>2.2419472927689661E-2</v>
      </c>
      <c r="J1641" s="32">
        <f t="shared" si="151"/>
        <v>7.4969472927689657E-2</v>
      </c>
      <c r="K1641" s="88">
        <f t="shared" si="152"/>
        <v>7.6374578395453696E-2</v>
      </c>
      <c r="M1641" s="32">
        <f t="shared" si="153"/>
        <v>2.3061912759017804E-2</v>
      </c>
      <c r="N1641" s="32">
        <f t="shared" si="154"/>
        <v>7.5611912759017796E-2</v>
      </c>
      <c r="O1641" s="43">
        <f t="shared" si="155"/>
        <v>7.7041203096787303E-2</v>
      </c>
      <c r="Q1641" s="78"/>
      <c r="R1641" s="75"/>
    </row>
    <row r="1642" spans="1:18" ht="12.6" customHeight="1">
      <c r="A1642" s="31">
        <v>40765</v>
      </c>
      <c r="B1642" s="64" t="s">
        <v>108</v>
      </c>
      <c r="C1642" s="90">
        <v>5.2699999999999997E-2</v>
      </c>
      <c r="D1642" s="44" t="str">
        <f>IF(MONTH(A1642)=MONTH(A1643),"-",VLOOKUP(A1642,'F03 inputs'!$AQ$8:$AV$3003,5))</f>
        <v>-</v>
      </c>
      <c r="E1642" s="44" t="str">
        <f>IF(MONTH(A1642)=MONTH(A1643),"-",VLOOKUP(A1642,'F03 inputs'!$AQ$8:$AV$3003,6))</f>
        <v>-</v>
      </c>
      <c r="F1642" s="32">
        <f>VLOOKUP(B1642,'F03 inputs'!$AW$9:$AZ$3003,3)</f>
        <v>2.060308159867591E-4</v>
      </c>
      <c r="G1642" s="32">
        <f>VLOOKUP(B1642,'F03 inputs'!$AW$9:$AZ$3003,4)</f>
        <v>2.154591577182164E-4</v>
      </c>
      <c r="I1642" s="32">
        <f t="shared" si="150"/>
        <v>2.2625503743676421E-2</v>
      </c>
      <c r="J1642" s="32">
        <f t="shared" si="151"/>
        <v>7.5325503743676414E-2</v>
      </c>
      <c r="K1642" s="88">
        <f t="shared" si="152"/>
        <v>7.6743986622236138E-2</v>
      </c>
      <c r="M1642" s="32">
        <f t="shared" si="153"/>
        <v>2.3277371916736019E-2</v>
      </c>
      <c r="N1642" s="32">
        <f t="shared" si="154"/>
        <v>7.5977371916736008E-2</v>
      </c>
      <c r="O1642" s="43">
        <f t="shared" si="155"/>
        <v>7.7420512177579504E-2</v>
      </c>
      <c r="Q1642" s="78"/>
      <c r="R1642" s="75"/>
    </row>
    <row r="1643" spans="1:18" ht="12.6" customHeight="1">
      <c r="A1643" s="31">
        <v>40766</v>
      </c>
      <c r="B1643" s="64" t="s">
        <v>108</v>
      </c>
      <c r="C1643" s="90">
        <v>5.1100000000000007E-2</v>
      </c>
      <c r="D1643" s="44" t="str">
        <f>IF(MONTH(A1643)=MONTH(A1644),"-",VLOOKUP(A1643,'F03 inputs'!$AQ$8:$AV$3003,5))</f>
        <v>-</v>
      </c>
      <c r="E1643" s="44" t="str">
        <f>IF(MONTH(A1643)=MONTH(A1644),"-",VLOOKUP(A1643,'F03 inputs'!$AQ$8:$AV$3003,6))</f>
        <v>-</v>
      </c>
      <c r="F1643" s="32">
        <f>VLOOKUP(B1643,'F03 inputs'!$AW$9:$AZ$3003,3)</f>
        <v>2.060308159867591E-4</v>
      </c>
      <c r="G1643" s="32">
        <f>VLOOKUP(B1643,'F03 inputs'!$AW$9:$AZ$3003,4)</f>
        <v>2.154591577182164E-4</v>
      </c>
      <c r="I1643" s="32">
        <f t="shared" si="150"/>
        <v>2.2831534559663181E-2</v>
      </c>
      <c r="J1643" s="32">
        <f t="shared" si="151"/>
        <v>7.3931534559663184E-2</v>
      </c>
      <c r="K1643" s="88">
        <f t="shared" si="152"/>
        <v>7.5298002510249873E-2</v>
      </c>
      <c r="M1643" s="32">
        <f t="shared" si="153"/>
        <v>2.3492831074454233E-2</v>
      </c>
      <c r="N1643" s="32">
        <f t="shared" si="154"/>
        <v>7.4592831074454247E-2</v>
      </c>
      <c r="O1643" s="43">
        <f t="shared" si="155"/>
        <v>7.5983853686379721E-2</v>
      </c>
      <c r="Q1643" s="78"/>
      <c r="R1643" s="75"/>
    </row>
    <row r="1644" spans="1:18" ht="12.6" customHeight="1">
      <c r="A1644" s="31">
        <v>40767</v>
      </c>
      <c r="B1644" s="64" t="s">
        <v>108</v>
      </c>
      <c r="C1644" s="90">
        <v>5.1299999999999998E-2</v>
      </c>
      <c r="D1644" s="44" t="str">
        <f>IF(MONTH(A1644)=MONTH(A1645),"-",VLOOKUP(A1644,'F03 inputs'!$AQ$8:$AV$3003,5))</f>
        <v>-</v>
      </c>
      <c r="E1644" s="44" t="str">
        <f>IF(MONTH(A1644)=MONTH(A1645),"-",VLOOKUP(A1644,'F03 inputs'!$AQ$8:$AV$3003,6))</f>
        <v>-</v>
      </c>
      <c r="F1644" s="32">
        <f>VLOOKUP(B1644,'F03 inputs'!$AW$9:$AZ$3003,3)</f>
        <v>2.060308159867591E-4</v>
      </c>
      <c r="G1644" s="32">
        <f>VLOOKUP(B1644,'F03 inputs'!$AW$9:$AZ$3003,4)</f>
        <v>2.154591577182164E-4</v>
      </c>
      <c r="I1644" s="32">
        <f t="shared" si="150"/>
        <v>2.3037565375649941E-2</v>
      </c>
      <c r="J1644" s="32">
        <f t="shared" si="151"/>
        <v>7.4337565375649936E-2</v>
      </c>
      <c r="K1644" s="88">
        <f t="shared" si="152"/>
        <v>7.5719083782144425E-2</v>
      </c>
      <c r="M1644" s="32">
        <f t="shared" si="153"/>
        <v>2.3708290232172448E-2</v>
      </c>
      <c r="N1644" s="32">
        <f t="shared" si="154"/>
        <v>7.5008290232172453E-2</v>
      </c>
      <c r="O1644" s="43">
        <f t="shared" si="155"/>
        <v>7.6414851133060901E-2</v>
      </c>
      <c r="Q1644" s="78"/>
      <c r="R1644" s="75"/>
    </row>
    <row r="1645" spans="1:18" ht="12.6" customHeight="1">
      <c r="A1645" s="31">
        <v>40770</v>
      </c>
      <c r="B1645" s="64" t="s">
        <v>108</v>
      </c>
      <c r="C1645" s="90">
        <v>5.2400000000000002E-2</v>
      </c>
      <c r="D1645" s="44" t="str">
        <f>IF(MONTH(A1645)=MONTH(A1646),"-",VLOOKUP(A1645,'F03 inputs'!$AQ$8:$AV$3003,5))</f>
        <v>-</v>
      </c>
      <c r="E1645" s="44" t="str">
        <f>IF(MONTH(A1645)=MONTH(A1646),"-",VLOOKUP(A1645,'F03 inputs'!$AQ$8:$AV$3003,6))</f>
        <v>-</v>
      </c>
      <c r="F1645" s="32">
        <f>VLOOKUP(B1645,'F03 inputs'!$AW$9:$AZ$3003,3)</f>
        <v>2.060308159867591E-4</v>
      </c>
      <c r="G1645" s="32">
        <f>VLOOKUP(B1645,'F03 inputs'!$AW$9:$AZ$3003,4)</f>
        <v>2.154591577182164E-4</v>
      </c>
      <c r="I1645" s="32">
        <f t="shared" si="150"/>
        <v>2.3243596191636701E-2</v>
      </c>
      <c r="J1645" s="32">
        <f t="shared" si="151"/>
        <v>7.56435961916367E-2</v>
      </c>
      <c r="K1645" s="88">
        <f t="shared" si="152"/>
        <v>7.7074084602837711E-2</v>
      </c>
      <c r="M1645" s="32">
        <f t="shared" si="153"/>
        <v>2.3923749389890663E-2</v>
      </c>
      <c r="N1645" s="32">
        <f t="shared" si="154"/>
        <v>7.6323749389890672E-2</v>
      </c>
      <c r="O1645" s="43">
        <f t="shared" si="155"/>
        <v>7.7780078070123215E-2</v>
      </c>
      <c r="Q1645" s="78"/>
      <c r="R1645" s="75"/>
    </row>
    <row r="1646" spans="1:18" ht="12.6" customHeight="1">
      <c r="A1646" s="31">
        <v>40771</v>
      </c>
      <c r="B1646" s="64" t="s">
        <v>108</v>
      </c>
      <c r="C1646" s="90">
        <v>5.2499999999999998E-2</v>
      </c>
      <c r="D1646" s="44" t="str">
        <f>IF(MONTH(A1646)=MONTH(A1647),"-",VLOOKUP(A1646,'F03 inputs'!$AQ$8:$AV$3003,5))</f>
        <v>-</v>
      </c>
      <c r="E1646" s="44" t="str">
        <f>IF(MONTH(A1646)=MONTH(A1647),"-",VLOOKUP(A1646,'F03 inputs'!$AQ$8:$AV$3003,6))</f>
        <v>-</v>
      </c>
      <c r="F1646" s="32">
        <f>VLOOKUP(B1646,'F03 inputs'!$AW$9:$AZ$3003,3)</f>
        <v>2.060308159867591E-4</v>
      </c>
      <c r="G1646" s="32">
        <f>VLOOKUP(B1646,'F03 inputs'!$AW$9:$AZ$3003,4)</f>
        <v>2.154591577182164E-4</v>
      </c>
      <c r="I1646" s="32">
        <f t="shared" si="150"/>
        <v>2.3449627007623462E-2</v>
      </c>
      <c r="J1646" s="32">
        <f t="shared" si="151"/>
        <v>7.5949627007623463E-2</v>
      </c>
      <c r="K1646" s="88">
        <f t="shared" si="152"/>
        <v>7.7391713468272894E-2</v>
      </c>
      <c r="M1646" s="32">
        <f t="shared" si="153"/>
        <v>2.4139208547608877E-2</v>
      </c>
      <c r="N1646" s="32">
        <f t="shared" si="154"/>
        <v>7.6639208547608875E-2</v>
      </c>
      <c r="O1646" s="43">
        <f t="shared" si="155"/>
        <v>7.8107600619309991E-2</v>
      </c>
      <c r="Q1646" s="78"/>
      <c r="R1646" s="75"/>
    </row>
    <row r="1647" spans="1:18" ht="12.6" customHeight="1">
      <c r="A1647" s="31">
        <v>40772</v>
      </c>
      <c r="B1647" s="64" t="s">
        <v>108</v>
      </c>
      <c r="C1647" s="90">
        <v>5.2499999999999998E-2</v>
      </c>
      <c r="D1647" s="44" t="str">
        <f>IF(MONTH(A1647)=MONTH(A1648),"-",VLOOKUP(A1647,'F03 inputs'!$AQ$8:$AV$3003,5))</f>
        <v>-</v>
      </c>
      <c r="E1647" s="44" t="str">
        <f>IF(MONTH(A1647)=MONTH(A1648),"-",VLOOKUP(A1647,'F03 inputs'!$AQ$8:$AV$3003,6))</f>
        <v>-</v>
      </c>
      <c r="F1647" s="32">
        <f>VLOOKUP(B1647,'F03 inputs'!$AW$9:$AZ$3003,3)</f>
        <v>2.060308159867591E-4</v>
      </c>
      <c r="G1647" s="32">
        <f>VLOOKUP(B1647,'F03 inputs'!$AW$9:$AZ$3003,4)</f>
        <v>2.154591577182164E-4</v>
      </c>
      <c r="I1647" s="32">
        <f t="shared" si="150"/>
        <v>2.3655657823610222E-2</v>
      </c>
      <c r="J1647" s="32">
        <f t="shared" si="151"/>
        <v>7.6155657823610223E-2</v>
      </c>
      <c r="K1647" s="88">
        <f t="shared" si="152"/>
        <v>7.7605578878246817E-2</v>
      </c>
      <c r="M1647" s="32">
        <f t="shared" si="153"/>
        <v>2.4354667705327092E-2</v>
      </c>
      <c r="N1647" s="32">
        <f t="shared" si="154"/>
        <v>7.685466770532709E-2</v>
      </c>
      <c r="O1647" s="43">
        <f t="shared" si="155"/>
        <v>7.833132769235096E-2</v>
      </c>
      <c r="Q1647" s="78"/>
      <c r="R1647" s="75"/>
    </row>
    <row r="1648" spans="1:18" ht="12.6" customHeight="1">
      <c r="A1648" s="31">
        <v>40773</v>
      </c>
      <c r="B1648" s="64" t="s">
        <v>108</v>
      </c>
      <c r="C1648" s="90">
        <v>5.135E-2</v>
      </c>
      <c r="D1648" s="44" t="str">
        <f>IF(MONTH(A1648)=MONTH(A1649),"-",VLOOKUP(A1648,'F03 inputs'!$AQ$8:$AV$3003,5))</f>
        <v>-</v>
      </c>
      <c r="E1648" s="44" t="str">
        <f>IF(MONTH(A1648)=MONTH(A1649),"-",VLOOKUP(A1648,'F03 inputs'!$AQ$8:$AV$3003,6))</f>
        <v>-</v>
      </c>
      <c r="F1648" s="32">
        <f>VLOOKUP(B1648,'F03 inputs'!$AW$9:$AZ$3003,3)</f>
        <v>2.060308159867591E-4</v>
      </c>
      <c r="G1648" s="32">
        <f>VLOOKUP(B1648,'F03 inputs'!$AW$9:$AZ$3003,4)</f>
        <v>2.154591577182164E-4</v>
      </c>
      <c r="I1648" s="32">
        <f t="shared" si="150"/>
        <v>2.3861688639596982E-2</v>
      </c>
      <c r="J1648" s="32">
        <f t="shared" si="151"/>
        <v>7.5211688639596985E-2</v>
      </c>
      <c r="K1648" s="88">
        <f t="shared" si="152"/>
        <v>7.6625888166601763E-2</v>
      </c>
      <c r="M1648" s="32">
        <f t="shared" si="153"/>
        <v>2.4570126863045307E-2</v>
      </c>
      <c r="N1648" s="32">
        <f t="shared" si="154"/>
        <v>7.5920126863045306E-2</v>
      </c>
      <c r="O1648" s="43">
        <f t="shared" si="155"/>
        <v>7.7361093278770721E-2</v>
      </c>
      <c r="Q1648" s="78"/>
      <c r="R1648" s="75"/>
    </row>
    <row r="1649" spans="1:18" ht="12.6" customHeight="1">
      <c r="A1649" s="31">
        <v>40774</v>
      </c>
      <c r="B1649" s="64" t="s">
        <v>108</v>
      </c>
      <c r="C1649" s="90">
        <v>5.0099999999999999E-2</v>
      </c>
      <c r="D1649" s="44" t="str">
        <f>IF(MONTH(A1649)=MONTH(A1650),"-",VLOOKUP(A1649,'F03 inputs'!$AQ$8:$AV$3003,5))</f>
        <v>-</v>
      </c>
      <c r="E1649" s="44" t="str">
        <f>IF(MONTH(A1649)=MONTH(A1650),"-",VLOOKUP(A1649,'F03 inputs'!$AQ$8:$AV$3003,6))</f>
        <v>-</v>
      </c>
      <c r="F1649" s="32">
        <f>VLOOKUP(B1649,'F03 inputs'!$AW$9:$AZ$3003,3)</f>
        <v>2.060308159867591E-4</v>
      </c>
      <c r="G1649" s="32">
        <f>VLOOKUP(B1649,'F03 inputs'!$AW$9:$AZ$3003,4)</f>
        <v>2.154591577182164E-4</v>
      </c>
      <c r="I1649" s="32">
        <f t="shared" si="150"/>
        <v>2.4067719455583742E-2</v>
      </c>
      <c r="J1649" s="32">
        <f t="shared" si="151"/>
        <v>7.4167719455583744E-2</v>
      </c>
      <c r="K1649" s="88">
        <f t="shared" si="152"/>
        <v>7.5542932107894201E-2</v>
      </c>
      <c r="M1649" s="32">
        <f t="shared" si="153"/>
        <v>2.4785586020763521E-2</v>
      </c>
      <c r="N1649" s="32">
        <f t="shared" si="154"/>
        <v>7.488558602076352E-2</v>
      </c>
      <c r="O1649" s="43">
        <f t="shared" si="155"/>
        <v>7.6287548769181868E-2</v>
      </c>
      <c r="Q1649" s="78"/>
      <c r="R1649" s="75"/>
    </row>
    <row r="1650" spans="1:18" ht="12.6" customHeight="1">
      <c r="A1650" s="31">
        <v>40777</v>
      </c>
      <c r="B1650" s="64" t="s">
        <v>108</v>
      </c>
      <c r="C1650" s="90">
        <v>5.0349999999999999E-2</v>
      </c>
      <c r="D1650" s="44" t="str">
        <f>IF(MONTH(A1650)=MONTH(A1651),"-",VLOOKUP(A1650,'F03 inputs'!$AQ$8:$AV$3003,5))</f>
        <v>-</v>
      </c>
      <c r="E1650" s="44" t="str">
        <f>IF(MONTH(A1650)=MONTH(A1651),"-",VLOOKUP(A1650,'F03 inputs'!$AQ$8:$AV$3003,6))</f>
        <v>-</v>
      </c>
      <c r="F1650" s="32">
        <f>VLOOKUP(B1650,'F03 inputs'!$AW$9:$AZ$3003,3)</f>
        <v>2.060308159867591E-4</v>
      </c>
      <c r="G1650" s="32">
        <f>VLOOKUP(B1650,'F03 inputs'!$AW$9:$AZ$3003,4)</f>
        <v>2.154591577182164E-4</v>
      </c>
      <c r="I1650" s="32">
        <f t="shared" si="150"/>
        <v>2.4273750271570502E-2</v>
      </c>
      <c r="J1650" s="32">
        <f t="shared" si="151"/>
        <v>7.4623750271570505E-2</v>
      </c>
      <c r="K1650" s="88">
        <f t="shared" si="152"/>
        <v>7.6015926297718917E-2</v>
      </c>
      <c r="M1650" s="32">
        <f t="shared" si="153"/>
        <v>2.5001045178481736E-2</v>
      </c>
      <c r="N1650" s="32">
        <f t="shared" si="154"/>
        <v>7.5351045178481735E-2</v>
      </c>
      <c r="O1650" s="43">
        <f t="shared" si="155"/>
        <v>7.6770490180854134E-2</v>
      </c>
      <c r="Q1650" s="78"/>
      <c r="R1650" s="75"/>
    </row>
    <row r="1651" spans="1:18" ht="12.6" customHeight="1">
      <c r="A1651" s="31">
        <v>40778</v>
      </c>
      <c r="B1651" s="64" t="s">
        <v>108</v>
      </c>
      <c r="C1651" s="90">
        <v>5.1299999999999998E-2</v>
      </c>
      <c r="D1651" s="44" t="str">
        <f>IF(MONTH(A1651)=MONTH(A1652),"-",VLOOKUP(A1651,'F03 inputs'!$AQ$8:$AV$3003,5))</f>
        <v>-</v>
      </c>
      <c r="E1651" s="44" t="str">
        <f>IF(MONTH(A1651)=MONTH(A1652),"-",VLOOKUP(A1651,'F03 inputs'!$AQ$8:$AV$3003,6))</f>
        <v>-</v>
      </c>
      <c r="F1651" s="32">
        <f>VLOOKUP(B1651,'F03 inputs'!$AW$9:$AZ$3003,3)</f>
        <v>2.060308159867591E-4</v>
      </c>
      <c r="G1651" s="32">
        <f>VLOOKUP(B1651,'F03 inputs'!$AW$9:$AZ$3003,4)</f>
        <v>2.154591577182164E-4</v>
      </c>
      <c r="I1651" s="32">
        <f t="shared" si="150"/>
        <v>2.4479781087557263E-2</v>
      </c>
      <c r="J1651" s="32">
        <f t="shared" si="151"/>
        <v>7.5779781087557258E-2</v>
      </c>
      <c r="K1651" s="88">
        <f t="shared" si="152"/>
        <v>7.7215424892976614E-2</v>
      </c>
      <c r="M1651" s="32">
        <f t="shared" si="153"/>
        <v>2.5216504336199951E-2</v>
      </c>
      <c r="N1651" s="32">
        <f t="shared" si="154"/>
        <v>7.6516504336199942E-2</v>
      </c>
      <c r="O1651" s="43">
        <f t="shared" si="155"/>
        <v>7.7980198195158001E-2</v>
      </c>
      <c r="Q1651" s="78"/>
      <c r="R1651" s="75"/>
    </row>
    <row r="1652" spans="1:18" ht="12.6" customHeight="1">
      <c r="A1652" s="31">
        <v>40779</v>
      </c>
      <c r="B1652" s="64" t="s">
        <v>108</v>
      </c>
      <c r="C1652" s="90">
        <v>5.0900000000000001E-2</v>
      </c>
      <c r="D1652" s="44" t="str">
        <f>IF(MONTH(A1652)=MONTH(A1653),"-",VLOOKUP(A1652,'F03 inputs'!$AQ$8:$AV$3003,5))</f>
        <v>-</v>
      </c>
      <c r="E1652" s="44" t="str">
        <f>IF(MONTH(A1652)=MONTH(A1653),"-",VLOOKUP(A1652,'F03 inputs'!$AQ$8:$AV$3003,6))</f>
        <v>-</v>
      </c>
      <c r="F1652" s="32">
        <f>VLOOKUP(B1652,'F03 inputs'!$AW$9:$AZ$3003,3)</f>
        <v>2.060308159867591E-4</v>
      </c>
      <c r="G1652" s="32">
        <f>VLOOKUP(B1652,'F03 inputs'!$AW$9:$AZ$3003,4)</f>
        <v>2.154591577182164E-4</v>
      </c>
      <c r="I1652" s="32">
        <f t="shared" si="150"/>
        <v>2.4685811903544023E-2</v>
      </c>
      <c r="J1652" s="32">
        <f t="shared" si="151"/>
        <v>7.558581190354402E-2</v>
      </c>
      <c r="K1652" s="88">
        <f t="shared" si="152"/>
        <v>7.7014115643823766E-2</v>
      </c>
      <c r="M1652" s="32">
        <f t="shared" si="153"/>
        <v>2.5431963493918165E-2</v>
      </c>
      <c r="N1652" s="32">
        <f t="shared" si="154"/>
        <v>7.6331963493918159E-2</v>
      </c>
      <c r="O1652" s="43">
        <f t="shared" si="155"/>
        <v>7.7788605656627263E-2</v>
      </c>
      <c r="Q1652" s="78"/>
      <c r="R1652" s="75"/>
    </row>
    <row r="1653" spans="1:18" ht="12.6" customHeight="1">
      <c r="A1653" s="31">
        <v>40780</v>
      </c>
      <c r="B1653" s="64" t="s">
        <v>108</v>
      </c>
      <c r="C1653" s="90">
        <v>5.1650000000000001E-2</v>
      </c>
      <c r="D1653" s="44" t="str">
        <f>IF(MONTH(A1653)=MONTH(A1654),"-",VLOOKUP(A1653,'F03 inputs'!$AQ$8:$AV$3003,5))</f>
        <v>-</v>
      </c>
      <c r="E1653" s="44" t="str">
        <f>IF(MONTH(A1653)=MONTH(A1654),"-",VLOOKUP(A1653,'F03 inputs'!$AQ$8:$AV$3003,6))</f>
        <v>-</v>
      </c>
      <c r="F1653" s="32">
        <f>VLOOKUP(B1653,'F03 inputs'!$AW$9:$AZ$3003,3)</f>
        <v>2.060308159867591E-4</v>
      </c>
      <c r="G1653" s="32">
        <f>VLOOKUP(B1653,'F03 inputs'!$AW$9:$AZ$3003,4)</f>
        <v>2.154591577182164E-4</v>
      </c>
      <c r="I1653" s="32">
        <f t="shared" si="150"/>
        <v>2.4891842719530783E-2</v>
      </c>
      <c r="J1653" s="32">
        <f t="shared" si="151"/>
        <v>7.6541842719530781E-2</v>
      </c>
      <c r="K1653" s="88">
        <f t="shared" si="152"/>
        <v>7.8006506141256038E-2</v>
      </c>
      <c r="M1653" s="32">
        <f t="shared" si="153"/>
        <v>2.564742265163638E-2</v>
      </c>
      <c r="N1653" s="32">
        <f t="shared" si="154"/>
        <v>7.7297422651636388E-2</v>
      </c>
      <c r="O1653" s="43">
        <f t="shared" si="155"/>
        <v>7.8791145538782859E-2</v>
      </c>
      <c r="Q1653" s="78"/>
      <c r="R1653" s="75"/>
    </row>
    <row r="1654" spans="1:18" ht="12.6" customHeight="1">
      <c r="A1654" s="31">
        <v>40781</v>
      </c>
      <c r="B1654" s="64" t="s">
        <v>108</v>
      </c>
      <c r="C1654" s="90">
        <v>5.1249999999999997E-2</v>
      </c>
      <c r="D1654" s="44" t="str">
        <f>IF(MONTH(A1654)=MONTH(A1655),"-",VLOOKUP(A1654,'F03 inputs'!$AQ$8:$AV$3003,5))</f>
        <v>-</v>
      </c>
      <c r="E1654" s="44" t="str">
        <f>IF(MONTH(A1654)=MONTH(A1655),"-",VLOOKUP(A1654,'F03 inputs'!$AQ$8:$AV$3003,6))</f>
        <v>-</v>
      </c>
      <c r="F1654" s="32">
        <f>VLOOKUP(B1654,'F03 inputs'!$AW$9:$AZ$3003,3)</f>
        <v>2.060308159867591E-4</v>
      </c>
      <c r="G1654" s="32">
        <f>VLOOKUP(B1654,'F03 inputs'!$AW$9:$AZ$3003,4)</f>
        <v>2.154591577182164E-4</v>
      </c>
      <c r="I1654" s="32">
        <f t="shared" si="150"/>
        <v>2.5097873535517543E-2</v>
      </c>
      <c r="J1654" s="32">
        <f t="shared" si="151"/>
        <v>7.6347873535517544E-2</v>
      </c>
      <c r="K1654" s="88">
        <f t="shared" si="152"/>
        <v>7.7805122983866326E-2</v>
      </c>
      <c r="M1654" s="32">
        <f t="shared" si="153"/>
        <v>2.5862881809354595E-2</v>
      </c>
      <c r="N1654" s="32">
        <f t="shared" si="154"/>
        <v>7.7112881809354591E-2</v>
      </c>
      <c r="O1654" s="43">
        <f t="shared" si="155"/>
        <v>7.8599480944590461E-2</v>
      </c>
      <c r="Q1654" s="78"/>
      <c r="R1654" s="75"/>
    </row>
    <row r="1655" spans="1:18" ht="12.6" customHeight="1">
      <c r="A1655" s="31">
        <v>40784</v>
      </c>
      <c r="B1655" s="64" t="s">
        <v>108</v>
      </c>
      <c r="C1655" s="90">
        <v>5.1500000000000004E-2</v>
      </c>
      <c r="D1655" s="44" t="str">
        <f>IF(MONTH(A1655)=MONTH(A1656),"-",VLOOKUP(A1655,'F03 inputs'!$AQ$8:$AV$3003,5))</f>
        <v>-</v>
      </c>
      <c r="E1655" s="44" t="str">
        <f>IF(MONTH(A1655)=MONTH(A1656),"-",VLOOKUP(A1655,'F03 inputs'!$AQ$8:$AV$3003,6))</f>
        <v>-</v>
      </c>
      <c r="F1655" s="32">
        <f>VLOOKUP(B1655,'F03 inputs'!$AW$9:$AZ$3003,3)</f>
        <v>2.060308159867591E-4</v>
      </c>
      <c r="G1655" s="32">
        <f>VLOOKUP(B1655,'F03 inputs'!$AW$9:$AZ$3003,4)</f>
        <v>2.154591577182164E-4</v>
      </c>
      <c r="I1655" s="32">
        <f t="shared" si="150"/>
        <v>2.5303904351504303E-2</v>
      </c>
      <c r="J1655" s="32">
        <f t="shared" si="151"/>
        <v>7.6803904351504304E-2</v>
      </c>
      <c r="K1655" s="88">
        <f t="shared" si="152"/>
        <v>7.8278614282413006E-2</v>
      </c>
      <c r="M1655" s="32">
        <f t="shared" si="153"/>
        <v>2.6078340967072809E-2</v>
      </c>
      <c r="N1655" s="32">
        <f t="shared" si="154"/>
        <v>7.7578340967072806E-2</v>
      </c>
      <c r="O1655" s="43">
        <f t="shared" si="155"/>
        <v>7.9082940713873562E-2</v>
      </c>
      <c r="Q1655" s="78"/>
      <c r="R1655" s="75"/>
    </row>
    <row r="1656" spans="1:18" ht="12.6" customHeight="1">
      <c r="A1656" s="31">
        <v>40785</v>
      </c>
      <c r="B1656" s="64" t="s">
        <v>108</v>
      </c>
      <c r="C1656" s="90">
        <v>5.1550000000000006E-2</v>
      </c>
      <c r="D1656" s="44" t="str">
        <f>IF(MONTH(A1656)=MONTH(A1657),"-",VLOOKUP(A1656,'F03 inputs'!$AQ$8:$AV$3003,5))</f>
        <v>-</v>
      </c>
      <c r="E1656" s="44" t="str">
        <f>IF(MONTH(A1656)=MONTH(A1657),"-",VLOOKUP(A1656,'F03 inputs'!$AQ$8:$AV$3003,6))</f>
        <v>-</v>
      </c>
      <c r="F1656" s="32">
        <f>VLOOKUP(B1656,'F03 inputs'!$AW$9:$AZ$3003,3)</f>
        <v>2.060308159867591E-4</v>
      </c>
      <c r="G1656" s="32">
        <f>VLOOKUP(B1656,'F03 inputs'!$AW$9:$AZ$3003,4)</f>
        <v>2.154591577182164E-4</v>
      </c>
      <c r="I1656" s="32">
        <f t="shared" si="150"/>
        <v>2.5509935167491064E-2</v>
      </c>
      <c r="J1656" s="32">
        <f t="shared" si="151"/>
        <v>7.7059935167491073E-2</v>
      </c>
      <c r="K1656" s="88">
        <f t="shared" si="152"/>
        <v>7.8544493569495666E-2</v>
      </c>
      <c r="M1656" s="32">
        <f t="shared" si="153"/>
        <v>2.6293800124791024E-2</v>
      </c>
      <c r="N1656" s="32">
        <f t="shared" si="154"/>
        <v>7.7843800124791029E-2</v>
      </c>
      <c r="O1656" s="43">
        <f t="shared" si="155"/>
        <v>7.9358714429258015E-2</v>
      </c>
      <c r="Q1656" s="78"/>
      <c r="R1656" s="75"/>
    </row>
    <row r="1657" spans="1:18" ht="12.6" customHeight="1">
      <c r="A1657" s="31">
        <v>40786</v>
      </c>
      <c r="B1657" s="64" t="s">
        <v>108</v>
      </c>
      <c r="C1657" s="90">
        <v>5.1050000000000005E-2</v>
      </c>
      <c r="D1657" s="44">
        <f>IF(MONTH(A1657)=MONTH(A1658),"-",VLOOKUP(A1657,'F03 inputs'!$AQ$8:$AV$3003,5))</f>
        <v>2.57159659834778E-2</v>
      </c>
      <c r="E1657" s="44">
        <f>IF(MONTH(A1657)=MONTH(A1658),"-",VLOOKUP(A1657,'F03 inputs'!$AQ$8:$AV$3003,6))</f>
        <v>2.6509259282509273E-2</v>
      </c>
      <c r="F1657" s="32">
        <f>VLOOKUP(B1657,'F03 inputs'!$AW$9:$AZ$3003,3)</f>
        <v>2.060308159867591E-4</v>
      </c>
      <c r="G1657" s="32">
        <f>VLOOKUP(B1657,'F03 inputs'!$AW$9:$AZ$3003,4)</f>
        <v>2.154591577182164E-4</v>
      </c>
      <c r="I1657" s="32">
        <f t="shared" si="150"/>
        <v>2.57159659834778E-2</v>
      </c>
      <c r="J1657" s="32">
        <f t="shared" si="151"/>
        <v>7.6765965983477805E-2</v>
      </c>
      <c r="K1657" s="88">
        <f t="shared" si="152"/>
        <v>7.8239219366821766E-2</v>
      </c>
      <c r="M1657" s="32">
        <f t="shared" si="153"/>
        <v>2.6509259282509273E-2</v>
      </c>
      <c r="N1657" s="32">
        <f t="shared" si="154"/>
        <v>7.7559259282509285E-2</v>
      </c>
      <c r="O1657" s="43">
        <f t="shared" si="155"/>
        <v>7.9063118957622081E-2</v>
      </c>
      <c r="Q1657" s="78"/>
      <c r="R1657" s="75"/>
    </row>
    <row r="1658" spans="1:18" ht="12.6" customHeight="1">
      <c r="A1658" s="31">
        <v>40787</v>
      </c>
      <c r="B1658" s="64" t="s">
        <v>109</v>
      </c>
      <c r="C1658" s="90">
        <v>5.1399999999999994E-2</v>
      </c>
      <c r="D1658" s="44" t="str">
        <f>IF(MONTH(A1658)=MONTH(A1659),"-",VLOOKUP(A1658,'F03 inputs'!$AQ$8:$AV$3003,5))</f>
        <v>-</v>
      </c>
      <c r="E1658" s="44" t="str">
        <f>IF(MONTH(A1658)=MONTH(A1659),"-",VLOOKUP(A1658,'F03 inputs'!$AQ$8:$AV$3003,6))</f>
        <v>-</v>
      </c>
      <c r="F1658" s="32">
        <f>VLOOKUP(B1658,'F03 inputs'!$AW$9:$AZ$3003,3)</f>
        <v>1.1123471581809086E-4</v>
      </c>
      <c r="G1658" s="32">
        <f>VLOOKUP(B1658,'F03 inputs'!$AW$9:$AZ$3003,4)</f>
        <v>1.1352963332278594E-4</v>
      </c>
      <c r="I1658" s="32">
        <f t="shared" si="150"/>
        <v>2.582720069929589E-2</v>
      </c>
      <c r="J1658" s="32">
        <f t="shared" si="151"/>
        <v>7.7227200699295881E-2</v>
      </c>
      <c r="K1658" s="88">
        <f t="shared" si="152"/>
        <v>7.8718210831258295E-2</v>
      </c>
      <c r="M1658" s="32">
        <f t="shared" si="153"/>
        <v>2.6622788915832057E-2</v>
      </c>
      <c r="N1658" s="32">
        <f t="shared" si="154"/>
        <v>7.8022788915832059E-2</v>
      </c>
      <c r="O1658" s="43">
        <f t="shared" si="155"/>
        <v>7.9544677813383258E-2</v>
      </c>
      <c r="Q1658" s="78"/>
      <c r="R1658" s="75"/>
    </row>
    <row r="1659" spans="1:18" ht="12.6" customHeight="1">
      <c r="A1659" s="31">
        <v>40788</v>
      </c>
      <c r="B1659" s="64" t="s">
        <v>109</v>
      </c>
      <c r="C1659" s="90">
        <v>5.135E-2</v>
      </c>
      <c r="D1659" s="44" t="str">
        <f>IF(MONTH(A1659)=MONTH(A1660),"-",VLOOKUP(A1659,'F03 inputs'!$AQ$8:$AV$3003,5))</f>
        <v>-</v>
      </c>
      <c r="E1659" s="44" t="str">
        <f>IF(MONTH(A1659)=MONTH(A1660),"-",VLOOKUP(A1659,'F03 inputs'!$AQ$8:$AV$3003,6))</f>
        <v>-</v>
      </c>
      <c r="F1659" s="32">
        <f>VLOOKUP(B1659,'F03 inputs'!$AW$9:$AZ$3003,3)</f>
        <v>1.1123471581809086E-4</v>
      </c>
      <c r="G1659" s="32">
        <f>VLOOKUP(B1659,'F03 inputs'!$AW$9:$AZ$3003,4)</f>
        <v>1.1352963332278594E-4</v>
      </c>
      <c r="I1659" s="32">
        <f t="shared" si="150"/>
        <v>2.5938435415113981E-2</v>
      </c>
      <c r="J1659" s="32">
        <f t="shared" si="151"/>
        <v>7.7288435415113987E-2</v>
      </c>
      <c r="K1659" s="88">
        <f t="shared" si="152"/>
        <v>7.8781810977343047E-2</v>
      </c>
      <c r="M1659" s="32">
        <f t="shared" si="153"/>
        <v>2.6736318549154842E-2</v>
      </c>
      <c r="N1659" s="32">
        <f t="shared" si="154"/>
        <v>7.8086318549154848E-2</v>
      </c>
      <c r="O1659" s="43">
        <f t="shared" si="155"/>
        <v>7.9610686835295041E-2</v>
      </c>
      <c r="Q1659" s="78"/>
      <c r="R1659" s="75"/>
    </row>
    <row r="1660" spans="1:18" ht="12.6" customHeight="1">
      <c r="A1660" s="31">
        <v>40791</v>
      </c>
      <c r="B1660" s="64" t="s">
        <v>109</v>
      </c>
      <c r="C1660" s="90">
        <v>4.9749999999999996E-2</v>
      </c>
      <c r="D1660" s="44" t="str">
        <f>IF(MONTH(A1660)=MONTH(A1661),"-",VLOOKUP(A1660,'F03 inputs'!$AQ$8:$AV$3003,5))</f>
        <v>-</v>
      </c>
      <c r="E1660" s="44" t="str">
        <f>IF(MONTH(A1660)=MONTH(A1661),"-",VLOOKUP(A1660,'F03 inputs'!$AQ$8:$AV$3003,6))</f>
        <v>-</v>
      </c>
      <c r="F1660" s="32">
        <f>VLOOKUP(B1660,'F03 inputs'!$AW$9:$AZ$3003,3)</f>
        <v>1.1123471581809086E-4</v>
      </c>
      <c r="G1660" s="32">
        <f>VLOOKUP(B1660,'F03 inputs'!$AW$9:$AZ$3003,4)</f>
        <v>1.1352963332278594E-4</v>
      </c>
      <c r="I1660" s="32">
        <f t="shared" si="150"/>
        <v>2.6049670130932071E-2</v>
      </c>
      <c r="J1660" s="32">
        <f t="shared" si="151"/>
        <v>7.579967013093207E-2</v>
      </c>
      <c r="K1660" s="88">
        <f t="shared" si="152"/>
        <v>7.7236067628921656E-2</v>
      </c>
      <c r="M1660" s="32">
        <f t="shared" si="153"/>
        <v>2.6849848182477626E-2</v>
      </c>
      <c r="N1660" s="32">
        <f t="shared" si="154"/>
        <v>7.6599848182477615E-2</v>
      </c>
      <c r="O1660" s="43">
        <f t="shared" si="155"/>
        <v>7.8066732367872094E-2</v>
      </c>
      <c r="Q1660" s="78"/>
      <c r="R1660" s="75"/>
    </row>
    <row r="1661" spans="1:18" ht="12.6" customHeight="1">
      <c r="A1661" s="31">
        <v>40792</v>
      </c>
      <c r="B1661" s="64" t="s">
        <v>109</v>
      </c>
      <c r="C1661" s="90">
        <v>4.9550000000000004E-2</v>
      </c>
      <c r="D1661" s="44" t="str">
        <f>IF(MONTH(A1661)=MONTH(A1662),"-",VLOOKUP(A1661,'F03 inputs'!$AQ$8:$AV$3003,5))</f>
        <v>-</v>
      </c>
      <c r="E1661" s="44" t="str">
        <f>IF(MONTH(A1661)=MONTH(A1662),"-",VLOOKUP(A1661,'F03 inputs'!$AQ$8:$AV$3003,6))</f>
        <v>-</v>
      </c>
      <c r="F1661" s="32">
        <f>VLOOKUP(B1661,'F03 inputs'!$AW$9:$AZ$3003,3)</f>
        <v>1.1123471581809086E-4</v>
      </c>
      <c r="G1661" s="32">
        <f>VLOOKUP(B1661,'F03 inputs'!$AW$9:$AZ$3003,4)</f>
        <v>1.1352963332278594E-4</v>
      </c>
      <c r="I1661" s="32">
        <f t="shared" si="150"/>
        <v>2.6160904846750162E-2</v>
      </c>
      <c r="J1661" s="32">
        <f t="shared" si="151"/>
        <v>7.5710904846750166E-2</v>
      </c>
      <c r="K1661" s="88">
        <f t="shared" si="152"/>
        <v>7.7143940124928756E-2</v>
      </c>
      <c r="M1661" s="32">
        <f t="shared" si="153"/>
        <v>2.696337781580041E-2</v>
      </c>
      <c r="N1661" s="32">
        <f t="shared" si="154"/>
        <v>7.6513377815800421E-2</v>
      </c>
      <c r="O1661" s="43">
        <f t="shared" si="155"/>
        <v>7.7976952061996174E-2</v>
      </c>
      <c r="Q1661" s="78"/>
      <c r="R1661" s="75"/>
    </row>
    <row r="1662" spans="1:18" ht="12.6" customHeight="1">
      <c r="A1662" s="31">
        <v>40793</v>
      </c>
      <c r="B1662" s="64" t="s">
        <v>109</v>
      </c>
      <c r="C1662" s="90">
        <v>5.0599999999999999E-2</v>
      </c>
      <c r="D1662" s="44" t="str">
        <f>IF(MONTH(A1662)=MONTH(A1663),"-",VLOOKUP(A1662,'F03 inputs'!$AQ$8:$AV$3003,5))</f>
        <v>-</v>
      </c>
      <c r="E1662" s="44" t="str">
        <f>IF(MONTH(A1662)=MONTH(A1663),"-",VLOOKUP(A1662,'F03 inputs'!$AQ$8:$AV$3003,6))</f>
        <v>-</v>
      </c>
      <c r="F1662" s="32">
        <f>VLOOKUP(B1662,'F03 inputs'!$AW$9:$AZ$3003,3)</f>
        <v>1.1123471581809086E-4</v>
      </c>
      <c r="G1662" s="32">
        <f>VLOOKUP(B1662,'F03 inputs'!$AW$9:$AZ$3003,4)</f>
        <v>1.1352963332278594E-4</v>
      </c>
      <c r="I1662" s="32">
        <f t="shared" si="150"/>
        <v>2.6272139562568252E-2</v>
      </c>
      <c r="J1662" s="32">
        <f t="shared" si="151"/>
        <v>7.6872139562568248E-2</v>
      </c>
      <c r="K1662" s="88">
        <f t="shared" si="152"/>
        <v>7.8349471022800099E-2</v>
      </c>
      <c r="M1662" s="32">
        <f t="shared" si="153"/>
        <v>2.7076907449123194E-2</v>
      </c>
      <c r="N1662" s="32">
        <f t="shared" si="154"/>
        <v>7.76769074491232E-2</v>
      </c>
      <c r="O1662" s="43">
        <f t="shared" si="155"/>
        <v>7.918533293683816E-2</v>
      </c>
      <c r="Q1662" s="78"/>
      <c r="R1662" s="75"/>
    </row>
    <row r="1663" spans="1:18" ht="12.6" customHeight="1">
      <c r="A1663" s="31">
        <v>40794</v>
      </c>
      <c r="B1663" s="64" t="s">
        <v>109</v>
      </c>
      <c r="C1663" s="90">
        <v>0.05</v>
      </c>
      <c r="D1663" s="44" t="str">
        <f>IF(MONTH(A1663)=MONTH(A1664),"-",VLOOKUP(A1663,'F03 inputs'!$AQ$8:$AV$3003,5))</f>
        <v>-</v>
      </c>
      <c r="E1663" s="44" t="str">
        <f>IF(MONTH(A1663)=MONTH(A1664),"-",VLOOKUP(A1663,'F03 inputs'!$AQ$8:$AV$3003,6))</f>
        <v>-</v>
      </c>
      <c r="F1663" s="32">
        <f>VLOOKUP(B1663,'F03 inputs'!$AW$9:$AZ$3003,3)</f>
        <v>1.1123471581809086E-4</v>
      </c>
      <c r="G1663" s="32">
        <f>VLOOKUP(B1663,'F03 inputs'!$AW$9:$AZ$3003,4)</f>
        <v>1.1352963332278594E-4</v>
      </c>
      <c r="I1663" s="32">
        <f t="shared" si="150"/>
        <v>2.6383374278386343E-2</v>
      </c>
      <c r="J1663" s="32">
        <f t="shared" si="151"/>
        <v>7.6383374278386346E-2</v>
      </c>
      <c r="K1663" s="88">
        <f t="shared" si="152"/>
        <v>7.7841979244924309E-2</v>
      </c>
      <c r="M1663" s="32">
        <f t="shared" si="153"/>
        <v>2.7190437082445978E-2</v>
      </c>
      <c r="N1663" s="32">
        <f t="shared" si="154"/>
        <v>7.7190437082445981E-2</v>
      </c>
      <c r="O1663" s="43">
        <f t="shared" si="155"/>
        <v>7.8680027976690825E-2</v>
      </c>
      <c r="Q1663" s="78"/>
      <c r="R1663" s="75"/>
    </row>
    <row r="1664" spans="1:18" ht="12.6" customHeight="1">
      <c r="A1664" s="31">
        <v>40795</v>
      </c>
      <c r="B1664" s="64" t="s">
        <v>109</v>
      </c>
      <c r="C1664" s="90">
        <v>5.0199999999999995E-2</v>
      </c>
      <c r="D1664" s="44" t="str">
        <f>IF(MONTH(A1664)=MONTH(A1665),"-",VLOOKUP(A1664,'F03 inputs'!$AQ$8:$AV$3003,5))</f>
        <v>-</v>
      </c>
      <c r="E1664" s="44" t="str">
        <f>IF(MONTH(A1664)=MONTH(A1665),"-",VLOOKUP(A1664,'F03 inputs'!$AQ$8:$AV$3003,6))</f>
        <v>-</v>
      </c>
      <c r="F1664" s="32">
        <f>VLOOKUP(B1664,'F03 inputs'!$AW$9:$AZ$3003,3)</f>
        <v>1.1123471581809086E-4</v>
      </c>
      <c r="G1664" s="32">
        <f>VLOOKUP(B1664,'F03 inputs'!$AW$9:$AZ$3003,4)</f>
        <v>1.1352963332278594E-4</v>
      </c>
      <c r="I1664" s="32">
        <f t="shared" si="150"/>
        <v>2.6494608994204433E-2</v>
      </c>
      <c r="J1664" s="32">
        <f t="shared" si="151"/>
        <v>7.6694608994204425E-2</v>
      </c>
      <c r="K1664" s="88">
        <f t="shared" si="152"/>
        <v>7.8165124756397697E-2</v>
      </c>
      <c r="M1664" s="32">
        <f t="shared" si="153"/>
        <v>2.7303966715768763E-2</v>
      </c>
      <c r="N1664" s="32">
        <f t="shared" si="154"/>
        <v>7.7503966715768757E-2</v>
      </c>
      <c r="O1664" s="43">
        <f t="shared" si="155"/>
        <v>7.9005682929938592E-2</v>
      </c>
      <c r="Q1664" s="78"/>
      <c r="R1664" s="75"/>
    </row>
    <row r="1665" spans="1:18" ht="12.6" customHeight="1">
      <c r="A1665" s="31">
        <v>40798</v>
      </c>
      <c r="B1665" s="64" t="s">
        <v>109</v>
      </c>
      <c r="C1665" s="90">
        <v>4.8949999999999994E-2</v>
      </c>
      <c r="D1665" s="44" t="str">
        <f>IF(MONTH(A1665)=MONTH(A1666),"-",VLOOKUP(A1665,'F03 inputs'!$AQ$8:$AV$3003,5))</f>
        <v>-</v>
      </c>
      <c r="E1665" s="44" t="str">
        <f>IF(MONTH(A1665)=MONTH(A1666),"-",VLOOKUP(A1665,'F03 inputs'!$AQ$8:$AV$3003,6))</f>
        <v>-</v>
      </c>
      <c r="F1665" s="32">
        <f>VLOOKUP(B1665,'F03 inputs'!$AW$9:$AZ$3003,3)</f>
        <v>1.1123471581809086E-4</v>
      </c>
      <c r="G1665" s="32">
        <f>VLOOKUP(B1665,'F03 inputs'!$AW$9:$AZ$3003,4)</f>
        <v>1.1352963332278594E-4</v>
      </c>
      <c r="I1665" s="32">
        <f t="shared" si="150"/>
        <v>2.6605843710022524E-2</v>
      </c>
      <c r="J1665" s="32">
        <f t="shared" si="151"/>
        <v>7.5555843710022524E-2</v>
      </c>
      <c r="K1665" s="88">
        <f t="shared" si="152"/>
        <v>7.6983015089705731E-2</v>
      </c>
      <c r="M1665" s="32">
        <f t="shared" si="153"/>
        <v>2.7417496349091547E-2</v>
      </c>
      <c r="N1665" s="32">
        <f t="shared" si="154"/>
        <v>7.636749634909154E-2</v>
      </c>
      <c r="O1665" s="43">
        <f t="shared" si="155"/>
        <v>7.7825494973748688E-2</v>
      </c>
      <c r="Q1665" s="78"/>
      <c r="R1665" s="75"/>
    </row>
    <row r="1666" spans="1:18" ht="12.6" customHeight="1">
      <c r="A1666" s="31">
        <v>40799</v>
      </c>
      <c r="B1666" s="64" t="s">
        <v>109</v>
      </c>
      <c r="C1666" s="90">
        <v>4.9000000000000002E-2</v>
      </c>
      <c r="D1666" s="44" t="str">
        <f>IF(MONTH(A1666)=MONTH(A1667),"-",VLOOKUP(A1666,'F03 inputs'!$AQ$8:$AV$3003,5))</f>
        <v>-</v>
      </c>
      <c r="E1666" s="44" t="str">
        <f>IF(MONTH(A1666)=MONTH(A1667),"-",VLOOKUP(A1666,'F03 inputs'!$AQ$8:$AV$3003,6))</f>
        <v>-</v>
      </c>
      <c r="F1666" s="32">
        <f>VLOOKUP(B1666,'F03 inputs'!$AW$9:$AZ$3003,3)</f>
        <v>1.1123471581809086E-4</v>
      </c>
      <c r="G1666" s="32">
        <f>VLOOKUP(B1666,'F03 inputs'!$AW$9:$AZ$3003,4)</f>
        <v>1.1352963332278594E-4</v>
      </c>
      <c r="I1666" s="32">
        <f t="shared" si="150"/>
        <v>2.6717078425840615E-2</v>
      </c>
      <c r="J1666" s="32">
        <f t="shared" si="151"/>
        <v>7.571707842584062E-2</v>
      </c>
      <c r="K1666" s="88">
        <f t="shared" si="152"/>
        <v>7.7150347417176635E-2</v>
      </c>
      <c r="M1666" s="32">
        <f t="shared" si="153"/>
        <v>2.7531025982414331E-2</v>
      </c>
      <c r="N1666" s="32">
        <f t="shared" si="154"/>
        <v>7.6531025982414333E-2</v>
      </c>
      <c r="O1666" s="43">
        <f t="shared" si="155"/>
        <v>7.7995275466894443E-2</v>
      </c>
      <c r="Q1666" s="78"/>
      <c r="R1666" s="75"/>
    </row>
    <row r="1667" spans="1:18" ht="12.6" customHeight="1">
      <c r="A1667" s="31">
        <v>40800</v>
      </c>
      <c r="B1667" s="64" t="s">
        <v>109</v>
      </c>
      <c r="C1667" s="90">
        <v>4.8499999999999995E-2</v>
      </c>
      <c r="D1667" s="44" t="str">
        <f>IF(MONTH(A1667)=MONTH(A1668),"-",VLOOKUP(A1667,'F03 inputs'!$AQ$8:$AV$3003,5))</f>
        <v>-</v>
      </c>
      <c r="E1667" s="44" t="str">
        <f>IF(MONTH(A1667)=MONTH(A1668),"-",VLOOKUP(A1667,'F03 inputs'!$AQ$8:$AV$3003,6))</f>
        <v>-</v>
      </c>
      <c r="F1667" s="32">
        <f>VLOOKUP(B1667,'F03 inputs'!$AW$9:$AZ$3003,3)</f>
        <v>1.1123471581809086E-4</v>
      </c>
      <c r="G1667" s="32">
        <f>VLOOKUP(B1667,'F03 inputs'!$AW$9:$AZ$3003,4)</f>
        <v>1.1352963332278594E-4</v>
      </c>
      <c r="I1667" s="32">
        <f t="shared" si="150"/>
        <v>2.6828313141658705E-2</v>
      </c>
      <c r="J1667" s="32">
        <f t="shared" si="151"/>
        <v>7.5328313141658693E-2</v>
      </c>
      <c r="K1667" s="88">
        <f t="shared" si="152"/>
        <v>7.6746901831850511E-2</v>
      </c>
      <c r="M1667" s="32">
        <f t="shared" si="153"/>
        <v>2.7644555615737115E-2</v>
      </c>
      <c r="N1667" s="32">
        <f t="shared" si="154"/>
        <v>7.6144555615737103E-2</v>
      </c>
      <c r="O1667" s="43">
        <f t="shared" si="155"/>
        <v>7.7594053953216724E-2</v>
      </c>
      <c r="Q1667" s="78"/>
      <c r="R1667" s="75"/>
    </row>
    <row r="1668" spans="1:18" ht="12.6" customHeight="1">
      <c r="A1668" s="31">
        <v>40801</v>
      </c>
      <c r="B1668" s="64" t="s">
        <v>109</v>
      </c>
      <c r="C1668" s="90">
        <v>4.8849999999999998E-2</v>
      </c>
      <c r="D1668" s="44" t="str">
        <f>IF(MONTH(A1668)=MONTH(A1669),"-",VLOOKUP(A1668,'F03 inputs'!$AQ$8:$AV$3003,5))</f>
        <v>-</v>
      </c>
      <c r="E1668" s="44" t="str">
        <f>IF(MONTH(A1668)=MONTH(A1669),"-",VLOOKUP(A1668,'F03 inputs'!$AQ$8:$AV$3003,6))</f>
        <v>-</v>
      </c>
      <c r="F1668" s="32">
        <f>VLOOKUP(B1668,'F03 inputs'!$AW$9:$AZ$3003,3)</f>
        <v>1.1123471581809086E-4</v>
      </c>
      <c r="G1668" s="32">
        <f>VLOOKUP(B1668,'F03 inputs'!$AW$9:$AZ$3003,4)</f>
        <v>1.1352963332278594E-4</v>
      </c>
      <c r="I1668" s="32">
        <f t="shared" si="150"/>
        <v>2.6939547857476796E-2</v>
      </c>
      <c r="J1668" s="32">
        <f t="shared" si="151"/>
        <v>7.5789547857476797E-2</v>
      </c>
      <c r="K1668" s="88">
        <f t="shared" si="152"/>
        <v>7.7225561748586857E-2</v>
      </c>
      <c r="M1668" s="32">
        <f t="shared" si="153"/>
        <v>2.7758085249059899E-2</v>
      </c>
      <c r="N1668" s="32">
        <f t="shared" si="154"/>
        <v>7.6608085249059904E-2</v>
      </c>
      <c r="O1668" s="43">
        <f t="shared" si="155"/>
        <v>7.8075284930441802E-2</v>
      </c>
      <c r="Q1668" s="78"/>
      <c r="R1668" s="75"/>
    </row>
    <row r="1669" spans="1:18" ht="12.6" customHeight="1">
      <c r="A1669" s="31">
        <v>40802</v>
      </c>
      <c r="B1669" s="64" t="s">
        <v>109</v>
      </c>
      <c r="C1669" s="90">
        <v>4.9599999999999998E-2</v>
      </c>
      <c r="D1669" s="44" t="str">
        <f>IF(MONTH(A1669)=MONTH(A1670),"-",VLOOKUP(A1669,'F03 inputs'!$AQ$8:$AV$3003,5))</f>
        <v>-</v>
      </c>
      <c r="E1669" s="44" t="str">
        <f>IF(MONTH(A1669)=MONTH(A1670),"-",VLOOKUP(A1669,'F03 inputs'!$AQ$8:$AV$3003,6))</f>
        <v>-</v>
      </c>
      <c r="F1669" s="32">
        <f>VLOOKUP(B1669,'F03 inputs'!$AW$9:$AZ$3003,3)</f>
        <v>1.1123471581809086E-4</v>
      </c>
      <c r="G1669" s="32">
        <f>VLOOKUP(B1669,'F03 inputs'!$AW$9:$AZ$3003,4)</f>
        <v>1.1352963332278594E-4</v>
      </c>
      <c r="I1669" s="32">
        <f t="shared" si="150"/>
        <v>2.7050782573294886E-2</v>
      </c>
      <c r="J1669" s="32">
        <f t="shared" si="151"/>
        <v>7.6650782573294884E-2</v>
      </c>
      <c r="K1669" s="88">
        <f t="shared" si="152"/>
        <v>7.8119618190569673E-2</v>
      </c>
      <c r="M1669" s="32">
        <f t="shared" si="153"/>
        <v>2.7871614882382684E-2</v>
      </c>
      <c r="N1669" s="32">
        <f t="shared" si="154"/>
        <v>7.7471614882382689E-2</v>
      </c>
      <c r="O1669" s="43">
        <f t="shared" si="155"/>
        <v>7.8972077660503848E-2</v>
      </c>
      <c r="Q1669" s="78"/>
      <c r="R1669" s="75"/>
    </row>
    <row r="1670" spans="1:18" ht="12.6" customHeight="1">
      <c r="A1670" s="31">
        <v>40805</v>
      </c>
      <c r="B1670" s="64" t="s">
        <v>109</v>
      </c>
      <c r="C1670" s="90">
        <v>4.8949999999999994E-2</v>
      </c>
      <c r="D1670" s="44" t="str">
        <f>IF(MONTH(A1670)=MONTH(A1671),"-",VLOOKUP(A1670,'F03 inputs'!$AQ$8:$AV$3003,5))</f>
        <v>-</v>
      </c>
      <c r="E1670" s="44" t="str">
        <f>IF(MONTH(A1670)=MONTH(A1671),"-",VLOOKUP(A1670,'F03 inputs'!$AQ$8:$AV$3003,6))</f>
        <v>-</v>
      </c>
      <c r="F1670" s="32">
        <f>VLOOKUP(B1670,'F03 inputs'!$AW$9:$AZ$3003,3)</f>
        <v>1.1123471581809086E-4</v>
      </c>
      <c r="G1670" s="32">
        <f>VLOOKUP(B1670,'F03 inputs'!$AW$9:$AZ$3003,4)</f>
        <v>1.1352963332278594E-4</v>
      </c>
      <c r="I1670" s="32">
        <f t="shared" ref="I1670:I1733" si="156">IF(D1670&lt;&gt;"-",D1670,I1669+F1670)</f>
        <v>2.7162017289112977E-2</v>
      </c>
      <c r="J1670" s="32">
        <f t="shared" ref="J1670:J1733" si="157">C1670+I1670</f>
        <v>7.6112017289112974E-2</v>
      </c>
      <c r="K1670" s="88">
        <f t="shared" ref="K1670:K1733" si="158">EFFECT(J1670,2)</f>
        <v>7.7560277083067453E-2</v>
      </c>
      <c r="M1670" s="32">
        <f t="shared" ref="M1670:M1733" si="159">IF(E1670&lt;&gt;"-",E1670,M1669+G1670)</f>
        <v>2.7985144515705468E-2</v>
      </c>
      <c r="N1670" s="32">
        <f t="shared" ref="N1670:N1733" si="160">C1670+M1670</f>
        <v>7.6935144515705461E-2</v>
      </c>
      <c r="O1670" s="43">
        <f t="shared" ref="O1670:O1733" si="161">EFFECT(N1670,2)</f>
        <v>7.841489863111839E-2</v>
      </c>
      <c r="Q1670" s="78"/>
      <c r="R1670" s="75"/>
    </row>
    <row r="1671" spans="1:18" ht="12.6" customHeight="1">
      <c r="A1671" s="31">
        <v>40806</v>
      </c>
      <c r="B1671" s="64" t="s">
        <v>109</v>
      </c>
      <c r="C1671" s="90">
        <v>4.8799999999999996E-2</v>
      </c>
      <c r="D1671" s="44" t="str">
        <f>IF(MONTH(A1671)=MONTH(A1672),"-",VLOOKUP(A1671,'F03 inputs'!$AQ$8:$AV$3003,5))</f>
        <v>-</v>
      </c>
      <c r="E1671" s="44" t="str">
        <f>IF(MONTH(A1671)=MONTH(A1672),"-",VLOOKUP(A1671,'F03 inputs'!$AQ$8:$AV$3003,6))</f>
        <v>-</v>
      </c>
      <c r="F1671" s="32">
        <f>VLOOKUP(B1671,'F03 inputs'!$AW$9:$AZ$3003,3)</f>
        <v>1.1123471581809086E-4</v>
      </c>
      <c r="G1671" s="32">
        <f>VLOOKUP(B1671,'F03 inputs'!$AW$9:$AZ$3003,4)</f>
        <v>1.1352963332278594E-4</v>
      </c>
      <c r="I1671" s="32">
        <f t="shared" si="156"/>
        <v>2.7273252004931067E-2</v>
      </c>
      <c r="J1671" s="32">
        <f t="shared" si="157"/>
        <v>7.6073252004931063E-2</v>
      </c>
      <c r="K1671" s="88">
        <f t="shared" si="158"/>
        <v>7.752003692258258E-2</v>
      </c>
      <c r="M1671" s="32">
        <f t="shared" si="159"/>
        <v>2.8098674149028252E-2</v>
      </c>
      <c r="N1671" s="32">
        <f t="shared" si="160"/>
        <v>7.6898674149028248E-2</v>
      </c>
      <c r="O1671" s="43">
        <f t="shared" si="161"/>
        <v>7.8377025670497646E-2</v>
      </c>
      <c r="Q1671" s="78"/>
      <c r="R1671" s="75"/>
    </row>
    <row r="1672" spans="1:18" ht="12.6" customHeight="1">
      <c r="A1672" s="31">
        <v>40807</v>
      </c>
      <c r="B1672" s="64" t="s">
        <v>109</v>
      </c>
      <c r="C1672" s="90">
        <v>4.9100000000000005E-2</v>
      </c>
      <c r="D1672" s="44" t="str">
        <f>IF(MONTH(A1672)=MONTH(A1673),"-",VLOOKUP(A1672,'F03 inputs'!$AQ$8:$AV$3003,5))</f>
        <v>-</v>
      </c>
      <c r="E1672" s="44" t="str">
        <f>IF(MONTH(A1672)=MONTH(A1673),"-",VLOOKUP(A1672,'F03 inputs'!$AQ$8:$AV$3003,6))</f>
        <v>-</v>
      </c>
      <c r="F1672" s="32">
        <f>VLOOKUP(B1672,'F03 inputs'!$AW$9:$AZ$3003,3)</f>
        <v>1.1123471581809086E-4</v>
      </c>
      <c r="G1672" s="32">
        <f>VLOOKUP(B1672,'F03 inputs'!$AW$9:$AZ$3003,4)</f>
        <v>1.1352963332278594E-4</v>
      </c>
      <c r="I1672" s="32">
        <f t="shared" si="156"/>
        <v>2.7384486720749158E-2</v>
      </c>
      <c r="J1672" s="32">
        <f t="shared" si="157"/>
        <v>7.6484486720749159E-2</v>
      </c>
      <c r="K1672" s="88">
        <f t="shared" si="158"/>
        <v>7.7946955897983283E-2</v>
      </c>
      <c r="M1672" s="32">
        <f t="shared" si="159"/>
        <v>2.8212203782351036E-2</v>
      </c>
      <c r="N1672" s="32">
        <f t="shared" si="160"/>
        <v>7.7312203782351041E-2</v>
      </c>
      <c r="O1672" s="43">
        <f t="shared" si="161"/>
        <v>7.8806497995771885E-2</v>
      </c>
      <c r="Q1672" s="78"/>
      <c r="R1672" s="75"/>
    </row>
    <row r="1673" spans="1:18" ht="12.6" customHeight="1">
      <c r="A1673" s="31">
        <v>40808</v>
      </c>
      <c r="B1673" s="64" t="s">
        <v>109</v>
      </c>
      <c r="C1673" s="90">
        <v>4.8049999999999995E-2</v>
      </c>
      <c r="D1673" s="44" t="str">
        <f>IF(MONTH(A1673)=MONTH(A1674),"-",VLOOKUP(A1673,'F03 inputs'!$AQ$8:$AV$3003,5))</f>
        <v>-</v>
      </c>
      <c r="E1673" s="44" t="str">
        <f>IF(MONTH(A1673)=MONTH(A1674),"-",VLOOKUP(A1673,'F03 inputs'!$AQ$8:$AV$3003,6))</f>
        <v>-</v>
      </c>
      <c r="F1673" s="32">
        <f>VLOOKUP(B1673,'F03 inputs'!$AW$9:$AZ$3003,3)</f>
        <v>1.1123471581809086E-4</v>
      </c>
      <c r="G1673" s="32">
        <f>VLOOKUP(B1673,'F03 inputs'!$AW$9:$AZ$3003,4)</f>
        <v>1.1352963332278594E-4</v>
      </c>
      <c r="I1673" s="32">
        <f t="shared" si="156"/>
        <v>2.7495721436567248E-2</v>
      </c>
      <c r="J1673" s="32">
        <f t="shared" si="157"/>
        <v>7.5545721436567237E-2</v>
      </c>
      <c r="K1673" s="88">
        <f t="shared" si="158"/>
        <v>7.6972510443410247E-2</v>
      </c>
      <c r="M1673" s="32">
        <f t="shared" si="159"/>
        <v>2.8325733415673821E-2</v>
      </c>
      <c r="N1673" s="32">
        <f t="shared" si="160"/>
        <v>7.6375733415673816E-2</v>
      </c>
      <c r="O1673" s="43">
        <f t="shared" si="161"/>
        <v>7.7834046579369209E-2</v>
      </c>
      <c r="Q1673" s="78"/>
      <c r="R1673" s="75"/>
    </row>
    <row r="1674" spans="1:18" ht="12.6" customHeight="1">
      <c r="A1674" s="31">
        <v>40809</v>
      </c>
      <c r="B1674" s="64" t="s">
        <v>109</v>
      </c>
      <c r="C1674" s="90">
        <v>4.7199999999999999E-2</v>
      </c>
      <c r="D1674" s="44" t="str">
        <f>IF(MONTH(A1674)=MONTH(A1675),"-",VLOOKUP(A1674,'F03 inputs'!$AQ$8:$AV$3003,5))</f>
        <v>-</v>
      </c>
      <c r="E1674" s="44" t="str">
        <f>IF(MONTH(A1674)=MONTH(A1675),"-",VLOOKUP(A1674,'F03 inputs'!$AQ$8:$AV$3003,6))</f>
        <v>-</v>
      </c>
      <c r="F1674" s="32">
        <f>VLOOKUP(B1674,'F03 inputs'!$AW$9:$AZ$3003,3)</f>
        <v>1.1123471581809086E-4</v>
      </c>
      <c r="G1674" s="32">
        <f>VLOOKUP(B1674,'F03 inputs'!$AW$9:$AZ$3003,4)</f>
        <v>1.1352963332278594E-4</v>
      </c>
      <c r="I1674" s="32">
        <f t="shared" si="156"/>
        <v>2.7606956152385339E-2</v>
      </c>
      <c r="J1674" s="32">
        <f t="shared" si="157"/>
        <v>7.4806956152385334E-2</v>
      </c>
      <c r="K1674" s="88">
        <f t="shared" si="158"/>
        <v>7.6205976324581703E-2</v>
      </c>
      <c r="M1674" s="32">
        <f t="shared" si="159"/>
        <v>2.8439263048996605E-2</v>
      </c>
      <c r="N1674" s="32">
        <f t="shared" si="160"/>
        <v>7.5639263048996597E-2</v>
      </c>
      <c r="O1674" s="43">
        <f t="shared" si="161"/>
        <v>7.7069587577645482E-2</v>
      </c>
      <c r="Q1674" s="78"/>
      <c r="R1674" s="75"/>
    </row>
    <row r="1675" spans="1:18" ht="12.6" customHeight="1">
      <c r="A1675" s="31">
        <v>40812</v>
      </c>
      <c r="B1675" s="64" t="s">
        <v>109</v>
      </c>
      <c r="C1675" s="90">
        <v>4.7050000000000002E-2</v>
      </c>
      <c r="D1675" s="44" t="str">
        <f>IF(MONTH(A1675)=MONTH(A1676),"-",VLOOKUP(A1675,'F03 inputs'!$AQ$8:$AV$3003,5))</f>
        <v>-</v>
      </c>
      <c r="E1675" s="44" t="str">
        <f>IF(MONTH(A1675)=MONTH(A1676),"-",VLOOKUP(A1675,'F03 inputs'!$AQ$8:$AV$3003,6))</f>
        <v>-</v>
      </c>
      <c r="F1675" s="32">
        <f>VLOOKUP(B1675,'F03 inputs'!$AW$9:$AZ$3003,3)</f>
        <v>1.1123471581809086E-4</v>
      </c>
      <c r="G1675" s="32">
        <f>VLOOKUP(B1675,'F03 inputs'!$AW$9:$AZ$3003,4)</f>
        <v>1.1352963332278594E-4</v>
      </c>
      <c r="I1675" s="32">
        <f t="shared" si="156"/>
        <v>2.7718190868203429E-2</v>
      </c>
      <c r="J1675" s="32">
        <f t="shared" si="157"/>
        <v>7.4768190868203438E-2</v>
      </c>
      <c r="K1675" s="88">
        <f t="shared" si="158"/>
        <v>7.6165761459629611E-2</v>
      </c>
      <c r="M1675" s="32">
        <f t="shared" si="159"/>
        <v>2.8552792682319389E-2</v>
      </c>
      <c r="N1675" s="32">
        <f t="shared" si="160"/>
        <v>7.5602792682319397E-2</v>
      </c>
      <c r="O1675" s="43">
        <f t="shared" si="161"/>
        <v>7.703173824766063E-2</v>
      </c>
      <c r="Q1675" s="78"/>
      <c r="R1675" s="75"/>
    </row>
    <row r="1676" spans="1:18" ht="12.6" customHeight="1">
      <c r="A1676" s="31">
        <v>40813</v>
      </c>
      <c r="B1676" s="64" t="s">
        <v>109</v>
      </c>
      <c r="C1676" s="90">
        <v>4.845E-2</v>
      </c>
      <c r="D1676" s="44" t="str">
        <f>IF(MONTH(A1676)=MONTH(A1677),"-",VLOOKUP(A1676,'F03 inputs'!$AQ$8:$AV$3003,5))</f>
        <v>-</v>
      </c>
      <c r="E1676" s="44" t="str">
        <f>IF(MONTH(A1676)=MONTH(A1677),"-",VLOOKUP(A1676,'F03 inputs'!$AQ$8:$AV$3003,6))</f>
        <v>-</v>
      </c>
      <c r="F1676" s="32">
        <f>VLOOKUP(B1676,'F03 inputs'!$AW$9:$AZ$3003,3)</f>
        <v>1.1123471581809086E-4</v>
      </c>
      <c r="G1676" s="32">
        <f>VLOOKUP(B1676,'F03 inputs'!$AW$9:$AZ$3003,4)</f>
        <v>1.1352963332278594E-4</v>
      </c>
      <c r="I1676" s="32">
        <f t="shared" si="156"/>
        <v>2.782942558402152E-2</v>
      </c>
      <c r="J1676" s="32">
        <f t="shared" si="157"/>
        <v>7.6279425584021524E-2</v>
      </c>
      <c r="K1676" s="88">
        <f t="shared" si="158"/>
        <v>7.7734063275878507E-2</v>
      </c>
      <c r="M1676" s="32">
        <f t="shared" si="159"/>
        <v>2.8666322315642173E-2</v>
      </c>
      <c r="N1676" s="32">
        <f t="shared" si="160"/>
        <v>7.7116322315642166E-2</v>
      </c>
      <c r="O1676" s="43">
        <f t="shared" si="161"/>
        <v>7.8603054107514891E-2</v>
      </c>
      <c r="Q1676" s="78"/>
      <c r="R1676" s="75"/>
    </row>
    <row r="1677" spans="1:18" ht="12.6" customHeight="1">
      <c r="A1677" s="31">
        <v>40814</v>
      </c>
      <c r="B1677" s="64" t="s">
        <v>109</v>
      </c>
      <c r="C1677" s="90">
        <v>4.9200000000000001E-2</v>
      </c>
      <c r="D1677" s="44" t="str">
        <f>IF(MONTH(A1677)=MONTH(A1678),"-",VLOOKUP(A1677,'F03 inputs'!$AQ$8:$AV$3003,5))</f>
        <v>-</v>
      </c>
      <c r="E1677" s="44" t="str">
        <f>IF(MONTH(A1677)=MONTH(A1678),"-",VLOOKUP(A1677,'F03 inputs'!$AQ$8:$AV$3003,6))</f>
        <v>-</v>
      </c>
      <c r="F1677" s="32">
        <f>VLOOKUP(B1677,'F03 inputs'!$AW$9:$AZ$3003,3)</f>
        <v>1.1123471581809086E-4</v>
      </c>
      <c r="G1677" s="32">
        <f>VLOOKUP(B1677,'F03 inputs'!$AW$9:$AZ$3003,4)</f>
        <v>1.1352963332278594E-4</v>
      </c>
      <c r="I1677" s="32">
        <f t="shared" si="156"/>
        <v>2.7940660299839611E-2</v>
      </c>
      <c r="J1677" s="32">
        <f t="shared" si="157"/>
        <v>7.7140660299839611E-2</v>
      </c>
      <c r="K1677" s="88">
        <f t="shared" si="158"/>
        <v>7.8628330667713575E-2</v>
      </c>
      <c r="M1677" s="32">
        <f t="shared" si="159"/>
        <v>2.8779851948964957E-2</v>
      </c>
      <c r="N1677" s="32">
        <f t="shared" si="160"/>
        <v>7.7979851948964951E-2</v>
      </c>
      <c r="O1677" s="43">
        <f t="shared" si="161"/>
        <v>7.9500066276460446E-2</v>
      </c>
      <c r="Q1677" s="78"/>
      <c r="R1677" s="75"/>
    </row>
    <row r="1678" spans="1:18" ht="12.6" customHeight="1">
      <c r="A1678" s="31">
        <v>40815</v>
      </c>
      <c r="B1678" s="64" t="s">
        <v>109</v>
      </c>
      <c r="C1678" s="90">
        <v>4.8949999999999994E-2</v>
      </c>
      <c r="D1678" s="44" t="str">
        <f>IF(MONTH(A1678)=MONTH(A1679),"-",VLOOKUP(A1678,'F03 inputs'!$AQ$8:$AV$3003,5))</f>
        <v>-</v>
      </c>
      <c r="E1678" s="44" t="str">
        <f>IF(MONTH(A1678)=MONTH(A1679),"-",VLOOKUP(A1678,'F03 inputs'!$AQ$8:$AV$3003,6))</f>
        <v>-</v>
      </c>
      <c r="F1678" s="32">
        <f>VLOOKUP(B1678,'F03 inputs'!$AW$9:$AZ$3003,3)</f>
        <v>1.1123471581809086E-4</v>
      </c>
      <c r="G1678" s="32">
        <f>VLOOKUP(B1678,'F03 inputs'!$AW$9:$AZ$3003,4)</f>
        <v>1.1352963332278594E-4</v>
      </c>
      <c r="I1678" s="32">
        <f t="shared" si="156"/>
        <v>2.8051895015657701E-2</v>
      </c>
      <c r="J1678" s="32">
        <f t="shared" si="157"/>
        <v>7.7001895015657698E-2</v>
      </c>
      <c r="K1678" s="88">
        <f t="shared" si="158"/>
        <v>7.8484217974658321E-2</v>
      </c>
      <c r="M1678" s="32">
        <f t="shared" si="159"/>
        <v>2.8893381582287742E-2</v>
      </c>
      <c r="N1678" s="32">
        <f t="shared" si="160"/>
        <v>7.7843381582287735E-2</v>
      </c>
      <c r="O1678" s="43">
        <f t="shared" si="161"/>
        <v>7.9358279596329018E-2</v>
      </c>
      <c r="Q1678" s="78"/>
      <c r="R1678" s="75"/>
    </row>
    <row r="1679" spans="1:18" ht="12.6" customHeight="1">
      <c r="A1679" s="31">
        <v>40816</v>
      </c>
      <c r="B1679" s="64" t="s">
        <v>109</v>
      </c>
      <c r="C1679" s="90">
        <v>4.8750000000000002E-2</v>
      </c>
      <c r="D1679" s="44">
        <f>IF(MONTH(A1679)=MONTH(A1680),"-",VLOOKUP(A1679,'F03 inputs'!$AQ$8:$AV$3003,5))</f>
        <v>2.8163129731475799E-2</v>
      </c>
      <c r="E1679" s="44">
        <f>IF(MONTH(A1679)=MONTH(A1680),"-",VLOOKUP(A1679,'F03 inputs'!$AQ$8:$AV$3003,6))</f>
        <v>2.9006911215610564E-2</v>
      </c>
      <c r="F1679" s="32">
        <f>VLOOKUP(B1679,'F03 inputs'!$AW$9:$AZ$3003,3)</f>
        <v>1.1123471581809086E-4</v>
      </c>
      <c r="G1679" s="32">
        <f>VLOOKUP(B1679,'F03 inputs'!$AW$9:$AZ$3003,4)</f>
        <v>1.1352963332278594E-4</v>
      </c>
      <c r="I1679" s="32">
        <f t="shared" si="156"/>
        <v>2.8163129731475799E-2</v>
      </c>
      <c r="J1679" s="32">
        <f t="shared" si="157"/>
        <v>7.6913129731475793E-2</v>
      </c>
      <c r="K1679" s="88">
        <f t="shared" si="158"/>
        <v>7.8392037112748225E-2</v>
      </c>
      <c r="M1679" s="32">
        <f t="shared" si="159"/>
        <v>2.9006911215610564E-2</v>
      </c>
      <c r="N1679" s="32">
        <f t="shared" si="160"/>
        <v>7.7756911215610569E-2</v>
      </c>
      <c r="O1679" s="43">
        <f t="shared" si="161"/>
        <v>7.9268445526058606E-2</v>
      </c>
      <c r="Q1679" s="78"/>
      <c r="R1679" s="75"/>
    </row>
    <row r="1680" spans="1:18" ht="12.6" customHeight="1">
      <c r="A1680" s="31">
        <v>40820</v>
      </c>
      <c r="B1680" s="64" t="s">
        <v>110</v>
      </c>
      <c r="C1680" s="90">
        <v>4.6399999999999997E-2</v>
      </c>
      <c r="D1680" s="44" t="str">
        <f>IF(MONTH(A1680)=MONTH(A1681),"-",VLOOKUP(A1680,'F03 inputs'!$AQ$8:$AV$3003,5))</f>
        <v>-</v>
      </c>
      <c r="E1680" s="44" t="str">
        <f>IF(MONTH(A1680)=MONTH(A1681),"-",VLOOKUP(A1680,'F03 inputs'!$AQ$8:$AV$3003,6))</f>
        <v>-</v>
      </c>
      <c r="F1680" s="32">
        <f>VLOOKUP(B1680,'F03 inputs'!$AW$9:$AZ$3003,3)</f>
        <v>1.0552101306707511E-4</v>
      </c>
      <c r="G1680" s="32">
        <f>VLOOKUP(B1680,'F03 inputs'!$AW$9:$AZ$3003,4)</f>
        <v>1.1580468077799343E-4</v>
      </c>
      <c r="I1680" s="32">
        <f t="shared" si="156"/>
        <v>2.8268650744542875E-2</v>
      </c>
      <c r="J1680" s="32">
        <f t="shared" si="157"/>
        <v>7.4668650744542875E-2</v>
      </c>
      <c r="K1680" s="88">
        <f t="shared" si="158"/>
        <v>7.6062502595545256E-2</v>
      </c>
      <c r="M1680" s="32">
        <f t="shared" si="159"/>
        <v>2.9122715896388558E-2</v>
      </c>
      <c r="N1680" s="32">
        <f t="shared" si="160"/>
        <v>7.5522715896388551E-2</v>
      </c>
      <c r="O1680" s="43">
        <f t="shared" si="161"/>
        <v>7.6948636050480301E-2</v>
      </c>
      <c r="Q1680" s="78"/>
      <c r="R1680" s="75"/>
    </row>
    <row r="1681" spans="1:18" ht="12.6" customHeight="1">
      <c r="A1681" s="31">
        <v>40821</v>
      </c>
      <c r="B1681" s="64" t="s">
        <v>110</v>
      </c>
      <c r="C1681" s="90">
        <v>4.6899999999999997E-2</v>
      </c>
      <c r="D1681" s="44" t="str">
        <f>IF(MONTH(A1681)=MONTH(A1682),"-",VLOOKUP(A1681,'F03 inputs'!$AQ$8:$AV$3003,5))</f>
        <v>-</v>
      </c>
      <c r="E1681" s="44" t="str">
        <f>IF(MONTH(A1681)=MONTH(A1682),"-",VLOOKUP(A1681,'F03 inputs'!$AQ$8:$AV$3003,6))</f>
        <v>-</v>
      </c>
      <c r="F1681" s="32">
        <f>VLOOKUP(B1681,'F03 inputs'!$AW$9:$AZ$3003,3)</f>
        <v>1.0552101306707511E-4</v>
      </c>
      <c r="G1681" s="32">
        <f>VLOOKUP(B1681,'F03 inputs'!$AW$9:$AZ$3003,4)</f>
        <v>1.1580468077799343E-4</v>
      </c>
      <c r="I1681" s="32">
        <f t="shared" si="156"/>
        <v>2.8374171757609951E-2</v>
      </c>
      <c r="J1681" s="32">
        <f t="shared" si="157"/>
        <v>7.5274171757609948E-2</v>
      </c>
      <c r="K1681" s="88">
        <f t="shared" si="158"/>
        <v>7.6690721991058197E-2</v>
      </c>
      <c r="M1681" s="32">
        <f t="shared" si="159"/>
        <v>2.9238520577166551E-2</v>
      </c>
      <c r="N1681" s="32">
        <f t="shared" si="160"/>
        <v>7.6138520577166552E-2</v>
      </c>
      <c r="O1681" s="43">
        <f t="shared" si="161"/>
        <v>7.7587789156086329E-2</v>
      </c>
      <c r="Q1681" s="78"/>
      <c r="R1681" s="75"/>
    </row>
    <row r="1682" spans="1:18" ht="12.6" customHeight="1">
      <c r="A1682" s="31">
        <v>40822</v>
      </c>
      <c r="B1682" s="64" t="s">
        <v>110</v>
      </c>
      <c r="C1682" s="90">
        <v>4.7899999999999998E-2</v>
      </c>
      <c r="D1682" s="44" t="str">
        <f>IF(MONTH(A1682)=MONTH(A1683),"-",VLOOKUP(A1682,'F03 inputs'!$AQ$8:$AV$3003,5))</f>
        <v>-</v>
      </c>
      <c r="E1682" s="44" t="str">
        <f>IF(MONTH(A1682)=MONTH(A1683),"-",VLOOKUP(A1682,'F03 inputs'!$AQ$8:$AV$3003,6))</f>
        <v>-</v>
      </c>
      <c r="F1682" s="32">
        <f>VLOOKUP(B1682,'F03 inputs'!$AW$9:$AZ$3003,3)</f>
        <v>1.0552101306707511E-4</v>
      </c>
      <c r="G1682" s="32">
        <f>VLOOKUP(B1682,'F03 inputs'!$AW$9:$AZ$3003,4)</f>
        <v>1.1580468077799343E-4</v>
      </c>
      <c r="I1682" s="32">
        <f t="shared" si="156"/>
        <v>2.8479692770677027E-2</v>
      </c>
      <c r="J1682" s="32">
        <f t="shared" si="157"/>
        <v>7.6379692770677021E-2</v>
      </c>
      <c r="K1682" s="88">
        <f t="shared" si="158"/>
        <v>7.7838157137612773E-2</v>
      </c>
      <c r="M1682" s="32">
        <f t="shared" si="159"/>
        <v>2.9354325257944545E-2</v>
      </c>
      <c r="N1682" s="32">
        <f t="shared" si="160"/>
        <v>7.7254325257944539E-2</v>
      </c>
      <c r="O1682" s="43">
        <f t="shared" si="161"/>
        <v>7.874638295070957E-2</v>
      </c>
      <c r="Q1682" s="78"/>
      <c r="R1682" s="75"/>
    </row>
    <row r="1683" spans="1:18" ht="12.6" customHeight="1">
      <c r="A1683" s="31">
        <v>40823</v>
      </c>
      <c r="B1683" s="64" t="s">
        <v>110</v>
      </c>
      <c r="C1683" s="90">
        <v>4.8750000000000002E-2</v>
      </c>
      <c r="D1683" s="44" t="str">
        <f>IF(MONTH(A1683)=MONTH(A1684),"-",VLOOKUP(A1683,'F03 inputs'!$AQ$8:$AV$3003,5))</f>
        <v>-</v>
      </c>
      <c r="E1683" s="44" t="str">
        <f>IF(MONTH(A1683)=MONTH(A1684),"-",VLOOKUP(A1683,'F03 inputs'!$AQ$8:$AV$3003,6))</f>
        <v>-</v>
      </c>
      <c r="F1683" s="32">
        <f>VLOOKUP(B1683,'F03 inputs'!$AW$9:$AZ$3003,3)</f>
        <v>1.0552101306707511E-4</v>
      </c>
      <c r="G1683" s="32">
        <f>VLOOKUP(B1683,'F03 inputs'!$AW$9:$AZ$3003,4)</f>
        <v>1.1580468077799343E-4</v>
      </c>
      <c r="I1683" s="32">
        <f t="shared" si="156"/>
        <v>2.8585213783744103E-2</v>
      </c>
      <c r="J1683" s="32">
        <f t="shared" si="157"/>
        <v>7.7335213783744111E-2</v>
      </c>
      <c r="K1683" s="88">
        <f t="shared" si="158"/>
        <v>7.8830397606488578E-2</v>
      </c>
      <c r="M1683" s="32">
        <f t="shared" si="159"/>
        <v>2.9470129938722538E-2</v>
      </c>
      <c r="N1683" s="32">
        <f t="shared" si="160"/>
        <v>7.8220129938722543E-2</v>
      </c>
      <c r="O1683" s="43">
        <f t="shared" si="161"/>
        <v>7.9749727120629998E-2</v>
      </c>
      <c r="Q1683" s="78"/>
      <c r="R1683" s="75"/>
    </row>
    <row r="1684" spans="1:18" ht="12.6" customHeight="1">
      <c r="A1684" s="31">
        <v>40826</v>
      </c>
      <c r="B1684" s="64" t="s">
        <v>110</v>
      </c>
      <c r="C1684" s="90">
        <v>4.9249999999999995E-2</v>
      </c>
      <c r="D1684" s="44" t="str">
        <f>IF(MONTH(A1684)=MONTH(A1685),"-",VLOOKUP(A1684,'F03 inputs'!$AQ$8:$AV$3003,5))</f>
        <v>-</v>
      </c>
      <c r="E1684" s="44" t="str">
        <f>IF(MONTH(A1684)=MONTH(A1685),"-",VLOOKUP(A1684,'F03 inputs'!$AQ$8:$AV$3003,6))</f>
        <v>-</v>
      </c>
      <c r="F1684" s="32">
        <f>VLOOKUP(B1684,'F03 inputs'!$AW$9:$AZ$3003,3)</f>
        <v>1.0552101306707511E-4</v>
      </c>
      <c r="G1684" s="32">
        <f>VLOOKUP(B1684,'F03 inputs'!$AW$9:$AZ$3003,4)</f>
        <v>1.1580468077799343E-4</v>
      </c>
      <c r="I1684" s="32">
        <f t="shared" si="156"/>
        <v>2.8690734796811179E-2</v>
      </c>
      <c r="J1684" s="32">
        <f t="shared" si="157"/>
        <v>7.794073479681117E-2</v>
      </c>
      <c r="K1684" s="88">
        <f t="shared" si="158"/>
        <v>7.9459424331977946E-2</v>
      </c>
      <c r="M1684" s="32">
        <f t="shared" si="159"/>
        <v>2.9585934619500532E-2</v>
      </c>
      <c r="N1684" s="32">
        <f t="shared" si="160"/>
        <v>7.8835934619500531E-2</v>
      </c>
      <c r="O1684" s="43">
        <f t="shared" si="161"/>
        <v>8.0389710766333167E-2</v>
      </c>
      <c r="Q1684" s="78"/>
      <c r="R1684" s="75"/>
    </row>
    <row r="1685" spans="1:18" ht="12.6" customHeight="1">
      <c r="A1685" s="31">
        <v>40827</v>
      </c>
      <c r="B1685" s="64" t="s">
        <v>110</v>
      </c>
      <c r="C1685" s="90">
        <v>4.9599999999999998E-2</v>
      </c>
      <c r="D1685" s="44" t="str">
        <f>IF(MONTH(A1685)=MONTH(A1686),"-",VLOOKUP(A1685,'F03 inputs'!$AQ$8:$AV$3003,5))</f>
        <v>-</v>
      </c>
      <c r="E1685" s="44" t="str">
        <f>IF(MONTH(A1685)=MONTH(A1686),"-",VLOOKUP(A1685,'F03 inputs'!$AQ$8:$AV$3003,6))</f>
        <v>-</v>
      </c>
      <c r="F1685" s="32">
        <f>VLOOKUP(B1685,'F03 inputs'!$AW$9:$AZ$3003,3)</f>
        <v>1.0552101306707511E-4</v>
      </c>
      <c r="G1685" s="32">
        <f>VLOOKUP(B1685,'F03 inputs'!$AW$9:$AZ$3003,4)</f>
        <v>1.1580468077799343E-4</v>
      </c>
      <c r="I1685" s="32">
        <f t="shared" si="156"/>
        <v>2.8796255809878255E-2</v>
      </c>
      <c r="J1685" s="32">
        <f t="shared" si="157"/>
        <v>7.8396255809878246E-2</v>
      </c>
      <c r="K1685" s="88">
        <f t="shared" si="158"/>
        <v>7.9932749041130347E-2</v>
      </c>
      <c r="M1685" s="32">
        <f t="shared" si="159"/>
        <v>2.9701739300278526E-2</v>
      </c>
      <c r="N1685" s="32">
        <f t="shared" si="160"/>
        <v>7.930173930027852E-2</v>
      </c>
      <c r="O1685" s="43">
        <f t="shared" si="161"/>
        <v>8.0873930764290725E-2</v>
      </c>
      <c r="Q1685" s="78"/>
      <c r="R1685" s="75"/>
    </row>
    <row r="1686" spans="1:18" ht="12.6" customHeight="1">
      <c r="A1686" s="31">
        <v>40828</v>
      </c>
      <c r="B1686" s="64" t="s">
        <v>110</v>
      </c>
      <c r="C1686" s="90">
        <v>4.9550000000000004E-2</v>
      </c>
      <c r="D1686" s="44" t="str">
        <f>IF(MONTH(A1686)=MONTH(A1687),"-",VLOOKUP(A1686,'F03 inputs'!$AQ$8:$AV$3003,5))</f>
        <v>-</v>
      </c>
      <c r="E1686" s="44" t="str">
        <f>IF(MONTH(A1686)=MONTH(A1687),"-",VLOOKUP(A1686,'F03 inputs'!$AQ$8:$AV$3003,6))</f>
        <v>-</v>
      </c>
      <c r="F1686" s="32">
        <f>VLOOKUP(B1686,'F03 inputs'!$AW$9:$AZ$3003,3)</f>
        <v>1.0552101306707511E-4</v>
      </c>
      <c r="G1686" s="32">
        <f>VLOOKUP(B1686,'F03 inputs'!$AW$9:$AZ$3003,4)</f>
        <v>1.1580468077799343E-4</v>
      </c>
      <c r="I1686" s="32">
        <f t="shared" si="156"/>
        <v>2.890177682294533E-2</v>
      </c>
      <c r="J1686" s="32">
        <f t="shared" si="157"/>
        <v>7.8451776822945338E-2</v>
      </c>
      <c r="K1686" s="88">
        <f t="shared" si="158"/>
        <v>7.9990447144614674E-2</v>
      </c>
      <c r="M1686" s="32">
        <f t="shared" si="159"/>
        <v>2.9817543981056519E-2</v>
      </c>
      <c r="N1686" s="32">
        <f t="shared" si="160"/>
        <v>7.9367543981056526E-2</v>
      </c>
      <c r="O1686" s="43">
        <f t="shared" si="161"/>
        <v>8.0942345740452781E-2</v>
      </c>
      <c r="Q1686" s="78"/>
      <c r="R1686" s="75"/>
    </row>
    <row r="1687" spans="1:18" ht="12.6" customHeight="1">
      <c r="A1687" s="31">
        <v>40829</v>
      </c>
      <c r="B1687" s="64" t="s">
        <v>110</v>
      </c>
      <c r="C1687" s="90">
        <v>5.1100000000000007E-2</v>
      </c>
      <c r="D1687" s="44" t="str">
        <f>IF(MONTH(A1687)=MONTH(A1688),"-",VLOOKUP(A1687,'F03 inputs'!$AQ$8:$AV$3003,5))</f>
        <v>-</v>
      </c>
      <c r="E1687" s="44" t="str">
        <f>IF(MONTH(A1687)=MONTH(A1688),"-",VLOOKUP(A1687,'F03 inputs'!$AQ$8:$AV$3003,6))</f>
        <v>-</v>
      </c>
      <c r="F1687" s="32">
        <f>VLOOKUP(B1687,'F03 inputs'!$AW$9:$AZ$3003,3)</f>
        <v>1.0552101306707511E-4</v>
      </c>
      <c r="G1687" s="32">
        <f>VLOOKUP(B1687,'F03 inputs'!$AW$9:$AZ$3003,4)</f>
        <v>1.1580468077799343E-4</v>
      </c>
      <c r="I1687" s="32">
        <f t="shared" si="156"/>
        <v>2.9007297836012406E-2</v>
      </c>
      <c r="J1687" s="32">
        <f t="shared" si="157"/>
        <v>8.010729783601242E-2</v>
      </c>
      <c r="K1687" s="88">
        <f t="shared" si="158"/>
        <v>8.1711592627659035E-2</v>
      </c>
      <c r="M1687" s="32">
        <f t="shared" si="159"/>
        <v>2.9933348661834513E-2</v>
      </c>
      <c r="N1687" s="32">
        <f t="shared" si="160"/>
        <v>8.1033348661834523E-2</v>
      </c>
      <c r="O1687" s="43">
        <f t="shared" si="161"/>
        <v>8.2674949560672228E-2</v>
      </c>
      <c r="Q1687" s="78"/>
      <c r="R1687" s="75"/>
    </row>
    <row r="1688" spans="1:18" ht="12.6" customHeight="1">
      <c r="A1688" s="31">
        <v>40830</v>
      </c>
      <c r="B1688" s="64" t="s">
        <v>110</v>
      </c>
      <c r="C1688" s="90">
        <v>5.0949999999999995E-2</v>
      </c>
      <c r="D1688" s="44" t="str">
        <f>IF(MONTH(A1688)=MONTH(A1689),"-",VLOOKUP(A1688,'F03 inputs'!$AQ$8:$AV$3003,5))</f>
        <v>-</v>
      </c>
      <c r="E1688" s="44" t="str">
        <f>IF(MONTH(A1688)=MONTH(A1689),"-",VLOOKUP(A1688,'F03 inputs'!$AQ$8:$AV$3003,6))</f>
        <v>-</v>
      </c>
      <c r="F1688" s="32">
        <f>VLOOKUP(B1688,'F03 inputs'!$AW$9:$AZ$3003,3)</f>
        <v>1.0552101306707511E-4</v>
      </c>
      <c r="G1688" s="32">
        <f>VLOOKUP(B1688,'F03 inputs'!$AW$9:$AZ$3003,4)</f>
        <v>1.1580468077799343E-4</v>
      </c>
      <c r="I1688" s="32">
        <f t="shared" si="156"/>
        <v>2.9112818849079482E-2</v>
      </c>
      <c r="J1688" s="32">
        <f t="shared" si="157"/>
        <v>8.0062818849079481E-2</v>
      </c>
      <c r="K1688" s="88">
        <f t="shared" si="158"/>
        <v>8.166533258959463E-2</v>
      </c>
      <c r="M1688" s="32">
        <f t="shared" si="159"/>
        <v>3.0049153342612506E-2</v>
      </c>
      <c r="N1688" s="32">
        <f t="shared" si="160"/>
        <v>8.0999153342612498E-2</v>
      </c>
      <c r="O1688" s="43">
        <f t="shared" si="161"/>
        <v>8.2639369053167711E-2</v>
      </c>
      <c r="Q1688" s="78"/>
      <c r="R1688" s="75"/>
    </row>
    <row r="1689" spans="1:18" ht="12.6" customHeight="1">
      <c r="A1689" s="31">
        <v>40833</v>
      </c>
      <c r="B1689" s="64" t="s">
        <v>110</v>
      </c>
      <c r="C1689" s="90">
        <v>5.2249999999999998E-2</v>
      </c>
      <c r="D1689" s="44" t="str">
        <f>IF(MONTH(A1689)=MONTH(A1690),"-",VLOOKUP(A1689,'F03 inputs'!$AQ$8:$AV$3003,5))</f>
        <v>-</v>
      </c>
      <c r="E1689" s="44" t="str">
        <f>IF(MONTH(A1689)=MONTH(A1690),"-",VLOOKUP(A1689,'F03 inputs'!$AQ$8:$AV$3003,6))</f>
        <v>-</v>
      </c>
      <c r="F1689" s="32">
        <f>VLOOKUP(B1689,'F03 inputs'!$AW$9:$AZ$3003,3)</f>
        <v>1.0552101306707511E-4</v>
      </c>
      <c r="G1689" s="32">
        <f>VLOOKUP(B1689,'F03 inputs'!$AW$9:$AZ$3003,4)</f>
        <v>1.1580468077799343E-4</v>
      </c>
      <c r="I1689" s="32">
        <f t="shared" si="156"/>
        <v>2.9218339862146558E-2</v>
      </c>
      <c r="J1689" s="32">
        <f t="shared" si="157"/>
        <v>8.1468339862146549E-2</v>
      </c>
      <c r="K1689" s="88">
        <f t="shared" si="158"/>
        <v>8.3127612462120082E-2</v>
      </c>
      <c r="M1689" s="32">
        <f t="shared" si="159"/>
        <v>3.01649580233905E-2</v>
      </c>
      <c r="N1689" s="32">
        <f t="shared" si="160"/>
        <v>8.2414958023390494E-2</v>
      </c>
      <c r="O1689" s="43">
        <f t="shared" si="161"/>
        <v>8.4113014349889603E-2</v>
      </c>
      <c r="Q1689" s="78"/>
      <c r="R1689" s="75"/>
    </row>
    <row r="1690" spans="1:18" ht="12.6" customHeight="1">
      <c r="A1690" s="31">
        <v>40834</v>
      </c>
      <c r="B1690" s="64" t="s">
        <v>110</v>
      </c>
      <c r="C1690" s="90">
        <v>5.135E-2</v>
      </c>
      <c r="D1690" s="44" t="str">
        <f>IF(MONTH(A1690)=MONTH(A1691),"-",VLOOKUP(A1690,'F03 inputs'!$AQ$8:$AV$3003,5))</f>
        <v>-</v>
      </c>
      <c r="E1690" s="44" t="str">
        <f>IF(MONTH(A1690)=MONTH(A1691),"-",VLOOKUP(A1690,'F03 inputs'!$AQ$8:$AV$3003,6))</f>
        <v>-</v>
      </c>
      <c r="F1690" s="32">
        <f>VLOOKUP(B1690,'F03 inputs'!$AW$9:$AZ$3003,3)</f>
        <v>1.0552101306707511E-4</v>
      </c>
      <c r="G1690" s="32">
        <f>VLOOKUP(B1690,'F03 inputs'!$AW$9:$AZ$3003,4)</f>
        <v>1.1580468077799343E-4</v>
      </c>
      <c r="I1690" s="32">
        <f t="shared" si="156"/>
        <v>2.9323860875213634E-2</v>
      </c>
      <c r="J1690" s="32">
        <f t="shared" si="157"/>
        <v>8.0673860875213638E-2</v>
      </c>
      <c r="K1690" s="88">
        <f t="shared" si="158"/>
        <v>8.2300928832342191E-2</v>
      </c>
      <c r="M1690" s="32">
        <f t="shared" si="159"/>
        <v>3.0280762704168494E-2</v>
      </c>
      <c r="N1690" s="32">
        <f t="shared" si="160"/>
        <v>8.1630762704168497E-2</v>
      </c>
      <c r="O1690" s="43">
        <f t="shared" si="161"/>
        <v>8.3296658059084372E-2</v>
      </c>
      <c r="Q1690" s="78"/>
      <c r="R1690" s="75"/>
    </row>
    <row r="1691" spans="1:18" ht="12.6" customHeight="1">
      <c r="A1691" s="31">
        <v>40835</v>
      </c>
      <c r="B1691" s="64" t="s">
        <v>110</v>
      </c>
      <c r="C1691" s="90">
        <v>5.1299999999999998E-2</v>
      </c>
      <c r="D1691" s="44" t="str">
        <f>IF(MONTH(A1691)=MONTH(A1692),"-",VLOOKUP(A1691,'F03 inputs'!$AQ$8:$AV$3003,5))</f>
        <v>-</v>
      </c>
      <c r="E1691" s="44" t="str">
        <f>IF(MONTH(A1691)=MONTH(A1692),"-",VLOOKUP(A1691,'F03 inputs'!$AQ$8:$AV$3003,6))</f>
        <v>-</v>
      </c>
      <c r="F1691" s="32">
        <f>VLOOKUP(B1691,'F03 inputs'!$AW$9:$AZ$3003,3)</f>
        <v>1.0552101306707511E-4</v>
      </c>
      <c r="G1691" s="32">
        <f>VLOOKUP(B1691,'F03 inputs'!$AW$9:$AZ$3003,4)</f>
        <v>1.1580468077799343E-4</v>
      </c>
      <c r="I1691" s="32">
        <f t="shared" si="156"/>
        <v>2.942938188828071E-2</v>
      </c>
      <c r="J1691" s="32">
        <f t="shared" si="157"/>
        <v>8.0729381888280716E-2</v>
      </c>
      <c r="K1691" s="88">
        <f t="shared" si="158"/>
        <v>8.2358690163296888E-2</v>
      </c>
      <c r="M1691" s="32">
        <f t="shared" si="159"/>
        <v>3.0396567384946487E-2</v>
      </c>
      <c r="N1691" s="32">
        <f t="shared" si="160"/>
        <v>8.1696567384946489E-2</v>
      </c>
      <c r="O1691" s="43">
        <f t="shared" si="161"/>
        <v>8.3365149665567406E-2</v>
      </c>
      <c r="Q1691" s="78"/>
      <c r="R1691" s="75"/>
    </row>
    <row r="1692" spans="1:18" ht="12.6" customHeight="1">
      <c r="A1692" s="31">
        <v>40836</v>
      </c>
      <c r="B1692" s="64" t="s">
        <v>110</v>
      </c>
      <c r="C1692" s="90">
        <v>5.0900000000000001E-2</v>
      </c>
      <c r="D1692" s="44" t="str">
        <f>IF(MONTH(A1692)=MONTH(A1693),"-",VLOOKUP(A1692,'F03 inputs'!$AQ$8:$AV$3003,5))</f>
        <v>-</v>
      </c>
      <c r="E1692" s="44" t="str">
        <f>IF(MONTH(A1692)=MONTH(A1693),"-",VLOOKUP(A1692,'F03 inputs'!$AQ$8:$AV$3003,6))</f>
        <v>-</v>
      </c>
      <c r="F1692" s="32">
        <f>VLOOKUP(B1692,'F03 inputs'!$AW$9:$AZ$3003,3)</f>
        <v>1.0552101306707511E-4</v>
      </c>
      <c r="G1692" s="32">
        <f>VLOOKUP(B1692,'F03 inputs'!$AW$9:$AZ$3003,4)</f>
        <v>1.1580468077799343E-4</v>
      </c>
      <c r="I1692" s="32">
        <f t="shared" si="156"/>
        <v>2.9534902901347786E-2</v>
      </c>
      <c r="J1692" s="32">
        <f t="shared" si="157"/>
        <v>8.0434902901347791E-2</v>
      </c>
      <c r="K1692" s="88">
        <f t="shared" si="158"/>
        <v>8.2052346302535106E-2</v>
      </c>
      <c r="M1692" s="32">
        <f t="shared" si="159"/>
        <v>3.0512372065724481E-2</v>
      </c>
      <c r="N1692" s="32">
        <f t="shared" si="160"/>
        <v>8.1412372065724478E-2</v>
      </c>
      <c r="O1692" s="43">
        <f t="shared" si="161"/>
        <v>8.306936564706624E-2</v>
      </c>
      <c r="Q1692" s="78"/>
      <c r="R1692" s="75"/>
    </row>
    <row r="1693" spans="1:18" ht="12.6" customHeight="1">
      <c r="A1693" s="31">
        <v>40837</v>
      </c>
      <c r="B1693" s="64" t="s">
        <v>110</v>
      </c>
      <c r="C1693" s="90">
        <v>5.1500000000000004E-2</v>
      </c>
      <c r="D1693" s="44" t="str">
        <f>IF(MONTH(A1693)=MONTH(A1694),"-",VLOOKUP(A1693,'F03 inputs'!$AQ$8:$AV$3003,5))</f>
        <v>-</v>
      </c>
      <c r="E1693" s="44" t="str">
        <f>IF(MONTH(A1693)=MONTH(A1694),"-",VLOOKUP(A1693,'F03 inputs'!$AQ$8:$AV$3003,6))</f>
        <v>-</v>
      </c>
      <c r="F1693" s="32">
        <f>VLOOKUP(B1693,'F03 inputs'!$AW$9:$AZ$3003,3)</f>
        <v>1.0552101306707511E-4</v>
      </c>
      <c r="G1693" s="32">
        <f>VLOOKUP(B1693,'F03 inputs'!$AW$9:$AZ$3003,4)</f>
        <v>1.1580468077799343E-4</v>
      </c>
      <c r="I1693" s="32">
        <f t="shared" si="156"/>
        <v>2.9640423914414862E-2</v>
      </c>
      <c r="J1693" s="32">
        <f t="shared" si="157"/>
        <v>8.1140423914414866E-2</v>
      </c>
      <c r="K1693" s="88">
        <f t="shared" si="158"/>
        <v>8.2786366012667312E-2</v>
      </c>
      <c r="M1693" s="32">
        <f t="shared" si="159"/>
        <v>3.0628176746502474E-2</v>
      </c>
      <c r="N1693" s="32">
        <f t="shared" si="160"/>
        <v>8.2128176746502482E-2</v>
      </c>
      <c r="O1693" s="43">
        <f t="shared" si="161"/>
        <v>8.3814436100428491E-2</v>
      </c>
      <c r="Q1693" s="78"/>
      <c r="R1693" s="75"/>
    </row>
    <row r="1694" spans="1:18" ht="12.6" customHeight="1">
      <c r="A1694" s="31">
        <v>40840</v>
      </c>
      <c r="B1694" s="64" t="s">
        <v>110</v>
      </c>
      <c r="C1694" s="90">
        <v>5.16E-2</v>
      </c>
      <c r="D1694" s="44" t="str">
        <f>IF(MONTH(A1694)=MONTH(A1695),"-",VLOOKUP(A1694,'F03 inputs'!$AQ$8:$AV$3003,5))</f>
        <v>-</v>
      </c>
      <c r="E1694" s="44" t="str">
        <f>IF(MONTH(A1694)=MONTH(A1695),"-",VLOOKUP(A1694,'F03 inputs'!$AQ$8:$AV$3003,6))</f>
        <v>-</v>
      </c>
      <c r="F1694" s="32">
        <f>VLOOKUP(B1694,'F03 inputs'!$AW$9:$AZ$3003,3)</f>
        <v>1.0552101306707511E-4</v>
      </c>
      <c r="G1694" s="32">
        <f>VLOOKUP(B1694,'F03 inputs'!$AW$9:$AZ$3003,4)</f>
        <v>1.1580468077799343E-4</v>
      </c>
      <c r="I1694" s="32">
        <f t="shared" si="156"/>
        <v>2.9745944927481938E-2</v>
      </c>
      <c r="J1694" s="32">
        <f t="shared" si="157"/>
        <v>8.1345944927481942E-2</v>
      </c>
      <c r="K1694" s="88">
        <f t="shared" si="158"/>
        <v>8.3000235616518037E-2</v>
      </c>
      <c r="M1694" s="32">
        <f t="shared" si="159"/>
        <v>3.0743981427280468E-2</v>
      </c>
      <c r="N1694" s="32">
        <f t="shared" si="160"/>
        <v>8.2343981427280472E-2</v>
      </c>
      <c r="O1694" s="43">
        <f t="shared" si="161"/>
        <v>8.4039114246604596E-2</v>
      </c>
      <c r="Q1694" s="78"/>
      <c r="R1694" s="75"/>
    </row>
    <row r="1695" spans="1:18" ht="12.6" customHeight="1">
      <c r="A1695" s="31">
        <v>40841</v>
      </c>
      <c r="B1695" s="64" t="s">
        <v>110</v>
      </c>
      <c r="C1695" s="90">
        <v>5.1749999999999997E-2</v>
      </c>
      <c r="D1695" s="44" t="str">
        <f>IF(MONTH(A1695)=MONTH(A1696),"-",VLOOKUP(A1695,'F03 inputs'!$AQ$8:$AV$3003,5))</f>
        <v>-</v>
      </c>
      <c r="E1695" s="44" t="str">
        <f>IF(MONTH(A1695)=MONTH(A1696),"-",VLOOKUP(A1695,'F03 inputs'!$AQ$8:$AV$3003,6))</f>
        <v>-</v>
      </c>
      <c r="F1695" s="32">
        <f>VLOOKUP(B1695,'F03 inputs'!$AW$9:$AZ$3003,3)</f>
        <v>1.0552101306707511E-4</v>
      </c>
      <c r="G1695" s="32">
        <f>VLOOKUP(B1695,'F03 inputs'!$AW$9:$AZ$3003,4)</f>
        <v>1.1580468077799343E-4</v>
      </c>
      <c r="I1695" s="32">
        <f t="shared" si="156"/>
        <v>2.9851465940549014E-2</v>
      </c>
      <c r="J1695" s="32">
        <f t="shared" si="157"/>
        <v>8.1601465940549012E-2</v>
      </c>
      <c r="K1695" s="88">
        <f t="shared" si="158"/>
        <v>8.3266165751460397E-2</v>
      </c>
      <c r="M1695" s="32">
        <f t="shared" si="159"/>
        <v>3.0859786108058462E-2</v>
      </c>
      <c r="N1695" s="32">
        <f t="shared" si="160"/>
        <v>8.2609786108058456E-2</v>
      </c>
      <c r="O1695" s="43">
        <f t="shared" si="161"/>
        <v>8.4315880298263091E-2</v>
      </c>
      <c r="Q1695" s="78"/>
      <c r="R1695" s="75"/>
    </row>
    <row r="1696" spans="1:18" ht="12.6" customHeight="1">
      <c r="A1696" s="31">
        <v>40842</v>
      </c>
      <c r="B1696" s="64" t="s">
        <v>110</v>
      </c>
      <c r="C1696" s="90">
        <v>5.0499999999999996E-2</v>
      </c>
      <c r="D1696" s="44" t="str">
        <f>IF(MONTH(A1696)=MONTH(A1697),"-",VLOOKUP(A1696,'F03 inputs'!$AQ$8:$AV$3003,5))</f>
        <v>-</v>
      </c>
      <c r="E1696" s="44" t="str">
        <f>IF(MONTH(A1696)=MONTH(A1697),"-",VLOOKUP(A1696,'F03 inputs'!$AQ$8:$AV$3003,6))</f>
        <v>-</v>
      </c>
      <c r="F1696" s="32">
        <f>VLOOKUP(B1696,'F03 inputs'!$AW$9:$AZ$3003,3)</f>
        <v>1.0552101306707511E-4</v>
      </c>
      <c r="G1696" s="32">
        <f>VLOOKUP(B1696,'F03 inputs'!$AW$9:$AZ$3003,4)</f>
        <v>1.1580468077799343E-4</v>
      </c>
      <c r="I1696" s="32">
        <f t="shared" si="156"/>
        <v>2.995698695361609E-2</v>
      </c>
      <c r="J1696" s="32">
        <f t="shared" si="157"/>
        <v>8.0456986953616083E-2</v>
      </c>
      <c r="K1696" s="88">
        <f t="shared" si="158"/>
        <v>8.2075318641029682E-2</v>
      </c>
      <c r="M1696" s="32">
        <f t="shared" si="159"/>
        <v>3.0975590788836455E-2</v>
      </c>
      <c r="N1696" s="32">
        <f t="shared" si="160"/>
        <v>8.1475590788836455E-2</v>
      </c>
      <c r="O1696" s="43">
        <f t="shared" si="161"/>
        <v>8.3135158762433825E-2</v>
      </c>
      <c r="Q1696" s="78"/>
      <c r="R1696" s="75"/>
    </row>
    <row r="1697" spans="1:18" ht="12.6" customHeight="1">
      <c r="A1697" s="31">
        <v>40843</v>
      </c>
      <c r="B1697" s="64" t="s">
        <v>110</v>
      </c>
      <c r="C1697" s="90">
        <v>5.1699999999999996E-2</v>
      </c>
      <c r="D1697" s="44" t="str">
        <f>IF(MONTH(A1697)=MONTH(A1698),"-",VLOOKUP(A1697,'F03 inputs'!$AQ$8:$AV$3003,5))</f>
        <v>-</v>
      </c>
      <c r="E1697" s="44" t="str">
        <f>IF(MONTH(A1697)=MONTH(A1698),"-",VLOOKUP(A1697,'F03 inputs'!$AQ$8:$AV$3003,6))</f>
        <v>-</v>
      </c>
      <c r="F1697" s="32">
        <f>VLOOKUP(B1697,'F03 inputs'!$AW$9:$AZ$3003,3)</f>
        <v>1.0552101306707511E-4</v>
      </c>
      <c r="G1697" s="32">
        <f>VLOOKUP(B1697,'F03 inputs'!$AW$9:$AZ$3003,4)</f>
        <v>1.1580468077799343E-4</v>
      </c>
      <c r="I1697" s="32">
        <f t="shared" si="156"/>
        <v>3.0062507966683166E-2</v>
      </c>
      <c r="J1697" s="32">
        <f t="shared" si="157"/>
        <v>8.1762507966683162E-2</v>
      </c>
      <c r="K1697" s="88">
        <f t="shared" si="158"/>
        <v>8.3433784893933716E-2</v>
      </c>
      <c r="M1697" s="32">
        <f t="shared" si="159"/>
        <v>3.1091395469614449E-2</v>
      </c>
      <c r="N1697" s="32">
        <f t="shared" si="160"/>
        <v>8.2791395469614448E-2</v>
      </c>
      <c r="O1697" s="43">
        <f t="shared" si="161"/>
        <v>8.4504999260566205E-2</v>
      </c>
      <c r="Q1697" s="78"/>
      <c r="R1697" s="75"/>
    </row>
    <row r="1698" spans="1:18" ht="12.6" customHeight="1">
      <c r="A1698" s="31">
        <v>40844</v>
      </c>
      <c r="B1698" s="64" t="s">
        <v>110</v>
      </c>
      <c r="C1698" s="90">
        <v>5.21E-2</v>
      </c>
      <c r="D1698" s="44" t="str">
        <f>IF(MONTH(A1698)=MONTH(A1699),"-",VLOOKUP(A1698,'F03 inputs'!$AQ$8:$AV$3003,5))</f>
        <v>-</v>
      </c>
      <c r="E1698" s="44" t="str">
        <f>IF(MONTH(A1698)=MONTH(A1699),"-",VLOOKUP(A1698,'F03 inputs'!$AQ$8:$AV$3003,6))</f>
        <v>-</v>
      </c>
      <c r="F1698" s="32">
        <f>VLOOKUP(B1698,'F03 inputs'!$AW$9:$AZ$3003,3)</f>
        <v>1.0552101306707511E-4</v>
      </c>
      <c r="G1698" s="32">
        <f>VLOOKUP(B1698,'F03 inputs'!$AW$9:$AZ$3003,4)</f>
        <v>1.1580468077799343E-4</v>
      </c>
      <c r="I1698" s="32">
        <f t="shared" si="156"/>
        <v>3.0168028979750242E-2</v>
      </c>
      <c r="J1698" s="32">
        <f t="shared" si="157"/>
        <v>8.2268028979750246E-2</v>
      </c>
      <c r="K1698" s="88">
        <f t="shared" si="158"/>
        <v>8.396003612780345E-2</v>
      </c>
      <c r="M1698" s="32">
        <f t="shared" si="159"/>
        <v>3.1207200150392442E-2</v>
      </c>
      <c r="N1698" s="32">
        <f t="shared" si="160"/>
        <v>8.3307200150392446E-2</v>
      </c>
      <c r="O1698" s="43">
        <f t="shared" si="161"/>
        <v>8.5042222549616575E-2</v>
      </c>
      <c r="Q1698" s="78"/>
      <c r="R1698" s="75"/>
    </row>
    <row r="1699" spans="1:18" ht="12.6" customHeight="1">
      <c r="A1699" s="31">
        <v>40847</v>
      </c>
      <c r="B1699" s="64" t="s">
        <v>110</v>
      </c>
      <c r="C1699" s="90">
        <v>5.1650000000000001E-2</v>
      </c>
      <c r="D1699" s="44">
        <f>IF(MONTH(A1699)=MONTH(A1700),"-",VLOOKUP(A1699,'F03 inputs'!$AQ$8:$AV$3003,5))</f>
        <v>3.0273549992817301E-2</v>
      </c>
      <c r="E1699" s="44">
        <f>IF(MONTH(A1699)=MONTH(A1700),"-",VLOOKUP(A1699,'F03 inputs'!$AQ$8:$AV$3003,6))</f>
        <v>3.1323004831170433E-2</v>
      </c>
      <c r="F1699" s="32">
        <f>VLOOKUP(B1699,'F03 inputs'!$AW$9:$AZ$3003,3)</f>
        <v>1.0552101306707511E-4</v>
      </c>
      <c r="G1699" s="32">
        <f>VLOOKUP(B1699,'F03 inputs'!$AW$9:$AZ$3003,4)</f>
        <v>1.1580468077799343E-4</v>
      </c>
      <c r="I1699" s="32">
        <f t="shared" si="156"/>
        <v>3.0273549992817301E-2</v>
      </c>
      <c r="J1699" s="32">
        <f t="shared" si="157"/>
        <v>8.1923549992817299E-2</v>
      </c>
      <c r="K1699" s="88">
        <f t="shared" si="158"/>
        <v>8.3601417003673628E-2</v>
      </c>
      <c r="M1699" s="32">
        <f t="shared" si="159"/>
        <v>3.1323004831170433E-2</v>
      </c>
      <c r="N1699" s="32">
        <f t="shared" si="160"/>
        <v>8.2973004831170427E-2</v>
      </c>
      <c r="O1699" s="43">
        <f t="shared" si="161"/>
        <v>8.469413471384879E-2</v>
      </c>
      <c r="Q1699" s="78"/>
      <c r="R1699" s="75"/>
    </row>
    <row r="1700" spans="1:18" ht="12.6" customHeight="1">
      <c r="A1700" s="31">
        <v>40848</v>
      </c>
      <c r="B1700" s="64" t="s">
        <v>111</v>
      </c>
      <c r="C1700" s="90">
        <v>5.0849999999999999E-2</v>
      </c>
      <c r="D1700" s="44" t="str">
        <f>IF(MONTH(A1700)=MONTH(A1701),"-",VLOOKUP(A1700,'F03 inputs'!$AQ$8:$AV$3003,5))</f>
        <v>-</v>
      </c>
      <c r="E1700" s="44" t="str">
        <f>IF(MONTH(A1700)=MONTH(A1701),"-",VLOOKUP(A1700,'F03 inputs'!$AQ$8:$AV$3003,6))</f>
        <v>-</v>
      </c>
      <c r="F1700" s="32">
        <f>VLOOKUP(B1700,'F03 inputs'!$AW$9:$AZ$3003,3)</f>
        <v>2.6208776066190895E-5</v>
      </c>
      <c r="G1700" s="32">
        <f>VLOOKUP(B1700,'F03 inputs'!$AW$9:$AZ$3003,4)</f>
        <v>2.2406127018539379E-5</v>
      </c>
      <c r="I1700" s="32">
        <f t="shared" si="156"/>
        <v>3.0299758768883491E-2</v>
      </c>
      <c r="J1700" s="32">
        <f t="shared" si="157"/>
        <v>8.1149758768883487E-2</v>
      </c>
      <c r="K1700" s="88">
        <f t="shared" si="158"/>
        <v>8.2796079605945705E-2</v>
      </c>
      <c r="M1700" s="32">
        <f t="shared" si="159"/>
        <v>3.134541095818897E-2</v>
      </c>
      <c r="N1700" s="32">
        <f t="shared" si="160"/>
        <v>8.2195410958188969E-2</v>
      </c>
      <c r="O1700" s="43">
        <f t="shared" si="161"/>
        <v>8.3884432353835248E-2</v>
      </c>
      <c r="Q1700" s="78"/>
      <c r="R1700" s="75"/>
    </row>
    <row r="1701" spans="1:18" ht="12.6" customHeight="1">
      <c r="A1701" s="31">
        <v>40849</v>
      </c>
      <c r="B1701" s="64" t="s">
        <v>111</v>
      </c>
      <c r="C1701" s="90">
        <v>4.9399999999999993E-2</v>
      </c>
      <c r="D1701" s="44" t="str">
        <f>IF(MONTH(A1701)=MONTH(A1702),"-",VLOOKUP(A1701,'F03 inputs'!$AQ$8:$AV$3003,5))</f>
        <v>-</v>
      </c>
      <c r="E1701" s="44" t="str">
        <f>IF(MONTH(A1701)=MONTH(A1702),"-",VLOOKUP(A1701,'F03 inputs'!$AQ$8:$AV$3003,6))</f>
        <v>-</v>
      </c>
      <c r="F1701" s="32">
        <f>VLOOKUP(B1701,'F03 inputs'!$AW$9:$AZ$3003,3)</f>
        <v>2.6208776066190895E-5</v>
      </c>
      <c r="G1701" s="32">
        <f>VLOOKUP(B1701,'F03 inputs'!$AW$9:$AZ$3003,4)</f>
        <v>2.2406127018539379E-5</v>
      </c>
      <c r="I1701" s="32">
        <f t="shared" si="156"/>
        <v>3.0325967544949681E-2</v>
      </c>
      <c r="J1701" s="32">
        <f t="shared" si="157"/>
        <v>7.9725967544949677E-2</v>
      </c>
      <c r="K1701" s="88">
        <f t="shared" si="158"/>
        <v>8.1315025020194387E-2</v>
      </c>
      <c r="M1701" s="32">
        <f t="shared" si="159"/>
        <v>3.1367817085207507E-2</v>
      </c>
      <c r="N1701" s="32">
        <f t="shared" si="160"/>
        <v>8.0767817085207499E-2</v>
      </c>
      <c r="O1701" s="43">
        <f t="shared" si="161"/>
        <v>8.2398677154384758E-2</v>
      </c>
      <c r="Q1701" s="78"/>
      <c r="R1701" s="75"/>
    </row>
    <row r="1702" spans="1:18" ht="12.6" customHeight="1">
      <c r="A1702" s="31">
        <v>40850</v>
      </c>
      <c r="B1702" s="64" t="s">
        <v>111</v>
      </c>
      <c r="C1702" s="90">
        <v>4.9149999999999999E-2</v>
      </c>
      <c r="D1702" s="44" t="str">
        <f>IF(MONTH(A1702)=MONTH(A1703),"-",VLOOKUP(A1702,'F03 inputs'!$AQ$8:$AV$3003,5))</f>
        <v>-</v>
      </c>
      <c r="E1702" s="44" t="str">
        <f>IF(MONTH(A1702)=MONTH(A1703),"-",VLOOKUP(A1702,'F03 inputs'!$AQ$8:$AV$3003,6))</f>
        <v>-</v>
      </c>
      <c r="F1702" s="32">
        <f>VLOOKUP(B1702,'F03 inputs'!$AW$9:$AZ$3003,3)</f>
        <v>2.6208776066190895E-5</v>
      </c>
      <c r="G1702" s="32">
        <f>VLOOKUP(B1702,'F03 inputs'!$AW$9:$AZ$3003,4)</f>
        <v>2.2406127018539379E-5</v>
      </c>
      <c r="I1702" s="32">
        <f t="shared" si="156"/>
        <v>3.0352176321015872E-2</v>
      </c>
      <c r="J1702" s="32">
        <f t="shared" si="157"/>
        <v>7.9502176321015874E-2</v>
      </c>
      <c r="K1702" s="88">
        <f t="shared" si="158"/>
        <v>8.108232533096027E-2</v>
      </c>
      <c r="M1702" s="32">
        <f t="shared" si="159"/>
        <v>3.1390223212226044E-2</v>
      </c>
      <c r="N1702" s="32">
        <f t="shared" si="160"/>
        <v>8.0540223212226036E-2</v>
      </c>
      <c r="O1702" s="43">
        <f t="shared" si="161"/>
        <v>8.216190510099497E-2</v>
      </c>
      <c r="Q1702" s="78"/>
      <c r="R1702" s="75"/>
    </row>
    <row r="1703" spans="1:18" ht="12.6" customHeight="1">
      <c r="A1703" s="31">
        <v>40851</v>
      </c>
      <c r="B1703" s="64" t="s">
        <v>111</v>
      </c>
      <c r="C1703" s="90">
        <v>4.9950000000000001E-2</v>
      </c>
      <c r="D1703" s="44" t="str">
        <f>IF(MONTH(A1703)=MONTH(A1704),"-",VLOOKUP(A1703,'F03 inputs'!$AQ$8:$AV$3003,5))</f>
        <v>-</v>
      </c>
      <c r="E1703" s="44" t="str">
        <f>IF(MONTH(A1703)=MONTH(A1704),"-",VLOOKUP(A1703,'F03 inputs'!$AQ$8:$AV$3003,6))</f>
        <v>-</v>
      </c>
      <c r="F1703" s="32">
        <f>VLOOKUP(B1703,'F03 inputs'!$AW$9:$AZ$3003,3)</f>
        <v>2.6208776066190895E-5</v>
      </c>
      <c r="G1703" s="32">
        <f>VLOOKUP(B1703,'F03 inputs'!$AW$9:$AZ$3003,4)</f>
        <v>2.2406127018539379E-5</v>
      </c>
      <c r="I1703" s="32">
        <f t="shared" si="156"/>
        <v>3.0378385097082062E-2</v>
      </c>
      <c r="J1703" s="32">
        <f t="shared" si="157"/>
        <v>8.0328385097082067E-2</v>
      </c>
      <c r="K1703" s="88">
        <f t="shared" si="158"/>
        <v>8.1941547460158137E-2</v>
      </c>
      <c r="M1703" s="32">
        <f t="shared" si="159"/>
        <v>3.1412629339244581E-2</v>
      </c>
      <c r="N1703" s="32">
        <f t="shared" si="160"/>
        <v>8.1362629339244583E-2</v>
      </c>
      <c r="O1703" s="43">
        <f t="shared" si="161"/>
        <v>8.3017598702493478E-2</v>
      </c>
      <c r="Q1703" s="78"/>
      <c r="R1703" s="75"/>
    </row>
    <row r="1704" spans="1:18" ht="12.6" customHeight="1">
      <c r="A1704" s="31">
        <v>40854</v>
      </c>
      <c r="B1704" s="64" t="s">
        <v>111</v>
      </c>
      <c r="C1704" s="90">
        <v>4.9550000000000004E-2</v>
      </c>
      <c r="D1704" s="44" t="str">
        <f>IF(MONTH(A1704)=MONTH(A1705),"-",VLOOKUP(A1704,'F03 inputs'!$AQ$8:$AV$3003,5))</f>
        <v>-</v>
      </c>
      <c r="E1704" s="44" t="str">
        <f>IF(MONTH(A1704)=MONTH(A1705),"-",VLOOKUP(A1704,'F03 inputs'!$AQ$8:$AV$3003,6))</f>
        <v>-</v>
      </c>
      <c r="F1704" s="32">
        <f>VLOOKUP(B1704,'F03 inputs'!$AW$9:$AZ$3003,3)</f>
        <v>2.6208776066190895E-5</v>
      </c>
      <c r="G1704" s="32">
        <f>VLOOKUP(B1704,'F03 inputs'!$AW$9:$AZ$3003,4)</f>
        <v>2.2406127018539379E-5</v>
      </c>
      <c r="I1704" s="32">
        <f t="shared" si="156"/>
        <v>3.0404593873148252E-2</v>
      </c>
      <c r="J1704" s="32">
        <f t="shared" si="157"/>
        <v>7.9954593873148253E-2</v>
      </c>
      <c r="K1704" s="88">
        <f t="shared" si="158"/>
        <v>8.1552778143503257E-2</v>
      </c>
      <c r="M1704" s="32">
        <f t="shared" si="159"/>
        <v>3.1435035466263118E-2</v>
      </c>
      <c r="N1704" s="32">
        <f t="shared" si="160"/>
        <v>8.0985035466263122E-2</v>
      </c>
      <c r="O1704" s="43">
        <f t="shared" si="161"/>
        <v>8.2624679458630945E-2</v>
      </c>
      <c r="Q1704" s="78"/>
      <c r="R1704" s="75"/>
    </row>
    <row r="1705" spans="1:18" ht="12.6" customHeight="1">
      <c r="A1705" s="31">
        <v>40855</v>
      </c>
      <c r="B1705" s="64" t="s">
        <v>111</v>
      </c>
      <c r="C1705" s="90">
        <v>4.9000000000000002E-2</v>
      </c>
      <c r="D1705" s="44" t="str">
        <f>IF(MONTH(A1705)=MONTH(A1706),"-",VLOOKUP(A1705,'F03 inputs'!$AQ$8:$AV$3003,5))</f>
        <v>-</v>
      </c>
      <c r="E1705" s="44" t="str">
        <f>IF(MONTH(A1705)=MONTH(A1706),"-",VLOOKUP(A1705,'F03 inputs'!$AQ$8:$AV$3003,6))</f>
        <v>-</v>
      </c>
      <c r="F1705" s="32">
        <f>VLOOKUP(B1705,'F03 inputs'!$AW$9:$AZ$3003,3)</f>
        <v>2.6208776066190895E-5</v>
      </c>
      <c r="G1705" s="32">
        <f>VLOOKUP(B1705,'F03 inputs'!$AW$9:$AZ$3003,4)</f>
        <v>2.2406127018539379E-5</v>
      </c>
      <c r="I1705" s="32">
        <f t="shared" si="156"/>
        <v>3.0430802649214442E-2</v>
      </c>
      <c r="J1705" s="32">
        <f t="shared" si="157"/>
        <v>7.9430802649214441E-2</v>
      </c>
      <c r="K1705" s="88">
        <f t="shared" si="158"/>
        <v>8.1008115751589171E-2</v>
      </c>
      <c r="M1705" s="32">
        <f t="shared" si="159"/>
        <v>3.1457441593281656E-2</v>
      </c>
      <c r="N1705" s="32">
        <f t="shared" si="160"/>
        <v>8.0457441593281664E-2</v>
      </c>
      <c r="O1705" s="43">
        <f t="shared" si="161"/>
        <v>8.2075791570215495E-2</v>
      </c>
      <c r="Q1705" s="78"/>
      <c r="R1705" s="75"/>
    </row>
    <row r="1706" spans="1:18" ht="12.6" customHeight="1">
      <c r="A1706" s="31">
        <v>40856</v>
      </c>
      <c r="B1706" s="64" t="s">
        <v>111</v>
      </c>
      <c r="C1706" s="90">
        <v>4.9100000000000005E-2</v>
      </c>
      <c r="D1706" s="44" t="str">
        <f>IF(MONTH(A1706)=MONTH(A1707),"-",VLOOKUP(A1706,'F03 inputs'!$AQ$8:$AV$3003,5))</f>
        <v>-</v>
      </c>
      <c r="E1706" s="44" t="str">
        <f>IF(MONTH(A1706)=MONTH(A1707),"-",VLOOKUP(A1706,'F03 inputs'!$AQ$8:$AV$3003,6))</f>
        <v>-</v>
      </c>
      <c r="F1706" s="32">
        <f>VLOOKUP(B1706,'F03 inputs'!$AW$9:$AZ$3003,3)</f>
        <v>2.6208776066190895E-5</v>
      </c>
      <c r="G1706" s="32">
        <f>VLOOKUP(B1706,'F03 inputs'!$AW$9:$AZ$3003,4)</f>
        <v>2.2406127018539379E-5</v>
      </c>
      <c r="I1706" s="32">
        <f t="shared" si="156"/>
        <v>3.0457011425280633E-2</v>
      </c>
      <c r="J1706" s="32">
        <f t="shared" si="157"/>
        <v>7.9557011425280641E-2</v>
      </c>
      <c r="K1706" s="88">
        <f t="shared" si="158"/>
        <v>8.113934094201114E-2</v>
      </c>
      <c r="M1706" s="32">
        <f t="shared" si="159"/>
        <v>3.1479847720300193E-2</v>
      </c>
      <c r="N1706" s="32">
        <f t="shared" si="160"/>
        <v>8.0579847720300191E-2</v>
      </c>
      <c r="O1706" s="43">
        <f t="shared" si="161"/>
        <v>8.2203125684957135E-2</v>
      </c>
      <c r="Q1706" s="78"/>
      <c r="R1706" s="75"/>
    </row>
    <row r="1707" spans="1:18" ht="12.6" customHeight="1">
      <c r="A1707" s="31">
        <v>40857</v>
      </c>
      <c r="B1707" s="64" t="s">
        <v>111</v>
      </c>
      <c r="C1707" s="90">
        <v>4.7899999999999998E-2</v>
      </c>
      <c r="D1707" s="44" t="str">
        <f>IF(MONTH(A1707)=MONTH(A1708),"-",VLOOKUP(A1707,'F03 inputs'!$AQ$8:$AV$3003,5))</f>
        <v>-</v>
      </c>
      <c r="E1707" s="44" t="str">
        <f>IF(MONTH(A1707)=MONTH(A1708),"-",VLOOKUP(A1707,'F03 inputs'!$AQ$8:$AV$3003,6))</f>
        <v>-</v>
      </c>
      <c r="F1707" s="32">
        <f>VLOOKUP(B1707,'F03 inputs'!$AW$9:$AZ$3003,3)</f>
        <v>2.6208776066190895E-5</v>
      </c>
      <c r="G1707" s="32">
        <f>VLOOKUP(B1707,'F03 inputs'!$AW$9:$AZ$3003,4)</f>
        <v>2.2406127018539379E-5</v>
      </c>
      <c r="I1707" s="32">
        <f t="shared" si="156"/>
        <v>3.0483220201346823E-2</v>
      </c>
      <c r="J1707" s="32">
        <f t="shared" si="157"/>
        <v>7.8383220201346818E-2</v>
      </c>
      <c r="K1707" s="88">
        <f t="shared" si="158"/>
        <v>7.991920250363016E-2</v>
      </c>
      <c r="M1707" s="32">
        <f t="shared" si="159"/>
        <v>3.150225384731873E-2</v>
      </c>
      <c r="N1707" s="32">
        <f t="shared" si="160"/>
        <v>7.9402253847318721E-2</v>
      </c>
      <c r="O1707" s="43">
        <f t="shared" si="161"/>
        <v>8.0978433326327259E-2</v>
      </c>
      <c r="Q1707" s="78"/>
      <c r="R1707" s="75"/>
    </row>
    <row r="1708" spans="1:18" ht="12.6" customHeight="1">
      <c r="A1708" s="31">
        <v>40858</v>
      </c>
      <c r="B1708" s="64" t="s">
        <v>111</v>
      </c>
      <c r="C1708" s="90">
        <v>4.845E-2</v>
      </c>
      <c r="D1708" s="44" t="str">
        <f>IF(MONTH(A1708)=MONTH(A1709),"-",VLOOKUP(A1708,'F03 inputs'!$AQ$8:$AV$3003,5))</f>
        <v>-</v>
      </c>
      <c r="E1708" s="44" t="str">
        <f>IF(MONTH(A1708)=MONTH(A1709),"-",VLOOKUP(A1708,'F03 inputs'!$AQ$8:$AV$3003,6))</f>
        <v>-</v>
      </c>
      <c r="F1708" s="32">
        <f>VLOOKUP(B1708,'F03 inputs'!$AW$9:$AZ$3003,3)</f>
        <v>2.6208776066190895E-5</v>
      </c>
      <c r="G1708" s="32">
        <f>VLOOKUP(B1708,'F03 inputs'!$AW$9:$AZ$3003,4)</f>
        <v>2.2406127018539379E-5</v>
      </c>
      <c r="I1708" s="32">
        <f t="shared" si="156"/>
        <v>3.0509428977413013E-2</v>
      </c>
      <c r="J1708" s="32">
        <f t="shared" si="157"/>
        <v>7.895942897741301E-2</v>
      </c>
      <c r="K1708" s="88">
        <f t="shared" si="158"/>
        <v>8.0518076833522745E-2</v>
      </c>
      <c r="M1708" s="32">
        <f t="shared" si="159"/>
        <v>3.1524659974337267E-2</v>
      </c>
      <c r="N1708" s="32">
        <f t="shared" si="160"/>
        <v>7.9974659974337267E-2</v>
      </c>
      <c r="O1708" s="43">
        <f t="shared" si="161"/>
        <v>8.1573646533840138E-2</v>
      </c>
      <c r="Q1708" s="78"/>
      <c r="R1708" s="75"/>
    </row>
    <row r="1709" spans="1:18" ht="12.6" customHeight="1">
      <c r="A1709" s="31">
        <v>40861</v>
      </c>
      <c r="B1709" s="64" t="s">
        <v>111</v>
      </c>
      <c r="C1709" s="90">
        <v>4.9299999999999997E-2</v>
      </c>
      <c r="D1709" s="44" t="str">
        <f>IF(MONTH(A1709)=MONTH(A1710),"-",VLOOKUP(A1709,'F03 inputs'!$AQ$8:$AV$3003,5))</f>
        <v>-</v>
      </c>
      <c r="E1709" s="44" t="str">
        <f>IF(MONTH(A1709)=MONTH(A1710),"-",VLOOKUP(A1709,'F03 inputs'!$AQ$8:$AV$3003,6))</f>
        <v>-</v>
      </c>
      <c r="F1709" s="32">
        <f>VLOOKUP(B1709,'F03 inputs'!$AW$9:$AZ$3003,3)</f>
        <v>2.6208776066190895E-5</v>
      </c>
      <c r="G1709" s="32">
        <f>VLOOKUP(B1709,'F03 inputs'!$AW$9:$AZ$3003,4)</f>
        <v>2.2406127018539379E-5</v>
      </c>
      <c r="I1709" s="32">
        <f t="shared" si="156"/>
        <v>3.0535637753479204E-2</v>
      </c>
      <c r="J1709" s="32">
        <f t="shared" si="157"/>
        <v>7.9835637753479197E-2</v>
      </c>
      <c r="K1709" s="88">
        <f t="shared" si="158"/>
        <v>8.1429070017355221E-2</v>
      </c>
      <c r="M1709" s="32">
        <f t="shared" si="159"/>
        <v>3.1547066101355804E-2</v>
      </c>
      <c r="N1709" s="32">
        <f t="shared" si="160"/>
        <v>8.0847066101355808E-2</v>
      </c>
      <c r="O1709" s="43">
        <f t="shared" si="161"/>
        <v>8.2481128125655001E-2</v>
      </c>
      <c r="Q1709" s="78"/>
      <c r="R1709" s="75"/>
    </row>
    <row r="1710" spans="1:18" ht="12.6" customHeight="1">
      <c r="A1710" s="31">
        <v>40862</v>
      </c>
      <c r="B1710" s="64" t="s">
        <v>111</v>
      </c>
      <c r="C1710" s="90">
        <v>4.82E-2</v>
      </c>
      <c r="D1710" s="44" t="str">
        <f>IF(MONTH(A1710)=MONTH(A1711),"-",VLOOKUP(A1710,'F03 inputs'!$AQ$8:$AV$3003,5))</f>
        <v>-</v>
      </c>
      <c r="E1710" s="44" t="str">
        <f>IF(MONTH(A1710)=MONTH(A1711),"-",VLOOKUP(A1710,'F03 inputs'!$AQ$8:$AV$3003,6))</f>
        <v>-</v>
      </c>
      <c r="F1710" s="32">
        <f>VLOOKUP(B1710,'F03 inputs'!$AW$9:$AZ$3003,3)</f>
        <v>2.6208776066190895E-5</v>
      </c>
      <c r="G1710" s="32">
        <f>VLOOKUP(B1710,'F03 inputs'!$AW$9:$AZ$3003,4)</f>
        <v>2.2406127018539379E-5</v>
      </c>
      <c r="I1710" s="32">
        <f t="shared" si="156"/>
        <v>3.0561846529545394E-2</v>
      </c>
      <c r="J1710" s="32">
        <f t="shared" si="157"/>
        <v>7.876184652954539E-2</v>
      </c>
      <c r="K1710" s="88">
        <f t="shared" si="158"/>
        <v>8.0312703646731043E-2</v>
      </c>
      <c r="M1710" s="32">
        <f t="shared" si="159"/>
        <v>3.1569472228374341E-2</v>
      </c>
      <c r="N1710" s="32">
        <f t="shared" si="160"/>
        <v>7.9769472228374341E-2</v>
      </c>
      <c r="O1710" s="43">
        <f t="shared" si="161"/>
        <v>8.1360264403272708E-2</v>
      </c>
      <c r="Q1710" s="78"/>
      <c r="R1710" s="75"/>
    </row>
    <row r="1711" spans="1:18" ht="12.6" customHeight="1">
      <c r="A1711" s="31">
        <v>40863</v>
      </c>
      <c r="B1711" s="64" t="s">
        <v>111</v>
      </c>
      <c r="C1711" s="90">
        <v>4.7649999999999998E-2</v>
      </c>
      <c r="D1711" s="44" t="str">
        <f>IF(MONTH(A1711)=MONTH(A1712),"-",VLOOKUP(A1711,'F03 inputs'!$AQ$8:$AV$3003,5))</f>
        <v>-</v>
      </c>
      <c r="E1711" s="44" t="str">
        <f>IF(MONTH(A1711)=MONTH(A1712),"-",VLOOKUP(A1711,'F03 inputs'!$AQ$8:$AV$3003,6))</f>
        <v>-</v>
      </c>
      <c r="F1711" s="32">
        <f>VLOOKUP(B1711,'F03 inputs'!$AW$9:$AZ$3003,3)</f>
        <v>2.6208776066190895E-5</v>
      </c>
      <c r="G1711" s="32">
        <f>VLOOKUP(B1711,'F03 inputs'!$AW$9:$AZ$3003,4)</f>
        <v>2.2406127018539379E-5</v>
      </c>
      <c r="I1711" s="32">
        <f t="shared" si="156"/>
        <v>3.0588055305611584E-2</v>
      </c>
      <c r="J1711" s="32">
        <f t="shared" si="157"/>
        <v>7.8238055305611579E-2</v>
      </c>
      <c r="K1711" s="88">
        <f t="shared" si="158"/>
        <v>7.9768353630112365E-2</v>
      </c>
      <c r="M1711" s="32">
        <f t="shared" si="159"/>
        <v>3.1591878355392879E-2</v>
      </c>
      <c r="N1711" s="32">
        <f t="shared" si="160"/>
        <v>7.924187835539287E-2</v>
      </c>
      <c r="O1711" s="43">
        <f t="shared" si="161"/>
        <v>8.0811697176715658E-2</v>
      </c>
      <c r="Q1711" s="78"/>
      <c r="R1711" s="75"/>
    </row>
    <row r="1712" spans="1:18" ht="12.6" customHeight="1">
      <c r="A1712" s="31">
        <v>40864</v>
      </c>
      <c r="B1712" s="64" t="s">
        <v>111</v>
      </c>
      <c r="C1712" s="90">
        <v>4.8049999999999995E-2</v>
      </c>
      <c r="D1712" s="44" t="str">
        <f>IF(MONTH(A1712)=MONTH(A1713),"-",VLOOKUP(A1712,'F03 inputs'!$AQ$8:$AV$3003,5))</f>
        <v>-</v>
      </c>
      <c r="E1712" s="44" t="str">
        <f>IF(MONTH(A1712)=MONTH(A1713),"-",VLOOKUP(A1712,'F03 inputs'!$AQ$8:$AV$3003,6))</f>
        <v>-</v>
      </c>
      <c r="F1712" s="32">
        <f>VLOOKUP(B1712,'F03 inputs'!$AW$9:$AZ$3003,3)</f>
        <v>2.6208776066190895E-5</v>
      </c>
      <c r="G1712" s="32">
        <f>VLOOKUP(B1712,'F03 inputs'!$AW$9:$AZ$3003,4)</f>
        <v>2.2406127018539379E-5</v>
      </c>
      <c r="I1712" s="32">
        <f t="shared" si="156"/>
        <v>3.0614264081677774E-2</v>
      </c>
      <c r="J1712" s="32">
        <f t="shared" si="157"/>
        <v>7.8664264081677773E-2</v>
      </c>
      <c r="K1712" s="88">
        <f t="shared" si="158"/>
        <v>8.0211280692555675E-2</v>
      </c>
      <c r="M1712" s="32">
        <f t="shared" si="159"/>
        <v>3.1614284482411416E-2</v>
      </c>
      <c r="N1712" s="32">
        <f t="shared" si="160"/>
        <v>7.9664284482411418E-2</v>
      </c>
      <c r="O1712" s="43">
        <f t="shared" si="161"/>
        <v>8.1250884037935345E-2</v>
      </c>
      <c r="Q1712" s="78"/>
      <c r="R1712" s="75"/>
    </row>
    <row r="1713" spans="1:18" ht="12.6" customHeight="1">
      <c r="A1713" s="31">
        <v>40865</v>
      </c>
      <c r="B1713" s="64" t="s">
        <v>111</v>
      </c>
      <c r="C1713" s="90">
        <v>4.7599999999999996E-2</v>
      </c>
      <c r="D1713" s="44" t="str">
        <f>IF(MONTH(A1713)=MONTH(A1714),"-",VLOOKUP(A1713,'F03 inputs'!$AQ$8:$AV$3003,5))</f>
        <v>-</v>
      </c>
      <c r="E1713" s="44" t="str">
        <f>IF(MONTH(A1713)=MONTH(A1714),"-",VLOOKUP(A1713,'F03 inputs'!$AQ$8:$AV$3003,6))</f>
        <v>-</v>
      </c>
      <c r="F1713" s="32">
        <f>VLOOKUP(B1713,'F03 inputs'!$AW$9:$AZ$3003,3)</f>
        <v>2.6208776066190895E-5</v>
      </c>
      <c r="G1713" s="32">
        <f>VLOOKUP(B1713,'F03 inputs'!$AW$9:$AZ$3003,4)</f>
        <v>2.2406127018539379E-5</v>
      </c>
      <c r="I1713" s="32">
        <f t="shared" si="156"/>
        <v>3.0640472857743965E-2</v>
      </c>
      <c r="J1713" s="32">
        <f t="shared" si="157"/>
        <v>7.8240472857743965E-2</v>
      </c>
      <c r="K1713" s="88">
        <f t="shared" si="158"/>
        <v>7.9770865755995013E-2</v>
      </c>
      <c r="M1713" s="32">
        <f t="shared" si="159"/>
        <v>3.1636690609429953E-2</v>
      </c>
      <c r="N1713" s="32">
        <f t="shared" si="160"/>
        <v>7.9236690609429949E-2</v>
      </c>
      <c r="O1713" s="43">
        <f t="shared" si="161"/>
        <v>8.0806303894113585E-2</v>
      </c>
      <c r="Q1713" s="78"/>
      <c r="R1713" s="75"/>
    </row>
    <row r="1714" spans="1:18" ht="12.6" customHeight="1">
      <c r="A1714" s="31">
        <v>40868</v>
      </c>
      <c r="B1714" s="64" t="s">
        <v>111</v>
      </c>
      <c r="C1714" s="90">
        <v>4.8000000000000001E-2</v>
      </c>
      <c r="D1714" s="44" t="str">
        <f>IF(MONTH(A1714)=MONTH(A1715),"-",VLOOKUP(A1714,'F03 inputs'!$AQ$8:$AV$3003,5))</f>
        <v>-</v>
      </c>
      <c r="E1714" s="44" t="str">
        <f>IF(MONTH(A1714)=MONTH(A1715),"-",VLOOKUP(A1714,'F03 inputs'!$AQ$8:$AV$3003,6))</f>
        <v>-</v>
      </c>
      <c r="F1714" s="32">
        <f>VLOOKUP(B1714,'F03 inputs'!$AW$9:$AZ$3003,3)</f>
        <v>2.6208776066190895E-5</v>
      </c>
      <c r="G1714" s="32">
        <f>VLOOKUP(B1714,'F03 inputs'!$AW$9:$AZ$3003,4)</f>
        <v>2.2406127018539379E-5</v>
      </c>
      <c r="I1714" s="32">
        <f t="shared" si="156"/>
        <v>3.0666681633810155E-2</v>
      </c>
      <c r="J1714" s="32">
        <f t="shared" si="157"/>
        <v>7.8666681633810159E-2</v>
      </c>
      <c r="K1714" s="88">
        <f t="shared" si="158"/>
        <v>8.0213793333628658E-2</v>
      </c>
      <c r="M1714" s="32">
        <f t="shared" si="159"/>
        <v>3.165909673644849E-2</v>
      </c>
      <c r="N1714" s="32">
        <f t="shared" si="160"/>
        <v>7.9659096736448498E-2</v>
      </c>
      <c r="O1714" s="43">
        <f t="shared" si="161"/>
        <v>8.1245489659665271E-2</v>
      </c>
      <c r="Q1714" s="78"/>
      <c r="R1714" s="75"/>
    </row>
    <row r="1715" spans="1:18" ht="12.6" customHeight="1">
      <c r="A1715" s="31">
        <v>40869</v>
      </c>
      <c r="B1715" s="64" t="s">
        <v>111</v>
      </c>
      <c r="C1715" s="90">
        <v>4.7350000000000003E-2</v>
      </c>
      <c r="D1715" s="44" t="str">
        <f>IF(MONTH(A1715)=MONTH(A1716),"-",VLOOKUP(A1715,'F03 inputs'!$AQ$8:$AV$3003,5))</f>
        <v>-</v>
      </c>
      <c r="E1715" s="44" t="str">
        <f>IF(MONTH(A1715)=MONTH(A1716),"-",VLOOKUP(A1715,'F03 inputs'!$AQ$8:$AV$3003,6))</f>
        <v>-</v>
      </c>
      <c r="F1715" s="32">
        <f>VLOOKUP(B1715,'F03 inputs'!$AW$9:$AZ$3003,3)</f>
        <v>2.6208776066190895E-5</v>
      </c>
      <c r="G1715" s="32">
        <f>VLOOKUP(B1715,'F03 inputs'!$AW$9:$AZ$3003,4)</f>
        <v>2.2406127018539379E-5</v>
      </c>
      <c r="I1715" s="32">
        <f t="shared" si="156"/>
        <v>3.0692890409876345E-2</v>
      </c>
      <c r="J1715" s="32">
        <f t="shared" si="157"/>
        <v>7.8042890409876345E-2</v>
      </c>
      <c r="K1715" s="88">
        <f t="shared" si="158"/>
        <v>7.9565563595758393E-2</v>
      </c>
      <c r="M1715" s="32">
        <f t="shared" si="159"/>
        <v>3.1681502863467027E-2</v>
      </c>
      <c r="N1715" s="32">
        <f t="shared" si="160"/>
        <v>7.9031502863467024E-2</v>
      </c>
      <c r="O1715" s="43">
        <f t="shared" si="161"/>
        <v>8.0592997474681516E-2</v>
      </c>
      <c r="Q1715" s="78"/>
      <c r="R1715" s="75"/>
    </row>
    <row r="1716" spans="1:18" ht="12.6" customHeight="1">
      <c r="A1716" s="31">
        <v>40870</v>
      </c>
      <c r="B1716" s="64" t="s">
        <v>111</v>
      </c>
      <c r="C1716" s="90">
        <v>4.6649999999999997E-2</v>
      </c>
      <c r="D1716" s="44" t="str">
        <f>IF(MONTH(A1716)=MONTH(A1717),"-",VLOOKUP(A1716,'F03 inputs'!$AQ$8:$AV$3003,5))</f>
        <v>-</v>
      </c>
      <c r="E1716" s="44" t="str">
        <f>IF(MONTH(A1716)=MONTH(A1717),"-",VLOOKUP(A1716,'F03 inputs'!$AQ$8:$AV$3003,6))</f>
        <v>-</v>
      </c>
      <c r="F1716" s="32">
        <f>VLOOKUP(B1716,'F03 inputs'!$AW$9:$AZ$3003,3)</f>
        <v>2.6208776066190895E-5</v>
      </c>
      <c r="G1716" s="32">
        <f>VLOOKUP(B1716,'F03 inputs'!$AW$9:$AZ$3003,4)</f>
        <v>2.2406127018539379E-5</v>
      </c>
      <c r="I1716" s="32">
        <f t="shared" si="156"/>
        <v>3.0719099185942535E-2</v>
      </c>
      <c r="J1716" s="32">
        <f t="shared" si="157"/>
        <v>7.7369099185942536E-2</v>
      </c>
      <c r="K1716" s="88">
        <f t="shared" si="158"/>
        <v>7.8865593563153702E-2</v>
      </c>
      <c r="M1716" s="32">
        <f t="shared" si="159"/>
        <v>3.1703908990485564E-2</v>
      </c>
      <c r="N1716" s="32">
        <f t="shared" si="160"/>
        <v>7.8353908990485555E-2</v>
      </c>
      <c r="O1716" s="43">
        <f t="shared" si="161"/>
        <v>7.9888742754007813E-2</v>
      </c>
      <c r="Q1716" s="78"/>
      <c r="R1716" s="75"/>
    </row>
    <row r="1717" spans="1:18" ht="12.6" customHeight="1">
      <c r="A1717" s="31">
        <v>40871</v>
      </c>
      <c r="B1717" s="64" t="s">
        <v>111</v>
      </c>
      <c r="C1717" s="90">
        <v>4.6300000000000001E-2</v>
      </c>
      <c r="D1717" s="44" t="str">
        <f>IF(MONTH(A1717)=MONTH(A1718),"-",VLOOKUP(A1717,'F03 inputs'!$AQ$8:$AV$3003,5))</f>
        <v>-</v>
      </c>
      <c r="E1717" s="44" t="str">
        <f>IF(MONTH(A1717)=MONTH(A1718),"-",VLOOKUP(A1717,'F03 inputs'!$AQ$8:$AV$3003,6))</f>
        <v>-</v>
      </c>
      <c r="F1717" s="32">
        <f>VLOOKUP(B1717,'F03 inputs'!$AW$9:$AZ$3003,3)</f>
        <v>2.6208776066190895E-5</v>
      </c>
      <c r="G1717" s="32">
        <f>VLOOKUP(B1717,'F03 inputs'!$AW$9:$AZ$3003,4)</f>
        <v>2.2406127018539379E-5</v>
      </c>
      <c r="I1717" s="32">
        <f t="shared" si="156"/>
        <v>3.0745307962008726E-2</v>
      </c>
      <c r="J1717" s="32">
        <f t="shared" si="157"/>
        <v>7.704530796200873E-2</v>
      </c>
      <c r="K1717" s="88">
        <f t="shared" si="158"/>
        <v>7.8529302831749082E-2</v>
      </c>
      <c r="M1717" s="32">
        <f t="shared" si="159"/>
        <v>3.1726315117504102E-2</v>
      </c>
      <c r="N1717" s="32">
        <f t="shared" si="160"/>
        <v>7.8026315117504103E-2</v>
      </c>
      <c r="O1717" s="43">
        <f t="shared" si="161"/>
        <v>7.9548341580208071E-2</v>
      </c>
      <c r="Q1717" s="78"/>
      <c r="R1717" s="75"/>
    </row>
    <row r="1718" spans="1:18" ht="12.6" customHeight="1">
      <c r="A1718" s="31">
        <v>40872</v>
      </c>
      <c r="B1718" s="64" t="s">
        <v>111</v>
      </c>
      <c r="C1718" s="90">
        <v>4.6349999999999995E-2</v>
      </c>
      <c r="D1718" s="44" t="str">
        <f>IF(MONTH(A1718)=MONTH(A1719),"-",VLOOKUP(A1718,'F03 inputs'!$AQ$8:$AV$3003,5))</f>
        <v>-</v>
      </c>
      <c r="E1718" s="44" t="str">
        <f>IF(MONTH(A1718)=MONTH(A1719),"-",VLOOKUP(A1718,'F03 inputs'!$AQ$8:$AV$3003,6))</f>
        <v>-</v>
      </c>
      <c r="F1718" s="32">
        <f>VLOOKUP(B1718,'F03 inputs'!$AW$9:$AZ$3003,3)</f>
        <v>2.6208776066190895E-5</v>
      </c>
      <c r="G1718" s="32">
        <f>VLOOKUP(B1718,'F03 inputs'!$AW$9:$AZ$3003,4)</f>
        <v>2.2406127018539379E-5</v>
      </c>
      <c r="I1718" s="32">
        <f t="shared" si="156"/>
        <v>3.0771516738074916E-2</v>
      </c>
      <c r="J1718" s="32">
        <f t="shared" si="157"/>
        <v>7.7121516738074908E-2</v>
      </c>
      <c r="K1718" s="88">
        <f t="shared" si="158"/>
        <v>7.8608448824070365E-2</v>
      </c>
      <c r="M1718" s="32">
        <f t="shared" si="159"/>
        <v>3.1748721244522639E-2</v>
      </c>
      <c r="N1718" s="32">
        <f t="shared" si="160"/>
        <v>7.8098721244522634E-2</v>
      </c>
      <c r="O1718" s="43">
        <f t="shared" si="161"/>
        <v>7.9623573809529891E-2</v>
      </c>
      <c r="Q1718" s="78"/>
      <c r="R1718" s="75"/>
    </row>
    <row r="1719" spans="1:18" ht="12.6" customHeight="1">
      <c r="A1719" s="31">
        <v>40875</v>
      </c>
      <c r="B1719" s="64" t="s">
        <v>111</v>
      </c>
      <c r="C1719" s="90">
        <v>4.6799999999999994E-2</v>
      </c>
      <c r="D1719" s="44" t="str">
        <f>IF(MONTH(A1719)=MONTH(A1720),"-",VLOOKUP(A1719,'F03 inputs'!$AQ$8:$AV$3003,5))</f>
        <v>-</v>
      </c>
      <c r="E1719" s="44" t="str">
        <f>IF(MONTH(A1719)=MONTH(A1720),"-",VLOOKUP(A1719,'F03 inputs'!$AQ$8:$AV$3003,6))</f>
        <v>-</v>
      </c>
      <c r="F1719" s="32">
        <f>VLOOKUP(B1719,'F03 inputs'!$AW$9:$AZ$3003,3)</f>
        <v>2.6208776066190895E-5</v>
      </c>
      <c r="G1719" s="32">
        <f>VLOOKUP(B1719,'F03 inputs'!$AW$9:$AZ$3003,4)</f>
        <v>2.2406127018539379E-5</v>
      </c>
      <c r="I1719" s="32">
        <f t="shared" si="156"/>
        <v>3.0797725514141106E-2</v>
      </c>
      <c r="J1719" s="32">
        <f t="shared" si="157"/>
        <v>7.7597725514141097E-2</v>
      </c>
      <c r="K1719" s="88">
        <f t="shared" si="158"/>
        <v>7.9103077265383126E-2</v>
      </c>
      <c r="M1719" s="32">
        <f t="shared" si="159"/>
        <v>3.1771127371541176E-2</v>
      </c>
      <c r="N1719" s="32">
        <f t="shared" si="160"/>
        <v>7.8571127371541177E-2</v>
      </c>
      <c r="O1719" s="43">
        <f t="shared" si="161"/>
        <v>8.0114482885649707E-2</v>
      </c>
      <c r="Q1719" s="78"/>
      <c r="R1719" s="75"/>
    </row>
    <row r="1720" spans="1:18" ht="12.6" customHeight="1">
      <c r="A1720" s="31">
        <v>40876</v>
      </c>
      <c r="B1720" s="64" t="s">
        <v>111</v>
      </c>
      <c r="C1720" s="90">
        <v>4.7750000000000001E-2</v>
      </c>
      <c r="D1720" s="44" t="str">
        <f>IF(MONTH(A1720)=MONTH(A1721),"-",VLOOKUP(A1720,'F03 inputs'!$AQ$8:$AV$3003,5))</f>
        <v>-</v>
      </c>
      <c r="E1720" s="44" t="str">
        <f>IF(MONTH(A1720)=MONTH(A1721),"-",VLOOKUP(A1720,'F03 inputs'!$AQ$8:$AV$3003,6))</f>
        <v>-</v>
      </c>
      <c r="F1720" s="32">
        <f>VLOOKUP(B1720,'F03 inputs'!$AW$9:$AZ$3003,3)</f>
        <v>2.6208776066190895E-5</v>
      </c>
      <c r="G1720" s="32">
        <f>VLOOKUP(B1720,'F03 inputs'!$AW$9:$AZ$3003,4)</f>
        <v>2.2406127018539379E-5</v>
      </c>
      <c r="I1720" s="32">
        <f t="shared" si="156"/>
        <v>3.0823934290207296E-2</v>
      </c>
      <c r="J1720" s="32">
        <f t="shared" si="157"/>
        <v>7.8573934290207301E-2</v>
      </c>
      <c r="K1720" s="88">
        <f t="shared" si="158"/>
        <v>8.0117400077667877E-2</v>
      </c>
      <c r="M1720" s="32">
        <f t="shared" si="159"/>
        <v>3.1793533498559713E-2</v>
      </c>
      <c r="N1720" s="32">
        <f t="shared" si="160"/>
        <v>7.9543533498559721E-2</v>
      </c>
      <c r="O1720" s="43">
        <f t="shared" si="161"/>
        <v>8.1125326928918717E-2</v>
      </c>
      <c r="Q1720" s="78"/>
      <c r="R1720" s="75"/>
    </row>
    <row r="1721" spans="1:18" ht="12.6" customHeight="1">
      <c r="A1721" s="31">
        <v>40877</v>
      </c>
      <c r="B1721" s="64" t="s">
        <v>111</v>
      </c>
      <c r="C1721" s="90">
        <v>4.7300000000000002E-2</v>
      </c>
      <c r="D1721" s="44">
        <f>IF(MONTH(A1721)=MONTH(A1722),"-",VLOOKUP(A1721,'F03 inputs'!$AQ$8:$AV$3003,5))</f>
        <v>3.0850143066273501E-2</v>
      </c>
      <c r="E1721" s="44">
        <f>IF(MONTH(A1721)=MONTH(A1722),"-",VLOOKUP(A1721,'F03 inputs'!$AQ$8:$AV$3003,6))</f>
        <v>3.1815939625578299E-2</v>
      </c>
      <c r="F1721" s="32">
        <f>VLOOKUP(B1721,'F03 inputs'!$AW$9:$AZ$3003,3)</f>
        <v>2.6208776066190895E-5</v>
      </c>
      <c r="G1721" s="32">
        <f>VLOOKUP(B1721,'F03 inputs'!$AW$9:$AZ$3003,4)</f>
        <v>2.2406127018539379E-5</v>
      </c>
      <c r="I1721" s="32">
        <f t="shared" si="156"/>
        <v>3.0850143066273501E-2</v>
      </c>
      <c r="J1721" s="32">
        <f t="shared" si="157"/>
        <v>7.8150143066273506E-2</v>
      </c>
      <c r="K1721" s="88">
        <f t="shared" si="158"/>
        <v>7.9677004281593078E-2</v>
      </c>
      <c r="M1721" s="32">
        <f t="shared" si="159"/>
        <v>3.1815939625578299E-2</v>
      </c>
      <c r="N1721" s="32">
        <f t="shared" si="160"/>
        <v>7.9115939625578308E-2</v>
      </c>
      <c r="O1721" s="43">
        <f t="shared" si="161"/>
        <v>8.0680772601288142E-2</v>
      </c>
      <c r="Q1721" s="78"/>
      <c r="R1721" s="75"/>
    </row>
    <row r="1722" spans="1:18" ht="12.6" customHeight="1">
      <c r="A1722" s="31">
        <v>40878</v>
      </c>
      <c r="B1722" s="64" t="s">
        <v>112</v>
      </c>
      <c r="C1722" s="90">
        <v>4.8000000000000001E-2</v>
      </c>
      <c r="D1722" s="44" t="str">
        <f>IF(MONTH(A1722)=MONTH(A1723),"-",VLOOKUP(A1722,'F03 inputs'!$AQ$8:$AV$3003,5))</f>
        <v>-</v>
      </c>
      <c r="E1722" s="44" t="str">
        <f>IF(MONTH(A1722)=MONTH(A1723),"-",VLOOKUP(A1722,'F03 inputs'!$AQ$8:$AV$3003,6))</f>
        <v>-</v>
      </c>
      <c r="F1722" s="32">
        <f>VLOOKUP(B1722,'F03 inputs'!$AW$9:$AZ$3003,3)</f>
        <v>5.3233817850204847E-5</v>
      </c>
      <c r="G1722" s="32">
        <f>VLOOKUP(B1722,'F03 inputs'!$AW$9:$AZ$3003,4)</f>
        <v>6.3890353800980659E-5</v>
      </c>
      <c r="I1722" s="32">
        <f t="shared" si="156"/>
        <v>3.0903376884123705E-2</v>
      </c>
      <c r="J1722" s="32">
        <f t="shared" si="157"/>
        <v>7.8903376884123702E-2</v>
      </c>
      <c r="K1722" s="88">
        <f t="shared" si="158"/>
        <v>8.0459812605053305E-2</v>
      </c>
      <c r="M1722" s="32">
        <f t="shared" si="159"/>
        <v>3.1879829979379277E-2</v>
      </c>
      <c r="N1722" s="32">
        <f t="shared" si="160"/>
        <v>7.9879829979379285E-2</v>
      </c>
      <c r="O1722" s="43">
        <f t="shared" si="161"/>
        <v>8.1475026788763172E-2</v>
      </c>
      <c r="Q1722" s="78"/>
      <c r="R1722" s="75"/>
    </row>
    <row r="1723" spans="1:18" ht="12.6" customHeight="1">
      <c r="A1723" s="31">
        <v>40879</v>
      </c>
      <c r="B1723" s="64" t="s">
        <v>112</v>
      </c>
      <c r="C1723" s="90">
        <v>4.7899999999999998E-2</v>
      </c>
      <c r="D1723" s="44" t="str">
        <f>IF(MONTH(A1723)=MONTH(A1724),"-",VLOOKUP(A1723,'F03 inputs'!$AQ$8:$AV$3003,5))</f>
        <v>-</v>
      </c>
      <c r="E1723" s="44" t="str">
        <f>IF(MONTH(A1723)=MONTH(A1724),"-",VLOOKUP(A1723,'F03 inputs'!$AQ$8:$AV$3003,6))</f>
        <v>-</v>
      </c>
      <c r="F1723" s="32">
        <f>VLOOKUP(B1723,'F03 inputs'!$AW$9:$AZ$3003,3)</f>
        <v>5.3233817850204847E-5</v>
      </c>
      <c r="G1723" s="32">
        <f>VLOOKUP(B1723,'F03 inputs'!$AW$9:$AZ$3003,4)</f>
        <v>6.3890353800980659E-5</v>
      </c>
      <c r="I1723" s="32">
        <f t="shared" si="156"/>
        <v>3.0956610701973909E-2</v>
      </c>
      <c r="J1723" s="32">
        <f t="shared" si="157"/>
        <v>7.8856610701973903E-2</v>
      </c>
      <c r="K1723" s="88">
        <f t="shared" si="158"/>
        <v>8.0411201964824652E-2</v>
      </c>
      <c r="M1723" s="32">
        <f t="shared" si="159"/>
        <v>3.1943720333180256E-2</v>
      </c>
      <c r="N1723" s="32">
        <f t="shared" si="160"/>
        <v>7.9843720333180254E-2</v>
      </c>
      <c r="O1723" s="43">
        <f t="shared" si="161"/>
        <v>8.1437475252340796E-2</v>
      </c>
      <c r="Q1723" s="78"/>
      <c r="R1723" s="75"/>
    </row>
    <row r="1724" spans="1:18" ht="12.6" customHeight="1">
      <c r="A1724" s="31">
        <v>40882</v>
      </c>
      <c r="B1724" s="64" t="s">
        <v>112</v>
      </c>
      <c r="C1724" s="90">
        <v>4.7599999999999996E-2</v>
      </c>
      <c r="D1724" s="44" t="str">
        <f>IF(MONTH(A1724)=MONTH(A1725),"-",VLOOKUP(A1724,'F03 inputs'!$AQ$8:$AV$3003,5))</f>
        <v>-</v>
      </c>
      <c r="E1724" s="44" t="str">
        <f>IF(MONTH(A1724)=MONTH(A1725),"-",VLOOKUP(A1724,'F03 inputs'!$AQ$8:$AV$3003,6))</f>
        <v>-</v>
      </c>
      <c r="F1724" s="32">
        <f>VLOOKUP(B1724,'F03 inputs'!$AW$9:$AZ$3003,3)</f>
        <v>5.3233817850204847E-5</v>
      </c>
      <c r="G1724" s="32">
        <f>VLOOKUP(B1724,'F03 inputs'!$AW$9:$AZ$3003,4)</f>
        <v>6.3890353800980659E-5</v>
      </c>
      <c r="I1724" s="32">
        <f t="shared" si="156"/>
        <v>3.1009844519824113E-2</v>
      </c>
      <c r="J1724" s="32">
        <f t="shared" si="157"/>
        <v>7.8609844519824112E-2</v>
      </c>
      <c r="K1724" s="88">
        <f t="shared" si="158"/>
        <v>8.0154721433681742E-2</v>
      </c>
      <c r="M1724" s="32">
        <f t="shared" si="159"/>
        <v>3.2007610686981235E-2</v>
      </c>
      <c r="N1724" s="32">
        <f t="shared" si="160"/>
        <v>7.9607610686981231E-2</v>
      </c>
      <c r="O1724" s="43">
        <f t="shared" si="161"/>
        <v>8.1191953606803757E-2</v>
      </c>
      <c r="Q1724" s="78"/>
      <c r="R1724" s="75"/>
    </row>
    <row r="1725" spans="1:18" ht="12.6" customHeight="1">
      <c r="A1725" s="31">
        <v>40883</v>
      </c>
      <c r="B1725" s="64" t="s">
        <v>112</v>
      </c>
      <c r="C1725" s="90">
        <v>4.7400000000000005E-2</v>
      </c>
      <c r="D1725" s="44" t="str">
        <f>IF(MONTH(A1725)=MONTH(A1726),"-",VLOOKUP(A1725,'F03 inputs'!$AQ$8:$AV$3003,5))</f>
        <v>-</v>
      </c>
      <c r="E1725" s="44" t="str">
        <f>IF(MONTH(A1725)=MONTH(A1726),"-",VLOOKUP(A1725,'F03 inputs'!$AQ$8:$AV$3003,6))</f>
        <v>-</v>
      </c>
      <c r="F1725" s="32">
        <f>VLOOKUP(B1725,'F03 inputs'!$AW$9:$AZ$3003,3)</f>
        <v>5.3233817850204847E-5</v>
      </c>
      <c r="G1725" s="32">
        <f>VLOOKUP(B1725,'F03 inputs'!$AW$9:$AZ$3003,4)</f>
        <v>6.3890353800980659E-5</v>
      </c>
      <c r="I1725" s="32">
        <f t="shared" si="156"/>
        <v>3.1063078337674317E-2</v>
      </c>
      <c r="J1725" s="32">
        <f t="shared" si="157"/>
        <v>7.8463078337674325E-2</v>
      </c>
      <c r="K1725" s="88">
        <f t="shared" si="158"/>
        <v>8.0002192003230332E-2</v>
      </c>
      <c r="M1725" s="32">
        <f t="shared" si="159"/>
        <v>3.2071501040782213E-2</v>
      </c>
      <c r="N1725" s="32">
        <f t="shared" si="160"/>
        <v>7.9471501040782211E-2</v>
      </c>
      <c r="O1725" s="43">
        <f t="shared" si="161"/>
        <v>8.1050430910200699E-2</v>
      </c>
      <c r="Q1725" s="78"/>
      <c r="R1725" s="75"/>
    </row>
    <row r="1726" spans="1:18" ht="12.6" customHeight="1">
      <c r="A1726" s="31">
        <v>40884</v>
      </c>
      <c r="B1726" s="64" t="s">
        <v>112</v>
      </c>
      <c r="C1726" s="90">
        <v>4.7699999999999992E-2</v>
      </c>
      <c r="D1726" s="44" t="str">
        <f>IF(MONTH(A1726)=MONTH(A1727),"-",VLOOKUP(A1726,'F03 inputs'!$AQ$8:$AV$3003,5))</f>
        <v>-</v>
      </c>
      <c r="E1726" s="44" t="str">
        <f>IF(MONTH(A1726)=MONTH(A1727),"-",VLOOKUP(A1726,'F03 inputs'!$AQ$8:$AV$3003,6))</f>
        <v>-</v>
      </c>
      <c r="F1726" s="32">
        <f>VLOOKUP(B1726,'F03 inputs'!$AW$9:$AZ$3003,3)</f>
        <v>5.3233817850204847E-5</v>
      </c>
      <c r="G1726" s="32">
        <f>VLOOKUP(B1726,'F03 inputs'!$AW$9:$AZ$3003,4)</f>
        <v>6.3890353800980659E-5</v>
      </c>
      <c r="I1726" s="32">
        <f t="shared" si="156"/>
        <v>3.111631215552452E-2</v>
      </c>
      <c r="J1726" s="32">
        <f t="shared" si="157"/>
        <v>7.8816312155524509E-2</v>
      </c>
      <c r="K1726" s="88">
        <f t="shared" si="158"/>
        <v>8.0369314920973656E-2</v>
      </c>
      <c r="M1726" s="32">
        <f t="shared" si="159"/>
        <v>3.2135391394583192E-2</v>
      </c>
      <c r="N1726" s="32">
        <f t="shared" si="160"/>
        <v>7.9835391394583177E-2</v>
      </c>
      <c r="O1726" s="43">
        <f t="shared" si="161"/>
        <v>8.1428813824364621E-2</v>
      </c>
      <c r="Q1726" s="78"/>
      <c r="R1726" s="75"/>
    </row>
    <row r="1727" spans="1:18" ht="12.6" customHeight="1">
      <c r="A1727" s="31">
        <v>40885</v>
      </c>
      <c r="B1727" s="64" t="s">
        <v>112</v>
      </c>
      <c r="C1727" s="90">
        <v>4.7550000000000002E-2</v>
      </c>
      <c r="D1727" s="44" t="str">
        <f>IF(MONTH(A1727)=MONTH(A1728),"-",VLOOKUP(A1727,'F03 inputs'!$AQ$8:$AV$3003,5))</f>
        <v>-</v>
      </c>
      <c r="E1727" s="44" t="str">
        <f>IF(MONTH(A1727)=MONTH(A1728),"-",VLOOKUP(A1727,'F03 inputs'!$AQ$8:$AV$3003,6))</f>
        <v>-</v>
      </c>
      <c r="F1727" s="32">
        <f>VLOOKUP(B1727,'F03 inputs'!$AW$9:$AZ$3003,3)</f>
        <v>5.3233817850204847E-5</v>
      </c>
      <c r="G1727" s="32">
        <f>VLOOKUP(B1727,'F03 inputs'!$AW$9:$AZ$3003,4)</f>
        <v>6.3890353800980659E-5</v>
      </c>
      <c r="I1727" s="32">
        <f t="shared" si="156"/>
        <v>3.1169545973374724E-2</v>
      </c>
      <c r="J1727" s="32">
        <f t="shared" si="157"/>
        <v>7.871954597337473E-2</v>
      </c>
      <c r="K1727" s="88">
        <f t="shared" si="158"/>
        <v>8.026873770293852E-2</v>
      </c>
      <c r="M1727" s="32">
        <f t="shared" si="159"/>
        <v>3.219928174838417E-2</v>
      </c>
      <c r="N1727" s="32">
        <f t="shared" si="160"/>
        <v>7.9749281748384165E-2</v>
      </c>
      <c r="O1727" s="43">
        <f t="shared" si="161"/>
        <v>8.1339268733229941E-2</v>
      </c>
      <c r="Q1727" s="78"/>
      <c r="R1727" s="75"/>
    </row>
    <row r="1728" spans="1:18" ht="12.6" customHeight="1">
      <c r="A1728" s="31">
        <v>40886</v>
      </c>
      <c r="B1728" s="64" t="s">
        <v>112</v>
      </c>
      <c r="C1728" s="90">
        <v>4.6649999999999997E-2</v>
      </c>
      <c r="D1728" s="44" t="str">
        <f>IF(MONTH(A1728)=MONTH(A1729),"-",VLOOKUP(A1728,'F03 inputs'!$AQ$8:$AV$3003,5))</f>
        <v>-</v>
      </c>
      <c r="E1728" s="44" t="str">
        <f>IF(MONTH(A1728)=MONTH(A1729),"-",VLOOKUP(A1728,'F03 inputs'!$AQ$8:$AV$3003,6))</f>
        <v>-</v>
      </c>
      <c r="F1728" s="32">
        <f>VLOOKUP(B1728,'F03 inputs'!$AW$9:$AZ$3003,3)</f>
        <v>5.3233817850204847E-5</v>
      </c>
      <c r="G1728" s="32">
        <f>VLOOKUP(B1728,'F03 inputs'!$AW$9:$AZ$3003,4)</f>
        <v>6.3890353800980659E-5</v>
      </c>
      <c r="I1728" s="32">
        <f t="shared" si="156"/>
        <v>3.1222779791224928E-2</v>
      </c>
      <c r="J1728" s="32">
        <f t="shared" si="157"/>
        <v>7.7872779791224922E-2</v>
      </c>
      <c r="K1728" s="88">
        <f t="shared" si="158"/>
        <v>7.9388822249328195E-2</v>
      </c>
      <c r="M1728" s="32">
        <f t="shared" si="159"/>
        <v>3.2263172102185149E-2</v>
      </c>
      <c r="N1728" s="32">
        <f t="shared" si="160"/>
        <v>7.8913172102185153E-2</v>
      </c>
      <c r="O1728" s="43">
        <f t="shared" si="161"/>
        <v>8.0469994284992241E-2</v>
      </c>
      <c r="Q1728" s="78"/>
      <c r="R1728" s="75"/>
    </row>
    <row r="1729" spans="1:18" ht="12.6" customHeight="1">
      <c r="A1729" s="31">
        <v>40889</v>
      </c>
      <c r="B1729" s="64" t="s">
        <v>112</v>
      </c>
      <c r="C1729" s="90">
        <v>4.8100000000000004E-2</v>
      </c>
      <c r="D1729" s="44" t="str">
        <f>IF(MONTH(A1729)=MONTH(A1730),"-",VLOOKUP(A1729,'F03 inputs'!$AQ$8:$AV$3003,5))</f>
        <v>-</v>
      </c>
      <c r="E1729" s="44" t="str">
        <f>IF(MONTH(A1729)=MONTH(A1730),"-",VLOOKUP(A1729,'F03 inputs'!$AQ$8:$AV$3003,6))</f>
        <v>-</v>
      </c>
      <c r="F1729" s="32">
        <f>VLOOKUP(B1729,'F03 inputs'!$AW$9:$AZ$3003,3)</f>
        <v>5.3233817850204847E-5</v>
      </c>
      <c r="G1729" s="32">
        <f>VLOOKUP(B1729,'F03 inputs'!$AW$9:$AZ$3003,4)</f>
        <v>6.3890353800980659E-5</v>
      </c>
      <c r="I1729" s="32">
        <f t="shared" si="156"/>
        <v>3.1276013609075136E-2</v>
      </c>
      <c r="J1729" s="32">
        <f t="shared" si="157"/>
        <v>7.9376013609075147E-2</v>
      </c>
      <c r="K1729" s="88">
        <f t="shared" si="158"/>
        <v>8.0951151493192208E-2</v>
      </c>
      <c r="M1729" s="32">
        <f t="shared" si="159"/>
        <v>3.2327062455986127E-2</v>
      </c>
      <c r="N1729" s="32">
        <f t="shared" si="160"/>
        <v>8.0427062455986131E-2</v>
      </c>
      <c r="O1729" s="43">
        <f t="shared" si="161"/>
        <v>8.2044190549810825E-2</v>
      </c>
      <c r="Q1729" s="78"/>
      <c r="R1729" s="75"/>
    </row>
    <row r="1730" spans="1:18" ht="12.6" customHeight="1">
      <c r="A1730" s="31">
        <v>40890</v>
      </c>
      <c r="B1730" s="64" t="s">
        <v>112</v>
      </c>
      <c r="C1730" s="90">
        <v>4.7249999999999993E-2</v>
      </c>
      <c r="D1730" s="44" t="str">
        <f>IF(MONTH(A1730)=MONTH(A1731),"-",VLOOKUP(A1730,'F03 inputs'!$AQ$8:$AV$3003,5))</f>
        <v>-</v>
      </c>
      <c r="E1730" s="44" t="str">
        <f>IF(MONTH(A1730)=MONTH(A1731),"-",VLOOKUP(A1730,'F03 inputs'!$AQ$8:$AV$3003,6))</f>
        <v>-</v>
      </c>
      <c r="F1730" s="32">
        <f>VLOOKUP(B1730,'F03 inputs'!$AW$9:$AZ$3003,3)</f>
        <v>5.3233817850204847E-5</v>
      </c>
      <c r="G1730" s="32">
        <f>VLOOKUP(B1730,'F03 inputs'!$AW$9:$AZ$3003,4)</f>
        <v>6.3890353800980659E-5</v>
      </c>
      <c r="I1730" s="32">
        <f t="shared" si="156"/>
        <v>3.132924742692534E-2</v>
      </c>
      <c r="J1730" s="32">
        <f t="shared" si="157"/>
        <v>7.8579247426925333E-2</v>
      </c>
      <c r="K1730" s="88">
        <f t="shared" si="158"/>
        <v>8.0122921958470705E-2</v>
      </c>
      <c r="M1730" s="32">
        <f t="shared" si="159"/>
        <v>3.2390952809787106E-2</v>
      </c>
      <c r="N1730" s="32">
        <f t="shared" si="160"/>
        <v>7.9640952809787099E-2</v>
      </c>
      <c r="O1730" s="43">
        <f t="shared" si="161"/>
        <v>8.122662315089979E-2</v>
      </c>
      <c r="Q1730" s="78"/>
      <c r="R1730" s="75"/>
    </row>
    <row r="1731" spans="1:18" ht="12.6" customHeight="1">
      <c r="A1731" s="31">
        <v>40891</v>
      </c>
      <c r="B1731" s="64" t="s">
        <v>112</v>
      </c>
      <c r="C1731" s="90">
        <v>4.7350000000000003E-2</v>
      </c>
      <c r="D1731" s="44" t="str">
        <f>IF(MONTH(A1731)=MONTH(A1732),"-",VLOOKUP(A1731,'F03 inputs'!$AQ$8:$AV$3003,5))</f>
        <v>-</v>
      </c>
      <c r="E1731" s="44" t="str">
        <f>IF(MONTH(A1731)=MONTH(A1732),"-",VLOOKUP(A1731,'F03 inputs'!$AQ$8:$AV$3003,6))</f>
        <v>-</v>
      </c>
      <c r="F1731" s="32">
        <f>VLOOKUP(B1731,'F03 inputs'!$AW$9:$AZ$3003,3)</f>
        <v>5.3233817850204847E-5</v>
      </c>
      <c r="G1731" s="32">
        <f>VLOOKUP(B1731,'F03 inputs'!$AW$9:$AZ$3003,4)</f>
        <v>6.3890353800980659E-5</v>
      </c>
      <c r="I1731" s="32">
        <f t="shared" si="156"/>
        <v>3.1382481244775544E-2</v>
      </c>
      <c r="J1731" s="32">
        <f t="shared" si="157"/>
        <v>7.8732481244775554E-2</v>
      </c>
      <c r="K1731" s="88">
        <f t="shared" si="158"/>
        <v>8.0282182145515302E-2</v>
      </c>
      <c r="M1731" s="32">
        <f t="shared" si="159"/>
        <v>3.2454843163588085E-2</v>
      </c>
      <c r="N1731" s="32">
        <f t="shared" si="160"/>
        <v>7.9804843163588088E-2</v>
      </c>
      <c r="O1731" s="43">
        <f t="shared" si="161"/>
        <v>8.139704641167933E-2</v>
      </c>
      <c r="Q1731" s="78"/>
      <c r="R1731" s="75"/>
    </row>
    <row r="1732" spans="1:18" ht="12.6" customHeight="1">
      <c r="A1732" s="31">
        <v>40892</v>
      </c>
      <c r="B1732" s="64" t="s">
        <v>112</v>
      </c>
      <c r="C1732" s="90">
        <v>4.5749999999999999E-2</v>
      </c>
      <c r="D1732" s="44" t="str">
        <f>IF(MONTH(A1732)=MONTH(A1733),"-",VLOOKUP(A1732,'F03 inputs'!$AQ$8:$AV$3003,5))</f>
        <v>-</v>
      </c>
      <c r="E1732" s="44" t="str">
        <f>IF(MONTH(A1732)=MONTH(A1733),"-",VLOOKUP(A1732,'F03 inputs'!$AQ$8:$AV$3003,6))</f>
        <v>-</v>
      </c>
      <c r="F1732" s="32">
        <f>VLOOKUP(B1732,'F03 inputs'!$AW$9:$AZ$3003,3)</f>
        <v>5.3233817850204847E-5</v>
      </c>
      <c r="G1732" s="32">
        <f>VLOOKUP(B1732,'F03 inputs'!$AW$9:$AZ$3003,4)</f>
        <v>6.3890353800980659E-5</v>
      </c>
      <c r="I1732" s="32">
        <f t="shared" si="156"/>
        <v>3.1435715062625748E-2</v>
      </c>
      <c r="J1732" s="32">
        <f t="shared" si="157"/>
        <v>7.7185715062625754E-2</v>
      </c>
      <c r="K1732" s="88">
        <f t="shared" si="158"/>
        <v>7.8675123715057804E-2</v>
      </c>
      <c r="M1732" s="32">
        <f t="shared" si="159"/>
        <v>3.2518733517389063E-2</v>
      </c>
      <c r="N1732" s="32">
        <f t="shared" si="160"/>
        <v>7.8268733517389055E-2</v>
      </c>
      <c r="O1732" s="43">
        <f t="shared" si="161"/>
        <v>7.9800232178993014E-2</v>
      </c>
      <c r="Q1732" s="78"/>
      <c r="R1732" s="75"/>
    </row>
    <row r="1733" spans="1:18" ht="12.6" customHeight="1">
      <c r="A1733" s="31">
        <v>40893</v>
      </c>
      <c r="B1733" s="64" t="s">
        <v>112</v>
      </c>
      <c r="C1733" s="90">
        <v>4.6249999999999999E-2</v>
      </c>
      <c r="D1733" s="44" t="str">
        <f>IF(MONTH(A1733)=MONTH(A1734),"-",VLOOKUP(A1733,'F03 inputs'!$AQ$8:$AV$3003,5))</f>
        <v>-</v>
      </c>
      <c r="E1733" s="44" t="str">
        <f>IF(MONTH(A1733)=MONTH(A1734),"-",VLOOKUP(A1733,'F03 inputs'!$AQ$8:$AV$3003,6))</f>
        <v>-</v>
      </c>
      <c r="F1733" s="32">
        <f>VLOOKUP(B1733,'F03 inputs'!$AW$9:$AZ$3003,3)</f>
        <v>5.3233817850204847E-5</v>
      </c>
      <c r="G1733" s="32">
        <f>VLOOKUP(B1733,'F03 inputs'!$AW$9:$AZ$3003,4)</f>
        <v>6.3890353800980659E-5</v>
      </c>
      <c r="I1733" s="32">
        <f t="shared" si="156"/>
        <v>3.1488948880475952E-2</v>
      </c>
      <c r="J1733" s="32">
        <f t="shared" si="157"/>
        <v>7.7738948880475944E-2</v>
      </c>
      <c r="K1733" s="88">
        <f t="shared" si="158"/>
        <v>7.9249784923736355E-2</v>
      </c>
      <c r="M1733" s="32">
        <f t="shared" si="159"/>
        <v>3.2582623871190042E-2</v>
      </c>
      <c r="N1733" s="32">
        <f t="shared" si="160"/>
        <v>7.8832623871190041E-2</v>
      </c>
      <c r="O1733" s="43">
        <f t="shared" si="161"/>
        <v>8.0386269517794151E-2</v>
      </c>
      <c r="Q1733" s="78"/>
      <c r="R1733" s="75"/>
    </row>
    <row r="1734" spans="1:18" ht="12.6" customHeight="1">
      <c r="A1734" s="31">
        <v>40896</v>
      </c>
      <c r="B1734" s="64" t="s">
        <v>112</v>
      </c>
      <c r="C1734" s="90">
        <v>4.6150000000000004E-2</v>
      </c>
      <c r="D1734" s="44" t="str">
        <f>IF(MONTH(A1734)=MONTH(A1735),"-",VLOOKUP(A1734,'F03 inputs'!$AQ$8:$AV$3003,5))</f>
        <v>-</v>
      </c>
      <c r="E1734" s="44" t="str">
        <f>IF(MONTH(A1734)=MONTH(A1735),"-",VLOOKUP(A1734,'F03 inputs'!$AQ$8:$AV$3003,6))</f>
        <v>-</v>
      </c>
      <c r="F1734" s="32">
        <f>VLOOKUP(B1734,'F03 inputs'!$AW$9:$AZ$3003,3)</f>
        <v>5.3233817850204847E-5</v>
      </c>
      <c r="G1734" s="32">
        <f>VLOOKUP(B1734,'F03 inputs'!$AW$9:$AZ$3003,4)</f>
        <v>6.3890353800980659E-5</v>
      </c>
      <c r="I1734" s="32">
        <f t="shared" ref="I1734:I1797" si="162">IF(D1734&lt;&gt;"-",D1734,I1733+F1734)</f>
        <v>3.1542182698326156E-2</v>
      </c>
      <c r="J1734" s="32">
        <f t="shared" ref="J1734:J1797" si="163">C1734+I1734</f>
        <v>7.7692182698326159E-2</v>
      </c>
      <c r="K1734" s="88">
        <f t="shared" ref="K1734:K1797" si="164">EFFECT(J1734,2)</f>
        <v>7.9201201511433617E-2</v>
      </c>
      <c r="M1734" s="32">
        <f t="shared" ref="M1734:M1797" si="165">IF(E1734&lt;&gt;"-",E1734,M1733+G1734)</f>
        <v>3.264651422499102E-2</v>
      </c>
      <c r="N1734" s="32">
        <f t="shared" ref="N1734:N1797" si="166">C1734+M1734</f>
        <v>7.8796514224991024E-2</v>
      </c>
      <c r="O1734" s="43">
        <f t="shared" ref="O1734:O1797" si="167">EFFECT(N1734,2)</f>
        <v>8.0348736888493422E-2</v>
      </c>
      <c r="Q1734" s="78"/>
      <c r="R1734" s="75"/>
    </row>
    <row r="1735" spans="1:18" ht="12.6" customHeight="1">
      <c r="A1735" s="31">
        <v>40897</v>
      </c>
      <c r="B1735" s="64" t="s">
        <v>112</v>
      </c>
      <c r="C1735" s="90">
        <v>4.6050000000000008E-2</v>
      </c>
      <c r="D1735" s="44" t="str">
        <f>IF(MONTH(A1735)=MONTH(A1736),"-",VLOOKUP(A1735,'F03 inputs'!$AQ$8:$AV$3003,5))</f>
        <v>-</v>
      </c>
      <c r="E1735" s="44" t="str">
        <f>IF(MONTH(A1735)=MONTH(A1736),"-",VLOOKUP(A1735,'F03 inputs'!$AQ$8:$AV$3003,6))</f>
        <v>-</v>
      </c>
      <c r="F1735" s="32">
        <f>VLOOKUP(B1735,'F03 inputs'!$AW$9:$AZ$3003,3)</f>
        <v>5.3233817850204847E-5</v>
      </c>
      <c r="G1735" s="32">
        <f>VLOOKUP(B1735,'F03 inputs'!$AW$9:$AZ$3003,4)</f>
        <v>6.3890353800980659E-5</v>
      </c>
      <c r="I1735" s="32">
        <f t="shared" si="162"/>
        <v>3.159541651617636E-2</v>
      </c>
      <c r="J1735" s="32">
        <f t="shared" si="163"/>
        <v>7.7645416516176374E-2</v>
      </c>
      <c r="K1735" s="88">
        <f t="shared" si="164"/>
        <v>7.9152619192668805E-2</v>
      </c>
      <c r="M1735" s="32">
        <f t="shared" si="165"/>
        <v>3.2710404578791999E-2</v>
      </c>
      <c r="N1735" s="32">
        <f t="shared" si="166"/>
        <v>7.8760404578792007E-2</v>
      </c>
      <c r="O1735" s="43">
        <f t="shared" si="167"/>
        <v>8.031120491114585E-2</v>
      </c>
      <c r="Q1735" s="78"/>
      <c r="R1735" s="75"/>
    </row>
    <row r="1736" spans="1:18" ht="12.6" customHeight="1">
      <c r="A1736" s="31">
        <v>40898</v>
      </c>
      <c r="B1736" s="64" t="s">
        <v>112</v>
      </c>
      <c r="C1736" s="90">
        <v>4.6699999999999998E-2</v>
      </c>
      <c r="D1736" s="44" t="str">
        <f>IF(MONTH(A1736)=MONTH(A1737),"-",VLOOKUP(A1736,'F03 inputs'!$AQ$8:$AV$3003,5))</f>
        <v>-</v>
      </c>
      <c r="E1736" s="44" t="str">
        <f>IF(MONTH(A1736)=MONTH(A1737),"-",VLOOKUP(A1736,'F03 inputs'!$AQ$8:$AV$3003,6))</f>
        <v>-</v>
      </c>
      <c r="F1736" s="32">
        <f>VLOOKUP(B1736,'F03 inputs'!$AW$9:$AZ$3003,3)</f>
        <v>5.3233817850204847E-5</v>
      </c>
      <c r="G1736" s="32">
        <f>VLOOKUP(B1736,'F03 inputs'!$AW$9:$AZ$3003,4)</f>
        <v>6.3890353800980659E-5</v>
      </c>
      <c r="I1736" s="32">
        <f t="shared" si="162"/>
        <v>3.1648650334026564E-2</v>
      </c>
      <c r="J1736" s="32">
        <f t="shared" si="163"/>
        <v>7.8348650334026562E-2</v>
      </c>
      <c r="K1736" s="88">
        <f t="shared" si="164"/>
        <v>7.9883278086317677E-2</v>
      </c>
      <c r="M1736" s="32">
        <f t="shared" si="165"/>
        <v>3.2774294932592977E-2</v>
      </c>
      <c r="N1736" s="32">
        <f t="shared" si="166"/>
        <v>7.9474294932592976E-2</v>
      </c>
      <c r="O1736" s="43">
        <f t="shared" si="167"/>
        <v>8.1053335821350991E-2</v>
      </c>
      <c r="Q1736" s="78"/>
      <c r="R1736" s="75"/>
    </row>
    <row r="1737" spans="1:18" ht="12.6" customHeight="1">
      <c r="A1737" s="31">
        <v>40899</v>
      </c>
      <c r="B1737" s="64" t="s">
        <v>112</v>
      </c>
      <c r="C1737" s="90">
        <v>4.6349999999999995E-2</v>
      </c>
      <c r="D1737" s="44" t="str">
        <f>IF(MONTH(A1737)=MONTH(A1738),"-",VLOOKUP(A1737,'F03 inputs'!$AQ$8:$AV$3003,5))</f>
        <v>-</v>
      </c>
      <c r="E1737" s="44" t="str">
        <f>IF(MONTH(A1737)=MONTH(A1738),"-",VLOOKUP(A1737,'F03 inputs'!$AQ$8:$AV$3003,6))</f>
        <v>-</v>
      </c>
      <c r="F1737" s="32">
        <f>VLOOKUP(B1737,'F03 inputs'!$AW$9:$AZ$3003,3)</f>
        <v>5.3233817850204847E-5</v>
      </c>
      <c r="G1737" s="32">
        <f>VLOOKUP(B1737,'F03 inputs'!$AW$9:$AZ$3003,4)</f>
        <v>6.3890353800980659E-5</v>
      </c>
      <c r="I1737" s="32">
        <f t="shared" si="162"/>
        <v>3.1701884151876768E-2</v>
      </c>
      <c r="J1737" s="32">
        <f t="shared" si="163"/>
        <v>7.8051884151876763E-2</v>
      </c>
      <c r="K1737" s="88">
        <f t="shared" si="164"/>
        <v>7.957490830679137E-2</v>
      </c>
      <c r="M1737" s="32">
        <f t="shared" si="165"/>
        <v>3.2838185286393956E-2</v>
      </c>
      <c r="N1737" s="32">
        <f t="shared" si="166"/>
        <v>7.9188185286393958E-2</v>
      </c>
      <c r="O1737" s="43">
        <f t="shared" si="167"/>
        <v>8.0755877458632108E-2</v>
      </c>
      <c r="Q1737" s="78"/>
      <c r="R1737" s="75"/>
    </row>
    <row r="1738" spans="1:18" ht="12.6" customHeight="1">
      <c r="A1738" s="31">
        <v>40900</v>
      </c>
      <c r="B1738" s="64" t="s">
        <v>112</v>
      </c>
      <c r="C1738" s="90">
        <v>4.6449999999999998E-2</v>
      </c>
      <c r="D1738" s="44" t="str">
        <f>IF(MONTH(A1738)=MONTH(A1739),"-",VLOOKUP(A1738,'F03 inputs'!$AQ$8:$AV$3003,5))</f>
        <v>-</v>
      </c>
      <c r="E1738" s="44" t="str">
        <f>IF(MONTH(A1738)=MONTH(A1739),"-",VLOOKUP(A1738,'F03 inputs'!$AQ$8:$AV$3003,6))</f>
        <v>-</v>
      </c>
      <c r="F1738" s="32">
        <f>VLOOKUP(B1738,'F03 inputs'!$AW$9:$AZ$3003,3)</f>
        <v>5.3233817850204847E-5</v>
      </c>
      <c r="G1738" s="32">
        <f>VLOOKUP(B1738,'F03 inputs'!$AW$9:$AZ$3003,4)</f>
        <v>6.3890353800980659E-5</v>
      </c>
      <c r="I1738" s="32">
        <f t="shared" si="162"/>
        <v>3.1755117969726972E-2</v>
      </c>
      <c r="J1738" s="32">
        <f t="shared" si="163"/>
        <v>7.820511796972697E-2</v>
      </c>
      <c r="K1738" s="88">
        <f t="shared" si="164"/>
        <v>7.9734128088891687E-2</v>
      </c>
      <c r="M1738" s="32">
        <f t="shared" si="165"/>
        <v>3.2902075640194935E-2</v>
      </c>
      <c r="N1738" s="32">
        <f t="shared" si="166"/>
        <v>7.9352075640194933E-2</v>
      </c>
      <c r="O1738" s="43">
        <f t="shared" si="167"/>
        <v>8.0926263617296934E-2</v>
      </c>
      <c r="Q1738" s="78"/>
      <c r="R1738" s="75"/>
    </row>
    <row r="1739" spans="1:18" ht="12.6" customHeight="1">
      <c r="A1739" s="31">
        <v>40905</v>
      </c>
      <c r="B1739" s="64" t="s">
        <v>112</v>
      </c>
      <c r="C1739" s="90">
        <v>4.6950000000000006E-2</v>
      </c>
      <c r="D1739" s="44" t="str">
        <f>IF(MONTH(A1739)=MONTH(A1740),"-",VLOOKUP(A1739,'F03 inputs'!$AQ$8:$AV$3003,5))</f>
        <v>-</v>
      </c>
      <c r="E1739" s="44" t="str">
        <f>IF(MONTH(A1739)=MONTH(A1740),"-",VLOOKUP(A1739,'F03 inputs'!$AQ$8:$AV$3003,6))</f>
        <v>-</v>
      </c>
      <c r="F1739" s="32">
        <f>VLOOKUP(B1739,'F03 inputs'!$AW$9:$AZ$3003,3)</f>
        <v>5.3233817850204847E-5</v>
      </c>
      <c r="G1739" s="32">
        <f>VLOOKUP(B1739,'F03 inputs'!$AW$9:$AZ$3003,4)</f>
        <v>6.3890353800980659E-5</v>
      </c>
      <c r="I1739" s="32">
        <f t="shared" si="162"/>
        <v>3.1808351787577176E-2</v>
      </c>
      <c r="J1739" s="32">
        <f t="shared" si="163"/>
        <v>7.8758351787577174E-2</v>
      </c>
      <c r="K1739" s="88">
        <f t="shared" si="164"/>
        <v>8.0309071281651434E-2</v>
      </c>
      <c r="M1739" s="32">
        <f t="shared" si="165"/>
        <v>3.2965965993995913E-2</v>
      </c>
      <c r="N1739" s="32">
        <f t="shared" si="166"/>
        <v>7.9915965993995919E-2</v>
      </c>
      <c r="O1739" s="43">
        <f t="shared" si="167"/>
        <v>8.1512606399184451E-2</v>
      </c>
      <c r="Q1739" s="78"/>
      <c r="R1739" s="75"/>
    </row>
    <row r="1740" spans="1:18" ht="12.6" customHeight="1">
      <c r="A1740" s="31">
        <v>40906</v>
      </c>
      <c r="B1740" s="64" t="s">
        <v>112</v>
      </c>
      <c r="C1740" s="90">
        <v>4.6449999999999998E-2</v>
      </c>
      <c r="D1740" s="44" t="str">
        <f>IF(MONTH(A1740)=MONTH(A1741),"-",VLOOKUP(A1740,'F03 inputs'!$AQ$8:$AV$3003,5))</f>
        <v>-</v>
      </c>
      <c r="E1740" s="44" t="str">
        <f>IF(MONTH(A1740)=MONTH(A1741),"-",VLOOKUP(A1740,'F03 inputs'!$AQ$8:$AV$3003,6))</f>
        <v>-</v>
      </c>
      <c r="F1740" s="32">
        <f>VLOOKUP(B1740,'F03 inputs'!$AW$9:$AZ$3003,3)</f>
        <v>5.3233817850204847E-5</v>
      </c>
      <c r="G1740" s="32">
        <f>VLOOKUP(B1740,'F03 inputs'!$AW$9:$AZ$3003,4)</f>
        <v>6.3890353800980659E-5</v>
      </c>
      <c r="I1740" s="32">
        <f t="shared" si="162"/>
        <v>3.186158560542738E-2</v>
      </c>
      <c r="J1740" s="32">
        <f t="shared" si="163"/>
        <v>7.8311585605427378E-2</v>
      </c>
      <c r="K1740" s="88">
        <f t="shared" si="164"/>
        <v>7.984476171543653E-2</v>
      </c>
      <c r="M1740" s="32">
        <f t="shared" si="165"/>
        <v>3.3029856347796892E-2</v>
      </c>
      <c r="N1740" s="32">
        <f t="shared" si="166"/>
        <v>7.947985634779689E-2</v>
      </c>
      <c r="O1740" s="43">
        <f t="shared" si="167"/>
        <v>8.1059118239063421E-2</v>
      </c>
      <c r="Q1740" s="78"/>
      <c r="R1740" s="75"/>
    </row>
    <row r="1741" spans="1:18" ht="12.6" customHeight="1">
      <c r="A1741" s="31">
        <v>40907</v>
      </c>
      <c r="B1741" s="64" t="s">
        <v>112</v>
      </c>
      <c r="C1741" s="90">
        <v>4.5749999999999999E-2</v>
      </c>
      <c r="D1741" s="44">
        <f>IF(MONTH(A1741)=MONTH(A1742),"-",VLOOKUP(A1741,'F03 inputs'!$AQ$8:$AV$3003,5))</f>
        <v>3.1914819423277598E-2</v>
      </c>
      <c r="E1741" s="44">
        <f>IF(MONTH(A1741)=MONTH(A1742),"-",VLOOKUP(A1741,'F03 inputs'!$AQ$8:$AV$3003,6))</f>
        <v>3.3093746701597912E-2</v>
      </c>
      <c r="F1741" s="32">
        <f>VLOOKUP(B1741,'F03 inputs'!$AW$9:$AZ$3003,3)</f>
        <v>5.3233817850204847E-5</v>
      </c>
      <c r="G1741" s="32">
        <f>VLOOKUP(B1741,'F03 inputs'!$AW$9:$AZ$3003,4)</f>
        <v>6.3890353800980659E-5</v>
      </c>
      <c r="I1741" s="32">
        <f t="shared" si="162"/>
        <v>3.1914819423277598E-2</v>
      </c>
      <c r="J1741" s="32">
        <f t="shared" si="163"/>
        <v>7.7664819423277603E-2</v>
      </c>
      <c r="K1741" s="88">
        <f t="shared" si="164"/>
        <v>7.917277546729018E-2</v>
      </c>
      <c r="M1741" s="32">
        <f t="shared" si="165"/>
        <v>3.3093746701597912E-2</v>
      </c>
      <c r="N1741" s="32">
        <f t="shared" si="166"/>
        <v>7.8843746701597911E-2</v>
      </c>
      <c r="O1741" s="43">
        <f t="shared" si="167"/>
        <v>8.0397830800084336E-2</v>
      </c>
      <c r="Q1741" s="78"/>
      <c r="R1741" s="75"/>
    </row>
    <row r="1742" spans="1:18" ht="12.6" customHeight="1">
      <c r="A1742" s="31">
        <v>40911</v>
      </c>
      <c r="B1742" s="64" t="s">
        <v>113</v>
      </c>
      <c r="C1742" s="90">
        <v>4.7500000000000001E-2</v>
      </c>
      <c r="D1742" s="44" t="str">
        <f>IF(MONTH(A1742)=MONTH(A1743),"-",VLOOKUP(A1742,'F03 inputs'!$AQ$8:$AV$3003,5))</f>
        <v>-</v>
      </c>
      <c r="E1742" s="44" t="str">
        <f>IF(MONTH(A1742)=MONTH(A1743),"-",VLOOKUP(A1742,'F03 inputs'!$AQ$8:$AV$3003,6))</f>
        <v>-</v>
      </c>
      <c r="F1742" s="32">
        <f>VLOOKUP(B1742,'F03 inputs'!$AW$9:$AZ$3003,3)</f>
        <v>3.3941722736634956E-5</v>
      </c>
      <c r="G1742" s="32">
        <f>VLOOKUP(B1742,'F03 inputs'!$AW$9:$AZ$3003,4)</f>
        <v>3.0562457078183933E-5</v>
      </c>
      <c r="I1742" s="32">
        <f t="shared" si="162"/>
        <v>3.1948761146014235E-2</v>
      </c>
      <c r="J1742" s="32">
        <f t="shared" si="163"/>
        <v>7.9448761146014235E-2</v>
      </c>
      <c r="K1742" s="88">
        <f t="shared" si="164"/>
        <v>8.1026787557923585E-2</v>
      </c>
      <c r="M1742" s="32">
        <f t="shared" si="165"/>
        <v>3.3124309158676098E-2</v>
      </c>
      <c r="N1742" s="32">
        <f t="shared" si="166"/>
        <v>8.0624309158676105E-2</v>
      </c>
      <c r="O1742" s="43">
        <f t="shared" si="167"/>
        <v>8.2249378965504771E-2</v>
      </c>
      <c r="Q1742" s="78"/>
      <c r="R1742" s="75"/>
    </row>
    <row r="1743" spans="1:18" ht="12.6" customHeight="1">
      <c r="A1743" s="31">
        <v>40912</v>
      </c>
      <c r="B1743" s="64" t="s">
        <v>113</v>
      </c>
      <c r="C1743" s="90">
        <v>4.7050000000000002E-2</v>
      </c>
      <c r="D1743" s="44" t="str">
        <f>IF(MONTH(A1743)=MONTH(A1744),"-",VLOOKUP(A1743,'F03 inputs'!$AQ$8:$AV$3003,5))</f>
        <v>-</v>
      </c>
      <c r="E1743" s="44" t="str">
        <f>IF(MONTH(A1743)=MONTH(A1744),"-",VLOOKUP(A1743,'F03 inputs'!$AQ$8:$AV$3003,6))</f>
        <v>-</v>
      </c>
      <c r="F1743" s="32">
        <f>VLOOKUP(B1743,'F03 inputs'!$AW$9:$AZ$3003,3)</f>
        <v>3.3941722736634956E-5</v>
      </c>
      <c r="G1743" s="32">
        <f>VLOOKUP(B1743,'F03 inputs'!$AW$9:$AZ$3003,4)</f>
        <v>3.0562457078183933E-5</v>
      </c>
      <c r="I1743" s="32">
        <f t="shared" si="162"/>
        <v>3.1982702868750872E-2</v>
      </c>
      <c r="J1743" s="32">
        <f t="shared" si="163"/>
        <v>7.9032702868750873E-2</v>
      </c>
      <c r="K1743" s="88">
        <f t="shared" si="164"/>
        <v>8.0594244899436118E-2</v>
      </c>
      <c r="M1743" s="32">
        <f t="shared" si="165"/>
        <v>3.3154871615754283E-2</v>
      </c>
      <c r="N1743" s="32">
        <f t="shared" si="166"/>
        <v>8.0204871615754292E-2</v>
      </c>
      <c r="O1743" s="43">
        <f t="shared" si="167"/>
        <v>8.1813076973479282E-2</v>
      </c>
      <c r="Q1743" s="78"/>
      <c r="R1743" s="75"/>
    </row>
    <row r="1744" spans="1:18" ht="12.6" customHeight="1">
      <c r="A1744" s="31">
        <v>40913</v>
      </c>
      <c r="B1744" s="64" t="s">
        <v>113</v>
      </c>
      <c r="C1744" s="90">
        <v>4.6850000000000003E-2</v>
      </c>
      <c r="D1744" s="44" t="str">
        <f>IF(MONTH(A1744)=MONTH(A1745),"-",VLOOKUP(A1744,'F03 inputs'!$AQ$8:$AV$3003,5))</f>
        <v>-</v>
      </c>
      <c r="E1744" s="44" t="str">
        <f>IF(MONTH(A1744)=MONTH(A1745),"-",VLOOKUP(A1744,'F03 inputs'!$AQ$8:$AV$3003,6))</f>
        <v>-</v>
      </c>
      <c r="F1744" s="32">
        <f>VLOOKUP(B1744,'F03 inputs'!$AW$9:$AZ$3003,3)</f>
        <v>3.3941722736634956E-5</v>
      </c>
      <c r="G1744" s="32">
        <f>VLOOKUP(B1744,'F03 inputs'!$AW$9:$AZ$3003,4)</f>
        <v>3.0562457078183933E-5</v>
      </c>
      <c r="I1744" s="32">
        <f t="shared" si="162"/>
        <v>3.2016644591487509E-2</v>
      </c>
      <c r="J1744" s="32">
        <f t="shared" si="163"/>
        <v>7.8866644591487511E-2</v>
      </c>
      <c r="K1744" s="88">
        <f t="shared" si="164"/>
        <v>8.0421631498767354E-2</v>
      </c>
      <c r="M1744" s="32">
        <f t="shared" si="165"/>
        <v>3.3185434072832469E-2</v>
      </c>
      <c r="N1744" s="32">
        <f t="shared" si="166"/>
        <v>8.0035434072832479E-2</v>
      </c>
      <c r="O1744" s="43">
        <f t="shared" si="167"/>
        <v>8.1636851749639083E-2</v>
      </c>
      <c r="Q1744" s="78"/>
      <c r="R1744" s="75"/>
    </row>
    <row r="1745" spans="1:18" ht="12.6" customHeight="1">
      <c r="A1745" s="31">
        <v>40914</v>
      </c>
      <c r="B1745" s="64" t="s">
        <v>113</v>
      </c>
      <c r="C1745" s="90">
        <v>4.7050000000000002E-2</v>
      </c>
      <c r="D1745" s="44" t="str">
        <f>IF(MONTH(A1745)=MONTH(A1746),"-",VLOOKUP(A1745,'F03 inputs'!$AQ$8:$AV$3003,5))</f>
        <v>-</v>
      </c>
      <c r="E1745" s="44" t="str">
        <f>IF(MONTH(A1745)=MONTH(A1746),"-",VLOOKUP(A1745,'F03 inputs'!$AQ$8:$AV$3003,6))</f>
        <v>-</v>
      </c>
      <c r="F1745" s="32">
        <f>VLOOKUP(B1745,'F03 inputs'!$AW$9:$AZ$3003,3)</f>
        <v>3.3941722736634956E-5</v>
      </c>
      <c r="G1745" s="32">
        <f>VLOOKUP(B1745,'F03 inputs'!$AW$9:$AZ$3003,4)</f>
        <v>3.0562457078183933E-5</v>
      </c>
      <c r="I1745" s="32">
        <f t="shared" si="162"/>
        <v>3.2050586314224146E-2</v>
      </c>
      <c r="J1745" s="32">
        <f t="shared" si="163"/>
        <v>7.9100586314224147E-2</v>
      </c>
      <c r="K1745" s="88">
        <f t="shared" si="164"/>
        <v>8.0664812003037767E-2</v>
      </c>
      <c r="M1745" s="32">
        <f t="shared" si="165"/>
        <v>3.3215996529910655E-2</v>
      </c>
      <c r="N1745" s="32">
        <f t="shared" si="166"/>
        <v>8.0265996529910649E-2</v>
      </c>
      <c r="O1745" s="43">
        <f t="shared" si="167"/>
        <v>8.1876654079645839E-2</v>
      </c>
      <c r="Q1745" s="78"/>
      <c r="R1745" s="75"/>
    </row>
    <row r="1746" spans="1:18" ht="12.6" customHeight="1">
      <c r="A1746" s="31">
        <v>40917</v>
      </c>
      <c r="B1746" s="64" t="s">
        <v>113</v>
      </c>
      <c r="C1746" s="90">
        <v>4.6600000000000003E-2</v>
      </c>
      <c r="D1746" s="44" t="str">
        <f>IF(MONTH(A1746)=MONTH(A1747),"-",VLOOKUP(A1746,'F03 inputs'!$AQ$8:$AV$3003,5))</f>
        <v>-</v>
      </c>
      <c r="E1746" s="44" t="str">
        <f>IF(MONTH(A1746)=MONTH(A1747),"-",VLOOKUP(A1746,'F03 inputs'!$AQ$8:$AV$3003,6))</f>
        <v>-</v>
      </c>
      <c r="F1746" s="32">
        <f>VLOOKUP(B1746,'F03 inputs'!$AW$9:$AZ$3003,3)</f>
        <v>3.3941722736634956E-5</v>
      </c>
      <c r="G1746" s="32">
        <f>VLOOKUP(B1746,'F03 inputs'!$AW$9:$AZ$3003,4)</f>
        <v>3.0562457078183933E-5</v>
      </c>
      <c r="I1746" s="32">
        <f t="shared" si="162"/>
        <v>3.2084528036960783E-2</v>
      </c>
      <c r="J1746" s="32">
        <f t="shared" si="163"/>
        <v>7.8684528036960785E-2</v>
      </c>
      <c r="K1746" s="88">
        <f t="shared" si="164"/>
        <v>8.0232341775060556E-2</v>
      </c>
      <c r="M1746" s="32">
        <f t="shared" si="165"/>
        <v>3.324655898698884E-2</v>
      </c>
      <c r="N1746" s="32">
        <f t="shared" si="166"/>
        <v>7.9846558986988836E-2</v>
      </c>
      <c r="O1746" s="43">
        <f t="shared" si="167"/>
        <v>8.1440427232504664E-2</v>
      </c>
      <c r="Q1746" s="78"/>
      <c r="R1746" s="75"/>
    </row>
    <row r="1747" spans="1:18" ht="12.6" customHeight="1">
      <c r="A1747" s="31">
        <v>40918</v>
      </c>
      <c r="B1747" s="64" t="s">
        <v>113</v>
      </c>
      <c r="C1747" s="90">
        <v>4.6899999999999997E-2</v>
      </c>
      <c r="D1747" s="44" t="str">
        <f>IF(MONTH(A1747)=MONTH(A1748),"-",VLOOKUP(A1747,'F03 inputs'!$AQ$8:$AV$3003,5))</f>
        <v>-</v>
      </c>
      <c r="E1747" s="44" t="str">
        <f>IF(MONTH(A1747)=MONTH(A1748),"-",VLOOKUP(A1747,'F03 inputs'!$AQ$8:$AV$3003,6))</f>
        <v>-</v>
      </c>
      <c r="F1747" s="32">
        <f>VLOOKUP(B1747,'F03 inputs'!$AW$9:$AZ$3003,3)</f>
        <v>3.3941722736634956E-5</v>
      </c>
      <c r="G1747" s="32">
        <f>VLOOKUP(B1747,'F03 inputs'!$AW$9:$AZ$3003,4)</f>
        <v>3.0562457078183933E-5</v>
      </c>
      <c r="I1747" s="32">
        <f t="shared" si="162"/>
        <v>3.211846975969742E-2</v>
      </c>
      <c r="J1747" s="32">
        <f t="shared" si="163"/>
        <v>7.9018469759697424E-2</v>
      </c>
      <c r="K1747" s="88">
        <f t="shared" si="164"/>
        <v>8.0579449400488556E-2</v>
      </c>
      <c r="M1747" s="32">
        <f t="shared" si="165"/>
        <v>3.3277121444067026E-2</v>
      </c>
      <c r="N1747" s="32">
        <f t="shared" si="166"/>
        <v>8.0177121444067023E-2</v>
      </c>
      <c r="O1747" s="43">
        <f t="shared" si="167"/>
        <v>8.178421414483128E-2</v>
      </c>
      <c r="Q1747" s="78"/>
      <c r="R1747" s="75"/>
    </row>
    <row r="1748" spans="1:18" ht="12.6" customHeight="1">
      <c r="A1748" s="31">
        <v>40919</v>
      </c>
      <c r="B1748" s="64" t="s">
        <v>113</v>
      </c>
      <c r="C1748" s="90">
        <v>4.6850000000000003E-2</v>
      </c>
      <c r="D1748" s="44" t="str">
        <f>IF(MONTH(A1748)=MONTH(A1749),"-",VLOOKUP(A1748,'F03 inputs'!$AQ$8:$AV$3003,5))</f>
        <v>-</v>
      </c>
      <c r="E1748" s="44" t="str">
        <f>IF(MONTH(A1748)=MONTH(A1749),"-",VLOOKUP(A1748,'F03 inputs'!$AQ$8:$AV$3003,6))</f>
        <v>-</v>
      </c>
      <c r="F1748" s="32">
        <f>VLOOKUP(B1748,'F03 inputs'!$AW$9:$AZ$3003,3)</f>
        <v>3.3941722736634956E-5</v>
      </c>
      <c r="G1748" s="32">
        <f>VLOOKUP(B1748,'F03 inputs'!$AW$9:$AZ$3003,4)</f>
        <v>3.0562457078183933E-5</v>
      </c>
      <c r="I1748" s="32">
        <f t="shared" si="162"/>
        <v>3.2152411482434057E-2</v>
      </c>
      <c r="J1748" s="32">
        <f t="shared" si="163"/>
        <v>7.900241148243406E-2</v>
      </c>
      <c r="K1748" s="88">
        <f t="shared" si="164"/>
        <v>8.0562756737443841E-2</v>
      </c>
      <c r="M1748" s="32">
        <f t="shared" si="165"/>
        <v>3.3307683901145212E-2</v>
      </c>
      <c r="N1748" s="32">
        <f t="shared" si="166"/>
        <v>8.0157683901145221E-2</v>
      </c>
      <c r="O1748" s="43">
        <f t="shared" si="167"/>
        <v>8.1763997473244254E-2</v>
      </c>
      <c r="Q1748" s="78"/>
      <c r="R1748" s="75"/>
    </row>
    <row r="1749" spans="1:18" ht="12.6" customHeight="1">
      <c r="A1749" s="31">
        <v>40920</v>
      </c>
      <c r="B1749" s="64" t="s">
        <v>113</v>
      </c>
      <c r="C1749" s="90">
        <v>4.6500000000000007E-2</v>
      </c>
      <c r="D1749" s="44" t="str">
        <f>IF(MONTH(A1749)=MONTH(A1750),"-",VLOOKUP(A1749,'F03 inputs'!$AQ$8:$AV$3003,5))</f>
        <v>-</v>
      </c>
      <c r="E1749" s="44" t="str">
        <f>IF(MONTH(A1749)=MONTH(A1750),"-",VLOOKUP(A1749,'F03 inputs'!$AQ$8:$AV$3003,6))</f>
        <v>-</v>
      </c>
      <c r="F1749" s="32">
        <f>VLOOKUP(B1749,'F03 inputs'!$AW$9:$AZ$3003,3)</f>
        <v>3.3941722736634956E-5</v>
      </c>
      <c r="G1749" s="32">
        <f>VLOOKUP(B1749,'F03 inputs'!$AW$9:$AZ$3003,4)</f>
        <v>3.0562457078183933E-5</v>
      </c>
      <c r="I1749" s="32">
        <f t="shared" si="162"/>
        <v>3.2186353205170694E-2</v>
      </c>
      <c r="J1749" s="32">
        <f t="shared" si="163"/>
        <v>7.86863532051707E-2</v>
      </c>
      <c r="K1749" s="88">
        <f t="shared" si="164"/>
        <v>8.023423875035296E-2</v>
      </c>
      <c r="M1749" s="32">
        <f t="shared" si="165"/>
        <v>3.3338246358223397E-2</v>
      </c>
      <c r="N1749" s="32">
        <f t="shared" si="166"/>
        <v>7.9838246358223397E-2</v>
      </c>
      <c r="O1749" s="43">
        <f t="shared" si="167"/>
        <v>8.1431782753612403E-2</v>
      </c>
      <c r="Q1749" s="78"/>
      <c r="R1749" s="75"/>
    </row>
    <row r="1750" spans="1:18" ht="12.6" customHeight="1">
      <c r="A1750" s="31">
        <v>40921</v>
      </c>
      <c r="B1750" s="64" t="s">
        <v>113</v>
      </c>
      <c r="C1750" s="90">
        <v>4.7E-2</v>
      </c>
      <c r="D1750" s="44" t="str">
        <f>IF(MONTH(A1750)=MONTH(A1751),"-",VLOOKUP(A1750,'F03 inputs'!$AQ$8:$AV$3003,5))</f>
        <v>-</v>
      </c>
      <c r="E1750" s="44" t="str">
        <f>IF(MONTH(A1750)=MONTH(A1751),"-",VLOOKUP(A1750,'F03 inputs'!$AQ$8:$AV$3003,6))</f>
        <v>-</v>
      </c>
      <c r="F1750" s="32">
        <f>VLOOKUP(B1750,'F03 inputs'!$AW$9:$AZ$3003,3)</f>
        <v>3.3941722736634956E-5</v>
      </c>
      <c r="G1750" s="32">
        <f>VLOOKUP(B1750,'F03 inputs'!$AW$9:$AZ$3003,4)</f>
        <v>3.0562457078183933E-5</v>
      </c>
      <c r="I1750" s="32">
        <f t="shared" si="162"/>
        <v>3.2220294927907331E-2</v>
      </c>
      <c r="J1750" s="32">
        <f t="shared" si="163"/>
        <v>7.9220294927907331E-2</v>
      </c>
      <c r="K1750" s="88">
        <f t="shared" si="164"/>
        <v>8.0789258710023404E-2</v>
      </c>
      <c r="M1750" s="32">
        <f t="shared" si="165"/>
        <v>3.3368808815301583E-2</v>
      </c>
      <c r="N1750" s="32">
        <f t="shared" si="166"/>
        <v>8.036880881530159E-2</v>
      </c>
      <c r="O1750" s="43">
        <f t="shared" si="167"/>
        <v>8.1983595172899104E-2</v>
      </c>
      <c r="Q1750" s="78"/>
      <c r="R1750" s="75"/>
    </row>
    <row r="1751" spans="1:18" ht="12.6" customHeight="1">
      <c r="A1751" s="31">
        <v>40924</v>
      </c>
      <c r="B1751" s="64" t="s">
        <v>113</v>
      </c>
      <c r="C1751" s="90">
        <v>4.58E-2</v>
      </c>
      <c r="D1751" s="44" t="str">
        <f>IF(MONTH(A1751)=MONTH(A1752),"-",VLOOKUP(A1751,'F03 inputs'!$AQ$8:$AV$3003,5))</f>
        <v>-</v>
      </c>
      <c r="E1751" s="44" t="str">
        <f>IF(MONTH(A1751)=MONTH(A1752),"-",VLOOKUP(A1751,'F03 inputs'!$AQ$8:$AV$3003,6))</f>
        <v>-</v>
      </c>
      <c r="F1751" s="32">
        <f>VLOOKUP(B1751,'F03 inputs'!$AW$9:$AZ$3003,3)</f>
        <v>3.3941722736634956E-5</v>
      </c>
      <c r="G1751" s="32">
        <f>VLOOKUP(B1751,'F03 inputs'!$AW$9:$AZ$3003,4)</f>
        <v>3.0562457078183933E-5</v>
      </c>
      <c r="I1751" s="32">
        <f t="shared" si="162"/>
        <v>3.2254236650643968E-2</v>
      </c>
      <c r="J1751" s="32">
        <f t="shared" si="163"/>
        <v>7.8054236650643968E-2</v>
      </c>
      <c r="K1751" s="88">
        <f t="shared" si="164"/>
        <v>7.9577352615422425E-2</v>
      </c>
      <c r="M1751" s="32">
        <f t="shared" si="165"/>
        <v>3.3399371272379769E-2</v>
      </c>
      <c r="N1751" s="32">
        <f t="shared" si="166"/>
        <v>7.9199371272379776E-2</v>
      </c>
      <c r="O1751" s="43">
        <f t="shared" si="167"/>
        <v>8.0767506374864961E-2</v>
      </c>
      <c r="Q1751" s="78"/>
      <c r="R1751" s="75"/>
    </row>
    <row r="1752" spans="1:18" ht="12.6" customHeight="1">
      <c r="A1752" s="31">
        <v>40925</v>
      </c>
      <c r="B1752" s="64" t="s">
        <v>113</v>
      </c>
      <c r="C1752" s="90">
        <v>4.6850000000000003E-2</v>
      </c>
      <c r="D1752" s="44" t="str">
        <f>IF(MONTH(A1752)=MONTH(A1753),"-",VLOOKUP(A1752,'F03 inputs'!$AQ$8:$AV$3003,5))</f>
        <v>-</v>
      </c>
      <c r="E1752" s="44" t="str">
        <f>IF(MONTH(A1752)=MONTH(A1753),"-",VLOOKUP(A1752,'F03 inputs'!$AQ$8:$AV$3003,6))</f>
        <v>-</v>
      </c>
      <c r="F1752" s="32">
        <f>VLOOKUP(B1752,'F03 inputs'!$AW$9:$AZ$3003,3)</f>
        <v>3.3941722736634956E-5</v>
      </c>
      <c r="G1752" s="32">
        <f>VLOOKUP(B1752,'F03 inputs'!$AW$9:$AZ$3003,4)</f>
        <v>3.0562457078183933E-5</v>
      </c>
      <c r="I1752" s="32">
        <f t="shared" si="162"/>
        <v>3.2288178373380605E-2</v>
      </c>
      <c r="J1752" s="32">
        <f t="shared" si="163"/>
        <v>7.9138178373380608E-2</v>
      </c>
      <c r="K1752" s="88">
        <f t="shared" si="164"/>
        <v>8.0703891192444699E-2</v>
      </c>
      <c r="M1752" s="32">
        <f t="shared" si="165"/>
        <v>3.3429933729457954E-2</v>
      </c>
      <c r="N1752" s="32">
        <f t="shared" si="166"/>
        <v>8.0279933729457964E-2</v>
      </c>
      <c r="O1752" s="43">
        <f t="shared" si="167"/>
        <v>8.1891150669359813E-2</v>
      </c>
      <c r="Q1752" s="78"/>
      <c r="R1752" s="75"/>
    </row>
    <row r="1753" spans="1:18" ht="12.6" customHeight="1">
      <c r="A1753" s="31">
        <v>40926</v>
      </c>
      <c r="B1753" s="64" t="s">
        <v>113</v>
      </c>
      <c r="C1753" s="90">
        <v>4.6500000000000007E-2</v>
      </c>
      <c r="D1753" s="44" t="str">
        <f>IF(MONTH(A1753)=MONTH(A1754),"-",VLOOKUP(A1753,'F03 inputs'!$AQ$8:$AV$3003,5))</f>
        <v>-</v>
      </c>
      <c r="E1753" s="44" t="str">
        <f>IF(MONTH(A1753)=MONTH(A1754),"-",VLOOKUP(A1753,'F03 inputs'!$AQ$8:$AV$3003,6))</f>
        <v>-</v>
      </c>
      <c r="F1753" s="32">
        <f>VLOOKUP(B1753,'F03 inputs'!$AW$9:$AZ$3003,3)</f>
        <v>3.3941722736634956E-5</v>
      </c>
      <c r="G1753" s="32">
        <f>VLOOKUP(B1753,'F03 inputs'!$AW$9:$AZ$3003,4)</f>
        <v>3.0562457078183933E-5</v>
      </c>
      <c r="I1753" s="32">
        <f t="shared" si="162"/>
        <v>3.2322120096117242E-2</v>
      </c>
      <c r="J1753" s="32">
        <f t="shared" si="163"/>
        <v>7.8822120096117249E-2</v>
      </c>
      <c r="K1753" s="88">
        <f t="shared" si="164"/>
        <v>8.0375351750228807E-2</v>
      </c>
      <c r="M1753" s="32">
        <f t="shared" si="165"/>
        <v>3.346049618653614E-2</v>
      </c>
      <c r="N1753" s="32">
        <f t="shared" si="166"/>
        <v>7.996049618653614E-2</v>
      </c>
      <c r="O1753" s="43">
        <f t="shared" si="167"/>
        <v>8.1558916424135486E-2</v>
      </c>
      <c r="Q1753" s="78"/>
      <c r="R1753" s="75"/>
    </row>
    <row r="1754" spans="1:18" ht="12.6" customHeight="1">
      <c r="A1754" s="31">
        <v>40927</v>
      </c>
      <c r="B1754" s="64" t="s">
        <v>113</v>
      </c>
      <c r="C1754" s="90">
        <v>4.6199999999999998E-2</v>
      </c>
      <c r="D1754" s="44" t="str">
        <f>IF(MONTH(A1754)=MONTH(A1755),"-",VLOOKUP(A1754,'F03 inputs'!$AQ$8:$AV$3003,5))</f>
        <v>-</v>
      </c>
      <c r="E1754" s="44" t="str">
        <f>IF(MONTH(A1754)=MONTH(A1755),"-",VLOOKUP(A1754,'F03 inputs'!$AQ$8:$AV$3003,6))</f>
        <v>-</v>
      </c>
      <c r="F1754" s="32">
        <f>VLOOKUP(B1754,'F03 inputs'!$AW$9:$AZ$3003,3)</f>
        <v>3.3941722736634956E-5</v>
      </c>
      <c r="G1754" s="32">
        <f>VLOOKUP(B1754,'F03 inputs'!$AW$9:$AZ$3003,4)</f>
        <v>3.0562457078183933E-5</v>
      </c>
      <c r="I1754" s="32">
        <f t="shared" si="162"/>
        <v>3.2356061818853879E-2</v>
      </c>
      <c r="J1754" s="32">
        <f t="shared" si="163"/>
        <v>7.8556061818853884E-2</v>
      </c>
      <c r="K1754" s="88">
        <f t="shared" si="164"/>
        <v>8.0098825530975803E-2</v>
      </c>
      <c r="M1754" s="32">
        <f t="shared" si="165"/>
        <v>3.3491058643614326E-2</v>
      </c>
      <c r="N1754" s="32">
        <f t="shared" si="166"/>
        <v>7.9691058643614324E-2</v>
      </c>
      <c r="O1754" s="43">
        <f t="shared" si="167"/>
        <v>8.1278724850549322E-2</v>
      </c>
      <c r="Q1754" s="78"/>
      <c r="R1754" s="75"/>
    </row>
    <row r="1755" spans="1:18" ht="12.6" customHeight="1">
      <c r="A1755" s="31">
        <v>40928</v>
      </c>
      <c r="B1755" s="64" t="s">
        <v>113</v>
      </c>
      <c r="C1755" s="90">
        <v>4.675E-2</v>
      </c>
      <c r="D1755" s="44" t="str">
        <f>IF(MONTH(A1755)=MONTH(A1756),"-",VLOOKUP(A1755,'F03 inputs'!$AQ$8:$AV$3003,5))</f>
        <v>-</v>
      </c>
      <c r="E1755" s="44" t="str">
        <f>IF(MONTH(A1755)=MONTH(A1756),"-",VLOOKUP(A1755,'F03 inputs'!$AQ$8:$AV$3003,6))</f>
        <v>-</v>
      </c>
      <c r="F1755" s="32">
        <f>VLOOKUP(B1755,'F03 inputs'!$AW$9:$AZ$3003,3)</f>
        <v>3.3941722736634956E-5</v>
      </c>
      <c r="G1755" s="32">
        <f>VLOOKUP(B1755,'F03 inputs'!$AW$9:$AZ$3003,4)</f>
        <v>3.0562457078183933E-5</v>
      </c>
      <c r="I1755" s="32">
        <f t="shared" si="162"/>
        <v>3.2390003541590516E-2</v>
      </c>
      <c r="J1755" s="32">
        <f t="shared" si="163"/>
        <v>7.9140003541590509E-2</v>
      </c>
      <c r="K1755" s="88">
        <f t="shared" si="164"/>
        <v>8.0705788581731053E-2</v>
      </c>
      <c r="M1755" s="32">
        <f t="shared" si="165"/>
        <v>3.3521621100692511E-2</v>
      </c>
      <c r="N1755" s="32">
        <f t="shared" si="166"/>
        <v>8.0271621100692511E-2</v>
      </c>
      <c r="O1755" s="43">
        <f t="shared" si="167"/>
        <v>8.188250438922573E-2</v>
      </c>
      <c r="Q1755" s="78"/>
      <c r="R1755" s="75"/>
    </row>
    <row r="1756" spans="1:18" ht="12.6" customHeight="1">
      <c r="A1756" s="31">
        <v>40931</v>
      </c>
      <c r="B1756" s="64" t="s">
        <v>113</v>
      </c>
      <c r="C1756" s="90">
        <v>4.6850000000000003E-2</v>
      </c>
      <c r="D1756" s="44" t="str">
        <f>IF(MONTH(A1756)=MONTH(A1757),"-",VLOOKUP(A1756,'F03 inputs'!$AQ$8:$AV$3003,5))</f>
        <v>-</v>
      </c>
      <c r="E1756" s="44" t="str">
        <f>IF(MONTH(A1756)=MONTH(A1757),"-",VLOOKUP(A1756,'F03 inputs'!$AQ$8:$AV$3003,6))</f>
        <v>-</v>
      </c>
      <c r="F1756" s="32">
        <f>VLOOKUP(B1756,'F03 inputs'!$AW$9:$AZ$3003,3)</f>
        <v>3.3941722736634956E-5</v>
      </c>
      <c r="G1756" s="32">
        <f>VLOOKUP(B1756,'F03 inputs'!$AW$9:$AZ$3003,4)</f>
        <v>3.0562457078183933E-5</v>
      </c>
      <c r="I1756" s="32">
        <f t="shared" si="162"/>
        <v>3.2423945264327153E-2</v>
      </c>
      <c r="J1756" s="32">
        <f t="shared" si="163"/>
        <v>7.9273945264327156E-2</v>
      </c>
      <c r="K1756" s="88">
        <f t="shared" si="164"/>
        <v>8.0845034863769927E-2</v>
      </c>
      <c r="M1756" s="32">
        <f t="shared" si="165"/>
        <v>3.3552183557770697E-2</v>
      </c>
      <c r="N1756" s="32">
        <f t="shared" si="166"/>
        <v>8.0402183557770707E-2</v>
      </c>
      <c r="O1756" s="43">
        <f t="shared" si="167"/>
        <v>8.2018311337984873E-2</v>
      </c>
      <c r="Q1756" s="78"/>
      <c r="R1756" s="75"/>
    </row>
    <row r="1757" spans="1:18" ht="12.6" customHeight="1">
      <c r="A1757" s="31">
        <v>40932</v>
      </c>
      <c r="B1757" s="64" t="s">
        <v>113</v>
      </c>
      <c r="C1757" s="90">
        <v>4.7100000000000003E-2</v>
      </c>
      <c r="D1757" s="44" t="str">
        <f>IF(MONTH(A1757)=MONTH(A1758),"-",VLOOKUP(A1757,'F03 inputs'!$AQ$8:$AV$3003,5))</f>
        <v>-</v>
      </c>
      <c r="E1757" s="44" t="str">
        <f>IF(MONTH(A1757)=MONTH(A1758),"-",VLOOKUP(A1757,'F03 inputs'!$AQ$8:$AV$3003,6))</f>
        <v>-</v>
      </c>
      <c r="F1757" s="32">
        <f>VLOOKUP(B1757,'F03 inputs'!$AW$9:$AZ$3003,3)</f>
        <v>3.3941722736634956E-5</v>
      </c>
      <c r="G1757" s="32">
        <f>VLOOKUP(B1757,'F03 inputs'!$AW$9:$AZ$3003,4)</f>
        <v>3.0562457078183933E-5</v>
      </c>
      <c r="I1757" s="32">
        <f t="shared" si="162"/>
        <v>3.245788698706379E-2</v>
      </c>
      <c r="J1757" s="32">
        <f t="shared" si="163"/>
        <v>7.9557886987063786E-2</v>
      </c>
      <c r="K1757" s="88">
        <f t="shared" si="164"/>
        <v>8.1140251332525226E-2</v>
      </c>
      <c r="M1757" s="32">
        <f t="shared" si="165"/>
        <v>3.3582746014848883E-2</v>
      </c>
      <c r="N1757" s="32">
        <f t="shared" si="166"/>
        <v>8.0682746014848886E-2</v>
      </c>
      <c r="O1757" s="43">
        <f t="shared" si="167"/>
        <v>8.2310172390973158E-2</v>
      </c>
      <c r="Q1757" s="78"/>
      <c r="R1757" s="75"/>
    </row>
    <row r="1758" spans="1:18" ht="12.6" customHeight="1">
      <c r="A1758" s="31">
        <v>40933</v>
      </c>
      <c r="B1758" s="64" t="s">
        <v>113</v>
      </c>
      <c r="C1758" s="90">
        <v>4.8149999999999998E-2</v>
      </c>
      <c r="D1758" s="44" t="str">
        <f>IF(MONTH(A1758)=MONTH(A1759),"-",VLOOKUP(A1758,'F03 inputs'!$AQ$8:$AV$3003,5))</f>
        <v>-</v>
      </c>
      <c r="E1758" s="44" t="str">
        <f>IF(MONTH(A1758)=MONTH(A1759),"-",VLOOKUP(A1758,'F03 inputs'!$AQ$8:$AV$3003,6))</f>
        <v>-</v>
      </c>
      <c r="F1758" s="32">
        <f>VLOOKUP(B1758,'F03 inputs'!$AW$9:$AZ$3003,3)</f>
        <v>3.3941722736634956E-5</v>
      </c>
      <c r="G1758" s="32">
        <f>VLOOKUP(B1758,'F03 inputs'!$AW$9:$AZ$3003,4)</f>
        <v>3.0562457078183933E-5</v>
      </c>
      <c r="I1758" s="32">
        <f t="shared" si="162"/>
        <v>3.2491828709800427E-2</v>
      </c>
      <c r="J1758" s="32">
        <f t="shared" si="163"/>
        <v>8.0641828709800426E-2</v>
      </c>
      <c r="K1758" s="88">
        <f t="shared" si="164"/>
        <v>8.2267604844215469E-2</v>
      </c>
      <c r="M1758" s="32">
        <f t="shared" si="165"/>
        <v>3.3613308471927068E-2</v>
      </c>
      <c r="N1758" s="32">
        <f t="shared" si="166"/>
        <v>8.176330847192706E-2</v>
      </c>
      <c r="O1758" s="43">
        <f t="shared" si="167"/>
        <v>8.3434618124996085E-2</v>
      </c>
      <c r="Q1758" s="78"/>
      <c r="R1758" s="75"/>
    </row>
    <row r="1759" spans="1:18" ht="12.6" customHeight="1">
      <c r="A1759" s="31">
        <v>40935</v>
      </c>
      <c r="B1759" s="64" t="s">
        <v>113</v>
      </c>
      <c r="C1759" s="90">
        <v>4.6899999999999997E-2</v>
      </c>
      <c r="D1759" s="44" t="str">
        <f>IF(MONTH(A1759)=MONTH(A1760),"-",VLOOKUP(A1759,'F03 inputs'!$AQ$8:$AV$3003,5))</f>
        <v>-</v>
      </c>
      <c r="E1759" s="44" t="str">
        <f>IF(MONTH(A1759)=MONTH(A1760),"-",VLOOKUP(A1759,'F03 inputs'!$AQ$8:$AV$3003,6))</f>
        <v>-</v>
      </c>
      <c r="F1759" s="32">
        <f>VLOOKUP(B1759,'F03 inputs'!$AW$9:$AZ$3003,3)</f>
        <v>3.3941722736634956E-5</v>
      </c>
      <c r="G1759" s="32">
        <f>VLOOKUP(B1759,'F03 inputs'!$AW$9:$AZ$3003,4)</f>
        <v>3.0562457078183933E-5</v>
      </c>
      <c r="I1759" s="32">
        <f t="shared" si="162"/>
        <v>3.2525770432537064E-2</v>
      </c>
      <c r="J1759" s="32">
        <f t="shared" si="163"/>
        <v>7.9425770432537068E-2</v>
      </c>
      <c r="K1759" s="88">
        <f t="shared" si="164"/>
        <v>8.1002883684737403E-2</v>
      </c>
      <c r="M1759" s="32">
        <f t="shared" si="165"/>
        <v>3.3643870929005254E-2</v>
      </c>
      <c r="N1759" s="32">
        <f t="shared" si="166"/>
        <v>8.0543870929005251E-2</v>
      </c>
      <c r="O1759" s="43">
        <f t="shared" si="167"/>
        <v>8.2165699715062379E-2</v>
      </c>
      <c r="Q1759" s="78"/>
      <c r="R1759" s="75"/>
    </row>
    <row r="1760" spans="1:18" ht="12.6" customHeight="1">
      <c r="A1760" s="31">
        <v>40938</v>
      </c>
      <c r="B1760" s="64" t="s">
        <v>113</v>
      </c>
      <c r="C1760" s="90">
        <v>4.6449999999999998E-2</v>
      </c>
      <c r="D1760" s="44" t="str">
        <f>IF(MONTH(A1760)=MONTH(A1761),"-",VLOOKUP(A1760,'F03 inputs'!$AQ$8:$AV$3003,5))</f>
        <v>-</v>
      </c>
      <c r="E1760" s="44" t="str">
        <f>IF(MONTH(A1760)=MONTH(A1761),"-",VLOOKUP(A1760,'F03 inputs'!$AQ$8:$AV$3003,6))</f>
        <v>-</v>
      </c>
      <c r="F1760" s="32">
        <f>VLOOKUP(B1760,'F03 inputs'!$AW$9:$AZ$3003,3)</f>
        <v>3.3941722736634956E-5</v>
      </c>
      <c r="G1760" s="32">
        <f>VLOOKUP(B1760,'F03 inputs'!$AW$9:$AZ$3003,4)</f>
        <v>3.0562457078183933E-5</v>
      </c>
      <c r="I1760" s="32">
        <f t="shared" si="162"/>
        <v>3.2559712155273701E-2</v>
      </c>
      <c r="J1760" s="32">
        <f t="shared" si="163"/>
        <v>7.9009712155273693E-2</v>
      </c>
      <c r="K1760" s="88">
        <f t="shared" si="164"/>
        <v>8.0570345808988364E-2</v>
      </c>
      <c r="M1760" s="32">
        <f t="shared" si="165"/>
        <v>3.367443338608344E-2</v>
      </c>
      <c r="N1760" s="32">
        <f t="shared" si="166"/>
        <v>8.0124433386083438E-2</v>
      </c>
      <c r="O1760" s="43">
        <f t="shared" si="167"/>
        <v>8.1729414592443872E-2</v>
      </c>
      <c r="Q1760" s="78"/>
      <c r="R1760" s="75"/>
    </row>
    <row r="1761" spans="1:18" ht="12.6" customHeight="1">
      <c r="A1761" s="31">
        <v>40939</v>
      </c>
      <c r="B1761" s="64" t="s">
        <v>113</v>
      </c>
      <c r="C1761" s="90">
        <v>4.5949999999999998E-2</v>
      </c>
      <c r="D1761" s="44">
        <f>IF(MONTH(A1761)=MONTH(A1762),"-",VLOOKUP(A1761,'F03 inputs'!$AQ$8:$AV$3003,5))</f>
        <v>3.2593653878010297E-2</v>
      </c>
      <c r="E1761" s="44">
        <f>IF(MONTH(A1761)=MONTH(A1762),"-",VLOOKUP(A1761,'F03 inputs'!$AQ$8:$AV$3003,6))</f>
        <v>3.3704995843161591E-2</v>
      </c>
      <c r="F1761" s="32">
        <f>VLOOKUP(B1761,'F03 inputs'!$AW$9:$AZ$3003,3)</f>
        <v>3.3941722736634956E-5</v>
      </c>
      <c r="G1761" s="32">
        <f>VLOOKUP(B1761,'F03 inputs'!$AW$9:$AZ$3003,4)</f>
        <v>3.0562457078183933E-5</v>
      </c>
      <c r="I1761" s="32">
        <f t="shared" si="162"/>
        <v>3.2593653878010297E-2</v>
      </c>
      <c r="J1761" s="32">
        <f t="shared" si="163"/>
        <v>7.8543653878010294E-2</v>
      </c>
      <c r="K1761" s="88">
        <f t="shared" si="164"/>
        <v>8.0085930269137462E-2</v>
      </c>
      <c r="M1761" s="32">
        <f t="shared" si="165"/>
        <v>3.3704995843161591E-2</v>
      </c>
      <c r="N1761" s="32">
        <f t="shared" si="166"/>
        <v>7.9654995843161588E-2</v>
      </c>
      <c r="O1761" s="43">
        <f t="shared" si="167"/>
        <v>8.1241225433854813E-2</v>
      </c>
      <c r="Q1761" s="78"/>
      <c r="R1761" s="75"/>
    </row>
    <row r="1762" spans="1:18" ht="12.6" customHeight="1">
      <c r="A1762" s="31">
        <v>40940</v>
      </c>
      <c r="B1762" s="64" t="s">
        <v>114</v>
      </c>
      <c r="C1762" s="90">
        <v>4.5749999999999999E-2</v>
      </c>
      <c r="D1762" s="44" t="str">
        <f>IF(MONTH(A1762)=MONTH(A1763),"-",VLOOKUP(A1762,'F03 inputs'!$AQ$8:$AV$3003,5))</f>
        <v>-</v>
      </c>
      <c r="E1762" s="44" t="str">
        <f>IF(MONTH(A1762)=MONTH(A1763),"-",VLOOKUP(A1762,'F03 inputs'!$AQ$8:$AV$3003,6))</f>
        <v>-</v>
      </c>
      <c r="F1762" s="32">
        <f>VLOOKUP(B1762,'F03 inputs'!$AW$9:$AZ$3003,3)</f>
        <v>-6.269449571847127E-5</v>
      </c>
      <c r="G1762" s="32">
        <f>VLOOKUP(B1762,'F03 inputs'!$AW$9:$AZ$3003,4)</f>
        <v>-7.5779321845575019E-5</v>
      </c>
      <c r="I1762" s="32">
        <f t="shared" si="162"/>
        <v>3.2530959382291828E-2</v>
      </c>
      <c r="J1762" s="32">
        <f t="shared" si="163"/>
        <v>7.828095938229182E-2</v>
      </c>
      <c r="K1762" s="88">
        <f t="shared" si="164"/>
        <v>7.9812936532744683E-2</v>
      </c>
      <c r="M1762" s="32">
        <f t="shared" si="165"/>
        <v>3.3629216521316015E-2</v>
      </c>
      <c r="N1762" s="32">
        <f t="shared" si="166"/>
        <v>7.9379216521316021E-2</v>
      </c>
      <c r="O1762" s="43">
        <f t="shared" si="167"/>
        <v>8.095448152520035E-2</v>
      </c>
      <c r="Q1762" s="78"/>
      <c r="R1762" s="75"/>
    </row>
    <row r="1763" spans="1:18" ht="12.6" customHeight="1">
      <c r="A1763" s="31">
        <v>40941</v>
      </c>
      <c r="B1763" s="64" t="s">
        <v>114</v>
      </c>
      <c r="C1763" s="90">
        <v>4.5850000000000002E-2</v>
      </c>
      <c r="D1763" s="44" t="str">
        <f>IF(MONTH(A1763)=MONTH(A1764),"-",VLOOKUP(A1763,'F03 inputs'!$AQ$8:$AV$3003,5))</f>
        <v>-</v>
      </c>
      <c r="E1763" s="44" t="str">
        <f>IF(MONTH(A1763)=MONTH(A1764),"-",VLOOKUP(A1763,'F03 inputs'!$AQ$8:$AV$3003,6))</f>
        <v>-</v>
      </c>
      <c r="F1763" s="32">
        <f>VLOOKUP(B1763,'F03 inputs'!$AW$9:$AZ$3003,3)</f>
        <v>-6.269449571847127E-5</v>
      </c>
      <c r="G1763" s="32">
        <f>VLOOKUP(B1763,'F03 inputs'!$AW$9:$AZ$3003,4)</f>
        <v>-7.5779321845575019E-5</v>
      </c>
      <c r="I1763" s="32">
        <f t="shared" si="162"/>
        <v>3.246826488657336E-2</v>
      </c>
      <c r="J1763" s="32">
        <f t="shared" si="163"/>
        <v>7.8318264886573369E-2</v>
      </c>
      <c r="K1763" s="88">
        <f t="shared" si="164"/>
        <v>7.9851702540284286E-2</v>
      </c>
      <c r="M1763" s="32">
        <f t="shared" si="165"/>
        <v>3.3553437199470439E-2</v>
      </c>
      <c r="N1763" s="32">
        <f t="shared" si="166"/>
        <v>7.9403437199470434E-2</v>
      </c>
      <c r="O1763" s="43">
        <f t="shared" si="167"/>
        <v>8.0979663659243029E-2</v>
      </c>
      <c r="Q1763" s="78"/>
      <c r="R1763" s="75"/>
    </row>
    <row r="1764" spans="1:18" ht="12.6" customHeight="1">
      <c r="A1764" s="31">
        <v>40942</v>
      </c>
      <c r="B1764" s="64" t="s">
        <v>114</v>
      </c>
      <c r="C1764" s="90">
        <v>4.5649999999999996E-2</v>
      </c>
      <c r="D1764" s="44" t="str">
        <f>IF(MONTH(A1764)=MONTH(A1765),"-",VLOOKUP(A1764,'F03 inputs'!$AQ$8:$AV$3003,5))</f>
        <v>-</v>
      </c>
      <c r="E1764" s="44" t="str">
        <f>IF(MONTH(A1764)=MONTH(A1765),"-",VLOOKUP(A1764,'F03 inputs'!$AQ$8:$AV$3003,6))</f>
        <v>-</v>
      </c>
      <c r="F1764" s="32">
        <f>VLOOKUP(B1764,'F03 inputs'!$AW$9:$AZ$3003,3)</f>
        <v>-6.269449571847127E-5</v>
      </c>
      <c r="G1764" s="32">
        <f>VLOOKUP(B1764,'F03 inputs'!$AW$9:$AZ$3003,4)</f>
        <v>-7.5779321845575019E-5</v>
      </c>
      <c r="I1764" s="32">
        <f t="shared" si="162"/>
        <v>3.2405570390854892E-2</v>
      </c>
      <c r="J1764" s="32">
        <f t="shared" si="163"/>
        <v>7.8055570390854895E-2</v>
      </c>
      <c r="K1764" s="88">
        <f t="shared" si="164"/>
        <v>7.9578738408115468E-2</v>
      </c>
      <c r="M1764" s="32">
        <f t="shared" si="165"/>
        <v>3.3477657877624863E-2</v>
      </c>
      <c r="N1764" s="32">
        <f t="shared" si="166"/>
        <v>7.9127657877624852E-2</v>
      </c>
      <c r="O1764" s="43">
        <f t="shared" si="167"/>
        <v>8.069295443792468E-2</v>
      </c>
      <c r="Q1764" s="78"/>
      <c r="R1764" s="75"/>
    </row>
    <row r="1765" spans="1:18" ht="12.6" customHeight="1">
      <c r="A1765" s="31">
        <v>40945</v>
      </c>
      <c r="B1765" s="64" t="s">
        <v>114</v>
      </c>
      <c r="C1765" s="90">
        <v>4.6799999999999994E-2</v>
      </c>
      <c r="D1765" s="44" t="str">
        <f>IF(MONTH(A1765)=MONTH(A1766),"-",VLOOKUP(A1765,'F03 inputs'!$AQ$8:$AV$3003,5))</f>
        <v>-</v>
      </c>
      <c r="E1765" s="44" t="str">
        <f>IF(MONTH(A1765)=MONTH(A1766),"-",VLOOKUP(A1765,'F03 inputs'!$AQ$8:$AV$3003,6))</f>
        <v>-</v>
      </c>
      <c r="F1765" s="32">
        <f>VLOOKUP(B1765,'F03 inputs'!$AW$9:$AZ$3003,3)</f>
        <v>-6.269449571847127E-5</v>
      </c>
      <c r="G1765" s="32">
        <f>VLOOKUP(B1765,'F03 inputs'!$AW$9:$AZ$3003,4)</f>
        <v>-7.5779321845575019E-5</v>
      </c>
      <c r="I1765" s="32">
        <f t="shared" si="162"/>
        <v>3.2342875895136423E-2</v>
      </c>
      <c r="J1765" s="32">
        <f t="shared" si="163"/>
        <v>7.9142875895136411E-2</v>
      </c>
      <c r="K1765" s="88">
        <f t="shared" si="164"/>
        <v>8.0708774596374599E-2</v>
      </c>
      <c r="M1765" s="32">
        <f t="shared" si="165"/>
        <v>3.3401878555779287E-2</v>
      </c>
      <c r="N1765" s="32">
        <f t="shared" si="166"/>
        <v>8.0201878555779288E-2</v>
      </c>
      <c r="O1765" s="43">
        <f t="shared" si="167"/>
        <v>8.1809963886748438E-2</v>
      </c>
      <c r="Q1765" s="78"/>
      <c r="R1765" s="75"/>
    </row>
    <row r="1766" spans="1:18" ht="12.6" customHeight="1">
      <c r="A1766" s="31">
        <v>40946</v>
      </c>
      <c r="B1766" s="64" t="s">
        <v>114</v>
      </c>
      <c r="C1766" s="90">
        <v>4.7599999999999996E-2</v>
      </c>
      <c r="D1766" s="44" t="str">
        <f>IF(MONTH(A1766)=MONTH(A1767),"-",VLOOKUP(A1766,'F03 inputs'!$AQ$8:$AV$3003,5))</f>
        <v>-</v>
      </c>
      <c r="E1766" s="44" t="str">
        <f>IF(MONTH(A1766)=MONTH(A1767),"-",VLOOKUP(A1766,'F03 inputs'!$AQ$8:$AV$3003,6))</f>
        <v>-</v>
      </c>
      <c r="F1766" s="32">
        <f>VLOOKUP(B1766,'F03 inputs'!$AW$9:$AZ$3003,3)</f>
        <v>-6.269449571847127E-5</v>
      </c>
      <c r="G1766" s="32">
        <f>VLOOKUP(B1766,'F03 inputs'!$AW$9:$AZ$3003,4)</f>
        <v>-7.5779321845575019E-5</v>
      </c>
      <c r="I1766" s="32">
        <f t="shared" si="162"/>
        <v>3.2280181399417955E-2</v>
      </c>
      <c r="J1766" s="32">
        <f t="shared" si="163"/>
        <v>7.9880181399417952E-2</v>
      </c>
      <c r="K1766" s="88">
        <f t="shared" si="164"/>
        <v>8.1475392244518829E-2</v>
      </c>
      <c r="M1766" s="32">
        <f t="shared" si="165"/>
        <v>3.3326099233933711E-2</v>
      </c>
      <c r="N1766" s="32">
        <f t="shared" si="166"/>
        <v>8.0926099233933707E-2</v>
      </c>
      <c r="O1766" s="43">
        <f t="shared" si="167"/>
        <v>8.2563357618238964E-2</v>
      </c>
      <c r="Q1766" s="78"/>
      <c r="R1766" s="75"/>
    </row>
    <row r="1767" spans="1:18" ht="12.6" customHeight="1">
      <c r="A1767" s="31">
        <v>40947</v>
      </c>
      <c r="B1767" s="64" t="s">
        <v>114</v>
      </c>
      <c r="C1767" s="90">
        <v>4.82E-2</v>
      </c>
      <c r="D1767" s="44" t="str">
        <f>IF(MONTH(A1767)=MONTH(A1768),"-",VLOOKUP(A1767,'F03 inputs'!$AQ$8:$AV$3003,5))</f>
        <v>-</v>
      </c>
      <c r="E1767" s="44" t="str">
        <f>IF(MONTH(A1767)=MONTH(A1768),"-",VLOOKUP(A1767,'F03 inputs'!$AQ$8:$AV$3003,6))</f>
        <v>-</v>
      </c>
      <c r="F1767" s="32">
        <f>VLOOKUP(B1767,'F03 inputs'!$AW$9:$AZ$3003,3)</f>
        <v>-6.269449571847127E-5</v>
      </c>
      <c r="G1767" s="32">
        <f>VLOOKUP(B1767,'F03 inputs'!$AW$9:$AZ$3003,4)</f>
        <v>-7.5779321845575019E-5</v>
      </c>
      <c r="I1767" s="32">
        <f t="shared" si="162"/>
        <v>3.2217486903699487E-2</v>
      </c>
      <c r="J1767" s="32">
        <f t="shared" si="163"/>
        <v>8.0417486903699487E-2</v>
      </c>
      <c r="K1767" s="88">
        <f t="shared" si="164"/>
        <v>8.2034229953676041E-2</v>
      </c>
      <c r="M1767" s="32">
        <f t="shared" si="165"/>
        <v>3.3250319912088135E-2</v>
      </c>
      <c r="N1767" s="32">
        <f t="shared" si="166"/>
        <v>8.1450319912088134E-2</v>
      </c>
      <c r="O1767" s="43">
        <f t="shared" si="167"/>
        <v>8.3108858565533517E-2</v>
      </c>
      <c r="Q1767" s="78"/>
      <c r="R1767" s="75"/>
    </row>
    <row r="1768" spans="1:18" ht="12.6" customHeight="1">
      <c r="A1768" s="31">
        <v>40948</v>
      </c>
      <c r="B1768" s="64" t="s">
        <v>114</v>
      </c>
      <c r="C1768" s="90">
        <v>4.8949999999999994E-2</v>
      </c>
      <c r="D1768" s="44" t="str">
        <f>IF(MONTH(A1768)=MONTH(A1769),"-",VLOOKUP(A1768,'F03 inputs'!$AQ$8:$AV$3003,5))</f>
        <v>-</v>
      </c>
      <c r="E1768" s="44" t="str">
        <f>IF(MONTH(A1768)=MONTH(A1769),"-",VLOOKUP(A1768,'F03 inputs'!$AQ$8:$AV$3003,6))</f>
        <v>-</v>
      </c>
      <c r="F1768" s="32">
        <f>VLOOKUP(B1768,'F03 inputs'!$AW$9:$AZ$3003,3)</f>
        <v>-6.269449571847127E-5</v>
      </c>
      <c r="G1768" s="32">
        <f>VLOOKUP(B1768,'F03 inputs'!$AW$9:$AZ$3003,4)</f>
        <v>-7.5779321845575019E-5</v>
      </c>
      <c r="I1768" s="32">
        <f t="shared" si="162"/>
        <v>3.2154792407981019E-2</v>
      </c>
      <c r="J1768" s="32">
        <f t="shared" si="163"/>
        <v>8.1104792407981019E-2</v>
      </c>
      <c r="K1768" s="88">
        <f t="shared" si="164"/>
        <v>8.2749289245866331E-2</v>
      </c>
      <c r="M1768" s="32">
        <f t="shared" si="165"/>
        <v>3.3174540590242559E-2</v>
      </c>
      <c r="N1768" s="32">
        <f t="shared" si="166"/>
        <v>8.2124540590242545E-2</v>
      </c>
      <c r="O1768" s="43">
        <f t="shared" si="167"/>
        <v>8.3810650632032191E-2</v>
      </c>
      <c r="Q1768" s="78"/>
      <c r="R1768" s="75"/>
    </row>
    <row r="1769" spans="1:18" ht="12.6" customHeight="1">
      <c r="A1769" s="31">
        <v>40949</v>
      </c>
      <c r="B1769" s="64" t="s">
        <v>114</v>
      </c>
      <c r="C1769" s="90">
        <v>4.8100000000000004E-2</v>
      </c>
      <c r="D1769" s="44" t="str">
        <f>IF(MONTH(A1769)=MONTH(A1770),"-",VLOOKUP(A1769,'F03 inputs'!$AQ$8:$AV$3003,5))</f>
        <v>-</v>
      </c>
      <c r="E1769" s="44" t="str">
        <f>IF(MONTH(A1769)=MONTH(A1770),"-",VLOOKUP(A1769,'F03 inputs'!$AQ$8:$AV$3003,6))</f>
        <v>-</v>
      </c>
      <c r="F1769" s="32">
        <f>VLOOKUP(B1769,'F03 inputs'!$AW$9:$AZ$3003,3)</f>
        <v>-6.269449571847127E-5</v>
      </c>
      <c r="G1769" s="32">
        <f>VLOOKUP(B1769,'F03 inputs'!$AW$9:$AZ$3003,4)</f>
        <v>-7.5779321845575019E-5</v>
      </c>
      <c r="I1769" s="32">
        <f t="shared" si="162"/>
        <v>3.209209791226255E-2</v>
      </c>
      <c r="J1769" s="32">
        <f t="shared" si="163"/>
        <v>8.0192097912262561E-2</v>
      </c>
      <c r="K1769" s="88">
        <f t="shared" si="164"/>
        <v>8.1799791054155024E-2</v>
      </c>
      <c r="M1769" s="32">
        <f t="shared" si="165"/>
        <v>3.3098761268396983E-2</v>
      </c>
      <c r="N1769" s="32">
        <f t="shared" si="166"/>
        <v>8.1198761268396979E-2</v>
      </c>
      <c r="O1769" s="43">
        <f t="shared" si="167"/>
        <v>8.2847070976277415E-2</v>
      </c>
      <c r="Q1769" s="78"/>
      <c r="R1769" s="75"/>
    </row>
    <row r="1770" spans="1:18" ht="12.6" customHeight="1">
      <c r="A1770" s="31">
        <v>40952</v>
      </c>
      <c r="B1770" s="64" t="s">
        <v>114</v>
      </c>
      <c r="C1770" s="90">
        <v>4.8250000000000001E-2</v>
      </c>
      <c r="D1770" s="44" t="str">
        <f>IF(MONTH(A1770)=MONTH(A1771),"-",VLOOKUP(A1770,'F03 inputs'!$AQ$8:$AV$3003,5))</f>
        <v>-</v>
      </c>
      <c r="E1770" s="44" t="str">
        <f>IF(MONTH(A1770)=MONTH(A1771),"-",VLOOKUP(A1770,'F03 inputs'!$AQ$8:$AV$3003,6))</f>
        <v>-</v>
      </c>
      <c r="F1770" s="32">
        <f>VLOOKUP(B1770,'F03 inputs'!$AW$9:$AZ$3003,3)</f>
        <v>-6.269449571847127E-5</v>
      </c>
      <c r="G1770" s="32">
        <f>VLOOKUP(B1770,'F03 inputs'!$AW$9:$AZ$3003,4)</f>
        <v>-7.5779321845575019E-5</v>
      </c>
      <c r="I1770" s="32">
        <f t="shared" si="162"/>
        <v>3.2029403416544082E-2</v>
      </c>
      <c r="J1770" s="32">
        <f t="shared" si="163"/>
        <v>8.0279403416544076E-2</v>
      </c>
      <c r="K1770" s="88">
        <f t="shared" si="164"/>
        <v>8.189059906977314E-2</v>
      </c>
      <c r="M1770" s="32">
        <f t="shared" si="165"/>
        <v>3.3022981946551407E-2</v>
      </c>
      <c r="N1770" s="32">
        <f t="shared" si="166"/>
        <v>8.1272981946551415E-2</v>
      </c>
      <c r="O1770" s="43">
        <f t="shared" si="167"/>
        <v>8.292430634517256E-2</v>
      </c>
      <c r="Q1770" s="78"/>
      <c r="R1770" s="75"/>
    </row>
    <row r="1771" spans="1:18" ht="12.6" customHeight="1">
      <c r="A1771" s="31">
        <v>40953</v>
      </c>
      <c r="B1771" s="64" t="s">
        <v>114</v>
      </c>
      <c r="C1771" s="90">
        <v>4.7899999999999998E-2</v>
      </c>
      <c r="D1771" s="44" t="str">
        <f>IF(MONTH(A1771)=MONTH(A1772),"-",VLOOKUP(A1771,'F03 inputs'!$AQ$8:$AV$3003,5))</f>
        <v>-</v>
      </c>
      <c r="E1771" s="44" t="str">
        <f>IF(MONTH(A1771)=MONTH(A1772),"-",VLOOKUP(A1771,'F03 inputs'!$AQ$8:$AV$3003,6))</f>
        <v>-</v>
      </c>
      <c r="F1771" s="32">
        <f>VLOOKUP(B1771,'F03 inputs'!$AW$9:$AZ$3003,3)</f>
        <v>-6.269449571847127E-5</v>
      </c>
      <c r="G1771" s="32">
        <f>VLOOKUP(B1771,'F03 inputs'!$AW$9:$AZ$3003,4)</f>
        <v>-7.5779321845575019E-5</v>
      </c>
      <c r="I1771" s="32">
        <f t="shared" si="162"/>
        <v>3.1966708920825614E-2</v>
      </c>
      <c r="J1771" s="32">
        <f t="shared" si="163"/>
        <v>7.9866708920825619E-2</v>
      </c>
      <c r="K1771" s="88">
        <f t="shared" si="164"/>
        <v>8.146138171928663E-2</v>
      </c>
      <c r="M1771" s="32">
        <f t="shared" si="165"/>
        <v>3.2947202624705831E-2</v>
      </c>
      <c r="N1771" s="32">
        <f t="shared" si="166"/>
        <v>8.0847202624705822E-2</v>
      </c>
      <c r="O1771" s="43">
        <f t="shared" si="167"/>
        <v>8.2481270167765963E-2</v>
      </c>
      <c r="Q1771" s="78"/>
      <c r="R1771" s="75"/>
    </row>
    <row r="1772" spans="1:18" ht="12.6" customHeight="1">
      <c r="A1772" s="31">
        <v>40954</v>
      </c>
      <c r="B1772" s="64" t="s">
        <v>114</v>
      </c>
      <c r="C1772" s="90">
        <v>4.7850000000000004E-2</v>
      </c>
      <c r="D1772" s="44" t="str">
        <f>IF(MONTH(A1772)=MONTH(A1773),"-",VLOOKUP(A1772,'F03 inputs'!$AQ$8:$AV$3003,5))</f>
        <v>-</v>
      </c>
      <c r="E1772" s="44" t="str">
        <f>IF(MONTH(A1772)=MONTH(A1773),"-",VLOOKUP(A1772,'F03 inputs'!$AQ$8:$AV$3003,6))</f>
        <v>-</v>
      </c>
      <c r="F1772" s="32">
        <f>VLOOKUP(B1772,'F03 inputs'!$AW$9:$AZ$3003,3)</f>
        <v>-6.269449571847127E-5</v>
      </c>
      <c r="G1772" s="32">
        <f>VLOOKUP(B1772,'F03 inputs'!$AW$9:$AZ$3003,4)</f>
        <v>-7.5779321845575019E-5</v>
      </c>
      <c r="I1772" s="32">
        <f t="shared" si="162"/>
        <v>3.1904014425107145E-2</v>
      </c>
      <c r="J1772" s="32">
        <f t="shared" si="163"/>
        <v>7.9754014425107156E-2</v>
      </c>
      <c r="K1772" s="88">
        <f t="shared" si="164"/>
        <v>8.1344190129337246E-2</v>
      </c>
      <c r="M1772" s="32">
        <f t="shared" si="165"/>
        <v>3.2871423302860255E-2</v>
      </c>
      <c r="N1772" s="32">
        <f t="shared" si="166"/>
        <v>8.0721423302860251E-2</v>
      </c>
      <c r="O1772" s="43">
        <f t="shared" si="167"/>
        <v>8.2350410347870273E-2</v>
      </c>
      <c r="Q1772" s="78"/>
      <c r="R1772" s="75"/>
    </row>
    <row r="1773" spans="1:18" ht="12.6" customHeight="1">
      <c r="A1773" s="31">
        <v>40955</v>
      </c>
      <c r="B1773" s="64" t="s">
        <v>114</v>
      </c>
      <c r="C1773" s="90">
        <v>4.7400000000000005E-2</v>
      </c>
      <c r="D1773" s="44" t="str">
        <f>IF(MONTH(A1773)=MONTH(A1774),"-",VLOOKUP(A1773,'F03 inputs'!$AQ$8:$AV$3003,5))</f>
        <v>-</v>
      </c>
      <c r="E1773" s="44" t="str">
        <f>IF(MONTH(A1773)=MONTH(A1774),"-",VLOOKUP(A1773,'F03 inputs'!$AQ$8:$AV$3003,6))</f>
        <v>-</v>
      </c>
      <c r="F1773" s="32">
        <f>VLOOKUP(B1773,'F03 inputs'!$AW$9:$AZ$3003,3)</f>
        <v>-6.269449571847127E-5</v>
      </c>
      <c r="G1773" s="32">
        <f>VLOOKUP(B1773,'F03 inputs'!$AW$9:$AZ$3003,4)</f>
        <v>-7.5779321845575019E-5</v>
      </c>
      <c r="I1773" s="32">
        <f t="shared" si="162"/>
        <v>3.1841319929388677E-2</v>
      </c>
      <c r="J1773" s="32">
        <f t="shared" si="163"/>
        <v>7.9241319929388682E-2</v>
      </c>
      <c r="K1773" s="88">
        <f t="shared" si="164"/>
        <v>8.0811116625426838E-2</v>
      </c>
      <c r="M1773" s="32">
        <f t="shared" si="165"/>
        <v>3.2795643981014679E-2</v>
      </c>
      <c r="N1773" s="32">
        <f t="shared" si="166"/>
        <v>8.0195643981014683E-2</v>
      </c>
      <c r="O1773" s="43">
        <f t="shared" si="167"/>
        <v>8.1803479309396909E-2</v>
      </c>
      <c r="Q1773" s="78"/>
      <c r="R1773" s="75"/>
    </row>
    <row r="1774" spans="1:18" ht="12.6" customHeight="1">
      <c r="A1774" s="31">
        <v>40956</v>
      </c>
      <c r="B1774" s="64" t="s">
        <v>114</v>
      </c>
      <c r="C1774" s="90">
        <v>4.8600000000000004E-2</v>
      </c>
      <c r="D1774" s="44" t="str">
        <f>IF(MONTH(A1774)=MONTH(A1775),"-",VLOOKUP(A1774,'F03 inputs'!$AQ$8:$AV$3003,5))</f>
        <v>-</v>
      </c>
      <c r="E1774" s="44" t="str">
        <f>IF(MONTH(A1774)=MONTH(A1775),"-",VLOOKUP(A1774,'F03 inputs'!$AQ$8:$AV$3003,6))</f>
        <v>-</v>
      </c>
      <c r="F1774" s="32">
        <f>VLOOKUP(B1774,'F03 inputs'!$AW$9:$AZ$3003,3)</f>
        <v>-6.269449571847127E-5</v>
      </c>
      <c r="G1774" s="32">
        <f>VLOOKUP(B1774,'F03 inputs'!$AW$9:$AZ$3003,4)</f>
        <v>-7.5779321845575019E-5</v>
      </c>
      <c r="I1774" s="32">
        <f t="shared" si="162"/>
        <v>3.1778625433670209E-2</v>
      </c>
      <c r="J1774" s="32">
        <f t="shared" si="163"/>
        <v>8.037862543367022E-2</v>
      </c>
      <c r="K1774" s="88">
        <f t="shared" si="164"/>
        <v>8.1993806290321825E-2</v>
      </c>
      <c r="M1774" s="32">
        <f t="shared" si="165"/>
        <v>3.2719864659169103E-2</v>
      </c>
      <c r="N1774" s="32">
        <f t="shared" si="166"/>
        <v>8.13198646591691E-2</v>
      </c>
      <c r="O1774" s="43">
        <f t="shared" si="167"/>
        <v>8.2973094756215726E-2</v>
      </c>
      <c r="Q1774" s="78"/>
      <c r="R1774" s="75"/>
    </row>
    <row r="1775" spans="1:18" ht="12.6" customHeight="1">
      <c r="A1775" s="31">
        <v>40959</v>
      </c>
      <c r="B1775" s="64" t="s">
        <v>114</v>
      </c>
      <c r="C1775" s="90">
        <v>4.9149999999999999E-2</v>
      </c>
      <c r="D1775" s="44" t="str">
        <f>IF(MONTH(A1775)=MONTH(A1776),"-",VLOOKUP(A1775,'F03 inputs'!$AQ$8:$AV$3003,5))</f>
        <v>-</v>
      </c>
      <c r="E1775" s="44" t="str">
        <f>IF(MONTH(A1775)=MONTH(A1776),"-",VLOOKUP(A1775,'F03 inputs'!$AQ$8:$AV$3003,6))</f>
        <v>-</v>
      </c>
      <c r="F1775" s="32">
        <f>VLOOKUP(B1775,'F03 inputs'!$AW$9:$AZ$3003,3)</f>
        <v>-6.269449571847127E-5</v>
      </c>
      <c r="G1775" s="32">
        <f>VLOOKUP(B1775,'F03 inputs'!$AW$9:$AZ$3003,4)</f>
        <v>-7.5779321845575019E-5</v>
      </c>
      <c r="I1775" s="32">
        <f t="shared" si="162"/>
        <v>3.171593093795174E-2</v>
      </c>
      <c r="J1775" s="32">
        <f t="shared" si="163"/>
        <v>8.0865930937951747E-2</v>
      </c>
      <c r="K1775" s="88">
        <f t="shared" si="164"/>
        <v>8.2500755634567158E-2</v>
      </c>
      <c r="M1775" s="32">
        <f t="shared" si="165"/>
        <v>3.2644085337323527E-2</v>
      </c>
      <c r="N1775" s="32">
        <f t="shared" si="166"/>
        <v>8.1794085337323519E-2</v>
      </c>
      <c r="O1775" s="43">
        <f t="shared" si="167"/>
        <v>8.3466653436365723E-2</v>
      </c>
      <c r="Q1775" s="78"/>
      <c r="R1775" s="75"/>
    </row>
    <row r="1776" spans="1:18" ht="12.6" customHeight="1">
      <c r="A1776" s="31">
        <v>40960</v>
      </c>
      <c r="B1776" s="64" t="s">
        <v>114</v>
      </c>
      <c r="C1776" s="90">
        <v>4.8750000000000002E-2</v>
      </c>
      <c r="D1776" s="44" t="str">
        <f>IF(MONTH(A1776)=MONTH(A1777),"-",VLOOKUP(A1776,'F03 inputs'!$AQ$8:$AV$3003,5))</f>
        <v>-</v>
      </c>
      <c r="E1776" s="44" t="str">
        <f>IF(MONTH(A1776)=MONTH(A1777),"-",VLOOKUP(A1776,'F03 inputs'!$AQ$8:$AV$3003,6))</f>
        <v>-</v>
      </c>
      <c r="F1776" s="32">
        <f>VLOOKUP(B1776,'F03 inputs'!$AW$9:$AZ$3003,3)</f>
        <v>-6.269449571847127E-5</v>
      </c>
      <c r="G1776" s="32">
        <f>VLOOKUP(B1776,'F03 inputs'!$AW$9:$AZ$3003,4)</f>
        <v>-7.5779321845575019E-5</v>
      </c>
      <c r="I1776" s="32">
        <f t="shared" si="162"/>
        <v>3.1653236442233272E-2</v>
      </c>
      <c r="J1776" s="32">
        <f t="shared" si="163"/>
        <v>8.0403236442233267E-2</v>
      </c>
      <c r="K1776" s="88">
        <f t="shared" si="164"/>
        <v>8.2019406549829865E-2</v>
      </c>
      <c r="M1776" s="32">
        <f t="shared" si="165"/>
        <v>3.2568306015477951E-2</v>
      </c>
      <c r="N1776" s="32">
        <f t="shared" si="166"/>
        <v>8.1318306015477959E-2</v>
      </c>
      <c r="O1776" s="43">
        <f t="shared" si="167"/>
        <v>8.2971472738784469E-2</v>
      </c>
      <c r="Q1776" s="78"/>
      <c r="R1776" s="75"/>
    </row>
    <row r="1777" spans="1:18" ht="12.6" customHeight="1">
      <c r="A1777" s="31">
        <v>40961</v>
      </c>
      <c r="B1777" s="64" t="s">
        <v>114</v>
      </c>
      <c r="C1777" s="90">
        <v>4.8849999999999998E-2</v>
      </c>
      <c r="D1777" s="44" t="str">
        <f>IF(MONTH(A1777)=MONTH(A1778),"-",VLOOKUP(A1777,'F03 inputs'!$AQ$8:$AV$3003,5))</f>
        <v>-</v>
      </c>
      <c r="E1777" s="44" t="str">
        <f>IF(MONTH(A1777)=MONTH(A1778),"-",VLOOKUP(A1777,'F03 inputs'!$AQ$8:$AV$3003,6))</f>
        <v>-</v>
      </c>
      <c r="F1777" s="32">
        <f>VLOOKUP(B1777,'F03 inputs'!$AW$9:$AZ$3003,3)</f>
        <v>-6.269449571847127E-5</v>
      </c>
      <c r="G1777" s="32">
        <f>VLOOKUP(B1777,'F03 inputs'!$AW$9:$AZ$3003,4)</f>
        <v>-7.5779321845575019E-5</v>
      </c>
      <c r="I1777" s="32">
        <f t="shared" si="162"/>
        <v>3.1590541946514804E-2</v>
      </c>
      <c r="J1777" s="32">
        <f t="shared" si="163"/>
        <v>8.0440541946514801E-2</v>
      </c>
      <c r="K1777" s="88">
        <f t="shared" si="164"/>
        <v>8.2058212143676812E-2</v>
      </c>
      <c r="M1777" s="32">
        <f t="shared" si="165"/>
        <v>3.2492526693632375E-2</v>
      </c>
      <c r="N1777" s="32">
        <f t="shared" si="166"/>
        <v>8.1342526693632372E-2</v>
      </c>
      <c r="O1777" s="43">
        <f t="shared" si="167"/>
        <v>8.2996678355858666E-2</v>
      </c>
      <c r="Q1777" s="78"/>
      <c r="R1777" s="75"/>
    </row>
    <row r="1778" spans="1:18" ht="12.6" customHeight="1">
      <c r="A1778" s="31">
        <v>40962</v>
      </c>
      <c r="B1778" s="64" t="s">
        <v>114</v>
      </c>
      <c r="C1778" s="90">
        <v>4.8399999999999999E-2</v>
      </c>
      <c r="D1778" s="44" t="str">
        <f>IF(MONTH(A1778)=MONTH(A1779),"-",VLOOKUP(A1778,'F03 inputs'!$AQ$8:$AV$3003,5))</f>
        <v>-</v>
      </c>
      <c r="E1778" s="44" t="str">
        <f>IF(MONTH(A1778)=MONTH(A1779),"-",VLOOKUP(A1778,'F03 inputs'!$AQ$8:$AV$3003,6))</f>
        <v>-</v>
      </c>
      <c r="F1778" s="32">
        <f>VLOOKUP(B1778,'F03 inputs'!$AW$9:$AZ$3003,3)</f>
        <v>-6.269449571847127E-5</v>
      </c>
      <c r="G1778" s="32">
        <f>VLOOKUP(B1778,'F03 inputs'!$AW$9:$AZ$3003,4)</f>
        <v>-7.5779321845575019E-5</v>
      </c>
      <c r="I1778" s="32">
        <f t="shared" si="162"/>
        <v>3.1527847450796335E-2</v>
      </c>
      <c r="J1778" s="32">
        <f t="shared" si="163"/>
        <v>7.9927847450796341E-2</v>
      </c>
      <c r="K1778" s="88">
        <f t="shared" si="164"/>
        <v>8.1524962650325827E-2</v>
      </c>
      <c r="M1778" s="32">
        <f t="shared" si="165"/>
        <v>3.2416747371786798E-2</v>
      </c>
      <c r="N1778" s="32">
        <f t="shared" si="166"/>
        <v>8.081674737178679E-2</v>
      </c>
      <c r="O1778" s="43">
        <f t="shared" si="167"/>
        <v>8.2449584035725554E-2</v>
      </c>
      <c r="Q1778" s="78"/>
      <c r="R1778" s="75"/>
    </row>
    <row r="1779" spans="1:18" ht="12.6" customHeight="1">
      <c r="A1779" s="31">
        <v>40963</v>
      </c>
      <c r="B1779" s="64" t="s">
        <v>114</v>
      </c>
      <c r="C1779" s="90">
        <v>4.9050000000000003E-2</v>
      </c>
      <c r="D1779" s="44" t="str">
        <f>IF(MONTH(A1779)=MONTH(A1780),"-",VLOOKUP(A1779,'F03 inputs'!$AQ$8:$AV$3003,5))</f>
        <v>-</v>
      </c>
      <c r="E1779" s="44" t="str">
        <f>IF(MONTH(A1779)=MONTH(A1780),"-",VLOOKUP(A1779,'F03 inputs'!$AQ$8:$AV$3003,6))</f>
        <v>-</v>
      </c>
      <c r="F1779" s="32">
        <f>VLOOKUP(B1779,'F03 inputs'!$AW$9:$AZ$3003,3)</f>
        <v>-6.269449571847127E-5</v>
      </c>
      <c r="G1779" s="32">
        <f>VLOOKUP(B1779,'F03 inputs'!$AW$9:$AZ$3003,4)</f>
        <v>-7.5779321845575019E-5</v>
      </c>
      <c r="I1779" s="32">
        <f t="shared" si="162"/>
        <v>3.1465152955077867E-2</v>
      </c>
      <c r="J1779" s="32">
        <f t="shared" si="163"/>
        <v>8.0515152955077871E-2</v>
      </c>
      <c r="K1779" s="88">
        <f t="shared" si="164"/>
        <v>8.2135825418923059E-2</v>
      </c>
      <c r="M1779" s="32">
        <f t="shared" si="165"/>
        <v>3.2340968049941222E-2</v>
      </c>
      <c r="N1779" s="32">
        <f t="shared" si="166"/>
        <v>8.1390968049941226E-2</v>
      </c>
      <c r="O1779" s="43">
        <f t="shared" si="167"/>
        <v>8.3047090469968055E-2</v>
      </c>
      <c r="Q1779" s="78"/>
      <c r="R1779" s="75"/>
    </row>
    <row r="1780" spans="1:18" ht="12.6" customHeight="1">
      <c r="A1780" s="31">
        <v>40966</v>
      </c>
      <c r="B1780" s="64" t="s">
        <v>114</v>
      </c>
      <c r="C1780" s="90">
        <v>4.8750000000000002E-2</v>
      </c>
      <c r="D1780" s="44" t="str">
        <f>IF(MONTH(A1780)=MONTH(A1781),"-",VLOOKUP(A1780,'F03 inputs'!$AQ$8:$AV$3003,5))</f>
        <v>-</v>
      </c>
      <c r="E1780" s="44" t="str">
        <f>IF(MONTH(A1780)=MONTH(A1781),"-",VLOOKUP(A1780,'F03 inputs'!$AQ$8:$AV$3003,6))</f>
        <v>-</v>
      </c>
      <c r="F1780" s="32">
        <f>VLOOKUP(B1780,'F03 inputs'!$AW$9:$AZ$3003,3)</f>
        <v>-6.269449571847127E-5</v>
      </c>
      <c r="G1780" s="32">
        <f>VLOOKUP(B1780,'F03 inputs'!$AW$9:$AZ$3003,4)</f>
        <v>-7.5779321845575019E-5</v>
      </c>
      <c r="I1780" s="32">
        <f t="shared" si="162"/>
        <v>3.1402458459359399E-2</v>
      </c>
      <c r="J1780" s="32">
        <f t="shared" si="163"/>
        <v>8.0152458459359394E-2</v>
      </c>
      <c r="K1780" s="88">
        <f t="shared" si="164"/>
        <v>8.1758562608629237E-2</v>
      </c>
      <c r="M1780" s="32">
        <f t="shared" si="165"/>
        <v>3.2265188728095646E-2</v>
      </c>
      <c r="N1780" s="32">
        <f t="shared" si="166"/>
        <v>8.1015188728095655E-2</v>
      </c>
      <c r="O1780" s="43">
        <f t="shared" si="167"/>
        <v>8.2656053929257789E-2</v>
      </c>
      <c r="Q1780" s="78"/>
      <c r="R1780" s="75"/>
    </row>
    <row r="1781" spans="1:18" ht="12.6" customHeight="1">
      <c r="A1781" s="31">
        <v>40967</v>
      </c>
      <c r="B1781" s="64" t="s">
        <v>114</v>
      </c>
      <c r="C1781" s="90">
        <v>4.8250000000000001E-2</v>
      </c>
      <c r="D1781" s="44" t="str">
        <f>IF(MONTH(A1781)=MONTH(A1782),"-",VLOOKUP(A1781,'F03 inputs'!$AQ$8:$AV$3003,5))</f>
        <v>-</v>
      </c>
      <c r="E1781" s="44" t="str">
        <f>IF(MONTH(A1781)=MONTH(A1782),"-",VLOOKUP(A1781,'F03 inputs'!$AQ$8:$AV$3003,6))</f>
        <v>-</v>
      </c>
      <c r="F1781" s="32">
        <f>VLOOKUP(B1781,'F03 inputs'!$AW$9:$AZ$3003,3)</f>
        <v>-6.269449571847127E-5</v>
      </c>
      <c r="G1781" s="32">
        <f>VLOOKUP(B1781,'F03 inputs'!$AW$9:$AZ$3003,4)</f>
        <v>-7.5779321845575019E-5</v>
      </c>
      <c r="I1781" s="32">
        <f t="shared" si="162"/>
        <v>3.1339763963640931E-2</v>
      </c>
      <c r="J1781" s="32">
        <f t="shared" si="163"/>
        <v>7.9589763963640925E-2</v>
      </c>
      <c r="K1781" s="88">
        <f t="shared" si="164"/>
        <v>8.1173396595588088E-2</v>
      </c>
      <c r="M1781" s="32">
        <f t="shared" si="165"/>
        <v>3.218940940625007E-2</v>
      </c>
      <c r="N1781" s="32">
        <f t="shared" si="166"/>
        <v>8.0439409406250079E-2</v>
      </c>
      <c r="O1781" s="43">
        <f t="shared" si="167"/>
        <v>8.2057034052656519E-2</v>
      </c>
      <c r="Q1781" s="78"/>
      <c r="R1781" s="75"/>
    </row>
    <row r="1782" spans="1:18" ht="12.6" customHeight="1">
      <c r="A1782" s="31">
        <v>40968</v>
      </c>
      <c r="B1782" s="64" t="s">
        <v>114</v>
      </c>
      <c r="C1782" s="90">
        <v>4.795E-2</v>
      </c>
      <c r="D1782" s="44">
        <f>IF(MONTH(A1782)=MONTH(A1783),"-",VLOOKUP(A1782,'F03 inputs'!$AQ$8:$AV$3003,5))</f>
        <v>3.12770694679224E-2</v>
      </c>
      <c r="E1782" s="44">
        <f>IF(MONTH(A1782)=MONTH(A1783),"-",VLOOKUP(A1782,'F03 inputs'!$AQ$8:$AV$3003,6))</f>
        <v>3.2113630084404515E-2</v>
      </c>
      <c r="F1782" s="32">
        <f>VLOOKUP(B1782,'F03 inputs'!$AW$9:$AZ$3003,3)</f>
        <v>-6.269449571847127E-5</v>
      </c>
      <c r="G1782" s="32">
        <f>VLOOKUP(B1782,'F03 inputs'!$AW$9:$AZ$3003,4)</f>
        <v>-7.5779321845575019E-5</v>
      </c>
      <c r="I1782" s="32">
        <f t="shared" si="162"/>
        <v>3.12770694679224E-2</v>
      </c>
      <c r="J1782" s="32">
        <f t="shared" si="163"/>
        <v>7.9227069467922406E-2</v>
      </c>
      <c r="K1782" s="88">
        <f t="shared" si="164"/>
        <v>8.0796301602041209E-2</v>
      </c>
      <c r="M1782" s="32">
        <f t="shared" si="165"/>
        <v>3.2113630084404515E-2</v>
      </c>
      <c r="N1782" s="32">
        <f t="shared" si="166"/>
        <v>8.0063630084404508E-2</v>
      </c>
      <c r="O1782" s="43">
        <f t="shared" si="167"/>
        <v>8.1666176299977744E-2</v>
      </c>
      <c r="Q1782" s="78"/>
      <c r="R1782" s="75"/>
    </row>
    <row r="1783" spans="1:18" ht="12.6" customHeight="1">
      <c r="A1783" s="31">
        <v>40969</v>
      </c>
      <c r="B1783" s="64" t="s">
        <v>115</v>
      </c>
      <c r="C1783" s="90">
        <v>4.8600000000000004E-2</v>
      </c>
      <c r="D1783" s="44" t="str">
        <f>IF(MONTH(A1783)=MONTH(A1784),"-",VLOOKUP(A1783,'F03 inputs'!$AQ$8:$AV$3003,5))</f>
        <v>-</v>
      </c>
      <c r="E1783" s="44" t="str">
        <f>IF(MONTH(A1783)=MONTH(A1784),"-",VLOOKUP(A1783,'F03 inputs'!$AQ$8:$AV$3003,6))</f>
        <v>-</v>
      </c>
      <c r="F1783" s="32">
        <f>VLOOKUP(B1783,'F03 inputs'!$AW$9:$AZ$3003,3)</f>
        <v>-1.0180622846844987E-4</v>
      </c>
      <c r="G1783" s="32">
        <f>VLOOKUP(B1783,'F03 inputs'!$AW$9:$AZ$3003,4)</f>
        <v>-1.071698833572662E-4</v>
      </c>
      <c r="I1783" s="32">
        <f t="shared" si="162"/>
        <v>3.1175263239453951E-2</v>
      </c>
      <c r="J1783" s="32">
        <f t="shared" si="163"/>
        <v>7.9775263239453956E-2</v>
      </c>
      <c r="K1783" s="88">
        <f t="shared" si="164"/>
        <v>8.1366286395684995E-2</v>
      </c>
      <c r="M1783" s="32">
        <f t="shared" si="165"/>
        <v>3.2006460201047249E-2</v>
      </c>
      <c r="N1783" s="32">
        <f t="shared" si="166"/>
        <v>8.0606460201047253E-2</v>
      </c>
      <c r="O1783" s="43">
        <f t="shared" si="167"/>
        <v>8.22308105575833E-2</v>
      </c>
      <c r="Q1783" s="78"/>
      <c r="R1783" s="75"/>
    </row>
    <row r="1784" spans="1:18" ht="12.6" customHeight="1">
      <c r="A1784" s="31">
        <v>40970</v>
      </c>
      <c r="B1784" s="64" t="s">
        <v>115</v>
      </c>
      <c r="C1784" s="90">
        <v>4.9350000000000005E-2</v>
      </c>
      <c r="D1784" s="44" t="str">
        <f>IF(MONTH(A1784)=MONTH(A1785),"-",VLOOKUP(A1784,'F03 inputs'!$AQ$8:$AV$3003,5))</f>
        <v>-</v>
      </c>
      <c r="E1784" s="44" t="str">
        <f>IF(MONTH(A1784)=MONTH(A1785),"-",VLOOKUP(A1784,'F03 inputs'!$AQ$8:$AV$3003,6))</f>
        <v>-</v>
      </c>
      <c r="F1784" s="32">
        <f>VLOOKUP(B1784,'F03 inputs'!$AW$9:$AZ$3003,3)</f>
        <v>-1.0180622846844987E-4</v>
      </c>
      <c r="G1784" s="32">
        <f>VLOOKUP(B1784,'F03 inputs'!$AW$9:$AZ$3003,4)</f>
        <v>-1.071698833572662E-4</v>
      </c>
      <c r="I1784" s="32">
        <f t="shared" si="162"/>
        <v>3.1073457010985503E-2</v>
      </c>
      <c r="J1784" s="32">
        <f t="shared" si="163"/>
        <v>8.0423457010985508E-2</v>
      </c>
      <c r="K1784" s="88">
        <f t="shared" si="164"/>
        <v>8.2040440120385139E-2</v>
      </c>
      <c r="M1784" s="32">
        <f t="shared" si="165"/>
        <v>3.1899290317689982E-2</v>
      </c>
      <c r="N1784" s="32">
        <f t="shared" si="166"/>
        <v>8.1249290317689987E-2</v>
      </c>
      <c r="O1784" s="43">
        <f t="shared" si="167"/>
        <v>8.2899652111972033E-2</v>
      </c>
      <c r="Q1784" s="78"/>
      <c r="R1784" s="75"/>
    </row>
    <row r="1785" spans="1:18" ht="12.6" customHeight="1">
      <c r="A1785" s="31">
        <v>40973</v>
      </c>
      <c r="B1785" s="64" t="s">
        <v>115</v>
      </c>
      <c r="C1785" s="90">
        <v>4.87E-2</v>
      </c>
      <c r="D1785" s="44" t="str">
        <f>IF(MONTH(A1785)=MONTH(A1786),"-",VLOOKUP(A1785,'F03 inputs'!$AQ$8:$AV$3003,5))</f>
        <v>-</v>
      </c>
      <c r="E1785" s="44" t="str">
        <f>IF(MONTH(A1785)=MONTH(A1786),"-",VLOOKUP(A1785,'F03 inputs'!$AQ$8:$AV$3003,6))</f>
        <v>-</v>
      </c>
      <c r="F1785" s="32">
        <f>VLOOKUP(B1785,'F03 inputs'!$AW$9:$AZ$3003,3)</f>
        <v>-1.0180622846844987E-4</v>
      </c>
      <c r="G1785" s="32">
        <f>VLOOKUP(B1785,'F03 inputs'!$AW$9:$AZ$3003,4)</f>
        <v>-1.071698833572662E-4</v>
      </c>
      <c r="I1785" s="32">
        <f t="shared" si="162"/>
        <v>3.0971650782517055E-2</v>
      </c>
      <c r="J1785" s="32">
        <f t="shared" si="163"/>
        <v>7.9671650782517062E-2</v>
      </c>
      <c r="K1785" s="88">
        <f t="shared" si="164"/>
        <v>8.1258543767119829E-2</v>
      </c>
      <c r="M1785" s="32">
        <f t="shared" si="165"/>
        <v>3.1792120434332716E-2</v>
      </c>
      <c r="N1785" s="32">
        <f t="shared" si="166"/>
        <v>8.0492120434332709E-2</v>
      </c>
      <c r="O1785" s="43">
        <f t="shared" si="167"/>
        <v>8.2111865797336536E-2</v>
      </c>
      <c r="Q1785" s="78"/>
      <c r="R1785" s="75"/>
    </row>
    <row r="1786" spans="1:18" ht="12.6" customHeight="1">
      <c r="A1786" s="31">
        <v>40974</v>
      </c>
      <c r="B1786" s="64" t="s">
        <v>115</v>
      </c>
      <c r="C1786" s="90">
        <v>4.8499999999999995E-2</v>
      </c>
      <c r="D1786" s="44" t="str">
        <f>IF(MONTH(A1786)=MONTH(A1787),"-",VLOOKUP(A1786,'F03 inputs'!$AQ$8:$AV$3003,5))</f>
        <v>-</v>
      </c>
      <c r="E1786" s="44" t="str">
        <f>IF(MONTH(A1786)=MONTH(A1787),"-",VLOOKUP(A1786,'F03 inputs'!$AQ$8:$AV$3003,6))</f>
        <v>-</v>
      </c>
      <c r="F1786" s="32">
        <f>VLOOKUP(B1786,'F03 inputs'!$AW$9:$AZ$3003,3)</f>
        <v>-1.0180622846844987E-4</v>
      </c>
      <c r="G1786" s="32">
        <f>VLOOKUP(B1786,'F03 inputs'!$AW$9:$AZ$3003,4)</f>
        <v>-1.071698833572662E-4</v>
      </c>
      <c r="I1786" s="32">
        <f t="shared" si="162"/>
        <v>3.0869844554048606E-2</v>
      </c>
      <c r="J1786" s="32">
        <f t="shared" si="163"/>
        <v>7.9369844554048607E-2</v>
      </c>
      <c r="K1786" s="88">
        <f t="shared" si="164"/>
        <v>8.0944737610182171E-2</v>
      </c>
      <c r="M1786" s="32">
        <f t="shared" si="165"/>
        <v>3.1684950550975449E-2</v>
      </c>
      <c r="N1786" s="32">
        <f t="shared" si="166"/>
        <v>8.0184950550975437E-2</v>
      </c>
      <c r="O1786" s="43">
        <f t="shared" si="167"/>
        <v>8.1792357124690795E-2</v>
      </c>
      <c r="Q1786" s="78"/>
      <c r="R1786" s="75"/>
    </row>
    <row r="1787" spans="1:18" ht="12.6" customHeight="1">
      <c r="A1787" s="31">
        <v>40975</v>
      </c>
      <c r="B1787" s="64" t="s">
        <v>115</v>
      </c>
      <c r="C1787" s="90">
        <v>4.8149999999999998E-2</v>
      </c>
      <c r="D1787" s="44" t="str">
        <f>IF(MONTH(A1787)=MONTH(A1788),"-",VLOOKUP(A1787,'F03 inputs'!$AQ$8:$AV$3003,5))</f>
        <v>-</v>
      </c>
      <c r="E1787" s="44" t="str">
        <f>IF(MONTH(A1787)=MONTH(A1788),"-",VLOOKUP(A1787,'F03 inputs'!$AQ$8:$AV$3003,6))</f>
        <v>-</v>
      </c>
      <c r="F1787" s="32">
        <f>VLOOKUP(B1787,'F03 inputs'!$AW$9:$AZ$3003,3)</f>
        <v>-1.0180622846844987E-4</v>
      </c>
      <c r="G1787" s="32">
        <f>VLOOKUP(B1787,'F03 inputs'!$AW$9:$AZ$3003,4)</f>
        <v>-1.071698833572662E-4</v>
      </c>
      <c r="I1787" s="32">
        <f t="shared" si="162"/>
        <v>3.0768038325580158E-2</v>
      </c>
      <c r="J1787" s="32">
        <f t="shared" si="163"/>
        <v>7.8918038325580156E-2</v>
      </c>
      <c r="K1787" s="88">
        <f t="shared" si="164"/>
        <v>8.0475052518869772E-2</v>
      </c>
      <c r="M1787" s="32">
        <f t="shared" si="165"/>
        <v>3.1577780667618183E-2</v>
      </c>
      <c r="N1787" s="32">
        <f t="shared" si="166"/>
        <v>7.9727780667618181E-2</v>
      </c>
      <c r="O1787" s="43">
        <f t="shared" si="167"/>
        <v>8.131691042016409E-2</v>
      </c>
      <c r="Q1787" s="78"/>
      <c r="R1787" s="75"/>
    </row>
    <row r="1788" spans="1:18" ht="12.6" customHeight="1">
      <c r="A1788" s="31">
        <v>40976</v>
      </c>
      <c r="B1788" s="64" t="s">
        <v>115</v>
      </c>
      <c r="C1788" s="90">
        <v>4.7899999999999998E-2</v>
      </c>
      <c r="D1788" s="44" t="str">
        <f>IF(MONTH(A1788)=MONTH(A1789),"-",VLOOKUP(A1788,'F03 inputs'!$AQ$8:$AV$3003,5))</f>
        <v>-</v>
      </c>
      <c r="E1788" s="44" t="str">
        <f>IF(MONTH(A1788)=MONTH(A1789),"-",VLOOKUP(A1788,'F03 inputs'!$AQ$8:$AV$3003,6))</f>
        <v>-</v>
      </c>
      <c r="F1788" s="32">
        <f>VLOOKUP(B1788,'F03 inputs'!$AW$9:$AZ$3003,3)</f>
        <v>-1.0180622846844987E-4</v>
      </c>
      <c r="G1788" s="32">
        <f>VLOOKUP(B1788,'F03 inputs'!$AW$9:$AZ$3003,4)</f>
        <v>-1.071698833572662E-4</v>
      </c>
      <c r="I1788" s="32">
        <f t="shared" si="162"/>
        <v>3.0666232097111709E-2</v>
      </c>
      <c r="J1788" s="32">
        <f t="shared" si="163"/>
        <v>7.8566232097111707E-2</v>
      </c>
      <c r="K1788" s="88">
        <f t="shared" si="164"/>
        <v>8.0109395303596065E-2</v>
      </c>
      <c r="M1788" s="32">
        <f t="shared" si="165"/>
        <v>3.1470610784260916E-2</v>
      </c>
      <c r="N1788" s="32">
        <f t="shared" si="166"/>
        <v>7.9370610784260914E-2</v>
      </c>
      <c r="O1788" s="43">
        <f t="shared" si="167"/>
        <v>8.0945534248327622E-2</v>
      </c>
      <c r="Q1788" s="78"/>
      <c r="R1788" s="75"/>
    </row>
    <row r="1789" spans="1:18" ht="12.6" customHeight="1">
      <c r="A1789" s="31">
        <v>40977</v>
      </c>
      <c r="B1789" s="64" t="s">
        <v>115</v>
      </c>
      <c r="C1789" s="90">
        <v>4.845E-2</v>
      </c>
      <c r="D1789" s="44" t="str">
        <f>IF(MONTH(A1789)=MONTH(A1790),"-",VLOOKUP(A1789,'F03 inputs'!$AQ$8:$AV$3003,5))</f>
        <v>-</v>
      </c>
      <c r="E1789" s="44" t="str">
        <f>IF(MONTH(A1789)=MONTH(A1790),"-",VLOOKUP(A1789,'F03 inputs'!$AQ$8:$AV$3003,6))</f>
        <v>-</v>
      </c>
      <c r="F1789" s="32">
        <f>VLOOKUP(B1789,'F03 inputs'!$AW$9:$AZ$3003,3)</f>
        <v>-1.0180622846844987E-4</v>
      </c>
      <c r="G1789" s="32">
        <f>VLOOKUP(B1789,'F03 inputs'!$AW$9:$AZ$3003,4)</f>
        <v>-1.071698833572662E-4</v>
      </c>
      <c r="I1789" s="32">
        <f t="shared" si="162"/>
        <v>3.0564425868643261E-2</v>
      </c>
      <c r="J1789" s="32">
        <f t="shared" si="163"/>
        <v>7.9014425868643268E-2</v>
      </c>
      <c r="K1789" s="88">
        <f t="shared" si="164"/>
        <v>8.0575245742481316E-2</v>
      </c>
      <c r="M1789" s="32">
        <f t="shared" si="165"/>
        <v>3.136344090090365E-2</v>
      </c>
      <c r="N1789" s="32">
        <f t="shared" si="166"/>
        <v>7.9813440900903643E-2</v>
      </c>
      <c r="O1789" s="43">
        <f t="shared" si="167"/>
        <v>8.1405987238013955E-2</v>
      </c>
      <c r="Q1789" s="78"/>
      <c r="R1789" s="75"/>
    </row>
    <row r="1790" spans="1:18" ht="12.6" customHeight="1">
      <c r="A1790" s="31">
        <v>40980</v>
      </c>
      <c r="B1790" s="64" t="s">
        <v>115</v>
      </c>
      <c r="C1790" s="90">
        <v>4.7649999999999998E-2</v>
      </c>
      <c r="D1790" s="44" t="str">
        <f>IF(MONTH(A1790)=MONTH(A1791),"-",VLOOKUP(A1790,'F03 inputs'!$AQ$8:$AV$3003,5))</f>
        <v>-</v>
      </c>
      <c r="E1790" s="44" t="str">
        <f>IF(MONTH(A1790)=MONTH(A1791),"-",VLOOKUP(A1790,'F03 inputs'!$AQ$8:$AV$3003,6))</f>
        <v>-</v>
      </c>
      <c r="F1790" s="32">
        <f>VLOOKUP(B1790,'F03 inputs'!$AW$9:$AZ$3003,3)</f>
        <v>-1.0180622846844987E-4</v>
      </c>
      <c r="G1790" s="32">
        <f>VLOOKUP(B1790,'F03 inputs'!$AW$9:$AZ$3003,4)</f>
        <v>-1.071698833572662E-4</v>
      </c>
      <c r="I1790" s="32">
        <f t="shared" si="162"/>
        <v>3.0462619640174812E-2</v>
      </c>
      <c r="J1790" s="32">
        <f t="shared" si="163"/>
        <v>7.811261964017481E-2</v>
      </c>
      <c r="K1790" s="88">
        <f t="shared" si="164"/>
        <v>7.9638014976937344E-2</v>
      </c>
      <c r="M1790" s="32">
        <f t="shared" si="165"/>
        <v>3.1256271017546383E-2</v>
      </c>
      <c r="N1790" s="32">
        <f t="shared" si="166"/>
        <v>7.8906271017546381E-2</v>
      </c>
      <c r="O1790" s="43">
        <f t="shared" si="167"/>
        <v>8.0462820919020128E-2</v>
      </c>
      <c r="Q1790" s="78"/>
      <c r="R1790" s="75"/>
    </row>
    <row r="1791" spans="1:18" ht="12.6" customHeight="1">
      <c r="A1791" s="31">
        <v>40981</v>
      </c>
      <c r="B1791" s="64" t="s">
        <v>115</v>
      </c>
      <c r="C1791" s="90">
        <v>4.7599999999999996E-2</v>
      </c>
      <c r="D1791" s="44" t="str">
        <f>IF(MONTH(A1791)=MONTH(A1792),"-",VLOOKUP(A1791,'F03 inputs'!$AQ$8:$AV$3003,5))</f>
        <v>-</v>
      </c>
      <c r="E1791" s="44" t="str">
        <f>IF(MONTH(A1791)=MONTH(A1792),"-",VLOOKUP(A1791,'F03 inputs'!$AQ$8:$AV$3003,6))</f>
        <v>-</v>
      </c>
      <c r="F1791" s="32">
        <f>VLOOKUP(B1791,'F03 inputs'!$AW$9:$AZ$3003,3)</f>
        <v>-1.0180622846844987E-4</v>
      </c>
      <c r="G1791" s="32">
        <f>VLOOKUP(B1791,'F03 inputs'!$AW$9:$AZ$3003,4)</f>
        <v>-1.071698833572662E-4</v>
      </c>
      <c r="I1791" s="32">
        <f t="shared" si="162"/>
        <v>3.0360813411706364E-2</v>
      </c>
      <c r="J1791" s="32">
        <f t="shared" si="163"/>
        <v>7.7960813411706353E-2</v>
      </c>
      <c r="K1791" s="88">
        <f t="shared" si="164"/>
        <v>7.9480285518660265E-2</v>
      </c>
      <c r="M1791" s="32">
        <f t="shared" si="165"/>
        <v>3.1149101134189117E-2</v>
      </c>
      <c r="N1791" s="32">
        <f t="shared" si="166"/>
        <v>7.874910113418912E-2</v>
      </c>
      <c r="O1791" s="43">
        <f t="shared" si="167"/>
        <v>8.0299456366550004E-2</v>
      </c>
      <c r="Q1791" s="78"/>
      <c r="R1791" s="75"/>
    </row>
    <row r="1792" spans="1:18" ht="12.6" customHeight="1">
      <c r="A1792" s="31">
        <v>40982</v>
      </c>
      <c r="B1792" s="64" t="s">
        <v>115</v>
      </c>
      <c r="C1792" s="90">
        <v>4.8849999999999998E-2</v>
      </c>
      <c r="D1792" s="44" t="str">
        <f>IF(MONTH(A1792)=MONTH(A1793),"-",VLOOKUP(A1792,'F03 inputs'!$AQ$8:$AV$3003,5))</f>
        <v>-</v>
      </c>
      <c r="E1792" s="44" t="str">
        <f>IF(MONTH(A1792)=MONTH(A1793),"-",VLOOKUP(A1792,'F03 inputs'!$AQ$8:$AV$3003,6))</f>
        <v>-</v>
      </c>
      <c r="F1792" s="32">
        <f>VLOOKUP(B1792,'F03 inputs'!$AW$9:$AZ$3003,3)</f>
        <v>-1.0180622846844987E-4</v>
      </c>
      <c r="G1792" s="32">
        <f>VLOOKUP(B1792,'F03 inputs'!$AW$9:$AZ$3003,4)</f>
        <v>-1.071698833572662E-4</v>
      </c>
      <c r="I1792" s="32">
        <f t="shared" si="162"/>
        <v>3.0259007183237915E-2</v>
      </c>
      <c r="J1792" s="32">
        <f t="shared" si="163"/>
        <v>7.9109007183237906E-2</v>
      </c>
      <c r="K1792" s="88">
        <f t="shared" si="164"/>
        <v>8.0673565937617209E-2</v>
      </c>
      <c r="M1792" s="32">
        <f t="shared" si="165"/>
        <v>3.104193125083185E-2</v>
      </c>
      <c r="N1792" s="32">
        <f t="shared" si="166"/>
        <v>7.9891931250831855E-2</v>
      </c>
      <c r="O1792" s="43">
        <f t="shared" si="167"/>
        <v>8.148761142057892E-2</v>
      </c>
      <c r="Q1792" s="78"/>
      <c r="R1792" s="75"/>
    </row>
    <row r="1793" spans="1:18" ht="12.6" customHeight="1">
      <c r="A1793" s="31">
        <v>40983</v>
      </c>
      <c r="B1793" s="64" t="s">
        <v>115</v>
      </c>
      <c r="C1793" s="90">
        <v>5.0549999999999998E-2</v>
      </c>
      <c r="D1793" s="44" t="str">
        <f>IF(MONTH(A1793)=MONTH(A1794),"-",VLOOKUP(A1793,'F03 inputs'!$AQ$8:$AV$3003,5))</f>
        <v>-</v>
      </c>
      <c r="E1793" s="44" t="str">
        <f>IF(MONTH(A1793)=MONTH(A1794),"-",VLOOKUP(A1793,'F03 inputs'!$AQ$8:$AV$3003,6))</f>
        <v>-</v>
      </c>
      <c r="F1793" s="32">
        <f>VLOOKUP(B1793,'F03 inputs'!$AW$9:$AZ$3003,3)</f>
        <v>-1.0180622846844987E-4</v>
      </c>
      <c r="G1793" s="32">
        <f>VLOOKUP(B1793,'F03 inputs'!$AW$9:$AZ$3003,4)</f>
        <v>-1.071698833572662E-4</v>
      </c>
      <c r="I1793" s="32">
        <f t="shared" si="162"/>
        <v>3.0157200954769467E-2</v>
      </c>
      <c r="J1793" s="32">
        <f t="shared" si="163"/>
        <v>8.0707200954769465E-2</v>
      </c>
      <c r="K1793" s="88">
        <f t="shared" si="164"/>
        <v>8.2335614026257886E-2</v>
      </c>
      <c r="M1793" s="32">
        <f t="shared" si="165"/>
        <v>3.0934761367474584E-2</v>
      </c>
      <c r="N1793" s="32">
        <f t="shared" si="166"/>
        <v>8.1484761367474581E-2</v>
      </c>
      <c r="O1793" s="43">
        <f t="shared" si="167"/>
        <v>8.3144702951253091E-2</v>
      </c>
      <c r="Q1793" s="78"/>
      <c r="R1793" s="75"/>
    </row>
    <row r="1794" spans="1:18" ht="12.6" customHeight="1">
      <c r="A1794" s="31">
        <v>40984</v>
      </c>
      <c r="B1794" s="64" t="s">
        <v>115</v>
      </c>
      <c r="C1794" s="90">
        <v>5.015E-2</v>
      </c>
      <c r="D1794" s="44" t="str">
        <f>IF(MONTH(A1794)=MONTH(A1795),"-",VLOOKUP(A1794,'F03 inputs'!$AQ$8:$AV$3003,5))</f>
        <v>-</v>
      </c>
      <c r="E1794" s="44" t="str">
        <f>IF(MONTH(A1794)=MONTH(A1795),"-",VLOOKUP(A1794,'F03 inputs'!$AQ$8:$AV$3003,6))</f>
        <v>-</v>
      </c>
      <c r="F1794" s="32">
        <f>VLOOKUP(B1794,'F03 inputs'!$AW$9:$AZ$3003,3)</f>
        <v>-1.0180622846844987E-4</v>
      </c>
      <c r="G1794" s="32">
        <f>VLOOKUP(B1794,'F03 inputs'!$AW$9:$AZ$3003,4)</f>
        <v>-1.071698833572662E-4</v>
      </c>
      <c r="I1794" s="32">
        <f t="shared" si="162"/>
        <v>3.0055394726301018E-2</v>
      </c>
      <c r="J1794" s="32">
        <f t="shared" si="163"/>
        <v>8.0205394726301019E-2</v>
      </c>
      <c r="K1794" s="88">
        <f t="shared" si="164"/>
        <v>8.1813621062101216E-2</v>
      </c>
      <c r="M1794" s="32">
        <f t="shared" si="165"/>
        <v>3.0827591484117317E-2</v>
      </c>
      <c r="N1794" s="32">
        <f t="shared" si="166"/>
        <v>8.0977591484117317E-2</v>
      </c>
      <c r="O1794" s="43">
        <f t="shared" si="167"/>
        <v>8.2616934064759784E-2</v>
      </c>
      <c r="Q1794" s="78"/>
      <c r="R1794" s="75"/>
    </row>
    <row r="1795" spans="1:18" ht="12.6" customHeight="1">
      <c r="A1795" s="31">
        <v>40987</v>
      </c>
      <c r="B1795" s="64" t="s">
        <v>115</v>
      </c>
      <c r="C1795" s="90">
        <v>5.0450000000000002E-2</v>
      </c>
      <c r="D1795" s="44" t="str">
        <f>IF(MONTH(A1795)=MONTH(A1796),"-",VLOOKUP(A1795,'F03 inputs'!$AQ$8:$AV$3003,5))</f>
        <v>-</v>
      </c>
      <c r="E1795" s="44" t="str">
        <f>IF(MONTH(A1795)=MONTH(A1796),"-",VLOOKUP(A1795,'F03 inputs'!$AQ$8:$AV$3003,6))</f>
        <v>-</v>
      </c>
      <c r="F1795" s="32">
        <f>VLOOKUP(B1795,'F03 inputs'!$AW$9:$AZ$3003,3)</f>
        <v>-1.0180622846844987E-4</v>
      </c>
      <c r="G1795" s="32">
        <f>VLOOKUP(B1795,'F03 inputs'!$AW$9:$AZ$3003,4)</f>
        <v>-1.071698833572662E-4</v>
      </c>
      <c r="I1795" s="32">
        <f t="shared" si="162"/>
        <v>2.995358849783257E-2</v>
      </c>
      <c r="J1795" s="32">
        <f t="shared" si="163"/>
        <v>8.0403588497832579E-2</v>
      </c>
      <c r="K1795" s="88">
        <f t="shared" si="164"/>
        <v>8.2019772758664899E-2</v>
      </c>
      <c r="M1795" s="32">
        <f t="shared" si="165"/>
        <v>3.0720421600760051E-2</v>
      </c>
      <c r="N1795" s="32">
        <f t="shared" si="166"/>
        <v>8.1170421600760045E-2</v>
      </c>
      <c r="O1795" s="43">
        <f t="shared" si="167"/>
        <v>8.2817580936471069E-2</v>
      </c>
      <c r="Q1795" s="78"/>
      <c r="R1795" s="75"/>
    </row>
    <row r="1796" spans="1:18" ht="12.6" customHeight="1">
      <c r="A1796" s="31">
        <v>40988</v>
      </c>
      <c r="B1796" s="64" t="s">
        <v>115</v>
      </c>
      <c r="C1796" s="90">
        <v>5.0450000000000002E-2</v>
      </c>
      <c r="D1796" s="44" t="str">
        <f>IF(MONTH(A1796)=MONTH(A1797),"-",VLOOKUP(A1796,'F03 inputs'!$AQ$8:$AV$3003,5))</f>
        <v>-</v>
      </c>
      <c r="E1796" s="44" t="str">
        <f>IF(MONTH(A1796)=MONTH(A1797),"-",VLOOKUP(A1796,'F03 inputs'!$AQ$8:$AV$3003,6))</f>
        <v>-</v>
      </c>
      <c r="F1796" s="32">
        <f>VLOOKUP(B1796,'F03 inputs'!$AW$9:$AZ$3003,3)</f>
        <v>-1.0180622846844987E-4</v>
      </c>
      <c r="G1796" s="32">
        <f>VLOOKUP(B1796,'F03 inputs'!$AW$9:$AZ$3003,4)</f>
        <v>-1.071698833572662E-4</v>
      </c>
      <c r="I1796" s="32">
        <f t="shared" si="162"/>
        <v>2.9851782269364122E-2</v>
      </c>
      <c r="J1796" s="32">
        <f t="shared" si="163"/>
        <v>8.030178226936413E-2</v>
      </c>
      <c r="K1796" s="88">
        <f t="shared" si="164"/>
        <v>8.1913876328273405E-2</v>
      </c>
      <c r="M1796" s="32">
        <f t="shared" si="165"/>
        <v>3.0613251717402784E-2</v>
      </c>
      <c r="N1796" s="32">
        <f t="shared" si="166"/>
        <v>8.1063251717402779E-2</v>
      </c>
      <c r="O1796" s="43">
        <f t="shared" si="167"/>
        <v>8.2706064412152669E-2</v>
      </c>
      <c r="Q1796" s="78"/>
      <c r="R1796" s="75"/>
    </row>
    <row r="1797" spans="1:18" ht="12.6" customHeight="1">
      <c r="A1797" s="31">
        <v>40989</v>
      </c>
      <c r="B1797" s="64" t="s">
        <v>115</v>
      </c>
      <c r="C1797" s="90">
        <v>5.0650000000000001E-2</v>
      </c>
      <c r="D1797" s="44" t="str">
        <f>IF(MONTH(A1797)=MONTH(A1798),"-",VLOOKUP(A1797,'F03 inputs'!$AQ$8:$AV$3003,5))</f>
        <v>-</v>
      </c>
      <c r="E1797" s="44" t="str">
        <f>IF(MONTH(A1797)=MONTH(A1798),"-",VLOOKUP(A1797,'F03 inputs'!$AQ$8:$AV$3003,6))</f>
        <v>-</v>
      </c>
      <c r="F1797" s="32">
        <f>VLOOKUP(B1797,'F03 inputs'!$AW$9:$AZ$3003,3)</f>
        <v>-1.0180622846844987E-4</v>
      </c>
      <c r="G1797" s="32">
        <f>VLOOKUP(B1797,'F03 inputs'!$AW$9:$AZ$3003,4)</f>
        <v>-1.071698833572662E-4</v>
      </c>
      <c r="I1797" s="32">
        <f t="shared" si="162"/>
        <v>2.9749976040895673E-2</v>
      </c>
      <c r="J1797" s="32">
        <f t="shared" si="163"/>
        <v>8.0399976040895674E-2</v>
      </c>
      <c r="K1797" s="88">
        <f t="shared" si="164"/>
        <v>8.201601507773959E-2</v>
      </c>
      <c r="M1797" s="32">
        <f t="shared" si="165"/>
        <v>3.0506081834045518E-2</v>
      </c>
      <c r="N1797" s="32">
        <f t="shared" si="166"/>
        <v>8.1156081834045518E-2</v>
      </c>
      <c r="O1797" s="43">
        <f t="shared" si="167"/>
        <v>8.2802659238708998E-2</v>
      </c>
      <c r="Q1797" s="78"/>
      <c r="R1797" s="75"/>
    </row>
    <row r="1798" spans="1:18" ht="12.6" customHeight="1">
      <c r="A1798" s="31">
        <v>40990</v>
      </c>
      <c r="B1798" s="64" t="s">
        <v>115</v>
      </c>
      <c r="C1798" s="90">
        <v>0.05</v>
      </c>
      <c r="D1798" s="44" t="str">
        <f>IF(MONTH(A1798)=MONTH(A1799),"-",VLOOKUP(A1798,'F03 inputs'!$AQ$8:$AV$3003,5))</f>
        <v>-</v>
      </c>
      <c r="E1798" s="44" t="str">
        <f>IF(MONTH(A1798)=MONTH(A1799),"-",VLOOKUP(A1798,'F03 inputs'!$AQ$8:$AV$3003,6))</f>
        <v>-</v>
      </c>
      <c r="F1798" s="32">
        <f>VLOOKUP(B1798,'F03 inputs'!$AW$9:$AZ$3003,3)</f>
        <v>-1.0180622846844987E-4</v>
      </c>
      <c r="G1798" s="32">
        <f>VLOOKUP(B1798,'F03 inputs'!$AW$9:$AZ$3003,4)</f>
        <v>-1.071698833572662E-4</v>
      </c>
      <c r="I1798" s="32">
        <f t="shared" ref="I1798:I1861" si="168">IF(D1798&lt;&gt;"-",D1798,I1797+F1798)</f>
        <v>2.9648169812427225E-2</v>
      </c>
      <c r="J1798" s="32">
        <f t="shared" ref="J1798:J1861" si="169">C1798+I1798</f>
        <v>7.9648169812427227E-2</v>
      </c>
      <c r="K1798" s="88">
        <f t="shared" ref="K1798:K1861" si="170">EFFECT(J1798,2)</f>
        <v>8.1234127551044644E-2</v>
      </c>
      <c r="M1798" s="32">
        <f t="shared" ref="M1798:M1861" si="171">IF(E1798&lt;&gt;"-",E1798,M1797+G1798)</f>
        <v>3.0398911950688251E-2</v>
      </c>
      <c r="N1798" s="32">
        <f t="shared" ref="N1798:N1861" si="172">C1798+M1798</f>
        <v>8.0398911950688254E-2</v>
      </c>
      <c r="O1798" s="43">
        <f t="shared" ref="O1798:O1861" si="173">EFFECT(N1798,2)</f>
        <v>8.2014908211401671E-2</v>
      </c>
      <c r="Q1798" s="78"/>
      <c r="R1798" s="75"/>
    </row>
    <row r="1799" spans="1:18" ht="12.6" customHeight="1">
      <c r="A1799" s="31">
        <v>40991</v>
      </c>
      <c r="B1799" s="64" t="s">
        <v>115</v>
      </c>
      <c r="C1799" s="90">
        <v>4.9749999999999996E-2</v>
      </c>
      <c r="D1799" s="44" t="str">
        <f>IF(MONTH(A1799)=MONTH(A1800),"-",VLOOKUP(A1799,'F03 inputs'!$AQ$8:$AV$3003,5))</f>
        <v>-</v>
      </c>
      <c r="E1799" s="44" t="str">
        <f>IF(MONTH(A1799)=MONTH(A1800),"-",VLOOKUP(A1799,'F03 inputs'!$AQ$8:$AV$3003,6))</f>
        <v>-</v>
      </c>
      <c r="F1799" s="32">
        <f>VLOOKUP(B1799,'F03 inputs'!$AW$9:$AZ$3003,3)</f>
        <v>-1.0180622846844987E-4</v>
      </c>
      <c r="G1799" s="32">
        <f>VLOOKUP(B1799,'F03 inputs'!$AW$9:$AZ$3003,4)</f>
        <v>-1.071698833572662E-4</v>
      </c>
      <c r="I1799" s="32">
        <f t="shared" si="168"/>
        <v>2.9546363583958776E-2</v>
      </c>
      <c r="J1799" s="32">
        <f t="shared" si="169"/>
        <v>7.9296363583958779E-2</v>
      </c>
      <c r="K1799" s="88">
        <f t="shared" si="170"/>
        <v>8.0868341903368668E-2</v>
      </c>
      <c r="M1799" s="32">
        <f t="shared" si="171"/>
        <v>3.0291742067330985E-2</v>
      </c>
      <c r="N1799" s="32">
        <f t="shared" si="172"/>
        <v>8.0041742067330973E-2</v>
      </c>
      <c r="O1799" s="43">
        <f t="shared" si="173"/>
        <v>8.1643412185624431E-2</v>
      </c>
      <c r="Q1799" s="78"/>
      <c r="R1799" s="75"/>
    </row>
    <row r="1800" spans="1:18" ht="12.6" customHeight="1">
      <c r="A1800" s="31">
        <v>40994</v>
      </c>
      <c r="B1800" s="64" t="s">
        <v>115</v>
      </c>
      <c r="C1800" s="90">
        <v>4.9800000000000004E-2</v>
      </c>
      <c r="D1800" s="44" t="str">
        <f>IF(MONTH(A1800)=MONTH(A1801),"-",VLOOKUP(A1800,'F03 inputs'!$AQ$8:$AV$3003,5))</f>
        <v>-</v>
      </c>
      <c r="E1800" s="44" t="str">
        <f>IF(MONTH(A1800)=MONTH(A1801),"-",VLOOKUP(A1800,'F03 inputs'!$AQ$8:$AV$3003,6))</f>
        <v>-</v>
      </c>
      <c r="F1800" s="32">
        <f>VLOOKUP(B1800,'F03 inputs'!$AW$9:$AZ$3003,3)</f>
        <v>-1.0180622846844987E-4</v>
      </c>
      <c r="G1800" s="32">
        <f>VLOOKUP(B1800,'F03 inputs'!$AW$9:$AZ$3003,4)</f>
        <v>-1.071698833572662E-4</v>
      </c>
      <c r="I1800" s="32">
        <f t="shared" si="168"/>
        <v>2.9444557355490328E-2</v>
      </c>
      <c r="J1800" s="32">
        <f t="shared" si="169"/>
        <v>7.9244557355490325E-2</v>
      </c>
      <c r="K1800" s="88">
        <f t="shared" si="170"/>
        <v>8.0814482323107173E-2</v>
      </c>
      <c r="M1800" s="32">
        <f t="shared" si="171"/>
        <v>3.0184572183973718E-2</v>
      </c>
      <c r="N1800" s="32">
        <f t="shared" si="172"/>
        <v>7.9984572183973729E-2</v>
      </c>
      <c r="O1800" s="43">
        <f t="shared" si="173"/>
        <v>8.1583955130836827E-2</v>
      </c>
      <c r="Q1800" s="78"/>
      <c r="R1800" s="75"/>
    </row>
    <row r="1801" spans="1:18" ht="12.6" customHeight="1">
      <c r="A1801" s="31">
        <v>40995</v>
      </c>
      <c r="B1801" s="64" t="s">
        <v>115</v>
      </c>
      <c r="C1801" s="90">
        <v>4.9699999999999994E-2</v>
      </c>
      <c r="D1801" s="44" t="str">
        <f>IF(MONTH(A1801)=MONTH(A1802),"-",VLOOKUP(A1801,'F03 inputs'!$AQ$8:$AV$3003,5))</f>
        <v>-</v>
      </c>
      <c r="E1801" s="44" t="str">
        <f>IF(MONTH(A1801)=MONTH(A1802),"-",VLOOKUP(A1801,'F03 inputs'!$AQ$8:$AV$3003,6))</f>
        <v>-</v>
      </c>
      <c r="F1801" s="32">
        <f>VLOOKUP(B1801,'F03 inputs'!$AW$9:$AZ$3003,3)</f>
        <v>-1.0180622846844987E-4</v>
      </c>
      <c r="G1801" s="32">
        <f>VLOOKUP(B1801,'F03 inputs'!$AW$9:$AZ$3003,4)</f>
        <v>-1.071698833572662E-4</v>
      </c>
      <c r="I1801" s="32">
        <f t="shared" si="168"/>
        <v>2.9342751127021879E-2</v>
      </c>
      <c r="J1801" s="32">
        <f t="shared" si="169"/>
        <v>7.9042751127021874E-2</v>
      </c>
      <c r="K1801" s="88">
        <f t="shared" si="170"/>
        <v>8.0604690253453848E-2</v>
      </c>
      <c r="M1801" s="32">
        <f t="shared" si="171"/>
        <v>3.0077402300616451E-2</v>
      </c>
      <c r="N1801" s="32">
        <f t="shared" si="172"/>
        <v>7.9777402300616446E-2</v>
      </c>
      <c r="O1801" s="43">
        <f t="shared" si="173"/>
        <v>8.136851078007501E-2</v>
      </c>
      <c r="Q1801" s="78"/>
      <c r="R1801" s="75"/>
    </row>
    <row r="1802" spans="1:18" ht="12.6" customHeight="1">
      <c r="A1802" s="31">
        <v>40996</v>
      </c>
      <c r="B1802" s="64" t="s">
        <v>115</v>
      </c>
      <c r="C1802" s="90">
        <v>4.8949999999999994E-2</v>
      </c>
      <c r="D1802" s="44" t="str">
        <f>IF(MONTH(A1802)=MONTH(A1803),"-",VLOOKUP(A1802,'F03 inputs'!$AQ$8:$AV$3003,5))</f>
        <v>-</v>
      </c>
      <c r="E1802" s="44" t="str">
        <f>IF(MONTH(A1802)=MONTH(A1803),"-",VLOOKUP(A1802,'F03 inputs'!$AQ$8:$AV$3003,6))</f>
        <v>-</v>
      </c>
      <c r="F1802" s="32">
        <f>VLOOKUP(B1802,'F03 inputs'!$AW$9:$AZ$3003,3)</f>
        <v>-1.0180622846844987E-4</v>
      </c>
      <c r="G1802" s="32">
        <f>VLOOKUP(B1802,'F03 inputs'!$AW$9:$AZ$3003,4)</f>
        <v>-1.071698833572662E-4</v>
      </c>
      <c r="I1802" s="32">
        <f t="shared" si="168"/>
        <v>2.9240944898553431E-2</v>
      </c>
      <c r="J1802" s="32">
        <f t="shared" si="169"/>
        <v>7.8190944898553424E-2</v>
      </c>
      <c r="K1802" s="88">
        <f t="shared" si="170"/>
        <v>7.9719400864585621E-2</v>
      </c>
      <c r="M1802" s="32">
        <f t="shared" si="171"/>
        <v>2.9970232417259185E-2</v>
      </c>
      <c r="N1802" s="32">
        <f t="shared" si="172"/>
        <v>7.8920232417259178E-2</v>
      </c>
      <c r="O1802" s="43">
        <f t="shared" si="173"/>
        <v>8.0477333188457845E-2</v>
      </c>
      <c r="Q1802" s="78"/>
      <c r="R1802" s="75"/>
    </row>
    <row r="1803" spans="1:18" ht="12.6" customHeight="1">
      <c r="A1803" s="31">
        <v>40997</v>
      </c>
      <c r="B1803" s="64" t="s">
        <v>115</v>
      </c>
      <c r="C1803" s="90">
        <v>4.795E-2</v>
      </c>
      <c r="D1803" s="44" t="str">
        <f>IF(MONTH(A1803)=MONTH(A1804),"-",VLOOKUP(A1803,'F03 inputs'!$AQ$8:$AV$3003,5))</f>
        <v>-</v>
      </c>
      <c r="E1803" s="44" t="str">
        <f>IF(MONTH(A1803)=MONTH(A1804),"-",VLOOKUP(A1803,'F03 inputs'!$AQ$8:$AV$3003,6))</f>
        <v>-</v>
      </c>
      <c r="F1803" s="32">
        <f>VLOOKUP(B1803,'F03 inputs'!$AW$9:$AZ$3003,3)</f>
        <v>-1.0180622846844987E-4</v>
      </c>
      <c r="G1803" s="32">
        <f>VLOOKUP(B1803,'F03 inputs'!$AW$9:$AZ$3003,4)</f>
        <v>-1.071698833572662E-4</v>
      </c>
      <c r="I1803" s="32">
        <f t="shared" si="168"/>
        <v>2.9139138670084982E-2</v>
      </c>
      <c r="J1803" s="32">
        <f t="shared" si="169"/>
        <v>7.7089138670084989E-2</v>
      </c>
      <c r="K1803" s="88">
        <f t="shared" si="170"/>
        <v>7.8574822495309116E-2</v>
      </c>
      <c r="M1803" s="32">
        <f t="shared" si="171"/>
        <v>2.9863062533901918E-2</v>
      </c>
      <c r="N1803" s="32">
        <f t="shared" si="172"/>
        <v>7.7813062533901911E-2</v>
      </c>
      <c r="O1803" s="43">
        <f t="shared" si="173"/>
        <v>7.9326780709128242E-2</v>
      </c>
      <c r="Q1803" s="78"/>
      <c r="R1803" s="75"/>
    </row>
    <row r="1804" spans="1:18" ht="12.6" customHeight="1">
      <c r="A1804" s="31">
        <v>40998</v>
      </c>
      <c r="B1804" s="64" t="s">
        <v>115</v>
      </c>
      <c r="C1804" s="90">
        <v>4.7599999999999996E-2</v>
      </c>
      <c r="D1804" s="44">
        <f>IF(MONTH(A1804)=MONTH(A1805),"-",VLOOKUP(A1804,'F03 inputs'!$AQ$8:$AV$3003,5))</f>
        <v>2.9037332441616503E-2</v>
      </c>
      <c r="E1804" s="44">
        <f>IF(MONTH(A1804)=MONTH(A1805),"-",VLOOKUP(A1804,'F03 inputs'!$AQ$8:$AV$3003,6))</f>
        <v>2.9755892650544659E-2</v>
      </c>
      <c r="F1804" s="32">
        <f>VLOOKUP(B1804,'F03 inputs'!$AW$9:$AZ$3003,3)</f>
        <v>-1.0180622846844987E-4</v>
      </c>
      <c r="G1804" s="32">
        <f>VLOOKUP(B1804,'F03 inputs'!$AW$9:$AZ$3003,4)</f>
        <v>-1.071698833572662E-4</v>
      </c>
      <c r="I1804" s="32">
        <f t="shared" si="168"/>
        <v>2.9037332441616503E-2</v>
      </c>
      <c r="J1804" s="32">
        <f t="shared" si="169"/>
        <v>7.6637332441616496E-2</v>
      </c>
      <c r="K1804" s="88">
        <f t="shared" si="170"/>
        <v>7.8105652622558086E-2</v>
      </c>
      <c r="M1804" s="32">
        <f t="shared" si="171"/>
        <v>2.9755892650544659E-2</v>
      </c>
      <c r="N1804" s="32">
        <f t="shared" si="172"/>
        <v>7.7355892650544655E-2</v>
      </c>
      <c r="O1804" s="43">
        <f t="shared" si="173"/>
        <v>7.8851876182485015E-2</v>
      </c>
      <c r="Q1804" s="78"/>
      <c r="R1804" s="75"/>
    </row>
    <row r="1805" spans="1:18" ht="12.6" customHeight="1">
      <c r="A1805" s="31">
        <v>41001</v>
      </c>
      <c r="B1805" s="64" t="s">
        <v>116</v>
      </c>
      <c r="C1805" s="90">
        <v>4.795E-2</v>
      </c>
      <c r="D1805" s="44" t="str">
        <f>IF(MONTH(A1805)=MONTH(A1806),"-",VLOOKUP(A1805,'F03 inputs'!$AQ$8:$AV$3003,5))</f>
        <v>-</v>
      </c>
      <c r="E1805" s="44" t="str">
        <f>IF(MONTH(A1805)=MONTH(A1806),"-",VLOOKUP(A1805,'F03 inputs'!$AQ$8:$AV$3003,6))</f>
        <v>-</v>
      </c>
      <c r="F1805" s="32">
        <f>VLOOKUP(B1805,'F03 inputs'!$AW$9:$AZ$3003,3)</f>
        <v>3.551313698011026E-6</v>
      </c>
      <c r="G1805" s="32">
        <f>VLOOKUP(B1805,'F03 inputs'!$AW$9:$AZ$3003,4)</f>
        <v>1.0530730443553551E-5</v>
      </c>
      <c r="I1805" s="32">
        <f t="shared" si="168"/>
        <v>2.9040883755314512E-2</v>
      </c>
      <c r="J1805" s="32">
        <f t="shared" si="169"/>
        <v>7.6990883755314515E-2</v>
      </c>
      <c r="K1805" s="88">
        <f t="shared" si="170"/>
        <v>7.8472782800670604E-2</v>
      </c>
      <c r="M1805" s="32">
        <f t="shared" si="171"/>
        <v>2.9766423380988213E-2</v>
      </c>
      <c r="N1805" s="32">
        <f t="shared" si="172"/>
        <v>7.771642338098822E-2</v>
      </c>
      <c r="O1805" s="43">
        <f t="shared" si="173"/>
        <v>7.922638399677151E-2</v>
      </c>
      <c r="Q1805" s="78"/>
      <c r="R1805" s="75"/>
    </row>
    <row r="1806" spans="1:18" ht="12.6" customHeight="1">
      <c r="A1806" s="31">
        <v>41002</v>
      </c>
      <c r="B1806" s="64" t="s">
        <v>116</v>
      </c>
      <c r="C1806" s="90">
        <v>4.7550000000000002E-2</v>
      </c>
      <c r="D1806" s="44" t="str">
        <f>IF(MONTH(A1806)=MONTH(A1807),"-",VLOOKUP(A1806,'F03 inputs'!$AQ$8:$AV$3003,5))</f>
        <v>-</v>
      </c>
      <c r="E1806" s="44" t="str">
        <f>IF(MONTH(A1806)=MONTH(A1807),"-",VLOOKUP(A1806,'F03 inputs'!$AQ$8:$AV$3003,6))</f>
        <v>-</v>
      </c>
      <c r="F1806" s="32">
        <f>VLOOKUP(B1806,'F03 inputs'!$AW$9:$AZ$3003,3)</f>
        <v>3.551313698011026E-6</v>
      </c>
      <c r="G1806" s="32">
        <f>VLOOKUP(B1806,'F03 inputs'!$AW$9:$AZ$3003,4)</f>
        <v>1.0530730443553551E-5</v>
      </c>
      <c r="I1806" s="32">
        <f t="shared" si="168"/>
        <v>2.9044435069012522E-2</v>
      </c>
      <c r="J1806" s="32">
        <f t="shared" si="169"/>
        <v>7.659443506901252E-2</v>
      </c>
      <c r="K1806" s="88">
        <f t="shared" si="170"/>
        <v>7.8061111939897732E-2</v>
      </c>
      <c r="M1806" s="32">
        <f t="shared" si="171"/>
        <v>2.9776954111431768E-2</v>
      </c>
      <c r="N1806" s="32">
        <f t="shared" si="172"/>
        <v>7.732695411143177E-2</v>
      </c>
      <c r="O1806" s="43">
        <f t="shared" si="173"/>
        <v>7.8821818569469793E-2</v>
      </c>
      <c r="Q1806" s="78"/>
      <c r="R1806" s="75"/>
    </row>
    <row r="1807" spans="1:18" ht="12.6" customHeight="1">
      <c r="A1807" s="31">
        <v>41003</v>
      </c>
      <c r="B1807" s="64" t="s">
        <v>116</v>
      </c>
      <c r="C1807" s="90">
        <v>4.7649999999999998E-2</v>
      </c>
      <c r="D1807" s="44" t="str">
        <f>IF(MONTH(A1807)=MONTH(A1808),"-",VLOOKUP(A1807,'F03 inputs'!$AQ$8:$AV$3003,5))</f>
        <v>-</v>
      </c>
      <c r="E1807" s="44" t="str">
        <f>IF(MONTH(A1807)=MONTH(A1808),"-",VLOOKUP(A1807,'F03 inputs'!$AQ$8:$AV$3003,6))</f>
        <v>-</v>
      </c>
      <c r="F1807" s="32">
        <f>VLOOKUP(B1807,'F03 inputs'!$AW$9:$AZ$3003,3)</f>
        <v>3.551313698011026E-6</v>
      </c>
      <c r="G1807" s="32">
        <f>VLOOKUP(B1807,'F03 inputs'!$AW$9:$AZ$3003,4)</f>
        <v>1.0530730443553551E-5</v>
      </c>
      <c r="I1807" s="32">
        <f t="shared" si="168"/>
        <v>2.9047986382710531E-2</v>
      </c>
      <c r="J1807" s="32">
        <f t="shared" si="169"/>
        <v>7.6697986382710526E-2</v>
      </c>
      <c r="K1807" s="88">
        <f t="shared" si="170"/>
        <v>7.816863166150112E-2</v>
      </c>
      <c r="M1807" s="32">
        <f t="shared" si="171"/>
        <v>2.9787484841875322E-2</v>
      </c>
      <c r="N1807" s="32">
        <f t="shared" si="172"/>
        <v>7.743748484187532E-2</v>
      </c>
      <c r="O1807" s="43">
        <f t="shared" si="173"/>
        <v>7.893662585653427E-2</v>
      </c>
      <c r="Q1807" s="78"/>
      <c r="R1807" s="75"/>
    </row>
    <row r="1808" spans="1:18" ht="12.6" customHeight="1">
      <c r="A1808" s="31">
        <v>41004</v>
      </c>
      <c r="B1808" s="64" t="s">
        <v>116</v>
      </c>
      <c r="C1808" s="90">
        <v>4.7400000000000005E-2</v>
      </c>
      <c r="D1808" s="44" t="str">
        <f>IF(MONTH(A1808)=MONTH(A1809),"-",VLOOKUP(A1808,'F03 inputs'!$AQ$8:$AV$3003,5))</f>
        <v>-</v>
      </c>
      <c r="E1808" s="44" t="str">
        <f>IF(MONTH(A1808)=MONTH(A1809),"-",VLOOKUP(A1808,'F03 inputs'!$AQ$8:$AV$3003,6))</f>
        <v>-</v>
      </c>
      <c r="F1808" s="32">
        <f>VLOOKUP(B1808,'F03 inputs'!$AW$9:$AZ$3003,3)</f>
        <v>3.551313698011026E-6</v>
      </c>
      <c r="G1808" s="32">
        <f>VLOOKUP(B1808,'F03 inputs'!$AW$9:$AZ$3003,4)</f>
        <v>1.0530730443553551E-5</v>
      </c>
      <c r="I1808" s="32">
        <f t="shared" si="168"/>
        <v>2.9051537696408541E-2</v>
      </c>
      <c r="J1808" s="32">
        <f t="shared" si="169"/>
        <v>7.6451537696408542E-2</v>
      </c>
      <c r="K1808" s="88">
        <f t="shared" si="170"/>
        <v>7.7912747100444602E-2</v>
      </c>
      <c r="M1808" s="32">
        <f t="shared" si="171"/>
        <v>2.9798015572318877E-2</v>
      </c>
      <c r="N1808" s="32">
        <f t="shared" si="172"/>
        <v>7.7198015572318882E-2</v>
      </c>
      <c r="O1808" s="43">
        <f t="shared" si="173"/>
        <v>7.8687898974395099E-2</v>
      </c>
      <c r="Q1808" s="78"/>
      <c r="R1808" s="75"/>
    </row>
    <row r="1809" spans="1:18" ht="12.6" customHeight="1">
      <c r="A1809" s="31">
        <v>41009</v>
      </c>
      <c r="B1809" s="64" t="s">
        <v>116</v>
      </c>
      <c r="C1809" s="90">
        <v>4.6150000000000004E-2</v>
      </c>
      <c r="D1809" s="44" t="str">
        <f>IF(MONTH(A1809)=MONTH(A1810),"-",VLOOKUP(A1809,'F03 inputs'!$AQ$8:$AV$3003,5))</f>
        <v>-</v>
      </c>
      <c r="E1809" s="44" t="str">
        <f>IF(MONTH(A1809)=MONTH(A1810),"-",VLOOKUP(A1809,'F03 inputs'!$AQ$8:$AV$3003,6))</f>
        <v>-</v>
      </c>
      <c r="F1809" s="32">
        <f>VLOOKUP(B1809,'F03 inputs'!$AW$9:$AZ$3003,3)</f>
        <v>3.551313698011026E-6</v>
      </c>
      <c r="G1809" s="32">
        <f>VLOOKUP(B1809,'F03 inputs'!$AW$9:$AZ$3003,4)</f>
        <v>1.0530730443553551E-5</v>
      </c>
      <c r="I1809" s="32">
        <f t="shared" si="168"/>
        <v>2.905508901010655E-2</v>
      </c>
      <c r="J1809" s="32">
        <f t="shared" si="169"/>
        <v>7.5205089010106557E-2</v>
      </c>
      <c r="K1809" s="88">
        <f t="shared" si="170"/>
        <v>7.6619040363360869E-2</v>
      </c>
      <c r="M1809" s="32">
        <f t="shared" si="171"/>
        <v>2.9808546302762431E-2</v>
      </c>
      <c r="N1809" s="32">
        <f t="shared" si="172"/>
        <v>7.5958546302762442E-2</v>
      </c>
      <c r="O1809" s="43">
        <f t="shared" si="173"/>
        <v>7.7400971491869752E-2</v>
      </c>
      <c r="Q1809" s="78"/>
      <c r="R1809" s="75"/>
    </row>
    <row r="1810" spans="1:18" ht="12.6" customHeight="1">
      <c r="A1810" s="31">
        <v>41010</v>
      </c>
      <c r="B1810" s="64" t="s">
        <v>116</v>
      </c>
      <c r="C1810" s="90">
        <v>4.6349999999999995E-2</v>
      </c>
      <c r="D1810" s="44" t="str">
        <f>IF(MONTH(A1810)=MONTH(A1811),"-",VLOOKUP(A1810,'F03 inputs'!$AQ$8:$AV$3003,5))</f>
        <v>-</v>
      </c>
      <c r="E1810" s="44" t="str">
        <f>IF(MONTH(A1810)=MONTH(A1811),"-",VLOOKUP(A1810,'F03 inputs'!$AQ$8:$AV$3003,6))</f>
        <v>-</v>
      </c>
      <c r="F1810" s="32">
        <f>VLOOKUP(B1810,'F03 inputs'!$AW$9:$AZ$3003,3)</f>
        <v>3.551313698011026E-6</v>
      </c>
      <c r="G1810" s="32">
        <f>VLOOKUP(B1810,'F03 inputs'!$AW$9:$AZ$3003,4)</f>
        <v>1.0530730443553551E-5</v>
      </c>
      <c r="I1810" s="32">
        <f t="shared" si="168"/>
        <v>2.905864032380456E-2</v>
      </c>
      <c r="J1810" s="32">
        <f t="shared" si="169"/>
        <v>7.5408640323804552E-2</v>
      </c>
      <c r="K1810" s="88">
        <f t="shared" si="170"/>
        <v>7.6830256082675907E-2</v>
      </c>
      <c r="M1810" s="32">
        <f t="shared" si="171"/>
        <v>2.9819077033205986E-2</v>
      </c>
      <c r="N1810" s="32">
        <f t="shared" si="172"/>
        <v>7.6169077033205981E-2</v>
      </c>
      <c r="O1810" s="43">
        <f t="shared" si="173"/>
        <v>7.7619509107228923E-2</v>
      </c>
      <c r="Q1810" s="78"/>
      <c r="R1810" s="75"/>
    </row>
    <row r="1811" spans="1:18" ht="12.6" customHeight="1">
      <c r="A1811" s="31">
        <v>41011</v>
      </c>
      <c r="B1811" s="64" t="s">
        <v>116</v>
      </c>
      <c r="C1811" s="90">
        <v>4.6550000000000001E-2</v>
      </c>
      <c r="D1811" s="44" t="str">
        <f>IF(MONTH(A1811)=MONTH(A1812),"-",VLOOKUP(A1811,'F03 inputs'!$AQ$8:$AV$3003,5))</f>
        <v>-</v>
      </c>
      <c r="E1811" s="44" t="str">
        <f>IF(MONTH(A1811)=MONTH(A1812),"-",VLOOKUP(A1811,'F03 inputs'!$AQ$8:$AV$3003,6))</f>
        <v>-</v>
      </c>
      <c r="F1811" s="32">
        <f>VLOOKUP(B1811,'F03 inputs'!$AW$9:$AZ$3003,3)</f>
        <v>3.551313698011026E-6</v>
      </c>
      <c r="G1811" s="32">
        <f>VLOOKUP(B1811,'F03 inputs'!$AW$9:$AZ$3003,4)</f>
        <v>1.0530730443553551E-5</v>
      </c>
      <c r="I1811" s="32">
        <f t="shared" si="168"/>
        <v>2.9062191637502569E-2</v>
      </c>
      <c r="J1811" s="32">
        <f t="shared" si="169"/>
        <v>7.5612191637502574E-2</v>
      </c>
      <c r="K1811" s="88">
        <f t="shared" si="170"/>
        <v>7.7041492518559407E-2</v>
      </c>
      <c r="M1811" s="32">
        <f t="shared" si="171"/>
        <v>2.982960776364954E-2</v>
      </c>
      <c r="N1811" s="32">
        <f t="shared" si="172"/>
        <v>7.6379607763649549E-2</v>
      </c>
      <c r="O1811" s="43">
        <f t="shared" si="173"/>
        <v>7.7838068884181544E-2</v>
      </c>
      <c r="Q1811" s="78"/>
      <c r="R1811" s="75"/>
    </row>
    <row r="1812" spans="1:18" ht="12.6" customHeight="1">
      <c r="A1812" s="31">
        <v>41012</v>
      </c>
      <c r="B1812" s="64" t="s">
        <v>116</v>
      </c>
      <c r="C1812" s="90">
        <v>4.5899999999999996E-2</v>
      </c>
      <c r="D1812" s="44" t="str">
        <f>IF(MONTH(A1812)=MONTH(A1813),"-",VLOOKUP(A1812,'F03 inputs'!$AQ$8:$AV$3003,5))</f>
        <v>-</v>
      </c>
      <c r="E1812" s="44" t="str">
        <f>IF(MONTH(A1812)=MONTH(A1813),"-",VLOOKUP(A1812,'F03 inputs'!$AQ$8:$AV$3003,6))</f>
        <v>-</v>
      </c>
      <c r="F1812" s="32">
        <f>VLOOKUP(B1812,'F03 inputs'!$AW$9:$AZ$3003,3)</f>
        <v>3.551313698011026E-6</v>
      </c>
      <c r="G1812" s="32">
        <f>VLOOKUP(B1812,'F03 inputs'!$AW$9:$AZ$3003,4)</f>
        <v>1.0530730443553551E-5</v>
      </c>
      <c r="I1812" s="32">
        <f t="shared" si="168"/>
        <v>2.9065742951200579E-2</v>
      </c>
      <c r="J1812" s="32">
        <f t="shared" si="169"/>
        <v>7.4965742951200579E-2</v>
      </c>
      <c r="K1812" s="88">
        <f t="shared" si="170"/>
        <v>7.6370708605257187E-2</v>
      </c>
      <c r="M1812" s="32">
        <f t="shared" si="171"/>
        <v>2.9840138494093095E-2</v>
      </c>
      <c r="N1812" s="32">
        <f t="shared" si="172"/>
        <v>7.5740138494093084E-2</v>
      </c>
      <c r="O1812" s="43">
        <f t="shared" si="173"/>
        <v>7.717428063886933E-2</v>
      </c>
      <c r="Q1812" s="78"/>
      <c r="R1812" s="75"/>
    </row>
    <row r="1813" spans="1:18" ht="12.6" customHeight="1">
      <c r="A1813" s="31">
        <v>41015</v>
      </c>
      <c r="B1813" s="64" t="s">
        <v>116</v>
      </c>
      <c r="C1813" s="90">
        <v>4.5850000000000002E-2</v>
      </c>
      <c r="D1813" s="44" t="str">
        <f>IF(MONTH(A1813)=MONTH(A1814),"-",VLOOKUP(A1813,'F03 inputs'!$AQ$8:$AV$3003,5))</f>
        <v>-</v>
      </c>
      <c r="E1813" s="44" t="str">
        <f>IF(MONTH(A1813)=MONTH(A1814),"-",VLOOKUP(A1813,'F03 inputs'!$AQ$8:$AV$3003,6))</f>
        <v>-</v>
      </c>
      <c r="F1813" s="32">
        <f>VLOOKUP(B1813,'F03 inputs'!$AW$9:$AZ$3003,3)</f>
        <v>3.551313698011026E-6</v>
      </c>
      <c r="G1813" s="32">
        <f>VLOOKUP(B1813,'F03 inputs'!$AW$9:$AZ$3003,4)</f>
        <v>1.0530730443553551E-5</v>
      </c>
      <c r="I1813" s="32">
        <f t="shared" si="168"/>
        <v>2.9069294264898588E-2</v>
      </c>
      <c r="J1813" s="32">
        <f t="shared" si="169"/>
        <v>7.4919294264898587E-2</v>
      </c>
      <c r="K1813" s="88">
        <f t="shared" si="170"/>
        <v>7.6322519428186242E-2</v>
      </c>
      <c r="M1813" s="32">
        <f t="shared" si="171"/>
        <v>2.985066922453665E-2</v>
      </c>
      <c r="N1813" s="32">
        <f t="shared" si="172"/>
        <v>7.5700669224536651E-2</v>
      </c>
      <c r="O1813" s="43">
        <f t="shared" si="173"/>
        <v>7.7133317054797201E-2</v>
      </c>
      <c r="Q1813" s="78"/>
      <c r="R1813" s="75"/>
    </row>
    <row r="1814" spans="1:18" ht="12.6" customHeight="1">
      <c r="A1814" s="31">
        <v>41016</v>
      </c>
      <c r="B1814" s="64" t="s">
        <v>116</v>
      </c>
      <c r="C1814" s="90">
        <v>4.5749999999999999E-2</v>
      </c>
      <c r="D1814" s="44" t="str">
        <f>IF(MONTH(A1814)=MONTH(A1815),"-",VLOOKUP(A1814,'F03 inputs'!$AQ$8:$AV$3003,5))</f>
        <v>-</v>
      </c>
      <c r="E1814" s="44" t="str">
        <f>IF(MONTH(A1814)=MONTH(A1815),"-",VLOOKUP(A1814,'F03 inputs'!$AQ$8:$AV$3003,6))</f>
        <v>-</v>
      </c>
      <c r="F1814" s="32">
        <f>VLOOKUP(B1814,'F03 inputs'!$AW$9:$AZ$3003,3)</f>
        <v>3.551313698011026E-6</v>
      </c>
      <c r="G1814" s="32">
        <f>VLOOKUP(B1814,'F03 inputs'!$AW$9:$AZ$3003,4)</f>
        <v>1.0530730443553551E-5</v>
      </c>
      <c r="I1814" s="32">
        <f t="shared" si="168"/>
        <v>2.9072845578596598E-2</v>
      </c>
      <c r="J1814" s="32">
        <f t="shared" si="169"/>
        <v>7.48228455785966E-2</v>
      </c>
      <c r="K1814" s="88">
        <f t="shared" si="170"/>
        <v>7.6222460133716252E-2</v>
      </c>
      <c r="M1814" s="32">
        <f t="shared" si="171"/>
        <v>2.9861199954980204E-2</v>
      </c>
      <c r="N1814" s="32">
        <f t="shared" si="172"/>
        <v>7.5611199954980196E-2</v>
      </c>
      <c r="O1814" s="43">
        <f t="shared" si="173"/>
        <v>7.7040463344637988E-2</v>
      </c>
      <c r="Q1814" s="78"/>
      <c r="R1814" s="75"/>
    </row>
    <row r="1815" spans="1:18" ht="12.6" customHeight="1">
      <c r="A1815" s="31">
        <v>41017</v>
      </c>
      <c r="B1815" s="64" t="s">
        <v>116</v>
      </c>
      <c r="C1815" s="90">
        <v>4.6249999999999999E-2</v>
      </c>
      <c r="D1815" s="44" t="str">
        <f>IF(MONTH(A1815)=MONTH(A1816),"-",VLOOKUP(A1815,'F03 inputs'!$AQ$8:$AV$3003,5))</f>
        <v>-</v>
      </c>
      <c r="E1815" s="44" t="str">
        <f>IF(MONTH(A1815)=MONTH(A1816),"-",VLOOKUP(A1815,'F03 inputs'!$AQ$8:$AV$3003,6))</f>
        <v>-</v>
      </c>
      <c r="F1815" s="32">
        <f>VLOOKUP(B1815,'F03 inputs'!$AW$9:$AZ$3003,3)</f>
        <v>3.551313698011026E-6</v>
      </c>
      <c r="G1815" s="32">
        <f>VLOOKUP(B1815,'F03 inputs'!$AW$9:$AZ$3003,4)</f>
        <v>1.0530730443553551E-5</v>
      </c>
      <c r="I1815" s="32">
        <f t="shared" si="168"/>
        <v>2.9076396892294607E-2</v>
      </c>
      <c r="J1815" s="32">
        <f t="shared" si="169"/>
        <v>7.5326396892294603E-2</v>
      </c>
      <c r="K1815" s="88">
        <f t="shared" si="170"/>
        <v>7.6744913409488413E-2</v>
      </c>
      <c r="M1815" s="32">
        <f t="shared" si="171"/>
        <v>2.9871730685423759E-2</v>
      </c>
      <c r="N1815" s="32">
        <f t="shared" si="172"/>
        <v>7.6121730685423758E-2</v>
      </c>
      <c r="O1815" s="43">
        <f t="shared" si="173"/>
        <v>7.7570360156059781E-2</v>
      </c>
      <c r="Q1815" s="78"/>
      <c r="R1815" s="75"/>
    </row>
    <row r="1816" spans="1:18" ht="12.6" customHeight="1">
      <c r="A1816" s="31">
        <v>41018</v>
      </c>
      <c r="B1816" s="64" t="s">
        <v>116</v>
      </c>
      <c r="C1816" s="90">
        <v>4.5899999999999996E-2</v>
      </c>
      <c r="D1816" s="44" t="str">
        <f>IF(MONTH(A1816)=MONTH(A1817),"-",VLOOKUP(A1816,'F03 inputs'!$AQ$8:$AV$3003,5))</f>
        <v>-</v>
      </c>
      <c r="E1816" s="44" t="str">
        <f>IF(MONTH(A1816)=MONTH(A1817),"-",VLOOKUP(A1816,'F03 inputs'!$AQ$8:$AV$3003,6))</f>
        <v>-</v>
      </c>
      <c r="F1816" s="32">
        <f>VLOOKUP(B1816,'F03 inputs'!$AW$9:$AZ$3003,3)</f>
        <v>3.551313698011026E-6</v>
      </c>
      <c r="G1816" s="32">
        <f>VLOOKUP(B1816,'F03 inputs'!$AW$9:$AZ$3003,4)</f>
        <v>1.0530730443553551E-5</v>
      </c>
      <c r="I1816" s="32">
        <f t="shared" si="168"/>
        <v>2.9079948205992617E-2</v>
      </c>
      <c r="J1816" s="32">
        <f t="shared" si="169"/>
        <v>7.4979948205992616E-2</v>
      </c>
      <c r="K1816" s="88">
        <f t="shared" si="170"/>
        <v>7.6385446364236165E-2</v>
      </c>
      <c r="M1816" s="32">
        <f t="shared" si="171"/>
        <v>2.9882261415867313E-2</v>
      </c>
      <c r="N1816" s="32">
        <f t="shared" si="172"/>
        <v>7.5782261415867302E-2</v>
      </c>
      <c r="O1816" s="43">
        <f t="shared" si="173"/>
        <v>7.7217999202193077E-2</v>
      </c>
      <c r="Q1816" s="78"/>
      <c r="R1816" s="75"/>
    </row>
    <row r="1817" spans="1:18" ht="12.6" customHeight="1">
      <c r="A1817" s="31">
        <v>41019</v>
      </c>
      <c r="B1817" s="64" t="s">
        <v>116</v>
      </c>
      <c r="C1817" s="90">
        <v>4.5949999999999998E-2</v>
      </c>
      <c r="D1817" s="44" t="str">
        <f>IF(MONTH(A1817)=MONTH(A1818),"-",VLOOKUP(A1817,'F03 inputs'!$AQ$8:$AV$3003,5))</f>
        <v>-</v>
      </c>
      <c r="E1817" s="44" t="str">
        <f>IF(MONTH(A1817)=MONTH(A1818),"-",VLOOKUP(A1817,'F03 inputs'!$AQ$8:$AV$3003,6))</f>
        <v>-</v>
      </c>
      <c r="F1817" s="32">
        <f>VLOOKUP(B1817,'F03 inputs'!$AW$9:$AZ$3003,3)</f>
        <v>3.551313698011026E-6</v>
      </c>
      <c r="G1817" s="32">
        <f>VLOOKUP(B1817,'F03 inputs'!$AW$9:$AZ$3003,4)</f>
        <v>1.0530730443553551E-5</v>
      </c>
      <c r="I1817" s="32">
        <f t="shared" si="168"/>
        <v>2.9083499519690626E-2</v>
      </c>
      <c r="J1817" s="32">
        <f t="shared" si="169"/>
        <v>7.5033499519690627E-2</v>
      </c>
      <c r="K1817" s="88">
        <f t="shared" si="170"/>
        <v>7.6441006032233805E-2</v>
      </c>
      <c r="M1817" s="32">
        <f t="shared" si="171"/>
        <v>2.9892792146310868E-2</v>
      </c>
      <c r="N1817" s="32">
        <f t="shared" si="172"/>
        <v>7.5842792146310872E-2</v>
      </c>
      <c r="O1817" s="43">
        <f t="shared" si="173"/>
        <v>7.7280824426448014E-2</v>
      </c>
      <c r="Q1817" s="78"/>
      <c r="R1817" s="75"/>
    </row>
    <row r="1818" spans="1:18" ht="12.6" customHeight="1">
      <c r="A1818" s="31">
        <v>41022</v>
      </c>
      <c r="B1818" s="64" t="s">
        <v>116</v>
      </c>
      <c r="C1818" s="90">
        <v>4.5350000000000001E-2</v>
      </c>
      <c r="D1818" s="44" t="str">
        <f>IF(MONTH(A1818)=MONTH(A1819),"-",VLOOKUP(A1818,'F03 inputs'!$AQ$8:$AV$3003,5))</f>
        <v>-</v>
      </c>
      <c r="E1818" s="44" t="str">
        <f>IF(MONTH(A1818)=MONTH(A1819),"-",VLOOKUP(A1818,'F03 inputs'!$AQ$8:$AV$3003,6))</f>
        <v>-</v>
      </c>
      <c r="F1818" s="32">
        <f>VLOOKUP(B1818,'F03 inputs'!$AW$9:$AZ$3003,3)</f>
        <v>3.551313698011026E-6</v>
      </c>
      <c r="G1818" s="32">
        <f>VLOOKUP(B1818,'F03 inputs'!$AW$9:$AZ$3003,4)</f>
        <v>1.0530730443553551E-5</v>
      </c>
      <c r="I1818" s="32">
        <f t="shared" si="168"/>
        <v>2.9087050833388636E-2</v>
      </c>
      <c r="J1818" s="32">
        <f t="shared" si="169"/>
        <v>7.443705083338864E-2</v>
      </c>
      <c r="K1818" s="88">
        <f t="shared" si="170"/>
        <v>7.582226946758186E-2</v>
      </c>
      <c r="M1818" s="32">
        <f t="shared" si="171"/>
        <v>2.9903322876754422E-2</v>
      </c>
      <c r="N1818" s="32">
        <f t="shared" si="172"/>
        <v>7.525332287675443E-2</v>
      </c>
      <c r="O1818" s="43">
        <f t="shared" si="173"/>
        <v>7.666908852775256E-2</v>
      </c>
      <c r="Q1818" s="78"/>
      <c r="R1818" s="75"/>
    </row>
    <row r="1819" spans="1:18" ht="12.6" customHeight="1">
      <c r="A1819" s="31">
        <v>41023</v>
      </c>
      <c r="B1819" s="64" t="s">
        <v>116</v>
      </c>
      <c r="C1819" s="90">
        <v>4.4549999999999999E-2</v>
      </c>
      <c r="D1819" s="44" t="str">
        <f>IF(MONTH(A1819)=MONTH(A1820),"-",VLOOKUP(A1819,'F03 inputs'!$AQ$8:$AV$3003,5))</f>
        <v>-</v>
      </c>
      <c r="E1819" s="44" t="str">
        <f>IF(MONTH(A1819)=MONTH(A1820),"-",VLOOKUP(A1819,'F03 inputs'!$AQ$8:$AV$3003,6))</f>
        <v>-</v>
      </c>
      <c r="F1819" s="32">
        <f>VLOOKUP(B1819,'F03 inputs'!$AW$9:$AZ$3003,3)</f>
        <v>3.551313698011026E-6</v>
      </c>
      <c r="G1819" s="32">
        <f>VLOOKUP(B1819,'F03 inputs'!$AW$9:$AZ$3003,4)</f>
        <v>1.0530730443553551E-5</v>
      </c>
      <c r="I1819" s="32">
        <f t="shared" si="168"/>
        <v>2.9090602147086645E-2</v>
      </c>
      <c r="J1819" s="32">
        <f t="shared" si="169"/>
        <v>7.3640602147086648E-2</v>
      </c>
      <c r="K1819" s="88">
        <f t="shared" si="170"/>
        <v>7.4996336718232914E-2</v>
      </c>
      <c r="M1819" s="32">
        <f t="shared" si="171"/>
        <v>2.9913853607197977E-2</v>
      </c>
      <c r="N1819" s="32">
        <f t="shared" si="172"/>
        <v>7.4463853607197983E-2</v>
      </c>
      <c r="O1819" s="43">
        <f t="shared" si="173"/>
        <v>7.5850069980706536E-2</v>
      </c>
      <c r="Q1819" s="78"/>
      <c r="R1819" s="75"/>
    </row>
    <row r="1820" spans="1:18" ht="12.6" customHeight="1">
      <c r="A1820" s="31">
        <v>41025</v>
      </c>
      <c r="B1820" s="64" t="s">
        <v>116</v>
      </c>
      <c r="C1820" s="90">
        <v>4.5250000000000005E-2</v>
      </c>
      <c r="D1820" s="44" t="str">
        <f>IF(MONTH(A1820)=MONTH(A1821),"-",VLOOKUP(A1820,'F03 inputs'!$AQ$8:$AV$3003,5))</f>
        <v>-</v>
      </c>
      <c r="E1820" s="44" t="str">
        <f>IF(MONTH(A1820)=MONTH(A1821),"-",VLOOKUP(A1820,'F03 inputs'!$AQ$8:$AV$3003,6))</f>
        <v>-</v>
      </c>
      <c r="F1820" s="32">
        <f>VLOOKUP(B1820,'F03 inputs'!$AW$9:$AZ$3003,3)</f>
        <v>3.551313698011026E-6</v>
      </c>
      <c r="G1820" s="32">
        <f>VLOOKUP(B1820,'F03 inputs'!$AW$9:$AZ$3003,4)</f>
        <v>1.0530730443553551E-5</v>
      </c>
      <c r="I1820" s="32">
        <f t="shared" si="168"/>
        <v>2.9094153460784655E-2</v>
      </c>
      <c r="J1820" s="32">
        <f t="shared" si="169"/>
        <v>7.4344153460784657E-2</v>
      </c>
      <c r="K1820" s="88">
        <f t="shared" si="170"/>
        <v>7.5725916749234568E-2</v>
      </c>
      <c r="M1820" s="32">
        <f t="shared" si="171"/>
        <v>2.9924384337641531E-2</v>
      </c>
      <c r="N1820" s="32">
        <f t="shared" si="172"/>
        <v>7.5174384337641537E-2</v>
      </c>
      <c r="O1820" s="43">
        <f t="shared" si="173"/>
        <v>7.6587181352777201E-2</v>
      </c>
      <c r="Q1820" s="78"/>
      <c r="R1820" s="75"/>
    </row>
    <row r="1821" spans="1:18" ht="12.6" customHeight="1">
      <c r="A1821" s="31">
        <v>41026</v>
      </c>
      <c r="B1821" s="64" t="s">
        <v>116</v>
      </c>
      <c r="C1821" s="90">
        <v>4.4749999999999998E-2</v>
      </c>
      <c r="D1821" s="44" t="str">
        <f>IF(MONTH(A1821)=MONTH(A1822),"-",VLOOKUP(A1821,'F03 inputs'!$AQ$8:$AV$3003,5))</f>
        <v>-</v>
      </c>
      <c r="E1821" s="44" t="str">
        <f>IF(MONTH(A1821)=MONTH(A1822),"-",VLOOKUP(A1821,'F03 inputs'!$AQ$8:$AV$3003,6))</f>
        <v>-</v>
      </c>
      <c r="F1821" s="32">
        <f>VLOOKUP(B1821,'F03 inputs'!$AW$9:$AZ$3003,3)</f>
        <v>3.551313698011026E-6</v>
      </c>
      <c r="G1821" s="32">
        <f>VLOOKUP(B1821,'F03 inputs'!$AW$9:$AZ$3003,4)</f>
        <v>1.0530730443553551E-5</v>
      </c>
      <c r="I1821" s="32">
        <f t="shared" si="168"/>
        <v>2.9097704774482664E-2</v>
      </c>
      <c r="J1821" s="32">
        <f t="shared" si="169"/>
        <v>7.3847704774482659E-2</v>
      </c>
      <c r="K1821" s="88">
        <f t="shared" si="170"/>
        <v>7.5211075649597392E-2</v>
      </c>
      <c r="M1821" s="32">
        <f t="shared" si="171"/>
        <v>2.9934915068085086E-2</v>
      </c>
      <c r="N1821" s="32">
        <f t="shared" si="172"/>
        <v>7.4684915068085084E-2</v>
      </c>
      <c r="O1821" s="43">
        <f t="shared" si="173"/>
        <v>7.6079374202767003E-2</v>
      </c>
      <c r="Q1821" s="78"/>
      <c r="R1821" s="75"/>
    </row>
    <row r="1822" spans="1:18" ht="12.6" customHeight="1">
      <c r="A1822" s="31">
        <v>41029</v>
      </c>
      <c r="B1822" s="64" t="s">
        <v>116</v>
      </c>
      <c r="C1822" s="90">
        <v>4.4749999999999998E-2</v>
      </c>
      <c r="D1822" s="44">
        <f>IF(MONTH(A1822)=MONTH(A1823),"-",VLOOKUP(A1822,'F03 inputs'!$AQ$8:$AV$3003,5))</f>
        <v>2.9101256088180701E-2</v>
      </c>
      <c r="E1822" s="44">
        <f>IF(MONTH(A1822)=MONTH(A1823),"-",VLOOKUP(A1822,'F03 inputs'!$AQ$8:$AV$3003,6))</f>
        <v>2.9945445798528623E-2</v>
      </c>
      <c r="F1822" s="32">
        <f>VLOOKUP(B1822,'F03 inputs'!$AW$9:$AZ$3003,3)</f>
        <v>3.551313698011026E-6</v>
      </c>
      <c r="G1822" s="32">
        <f>VLOOKUP(B1822,'F03 inputs'!$AW$9:$AZ$3003,4)</f>
        <v>1.0530730443553551E-5</v>
      </c>
      <c r="I1822" s="32">
        <f t="shared" si="168"/>
        <v>2.9101256088180701E-2</v>
      </c>
      <c r="J1822" s="32">
        <f t="shared" si="169"/>
        <v>7.3851256088180703E-2</v>
      </c>
      <c r="K1822" s="88">
        <f t="shared" si="170"/>
        <v>7.5214758094631184E-2</v>
      </c>
      <c r="M1822" s="32">
        <f t="shared" si="171"/>
        <v>2.9945445798528623E-2</v>
      </c>
      <c r="N1822" s="32">
        <f t="shared" si="172"/>
        <v>7.4695445798528617E-2</v>
      </c>
      <c r="O1822" s="43">
        <f t="shared" si="173"/>
        <v>7.6090298204288809E-2</v>
      </c>
      <c r="Q1822" s="78"/>
      <c r="R1822" s="75"/>
    </row>
    <row r="1823" spans="1:18" ht="12.6" customHeight="1">
      <c r="A1823" s="31">
        <v>41030</v>
      </c>
      <c r="B1823" s="64" t="s">
        <v>117</v>
      </c>
      <c r="C1823" s="90">
        <v>4.3499999999999997E-2</v>
      </c>
      <c r="D1823" s="44" t="str">
        <f>IF(MONTH(A1823)=MONTH(A1824),"-",VLOOKUP(A1823,'F03 inputs'!$AQ$8:$AV$3003,5))</f>
        <v>-</v>
      </c>
      <c r="E1823" s="44" t="str">
        <f>IF(MONTH(A1823)=MONTH(A1824),"-",VLOOKUP(A1823,'F03 inputs'!$AQ$8:$AV$3003,6))</f>
        <v>-</v>
      </c>
      <c r="F1823" s="32">
        <f>VLOOKUP(B1823,'F03 inputs'!$AW$9:$AZ$3003,3)</f>
        <v>-4.2583367221130945E-6</v>
      </c>
      <c r="G1823" s="32">
        <f>VLOOKUP(B1823,'F03 inputs'!$AW$9:$AZ$3003,4)</f>
        <v>-7.5938424246338574E-6</v>
      </c>
      <c r="I1823" s="32">
        <f t="shared" si="168"/>
        <v>2.9096997751458589E-2</v>
      </c>
      <c r="J1823" s="32">
        <f t="shared" si="169"/>
        <v>7.2596997751458586E-2</v>
      </c>
      <c r="K1823" s="88">
        <f t="shared" si="170"/>
        <v>7.3914578772090067E-2</v>
      </c>
      <c r="M1823" s="32">
        <f t="shared" si="171"/>
        <v>2.9937851956103989E-2</v>
      </c>
      <c r="N1823" s="32">
        <f t="shared" si="172"/>
        <v>7.3437851956103986E-2</v>
      </c>
      <c r="O1823" s="43">
        <f t="shared" si="173"/>
        <v>7.4786131481085816E-2</v>
      </c>
      <c r="Q1823" s="78"/>
      <c r="R1823" s="75"/>
    </row>
    <row r="1824" spans="1:18" ht="12.6" customHeight="1">
      <c r="A1824" s="31">
        <v>41031</v>
      </c>
      <c r="B1824" s="64" t="s">
        <v>117</v>
      </c>
      <c r="C1824" s="90">
        <v>4.4150000000000002E-2</v>
      </c>
      <c r="D1824" s="44" t="str">
        <f>IF(MONTH(A1824)=MONTH(A1825),"-",VLOOKUP(A1824,'F03 inputs'!$AQ$8:$AV$3003,5))</f>
        <v>-</v>
      </c>
      <c r="E1824" s="44" t="str">
        <f>IF(MONTH(A1824)=MONTH(A1825),"-",VLOOKUP(A1824,'F03 inputs'!$AQ$8:$AV$3003,6))</f>
        <v>-</v>
      </c>
      <c r="F1824" s="32">
        <f>VLOOKUP(B1824,'F03 inputs'!$AW$9:$AZ$3003,3)</f>
        <v>-4.2583367221130945E-6</v>
      </c>
      <c r="G1824" s="32">
        <f>VLOOKUP(B1824,'F03 inputs'!$AW$9:$AZ$3003,4)</f>
        <v>-7.5938424246338574E-6</v>
      </c>
      <c r="I1824" s="32">
        <f t="shared" si="168"/>
        <v>2.9092739414736477E-2</v>
      </c>
      <c r="J1824" s="32">
        <f t="shared" si="169"/>
        <v>7.3242739414736482E-2</v>
      </c>
      <c r="K1824" s="88">
        <f t="shared" si="170"/>
        <v>7.4583864133980438E-2</v>
      </c>
      <c r="M1824" s="32">
        <f t="shared" si="171"/>
        <v>2.9930258113679355E-2</v>
      </c>
      <c r="N1824" s="32">
        <f t="shared" si="172"/>
        <v>7.4080258113679354E-2</v>
      </c>
      <c r="O1824" s="43">
        <f t="shared" si="173"/>
        <v>7.5452229274226568E-2</v>
      </c>
      <c r="Q1824" s="78"/>
      <c r="R1824" s="75"/>
    </row>
    <row r="1825" spans="1:18" ht="12.6" customHeight="1">
      <c r="A1825" s="31">
        <v>41032</v>
      </c>
      <c r="B1825" s="64" t="s">
        <v>117</v>
      </c>
      <c r="C1825" s="90">
        <v>4.3499999999999997E-2</v>
      </c>
      <c r="D1825" s="44" t="str">
        <f>IF(MONTH(A1825)=MONTH(A1826),"-",VLOOKUP(A1825,'F03 inputs'!$AQ$8:$AV$3003,5))</f>
        <v>-</v>
      </c>
      <c r="E1825" s="44" t="str">
        <f>IF(MONTH(A1825)=MONTH(A1826),"-",VLOOKUP(A1825,'F03 inputs'!$AQ$8:$AV$3003,6))</f>
        <v>-</v>
      </c>
      <c r="F1825" s="32">
        <f>VLOOKUP(B1825,'F03 inputs'!$AW$9:$AZ$3003,3)</f>
        <v>-4.2583367221130945E-6</v>
      </c>
      <c r="G1825" s="32">
        <f>VLOOKUP(B1825,'F03 inputs'!$AW$9:$AZ$3003,4)</f>
        <v>-7.5938424246338574E-6</v>
      </c>
      <c r="I1825" s="32">
        <f t="shared" si="168"/>
        <v>2.9088481078014365E-2</v>
      </c>
      <c r="J1825" s="32">
        <f t="shared" si="169"/>
        <v>7.2588481078014355E-2</v>
      </c>
      <c r="K1825" s="88">
        <f t="shared" si="170"/>
        <v>7.3905752974317673E-2</v>
      </c>
      <c r="M1825" s="32">
        <f t="shared" si="171"/>
        <v>2.9922664271254722E-2</v>
      </c>
      <c r="N1825" s="32">
        <f t="shared" si="172"/>
        <v>7.3422664271254712E-2</v>
      </c>
      <c r="O1825" s="43">
        <f t="shared" si="173"/>
        <v>7.4770386178427017E-2</v>
      </c>
      <c r="Q1825" s="78"/>
      <c r="R1825" s="75"/>
    </row>
    <row r="1826" spans="1:18" ht="12.6" customHeight="1">
      <c r="A1826" s="31">
        <v>41033</v>
      </c>
      <c r="B1826" s="64" t="s">
        <v>117</v>
      </c>
      <c r="C1826" s="90">
        <v>4.3250000000000004E-2</v>
      </c>
      <c r="D1826" s="44" t="str">
        <f>IF(MONTH(A1826)=MONTH(A1827),"-",VLOOKUP(A1826,'F03 inputs'!$AQ$8:$AV$3003,5))</f>
        <v>-</v>
      </c>
      <c r="E1826" s="44" t="str">
        <f>IF(MONTH(A1826)=MONTH(A1827),"-",VLOOKUP(A1826,'F03 inputs'!$AQ$8:$AV$3003,6))</f>
        <v>-</v>
      </c>
      <c r="F1826" s="32">
        <f>VLOOKUP(B1826,'F03 inputs'!$AW$9:$AZ$3003,3)</f>
        <v>-4.2583367221130945E-6</v>
      </c>
      <c r="G1826" s="32">
        <f>VLOOKUP(B1826,'F03 inputs'!$AW$9:$AZ$3003,4)</f>
        <v>-7.5938424246338574E-6</v>
      </c>
      <c r="I1826" s="32">
        <f t="shared" si="168"/>
        <v>2.9084222741292253E-2</v>
      </c>
      <c r="J1826" s="32">
        <f t="shared" si="169"/>
        <v>7.2334222741292253E-2</v>
      </c>
      <c r="K1826" s="88">
        <f t="shared" si="170"/>
        <v>7.3642282686188887E-2</v>
      </c>
      <c r="M1826" s="32">
        <f t="shared" si="171"/>
        <v>2.9915070428830088E-2</v>
      </c>
      <c r="N1826" s="32">
        <f t="shared" si="172"/>
        <v>7.3165070428830095E-2</v>
      </c>
      <c r="O1826" s="43">
        <f t="shared" si="173"/>
        <v>7.4503352311544147E-2</v>
      </c>
      <c r="Q1826" s="78"/>
      <c r="R1826" s="75"/>
    </row>
    <row r="1827" spans="1:18" ht="12.6" customHeight="1">
      <c r="A1827" s="31">
        <v>41036</v>
      </c>
      <c r="B1827" s="64" t="s">
        <v>117</v>
      </c>
      <c r="C1827" s="90">
        <v>4.1900000000000007E-2</v>
      </c>
      <c r="D1827" s="44" t="str">
        <f>IF(MONTH(A1827)=MONTH(A1828),"-",VLOOKUP(A1827,'F03 inputs'!$AQ$8:$AV$3003,5))</f>
        <v>-</v>
      </c>
      <c r="E1827" s="44" t="str">
        <f>IF(MONTH(A1827)=MONTH(A1828),"-",VLOOKUP(A1827,'F03 inputs'!$AQ$8:$AV$3003,6))</f>
        <v>-</v>
      </c>
      <c r="F1827" s="32">
        <f>VLOOKUP(B1827,'F03 inputs'!$AW$9:$AZ$3003,3)</f>
        <v>-4.2583367221130945E-6</v>
      </c>
      <c r="G1827" s="32">
        <f>VLOOKUP(B1827,'F03 inputs'!$AW$9:$AZ$3003,4)</f>
        <v>-7.5938424246338574E-6</v>
      </c>
      <c r="I1827" s="32">
        <f t="shared" si="168"/>
        <v>2.9079964404570141E-2</v>
      </c>
      <c r="J1827" s="32">
        <f t="shared" si="169"/>
        <v>7.0979964404570148E-2</v>
      </c>
      <c r="K1827" s="88">
        <f t="shared" si="170"/>
        <v>7.2239503241288805E-2</v>
      </c>
      <c r="M1827" s="32">
        <f t="shared" si="171"/>
        <v>2.9907476586405454E-2</v>
      </c>
      <c r="N1827" s="32">
        <f t="shared" si="172"/>
        <v>7.1807476586405461E-2</v>
      </c>
      <c r="O1827" s="43">
        <f t="shared" si="173"/>
        <v>7.3096555009832365E-2</v>
      </c>
      <c r="Q1827" s="78"/>
      <c r="R1827" s="75"/>
    </row>
    <row r="1828" spans="1:18" ht="12.6" customHeight="1">
      <c r="A1828" s="31">
        <v>41037</v>
      </c>
      <c r="B1828" s="64" t="s">
        <v>117</v>
      </c>
      <c r="C1828" s="90">
        <v>4.1950000000000001E-2</v>
      </c>
      <c r="D1828" s="44" t="str">
        <f>IF(MONTH(A1828)=MONTH(A1829),"-",VLOOKUP(A1828,'F03 inputs'!$AQ$8:$AV$3003,5))</f>
        <v>-</v>
      </c>
      <c r="E1828" s="44" t="str">
        <f>IF(MONTH(A1828)=MONTH(A1829),"-",VLOOKUP(A1828,'F03 inputs'!$AQ$8:$AV$3003,6))</f>
        <v>-</v>
      </c>
      <c r="F1828" s="32">
        <f>VLOOKUP(B1828,'F03 inputs'!$AW$9:$AZ$3003,3)</f>
        <v>-4.2583367221130945E-6</v>
      </c>
      <c r="G1828" s="32">
        <f>VLOOKUP(B1828,'F03 inputs'!$AW$9:$AZ$3003,4)</f>
        <v>-7.5938424246338574E-6</v>
      </c>
      <c r="I1828" s="32">
        <f t="shared" si="168"/>
        <v>2.9075706067848029E-2</v>
      </c>
      <c r="J1828" s="32">
        <f t="shared" si="169"/>
        <v>7.1025706067848027E-2</v>
      </c>
      <c r="K1828" s="88">
        <f t="shared" si="170"/>
        <v>7.2286868798457027E-2</v>
      </c>
      <c r="M1828" s="32">
        <f t="shared" si="171"/>
        <v>2.9899882743980821E-2</v>
      </c>
      <c r="N1828" s="32">
        <f t="shared" si="172"/>
        <v>7.1849882743980825E-2</v>
      </c>
      <c r="O1828" s="43">
        <f t="shared" si="173"/>
        <v>7.3140484156561714E-2</v>
      </c>
      <c r="Q1828" s="78"/>
      <c r="R1828" s="75"/>
    </row>
    <row r="1829" spans="1:18" ht="12.6" customHeight="1">
      <c r="A1829" s="31">
        <v>41038</v>
      </c>
      <c r="B1829" s="64" t="s">
        <v>117</v>
      </c>
      <c r="C1829" s="90">
        <v>4.1749999999999995E-2</v>
      </c>
      <c r="D1829" s="44" t="str">
        <f>IF(MONTH(A1829)=MONTH(A1830),"-",VLOOKUP(A1829,'F03 inputs'!$AQ$8:$AV$3003,5))</f>
        <v>-</v>
      </c>
      <c r="E1829" s="44" t="str">
        <f>IF(MONTH(A1829)=MONTH(A1830),"-",VLOOKUP(A1829,'F03 inputs'!$AQ$8:$AV$3003,6))</f>
        <v>-</v>
      </c>
      <c r="F1829" s="32">
        <f>VLOOKUP(B1829,'F03 inputs'!$AW$9:$AZ$3003,3)</f>
        <v>-4.2583367221130945E-6</v>
      </c>
      <c r="G1829" s="32">
        <f>VLOOKUP(B1829,'F03 inputs'!$AW$9:$AZ$3003,4)</f>
        <v>-7.5938424246338574E-6</v>
      </c>
      <c r="I1829" s="32">
        <f t="shared" si="168"/>
        <v>2.9071447731125917E-2</v>
      </c>
      <c r="J1829" s="32">
        <f t="shared" si="169"/>
        <v>7.0821447731125919E-2</v>
      </c>
      <c r="K1829" s="88">
        <f t="shared" si="170"/>
        <v>7.2075367095809195E-2</v>
      </c>
      <c r="M1829" s="32">
        <f t="shared" si="171"/>
        <v>2.9892288901556187E-2</v>
      </c>
      <c r="N1829" s="32">
        <f t="shared" si="172"/>
        <v>7.1642288901556189E-2</v>
      </c>
      <c r="O1829" s="43">
        <f t="shared" si="173"/>
        <v>7.292544329131978E-2</v>
      </c>
      <c r="Q1829" s="78"/>
      <c r="R1829" s="75"/>
    </row>
    <row r="1830" spans="1:18" ht="12.6" customHeight="1">
      <c r="A1830" s="31">
        <v>41039</v>
      </c>
      <c r="B1830" s="64" t="s">
        <v>117</v>
      </c>
      <c r="C1830" s="90">
        <v>4.1900000000000007E-2</v>
      </c>
      <c r="D1830" s="44" t="str">
        <f>IF(MONTH(A1830)=MONTH(A1831),"-",VLOOKUP(A1830,'F03 inputs'!$AQ$8:$AV$3003,5))</f>
        <v>-</v>
      </c>
      <c r="E1830" s="44" t="str">
        <f>IF(MONTH(A1830)=MONTH(A1831),"-",VLOOKUP(A1830,'F03 inputs'!$AQ$8:$AV$3003,6))</f>
        <v>-</v>
      </c>
      <c r="F1830" s="32">
        <f>VLOOKUP(B1830,'F03 inputs'!$AW$9:$AZ$3003,3)</f>
        <v>-4.2583367221130945E-6</v>
      </c>
      <c r="G1830" s="32">
        <f>VLOOKUP(B1830,'F03 inputs'!$AW$9:$AZ$3003,4)</f>
        <v>-7.5938424246338574E-6</v>
      </c>
      <c r="I1830" s="32">
        <f t="shared" si="168"/>
        <v>2.9067189394403805E-2</v>
      </c>
      <c r="J1830" s="32">
        <f t="shared" si="169"/>
        <v>7.0967189394403815E-2</v>
      </c>
      <c r="K1830" s="88">
        <f t="shared" si="170"/>
        <v>7.2226274887039033E-2</v>
      </c>
      <c r="M1830" s="32">
        <f t="shared" si="171"/>
        <v>2.9884695059131553E-2</v>
      </c>
      <c r="N1830" s="32">
        <f t="shared" si="172"/>
        <v>7.1784695059131556E-2</v>
      </c>
      <c r="O1830" s="43">
        <f t="shared" si="173"/>
        <v>7.3072955670314688E-2</v>
      </c>
      <c r="Q1830" s="78"/>
      <c r="R1830" s="75"/>
    </row>
    <row r="1831" spans="1:18" ht="12.6" customHeight="1">
      <c r="A1831" s="31">
        <v>41040</v>
      </c>
      <c r="B1831" s="64" t="s">
        <v>117</v>
      </c>
      <c r="C1831" s="90">
        <v>4.1349999999999998E-2</v>
      </c>
      <c r="D1831" s="44" t="str">
        <f>IF(MONTH(A1831)=MONTH(A1832),"-",VLOOKUP(A1831,'F03 inputs'!$AQ$8:$AV$3003,5))</f>
        <v>-</v>
      </c>
      <c r="E1831" s="44" t="str">
        <f>IF(MONTH(A1831)=MONTH(A1832),"-",VLOOKUP(A1831,'F03 inputs'!$AQ$8:$AV$3003,6))</f>
        <v>-</v>
      </c>
      <c r="F1831" s="32">
        <f>VLOOKUP(B1831,'F03 inputs'!$AW$9:$AZ$3003,3)</f>
        <v>-4.2583367221130945E-6</v>
      </c>
      <c r="G1831" s="32">
        <f>VLOOKUP(B1831,'F03 inputs'!$AW$9:$AZ$3003,4)</f>
        <v>-7.5938424246338574E-6</v>
      </c>
      <c r="I1831" s="32">
        <f t="shared" si="168"/>
        <v>2.9062931057681693E-2</v>
      </c>
      <c r="J1831" s="32">
        <f t="shared" si="169"/>
        <v>7.0412931057681691E-2</v>
      </c>
      <c r="K1831" s="88">
        <f t="shared" si="170"/>
        <v>7.1652426272715175E-2</v>
      </c>
      <c r="M1831" s="32">
        <f t="shared" si="171"/>
        <v>2.9877101216706919E-2</v>
      </c>
      <c r="N1831" s="32">
        <f t="shared" si="172"/>
        <v>7.1227101216706917E-2</v>
      </c>
      <c r="O1831" s="43">
        <f t="shared" si="173"/>
        <v>7.24954262036408E-2</v>
      </c>
      <c r="Q1831" s="78"/>
      <c r="R1831" s="75"/>
    </row>
    <row r="1832" spans="1:18" ht="12.6" customHeight="1">
      <c r="A1832" s="31">
        <v>41043</v>
      </c>
      <c r="B1832" s="64" t="s">
        <v>117</v>
      </c>
      <c r="C1832" s="90">
        <v>4.1250000000000002E-2</v>
      </c>
      <c r="D1832" s="44" t="str">
        <f>IF(MONTH(A1832)=MONTH(A1833),"-",VLOOKUP(A1832,'F03 inputs'!$AQ$8:$AV$3003,5))</f>
        <v>-</v>
      </c>
      <c r="E1832" s="44" t="str">
        <f>IF(MONTH(A1832)=MONTH(A1833),"-",VLOOKUP(A1832,'F03 inputs'!$AQ$8:$AV$3003,6))</f>
        <v>-</v>
      </c>
      <c r="F1832" s="32">
        <f>VLOOKUP(B1832,'F03 inputs'!$AW$9:$AZ$3003,3)</f>
        <v>-4.2583367221130945E-6</v>
      </c>
      <c r="G1832" s="32">
        <f>VLOOKUP(B1832,'F03 inputs'!$AW$9:$AZ$3003,4)</f>
        <v>-7.5938424246338574E-6</v>
      </c>
      <c r="I1832" s="32">
        <f t="shared" si="168"/>
        <v>2.9058672720959581E-2</v>
      </c>
      <c r="J1832" s="32">
        <f t="shared" si="169"/>
        <v>7.0308672720959586E-2</v>
      </c>
      <c r="K1832" s="88">
        <f t="shared" si="170"/>
        <v>7.1544500085905405E-2</v>
      </c>
      <c r="M1832" s="32">
        <f t="shared" si="171"/>
        <v>2.9869507374282286E-2</v>
      </c>
      <c r="N1832" s="32">
        <f t="shared" si="172"/>
        <v>7.1119507374282284E-2</v>
      </c>
      <c r="O1832" s="43">
        <f t="shared" si="173"/>
        <v>7.2384003456572144E-2</v>
      </c>
      <c r="Q1832" s="78"/>
      <c r="R1832" s="75"/>
    </row>
    <row r="1833" spans="1:18" ht="12.6" customHeight="1">
      <c r="A1833" s="31">
        <v>41044</v>
      </c>
      <c r="B1833" s="64" t="s">
        <v>117</v>
      </c>
      <c r="C1833" s="90">
        <v>4.0999999999999995E-2</v>
      </c>
      <c r="D1833" s="44" t="str">
        <f>IF(MONTH(A1833)=MONTH(A1834),"-",VLOOKUP(A1833,'F03 inputs'!$AQ$8:$AV$3003,5))</f>
        <v>-</v>
      </c>
      <c r="E1833" s="44" t="str">
        <f>IF(MONTH(A1833)=MONTH(A1834),"-",VLOOKUP(A1833,'F03 inputs'!$AQ$8:$AV$3003,6))</f>
        <v>-</v>
      </c>
      <c r="F1833" s="32">
        <f>VLOOKUP(B1833,'F03 inputs'!$AW$9:$AZ$3003,3)</f>
        <v>-4.2583367221130945E-6</v>
      </c>
      <c r="G1833" s="32">
        <f>VLOOKUP(B1833,'F03 inputs'!$AW$9:$AZ$3003,4)</f>
        <v>-7.5938424246338574E-6</v>
      </c>
      <c r="I1833" s="32">
        <f t="shared" si="168"/>
        <v>2.9054414384237469E-2</v>
      </c>
      <c r="J1833" s="32">
        <f t="shared" si="169"/>
        <v>7.0054414384237457E-2</v>
      </c>
      <c r="K1833" s="88">
        <f t="shared" si="170"/>
        <v>7.128131962791695E-2</v>
      </c>
      <c r="M1833" s="32">
        <f t="shared" si="171"/>
        <v>2.9861913531857652E-2</v>
      </c>
      <c r="N1833" s="32">
        <f t="shared" si="172"/>
        <v>7.086191353185764E-2</v>
      </c>
      <c r="O1833" s="43">
        <f t="shared" si="173"/>
        <v>7.2117266229206667E-2</v>
      </c>
      <c r="Q1833" s="78"/>
      <c r="R1833" s="75"/>
    </row>
    <row r="1834" spans="1:18" ht="12.6" customHeight="1">
      <c r="A1834" s="31">
        <v>41045</v>
      </c>
      <c r="B1834" s="64" t="s">
        <v>117</v>
      </c>
      <c r="C1834" s="90">
        <v>4.07E-2</v>
      </c>
      <c r="D1834" s="44" t="str">
        <f>IF(MONTH(A1834)=MONTH(A1835),"-",VLOOKUP(A1834,'F03 inputs'!$AQ$8:$AV$3003,5))</f>
        <v>-</v>
      </c>
      <c r="E1834" s="44" t="str">
        <f>IF(MONTH(A1834)=MONTH(A1835),"-",VLOOKUP(A1834,'F03 inputs'!$AQ$8:$AV$3003,6))</f>
        <v>-</v>
      </c>
      <c r="F1834" s="32">
        <f>VLOOKUP(B1834,'F03 inputs'!$AW$9:$AZ$3003,3)</f>
        <v>-4.2583367221130945E-6</v>
      </c>
      <c r="G1834" s="32">
        <f>VLOOKUP(B1834,'F03 inputs'!$AW$9:$AZ$3003,4)</f>
        <v>-7.5938424246338574E-6</v>
      </c>
      <c r="I1834" s="32">
        <f t="shared" si="168"/>
        <v>2.9050156047515357E-2</v>
      </c>
      <c r="J1834" s="32">
        <f t="shared" si="169"/>
        <v>6.975015604751536E-2</v>
      </c>
      <c r="K1834" s="88">
        <f t="shared" si="170"/>
        <v>7.0966427114678599E-2</v>
      </c>
      <c r="M1834" s="32">
        <f t="shared" si="171"/>
        <v>2.9854319689433018E-2</v>
      </c>
      <c r="N1834" s="32">
        <f t="shared" si="172"/>
        <v>7.0554319689433015E-2</v>
      </c>
      <c r="O1834" s="43">
        <f t="shared" si="173"/>
        <v>7.1798797696142946E-2</v>
      </c>
      <c r="Q1834" s="78"/>
      <c r="R1834" s="75"/>
    </row>
    <row r="1835" spans="1:18" ht="12.6" customHeight="1">
      <c r="A1835" s="31">
        <v>41046</v>
      </c>
      <c r="B1835" s="64" t="s">
        <v>117</v>
      </c>
      <c r="C1835" s="90">
        <v>4.0899999999999999E-2</v>
      </c>
      <c r="D1835" s="44" t="str">
        <f>IF(MONTH(A1835)=MONTH(A1836),"-",VLOOKUP(A1835,'F03 inputs'!$AQ$8:$AV$3003,5))</f>
        <v>-</v>
      </c>
      <c r="E1835" s="44" t="str">
        <f>IF(MONTH(A1835)=MONTH(A1836),"-",VLOOKUP(A1835,'F03 inputs'!$AQ$8:$AV$3003,6))</f>
        <v>-</v>
      </c>
      <c r="F1835" s="32">
        <f>VLOOKUP(B1835,'F03 inputs'!$AW$9:$AZ$3003,3)</f>
        <v>-4.2583367221130945E-6</v>
      </c>
      <c r="G1835" s="32">
        <f>VLOOKUP(B1835,'F03 inputs'!$AW$9:$AZ$3003,4)</f>
        <v>-7.5938424246338574E-6</v>
      </c>
      <c r="I1835" s="32">
        <f t="shared" si="168"/>
        <v>2.9045897710793245E-2</v>
      </c>
      <c r="J1835" s="32">
        <f t="shared" si="169"/>
        <v>6.9945897710793237E-2</v>
      </c>
      <c r="K1835" s="88">
        <f t="shared" si="170"/>
        <v>7.1169004862435603E-2</v>
      </c>
      <c r="M1835" s="32">
        <f t="shared" si="171"/>
        <v>2.9846725847008385E-2</v>
      </c>
      <c r="N1835" s="32">
        <f t="shared" si="172"/>
        <v>7.074672584700839E-2</v>
      </c>
      <c r="O1835" s="43">
        <f t="shared" si="173"/>
        <v>7.1998000651526395E-2</v>
      </c>
      <c r="Q1835" s="78"/>
      <c r="R1835" s="75"/>
    </row>
    <row r="1836" spans="1:18" ht="12.6" customHeight="1">
      <c r="A1836" s="31">
        <v>41047</v>
      </c>
      <c r="B1836" s="64" t="s">
        <v>117</v>
      </c>
      <c r="C1836" s="90">
        <v>3.9750000000000001E-2</v>
      </c>
      <c r="D1836" s="44" t="str">
        <f>IF(MONTH(A1836)=MONTH(A1837),"-",VLOOKUP(A1836,'F03 inputs'!$AQ$8:$AV$3003,5))</f>
        <v>-</v>
      </c>
      <c r="E1836" s="44" t="str">
        <f>IF(MONTH(A1836)=MONTH(A1837),"-",VLOOKUP(A1836,'F03 inputs'!$AQ$8:$AV$3003,6))</f>
        <v>-</v>
      </c>
      <c r="F1836" s="32">
        <f>VLOOKUP(B1836,'F03 inputs'!$AW$9:$AZ$3003,3)</f>
        <v>-4.2583367221130945E-6</v>
      </c>
      <c r="G1836" s="32">
        <f>VLOOKUP(B1836,'F03 inputs'!$AW$9:$AZ$3003,4)</f>
        <v>-7.5938424246338574E-6</v>
      </c>
      <c r="I1836" s="32">
        <f t="shared" si="168"/>
        <v>2.9041639374071133E-2</v>
      </c>
      <c r="J1836" s="32">
        <f t="shared" si="169"/>
        <v>6.8791639374071137E-2</v>
      </c>
      <c r="K1836" s="88">
        <f t="shared" si="170"/>
        <v>6.997471178601411E-2</v>
      </c>
      <c r="M1836" s="32">
        <f t="shared" si="171"/>
        <v>2.9839132004583751E-2</v>
      </c>
      <c r="N1836" s="32">
        <f t="shared" si="172"/>
        <v>6.9589132004583748E-2</v>
      </c>
      <c r="O1836" s="43">
        <f t="shared" si="173"/>
        <v>7.0799793827871715E-2</v>
      </c>
      <c r="Q1836" s="78"/>
      <c r="R1836" s="75"/>
    </row>
    <row r="1837" spans="1:18" ht="12.6" customHeight="1">
      <c r="A1837" s="31">
        <v>41050</v>
      </c>
      <c r="B1837" s="64" t="s">
        <v>117</v>
      </c>
      <c r="C1837" s="90">
        <v>4.0350000000000004E-2</v>
      </c>
      <c r="D1837" s="44" t="str">
        <f>IF(MONTH(A1837)=MONTH(A1838),"-",VLOOKUP(A1837,'F03 inputs'!$AQ$8:$AV$3003,5))</f>
        <v>-</v>
      </c>
      <c r="E1837" s="44" t="str">
        <f>IF(MONTH(A1837)=MONTH(A1838),"-",VLOOKUP(A1837,'F03 inputs'!$AQ$8:$AV$3003,6))</f>
        <v>-</v>
      </c>
      <c r="F1837" s="32">
        <f>VLOOKUP(B1837,'F03 inputs'!$AW$9:$AZ$3003,3)</f>
        <v>-4.2583367221130945E-6</v>
      </c>
      <c r="G1837" s="32">
        <f>VLOOKUP(B1837,'F03 inputs'!$AW$9:$AZ$3003,4)</f>
        <v>-7.5938424246338574E-6</v>
      </c>
      <c r="I1837" s="32">
        <f t="shared" si="168"/>
        <v>2.9037381037349021E-2</v>
      </c>
      <c r="J1837" s="32">
        <f t="shared" si="169"/>
        <v>6.9387381037349025E-2</v>
      </c>
      <c r="K1837" s="88">
        <f t="shared" si="170"/>
        <v>7.0591033199154607E-2</v>
      </c>
      <c r="M1837" s="32">
        <f t="shared" si="171"/>
        <v>2.9831538162159117E-2</v>
      </c>
      <c r="N1837" s="32">
        <f t="shared" si="172"/>
        <v>7.0181538162159121E-2</v>
      </c>
      <c r="O1837" s="43">
        <f t="shared" si="173"/>
        <v>7.1412900236860866E-2</v>
      </c>
      <c r="Q1837" s="78"/>
      <c r="R1837" s="75"/>
    </row>
    <row r="1838" spans="1:18" ht="12.6" customHeight="1">
      <c r="A1838" s="31">
        <v>41051</v>
      </c>
      <c r="B1838" s="64" t="s">
        <v>117</v>
      </c>
      <c r="C1838" s="90">
        <v>4.0999999999999995E-2</v>
      </c>
      <c r="D1838" s="44" t="str">
        <f>IF(MONTH(A1838)=MONTH(A1839),"-",VLOOKUP(A1838,'F03 inputs'!$AQ$8:$AV$3003,5))</f>
        <v>-</v>
      </c>
      <c r="E1838" s="44" t="str">
        <f>IF(MONTH(A1838)=MONTH(A1839),"-",VLOOKUP(A1838,'F03 inputs'!$AQ$8:$AV$3003,6))</f>
        <v>-</v>
      </c>
      <c r="F1838" s="32">
        <f>VLOOKUP(B1838,'F03 inputs'!$AW$9:$AZ$3003,3)</f>
        <v>-4.2583367221130945E-6</v>
      </c>
      <c r="G1838" s="32">
        <f>VLOOKUP(B1838,'F03 inputs'!$AW$9:$AZ$3003,4)</f>
        <v>-7.5938424246338574E-6</v>
      </c>
      <c r="I1838" s="32">
        <f t="shared" si="168"/>
        <v>2.9033122700626909E-2</v>
      </c>
      <c r="J1838" s="32">
        <f t="shared" si="169"/>
        <v>7.0033122700626907E-2</v>
      </c>
      <c r="K1838" s="88">
        <f t="shared" si="170"/>
        <v>7.1259282269427349E-2</v>
      </c>
      <c r="M1838" s="32">
        <f t="shared" si="171"/>
        <v>2.9823944319734483E-2</v>
      </c>
      <c r="N1838" s="32">
        <f t="shared" si="172"/>
        <v>7.0823944319734475E-2</v>
      </c>
      <c r="O1838" s="43">
        <f t="shared" si="173"/>
        <v>7.207795209198542E-2</v>
      </c>
      <c r="Q1838" s="78"/>
      <c r="R1838" s="75"/>
    </row>
    <row r="1839" spans="1:18" ht="12.6" customHeight="1">
      <c r="A1839" s="31">
        <v>41052</v>
      </c>
      <c r="B1839" s="64" t="s">
        <v>117</v>
      </c>
      <c r="C1839" s="90">
        <v>4.095E-2</v>
      </c>
      <c r="D1839" s="44" t="str">
        <f>IF(MONTH(A1839)=MONTH(A1840),"-",VLOOKUP(A1839,'F03 inputs'!$AQ$8:$AV$3003,5))</f>
        <v>-</v>
      </c>
      <c r="E1839" s="44" t="str">
        <f>IF(MONTH(A1839)=MONTH(A1840),"-",VLOOKUP(A1839,'F03 inputs'!$AQ$8:$AV$3003,6))</f>
        <v>-</v>
      </c>
      <c r="F1839" s="32">
        <f>VLOOKUP(B1839,'F03 inputs'!$AW$9:$AZ$3003,3)</f>
        <v>-4.2583367221130945E-6</v>
      </c>
      <c r="G1839" s="32">
        <f>VLOOKUP(B1839,'F03 inputs'!$AW$9:$AZ$3003,4)</f>
        <v>-7.5938424246338574E-6</v>
      </c>
      <c r="I1839" s="32">
        <f t="shared" si="168"/>
        <v>2.9028864363904797E-2</v>
      </c>
      <c r="J1839" s="32">
        <f t="shared" si="169"/>
        <v>6.9978864363904797E-2</v>
      </c>
      <c r="K1839" s="88">
        <f t="shared" si="170"/>
        <v>7.1203124728320244E-2</v>
      </c>
      <c r="M1839" s="32">
        <f t="shared" si="171"/>
        <v>2.981635047730985E-2</v>
      </c>
      <c r="N1839" s="32">
        <f t="shared" si="172"/>
        <v>7.076635047730985E-2</v>
      </c>
      <c r="O1839" s="43">
        <f t="shared" si="173"/>
        <v>7.2018319567278999E-2</v>
      </c>
      <c r="Q1839" s="78"/>
      <c r="R1839" s="75"/>
    </row>
    <row r="1840" spans="1:18" ht="12.6" customHeight="1">
      <c r="A1840" s="31">
        <v>41053</v>
      </c>
      <c r="B1840" s="64" t="s">
        <v>117</v>
      </c>
      <c r="C1840" s="90">
        <v>4.0800000000000003E-2</v>
      </c>
      <c r="D1840" s="44" t="str">
        <f>IF(MONTH(A1840)=MONTH(A1841),"-",VLOOKUP(A1840,'F03 inputs'!$AQ$8:$AV$3003,5))</f>
        <v>-</v>
      </c>
      <c r="E1840" s="44" t="str">
        <f>IF(MONTH(A1840)=MONTH(A1841),"-",VLOOKUP(A1840,'F03 inputs'!$AQ$8:$AV$3003,6))</f>
        <v>-</v>
      </c>
      <c r="F1840" s="32">
        <f>VLOOKUP(B1840,'F03 inputs'!$AW$9:$AZ$3003,3)</f>
        <v>-4.2583367221130945E-6</v>
      </c>
      <c r="G1840" s="32">
        <f>VLOOKUP(B1840,'F03 inputs'!$AW$9:$AZ$3003,4)</f>
        <v>-7.5938424246338574E-6</v>
      </c>
      <c r="I1840" s="32">
        <f t="shared" si="168"/>
        <v>2.9024606027182685E-2</v>
      </c>
      <c r="J1840" s="32">
        <f t="shared" si="169"/>
        <v>6.9824606027182684E-2</v>
      </c>
      <c r="K1840" s="88">
        <f t="shared" si="170"/>
        <v>7.1043474928895511E-2</v>
      </c>
      <c r="M1840" s="32">
        <f t="shared" si="171"/>
        <v>2.9808756634885216E-2</v>
      </c>
      <c r="N1840" s="32">
        <f t="shared" si="172"/>
        <v>7.0608756634885222E-2</v>
      </c>
      <c r="O1840" s="43">
        <f t="shared" si="173"/>
        <v>7.1855155763266509E-2</v>
      </c>
      <c r="Q1840" s="78"/>
      <c r="R1840" s="75"/>
    </row>
    <row r="1841" spans="1:18" ht="12.6" customHeight="1">
      <c r="A1841" s="31">
        <v>41054</v>
      </c>
      <c r="B1841" s="64" t="s">
        <v>117</v>
      </c>
      <c r="C1841" s="90">
        <v>4.1050000000000003E-2</v>
      </c>
      <c r="D1841" s="44" t="str">
        <f>IF(MONTH(A1841)=MONTH(A1842),"-",VLOOKUP(A1841,'F03 inputs'!$AQ$8:$AV$3003,5))</f>
        <v>-</v>
      </c>
      <c r="E1841" s="44" t="str">
        <f>IF(MONTH(A1841)=MONTH(A1842),"-",VLOOKUP(A1841,'F03 inputs'!$AQ$8:$AV$3003,6))</f>
        <v>-</v>
      </c>
      <c r="F1841" s="32">
        <f>VLOOKUP(B1841,'F03 inputs'!$AW$9:$AZ$3003,3)</f>
        <v>-4.2583367221130945E-6</v>
      </c>
      <c r="G1841" s="32">
        <f>VLOOKUP(B1841,'F03 inputs'!$AW$9:$AZ$3003,4)</f>
        <v>-7.5938424246338574E-6</v>
      </c>
      <c r="I1841" s="32">
        <f t="shared" si="168"/>
        <v>2.9020347690460573E-2</v>
      </c>
      <c r="J1841" s="32">
        <f t="shared" si="169"/>
        <v>7.0070347690460583E-2</v>
      </c>
      <c r="K1841" s="88">
        <f t="shared" si="170"/>
        <v>7.1297811096826313E-2</v>
      </c>
      <c r="M1841" s="32">
        <f t="shared" si="171"/>
        <v>2.9801162792460582E-2</v>
      </c>
      <c r="N1841" s="32">
        <f t="shared" si="172"/>
        <v>7.0851162792460592E-2</v>
      </c>
      <c r="O1841" s="43">
        <f t="shared" si="173"/>
        <v>7.2106134609721595E-2</v>
      </c>
      <c r="Q1841" s="78"/>
      <c r="R1841" s="75"/>
    </row>
    <row r="1842" spans="1:18" ht="12.6" customHeight="1">
      <c r="A1842" s="31">
        <v>41057</v>
      </c>
      <c r="B1842" s="64" t="s">
        <v>117</v>
      </c>
      <c r="C1842" s="90">
        <v>4.0999999999999995E-2</v>
      </c>
      <c r="D1842" s="44" t="str">
        <f>IF(MONTH(A1842)=MONTH(A1843),"-",VLOOKUP(A1842,'F03 inputs'!$AQ$8:$AV$3003,5))</f>
        <v>-</v>
      </c>
      <c r="E1842" s="44" t="str">
        <f>IF(MONTH(A1842)=MONTH(A1843),"-",VLOOKUP(A1842,'F03 inputs'!$AQ$8:$AV$3003,6))</f>
        <v>-</v>
      </c>
      <c r="F1842" s="32">
        <f>VLOOKUP(B1842,'F03 inputs'!$AW$9:$AZ$3003,3)</f>
        <v>-4.2583367221130945E-6</v>
      </c>
      <c r="G1842" s="32">
        <f>VLOOKUP(B1842,'F03 inputs'!$AW$9:$AZ$3003,4)</f>
        <v>-7.5938424246338574E-6</v>
      </c>
      <c r="I1842" s="32">
        <f t="shared" si="168"/>
        <v>2.9016089353738461E-2</v>
      </c>
      <c r="J1842" s="32">
        <f t="shared" si="169"/>
        <v>7.0016089353738459E-2</v>
      </c>
      <c r="K1842" s="88">
        <f t="shared" si="170"/>
        <v>7.1241652545836143E-2</v>
      </c>
      <c r="M1842" s="32">
        <f t="shared" si="171"/>
        <v>2.9793568950035949E-2</v>
      </c>
      <c r="N1842" s="32">
        <f t="shared" si="172"/>
        <v>7.079356895003594E-2</v>
      </c>
      <c r="O1842" s="43">
        <f t="shared" si="173"/>
        <v>7.2046501301207044E-2</v>
      </c>
      <c r="Q1842" s="78"/>
      <c r="R1842" s="75"/>
    </row>
    <row r="1843" spans="1:18" ht="12.6" customHeight="1">
      <c r="A1843" s="31">
        <v>41058</v>
      </c>
      <c r="B1843" s="64" t="s">
        <v>117</v>
      </c>
      <c r="C1843" s="90">
        <v>4.0650000000000006E-2</v>
      </c>
      <c r="D1843" s="44" t="str">
        <f>IF(MONTH(A1843)=MONTH(A1844),"-",VLOOKUP(A1843,'F03 inputs'!$AQ$8:$AV$3003,5))</f>
        <v>-</v>
      </c>
      <c r="E1843" s="44" t="str">
        <f>IF(MONTH(A1843)=MONTH(A1844),"-",VLOOKUP(A1843,'F03 inputs'!$AQ$8:$AV$3003,6))</f>
        <v>-</v>
      </c>
      <c r="F1843" s="32">
        <f>VLOOKUP(B1843,'F03 inputs'!$AW$9:$AZ$3003,3)</f>
        <v>-4.2583367221130945E-6</v>
      </c>
      <c r="G1843" s="32">
        <f>VLOOKUP(B1843,'F03 inputs'!$AW$9:$AZ$3003,4)</f>
        <v>-7.5938424246338574E-6</v>
      </c>
      <c r="I1843" s="32">
        <f t="shared" si="168"/>
        <v>2.9011831017016348E-2</v>
      </c>
      <c r="J1843" s="32">
        <f t="shared" si="169"/>
        <v>6.9661831017016354E-2</v>
      </c>
      <c r="K1843" s="88">
        <f t="shared" si="170"/>
        <v>7.0875023692177352E-2</v>
      </c>
      <c r="M1843" s="32">
        <f t="shared" si="171"/>
        <v>2.9785975107611315E-2</v>
      </c>
      <c r="N1843" s="32">
        <f t="shared" si="172"/>
        <v>7.0435975107611321E-2</v>
      </c>
      <c r="O1843" s="43">
        <f t="shared" si="173"/>
        <v>7.1676281754951443E-2</v>
      </c>
      <c r="Q1843" s="78"/>
      <c r="R1843" s="75"/>
    </row>
    <row r="1844" spans="1:18" ht="12.6" customHeight="1">
      <c r="A1844" s="31">
        <v>41059</v>
      </c>
      <c r="B1844" s="64" t="s">
        <v>117</v>
      </c>
      <c r="C1844" s="90">
        <v>3.9949999999999999E-2</v>
      </c>
      <c r="D1844" s="44" t="str">
        <f>IF(MONTH(A1844)=MONTH(A1845),"-",VLOOKUP(A1844,'F03 inputs'!$AQ$8:$AV$3003,5))</f>
        <v>-</v>
      </c>
      <c r="E1844" s="44" t="str">
        <f>IF(MONTH(A1844)=MONTH(A1845),"-",VLOOKUP(A1844,'F03 inputs'!$AQ$8:$AV$3003,6))</f>
        <v>-</v>
      </c>
      <c r="F1844" s="32">
        <f>VLOOKUP(B1844,'F03 inputs'!$AW$9:$AZ$3003,3)</f>
        <v>-4.2583367221130945E-6</v>
      </c>
      <c r="G1844" s="32">
        <f>VLOOKUP(B1844,'F03 inputs'!$AW$9:$AZ$3003,4)</f>
        <v>-7.5938424246338574E-6</v>
      </c>
      <c r="I1844" s="32">
        <f t="shared" si="168"/>
        <v>2.9007572680294236E-2</v>
      </c>
      <c r="J1844" s="32">
        <f t="shared" si="169"/>
        <v>6.8957572680294232E-2</v>
      </c>
      <c r="K1844" s="88">
        <f t="shared" si="170"/>
        <v>7.0146359387784019E-2</v>
      </c>
      <c r="M1844" s="32">
        <f t="shared" si="171"/>
        <v>2.9778381265186681E-2</v>
      </c>
      <c r="N1844" s="32">
        <f t="shared" si="172"/>
        <v>6.9728381265186684E-2</v>
      </c>
      <c r="O1844" s="43">
        <f t="shared" si="173"/>
        <v>7.094389305365234E-2</v>
      </c>
      <c r="Q1844" s="78"/>
      <c r="R1844" s="75"/>
    </row>
    <row r="1845" spans="1:18" ht="12.6" customHeight="1">
      <c r="A1845" s="31">
        <v>41060</v>
      </c>
      <c r="B1845" s="64" t="s">
        <v>117</v>
      </c>
      <c r="C1845" s="90">
        <v>3.875E-2</v>
      </c>
      <c r="D1845" s="44">
        <f>IF(MONTH(A1845)=MONTH(A1846),"-",VLOOKUP(A1845,'F03 inputs'!$AQ$8:$AV$3003,5))</f>
        <v>2.90033143435721E-2</v>
      </c>
      <c r="E1845" s="44">
        <f>IF(MONTH(A1845)=MONTH(A1846),"-",VLOOKUP(A1845,'F03 inputs'!$AQ$8:$AV$3003,6))</f>
        <v>2.9770787422762044E-2</v>
      </c>
      <c r="F1845" s="32">
        <f>VLOOKUP(B1845,'F03 inputs'!$AW$9:$AZ$3003,3)</f>
        <v>-4.2583367221130945E-6</v>
      </c>
      <c r="G1845" s="32">
        <f>VLOOKUP(B1845,'F03 inputs'!$AW$9:$AZ$3003,4)</f>
        <v>-7.5938424246338574E-6</v>
      </c>
      <c r="I1845" s="32">
        <f t="shared" si="168"/>
        <v>2.90033143435721E-2</v>
      </c>
      <c r="J1845" s="32">
        <f t="shared" si="169"/>
        <v>6.7753314343572096E-2</v>
      </c>
      <c r="K1845" s="88">
        <f t="shared" si="170"/>
        <v>6.8900942244706886E-2</v>
      </c>
      <c r="M1845" s="32">
        <f t="shared" si="171"/>
        <v>2.9770787422762044E-2</v>
      </c>
      <c r="N1845" s="32">
        <f t="shared" si="172"/>
        <v>6.8520787422762047E-2</v>
      </c>
      <c r="O1845" s="43">
        <f t="shared" si="173"/>
        <v>6.9694562000020888E-2</v>
      </c>
      <c r="Q1845" s="78"/>
      <c r="R1845" s="75"/>
    </row>
    <row r="1846" spans="1:18" ht="12.6" customHeight="1">
      <c r="A1846" s="31">
        <v>41061</v>
      </c>
      <c r="B1846" s="64" t="s">
        <v>118</v>
      </c>
      <c r="C1846" s="90">
        <v>3.8249999999999999E-2</v>
      </c>
      <c r="D1846" s="44" t="str">
        <f>IF(MONTH(A1846)=MONTH(A1847),"-",VLOOKUP(A1846,'F03 inputs'!$AQ$8:$AV$3003,5))</f>
        <v>-</v>
      </c>
      <c r="E1846" s="44" t="str">
        <f>IF(MONTH(A1846)=MONTH(A1847),"-",VLOOKUP(A1846,'F03 inputs'!$AQ$8:$AV$3003,6))</f>
        <v>-</v>
      </c>
      <c r="F1846" s="32">
        <f>VLOOKUP(B1846,'F03 inputs'!$AW$9:$AZ$3003,3)</f>
        <v>1.2779917998601478E-4</v>
      </c>
      <c r="G1846" s="32">
        <f>VLOOKUP(B1846,'F03 inputs'!$AW$9:$AZ$3003,4)</f>
        <v>1.3908719497513714E-4</v>
      </c>
      <c r="I1846" s="32">
        <f t="shared" si="168"/>
        <v>2.9131113523558114E-2</v>
      </c>
      <c r="J1846" s="32">
        <f t="shared" si="169"/>
        <v>6.7381113523558106E-2</v>
      </c>
      <c r="K1846" s="88">
        <f t="shared" si="170"/>
        <v>6.8516167138476858E-2</v>
      </c>
      <c r="M1846" s="32">
        <f t="shared" si="171"/>
        <v>2.990987461773718E-2</v>
      </c>
      <c r="N1846" s="32">
        <f t="shared" si="172"/>
        <v>6.8159874617737176E-2</v>
      </c>
      <c r="O1846" s="43">
        <f t="shared" si="173"/>
        <v>6.9321316744713313E-2</v>
      </c>
      <c r="Q1846" s="78"/>
      <c r="R1846" s="75"/>
    </row>
    <row r="1847" spans="1:18" ht="12.6" customHeight="1">
      <c r="A1847" s="31">
        <v>41064</v>
      </c>
      <c r="B1847" s="64" t="s">
        <v>118</v>
      </c>
      <c r="C1847" s="90">
        <v>3.7699999999999997E-2</v>
      </c>
      <c r="D1847" s="44" t="str">
        <f>IF(MONTH(A1847)=MONTH(A1848),"-",VLOOKUP(A1847,'F03 inputs'!$AQ$8:$AV$3003,5))</f>
        <v>-</v>
      </c>
      <c r="E1847" s="44" t="str">
        <f>IF(MONTH(A1847)=MONTH(A1848),"-",VLOOKUP(A1847,'F03 inputs'!$AQ$8:$AV$3003,6))</f>
        <v>-</v>
      </c>
      <c r="F1847" s="32">
        <f>VLOOKUP(B1847,'F03 inputs'!$AW$9:$AZ$3003,3)</f>
        <v>1.2779917998601478E-4</v>
      </c>
      <c r="G1847" s="32">
        <f>VLOOKUP(B1847,'F03 inputs'!$AW$9:$AZ$3003,4)</f>
        <v>1.3908719497513714E-4</v>
      </c>
      <c r="I1847" s="32">
        <f t="shared" si="168"/>
        <v>2.9258912703544127E-2</v>
      </c>
      <c r="J1847" s="32">
        <f t="shared" si="169"/>
        <v>6.6958912703544121E-2</v>
      </c>
      <c r="K1847" s="88">
        <f t="shared" si="170"/>
        <v>6.8079786701154221E-2</v>
      </c>
      <c r="M1847" s="32">
        <f t="shared" si="171"/>
        <v>3.0048961812712317E-2</v>
      </c>
      <c r="N1847" s="32">
        <f t="shared" si="172"/>
        <v>6.7748961812712311E-2</v>
      </c>
      <c r="O1847" s="43">
        <f t="shared" si="173"/>
        <v>6.8896442269387626E-2</v>
      </c>
      <c r="Q1847" s="78"/>
      <c r="R1847" s="75"/>
    </row>
    <row r="1848" spans="1:18" ht="12.6" customHeight="1">
      <c r="A1848" s="31">
        <v>41065</v>
      </c>
      <c r="B1848" s="64" t="s">
        <v>118</v>
      </c>
      <c r="C1848" s="90">
        <v>3.9100000000000003E-2</v>
      </c>
      <c r="D1848" s="44" t="str">
        <f>IF(MONTH(A1848)=MONTH(A1849),"-",VLOOKUP(A1848,'F03 inputs'!$AQ$8:$AV$3003,5))</f>
        <v>-</v>
      </c>
      <c r="E1848" s="44" t="str">
        <f>IF(MONTH(A1848)=MONTH(A1849),"-",VLOOKUP(A1848,'F03 inputs'!$AQ$8:$AV$3003,6))</f>
        <v>-</v>
      </c>
      <c r="F1848" s="32">
        <f>VLOOKUP(B1848,'F03 inputs'!$AW$9:$AZ$3003,3)</f>
        <v>1.2779917998601478E-4</v>
      </c>
      <c r="G1848" s="32">
        <f>VLOOKUP(B1848,'F03 inputs'!$AW$9:$AZ$3003,4)</f>
        <v>1.3908719497513714E-4</v>
      </c>
      <c r="I1848" s="32">
        <f t="shared" si="168"/>
        <v>2.9386711883530141E-2</v>
      </c>
      <c r="J1848" s="32">
        <f t="shared" si="169"/>
        <v>6.8486711883530144E-2</v>
      </c>
      <c r="K1848" s="88">
        <f t="shared" si="170"/>
        <v>6.9659319309684387E-2</v>
      </c>
      <c r="M1848" s="32">
        <f t="shared" si="171"/>
        <v>3.0188049007687453E-2</v>
      </c>
      <c r="N1848" s="32">
        <f t="shared" si="172"/>
        <v>6.9288049007687452E-2</v>
      </c>
      <c r="O1848" s="43">
        <f t="shared" si="173"/>
        <v>7.0488257441510438E-2</v>
      </c>
      <c r="Q1848" s="78"/>
      <c r="R1848" s="75"/>
    </row>
    <row r="1849" spans="1:18" ht="12.6" customHeight="1">
      <c r="A1849" s="31">
        <v>41066</v>
      </c>
      <c r="B1849" s="64" t="s">
        <v>118</v>
      </c>
      <c r="C1849" s="90">
        <v>3.9599999999999996E-2</v>
      </c>
      <c r="D1849" s="44" t="str">
        <f>IF(MONTH(A1849)=MONTH(A1850),"-",VLOOKUP(A1849,'F03 inputs'!$AQ$8:$AV$3003,5))</f>
        <v>-</v>
      </c>
      <c r="E1849" s="44" t="str">
        <f>IF(MONTH(A1849)=MONTH(A1850),"-",VLOOKUP(A1849,'F03 inputs'!$AQ$8:$AV$3003,6))</f>
        <v>-</v>
      </c>
      <c r="F1849" s="32">
        <f>VLOOKUP(B1849,'F03 inputs'!$AW$9:$AZ$3003,3)</f>
        <v>1.2779917998601478E-4</v>
      </c>
      <c r="G1849" s="32">
        <f>VLOOKUP(B1849,'F03 inputs'!$AW$9:$AZ$3003,4)</f>
        <v>1.3908719497513714E-4</v>
      </c>
      <c r="I1849" s="32">
        <f t="shared" si="168"/>
        <v>2.9514511063516154E-2</v>
      </c>
      <c r="J1849" s="32">
        <f t="shared" si="169"/>
        <v>6.9114511063516154E-2</v>
      </c>
      <c r="K1849" s="88">
        <f t="shared" si="170"/>
        <v>7.030871497340363E-2</v>
      </c>
      <c r="M1849" s="32">
        <f t="shared" si="171"/>
        <v>3.0327136202662589E-2</v>
      </c>
      <c r="N1849" s="32">
        <f t="shared" si="172"/>
        <v>6.9927136202662582E-2</v>
      </c>
      <c r="O1849" s="43">
        <f t="shared" si="173"/>
        <v>7.114958729703913E-2</v>
      </c>
      <c r="Q1849" s="78"/>
      <c r="R1849" s="75"/>
    </row>
    <row r="1850" spans="1:18" ht="12.6" customHeight="1">
      <c r="A1850" s="31">
        <v>41067</v>
      </c>
      <c r="B1850" s="64" t="s">
        <v>118</v>
      </c>
      <c r="C1850" s="90">
        <v>4.0350000000000004E-2</v>
      </c>
      <c r="D1850" s="44" t="str">
        <f>IF(MONTH(A1850)=MONTH(A1851),"-",VLOOKUP(A1850,'F03 inputs'!$AQ$8:$AV$3003,5))</f>
        <v>-</v>
      </c>
      <c r="E1850" s="44" t="str">
        <f>IF(MONTH(A1850)=MONTH(A1851),"-",VLOOKUP(A1850,'F03 inputs'!$AQ$8:$AV$3003,6))</f>
        <v>-</v>
      </c>
      <c r="F1850" s="32">
        <f>VLOOKUP(B1850,'F03 inputs'!$AW$9:$AZ$3003,3)</f>
        <v>1.2779917998601478E-4</v>
      </c>
      <c r="G1850" s="32">
        <f>VLOOKUP(B1850,'F03 inputs'!$AW$9:$AZ$3003,4)</f>
        <v>1.3908719497513714E-4</v>
      </c>
      <c r="I1850" s="32">
        <f t="shared" si="168"/>
        <v>2.9642310243502168E-2</v>
      </c>
      <c r="J1850" s="32">
        <f t="shared" si="169"/>
        <v>6.9992310243502165E-2</v>
      </c>
      <c r="K1850" s="88">
        <f t="shared" si="170"/>
        <v>7.1217041116807822E-2</v>
      </c>
      <c r="M1850" s="32">
        <f t="shared" si="171"/>
        <v>3.0466223397637725E-2</v>
      </c>
      <c r="N1850" s="32">
        <f t="shared" si="172"/>
        <v>7.0816223397637726E-2</v>
      </c>
      <c r="O1850" s="43">
        <f t="shared" si="173"/>
        <v>7.2069957771713877E-2</v>
      </c>
      <c r="Q1850" s="78"/>
      <c r="R1850" s="75"/>
    </row>
    <row r="1851" spans="1:18" ht="12.6" customHeight="1">
      <c r="A1851" s="31">
        <v>41068</v>
      </c>
      <c r="B1851" s="64" t="s">
        <v>118</v>
      </c>
      <c r="C1851" s="90">
        <v>4.0050000000000002E-2</v>
      </c>
      <c r="D1851" s="44" t="str">
        <f>IF(MONTH(A1851)=MONTH(A1852),"-",VLOOKUP(A1851,'F03 inputs'!$AQ$8:$AV$3003,5))</f>
        <v>-</v>
      </c>
      <c r="E1851" s="44" t="str">
        <f>IF(MONTH(A1851)=MONTH(A1852),"-",VLOOKUP(A1851,'F03 inputs'!$AQ$8:$AV$3003,6))</f>
        <v>-</v>
      </c>
      <c r="F1851" s="32">
        <f>VLOOKUP(B1851,'F03 inputs'!$AW$9:$AZ$3003,3)</f>
        <v>1.2779917998601478E-4</v>
      </c>
      <c r="G1851" s="32">
        <f>VLOOKUP(B1851,'F03 inputs'!$AW$9:$AZ$3003,4)</f>
        <v>1.3908719497513714E-4</v>
      </c>
      <c r="I1851" s="32">
        <f t="shared" si="168"/>
        <v>2.9770109423488181E-2</v>
      </c>
      <c r="J1851" s="32">
        <f t="shared" si="169"/>
        <v>6.982010942348818E-2</v>
      </c>
      <c r="K1851" s="88">
        <f t="shared" si="170"/>
        <v>7.1038821343464953E-2</v>
      </c>
      <c r="M1851" s="32">
        <f t="shared" si="171"/>
        <v>3.0605310592612862E-2</v>
      </c>
      <c r="N1851" s="32">
        <f t="shared" si="172"/>
        <v>7.0655310592612861E-2</v>
      </c>
      <c r="O1851" s="43">
        <f t="shared" si="173"/>
        <v>7.1903353821347604E-2</v>
      </c>
      <c r="Q1851" s="78"/>
      <c r="R1851" s="75"/>
    </row>
    <row r="1852" spans="1:18" ht="12.6" customHeight="1">
      <c r="A1852" s="31">
        <v>41072</v>
      </c>
      <c r="B1852" s="64" t="s">
        <v>118</v>
      </c>
      <c r="C1852" s="90">
        <v>3.9449999999999999E-2</v>
      </c>
      <c r="D1852" s="44" t="str">
        <f>IF(MONTH(A1852)=MONTH(A1853),"-",VLOOKUP(A1852,'F03 inputs'!$AQ$8:$AV$3003,5))</f>
        <v>-</v>
      </c>
      <c r="E1852" s="44" t="str">
        <f>IF(MONTH(A1852)=MONTH(A1853),"-",VLOOKUP(A1852,'F03 inputs'!$AQ$8:$AV$3003,6))</f>
        <v>-</v>
      </c>
      <c r="F1852" s="32">
        <f>VLOOKUP(B1852,'F03 inputs'!$AW$9:$AZ$3003,3)</f>
        <v>1.2779917998601478E-4</v>
      </c>
      <c r="G1852" s="32">
        <f>VLOOKUP(B1852,'F03 inputs'!$AW$9:$AZ$3003,4)</f>
        <v>1.3908719497513714E-4</v>
      </c>
      <c r="I1852" s="32">
        <f t="shared" si="168"/>
        <v>2.9897908603474195E-2</v>
      </c>
      <c r="J1852" s="32">
        <f t="shared" si="169"/>
        <v>6.9347908603474201E-2</v>
      </c>
      <c r="K1852" s="88">
        <f t="shared" si="170"/>
        <v>7.0550191710393229E-2</v>
      </c>
      <c r="M1852" s="32">
        <f t="shared" si="171"/>
        <v>3.0744397787587998E-2</v>
      </c>
      <c r="N1852" s="32">
        <f t="shared" si="172"/>
        <v>7.0194397787588E-2</v>
      </c>
      <c r="O1852" s="43">
        <f t="shared" si="173"/>
        <v>7.1426211157778585E-2</v>
      </c>
      <c r="Q1852" s="78"/>
      <c r="R1852" s="75"/>
    </row>
    <row r="1853" spans="1:18" ht="12.6" customHeight="1">
      <c r="A1853" s="31">
        <v>41073</v>
      </c>
      <c r="B1853" s="64" t="s">
        <v>118</v>
      </c>
      <c r="C1853" s="90">
        <v>4.0050000000000002E-2</v>
      </c>
      <c r="D1853" s="44" t="str">
        <f>IF(MONTH(A1853)=MONTH(A1854),"-",VLOOKUP(A1853,'F03 inputs'!$AQ$8:$AV$3003,5))</f>
        <v>-</v>
      </c>
      <c r="E1853" s="44" t="str">
        <f>IF(MONTH(A1853)=MONTH(A1854),"-",VLOOKUP(A1853,'F03 inputs'!$AQ$8:$AV$3003,6))</f>
        <v>-</v>
      </c>
      <c r="F1853" s="32">
        <f>VLOOKUP(B1853,'F03 inputs'!$AW$9:$AZ$3003,3)</f>
        <v>1.2779917998601478E-4</v>
      </c>
      <c r="G1853" s="32">
        <f>VLOOKUP(B1853,'F03 inputs'!$AW$9:$AZ$3003,4)</f>
        <v>1.3908719497513714E-4</v>
      </c>
      <c r="I1853" s="32">
        <f t="shared" si="168"/>
        <v>3.0025707783460209E-2</v>
      </c>
      <c r="J1853" s="32">
        <f t="shared" si="169"/>
        <v>7.0075707783460214E-2</v>
      </c>
      <c r="K1853" s="88">
        <f t="shared" si="170"/>
        <v>7.1303358988798582E-2</v>
      </c>
      <c r="M1853" s="32">
        <f t="shared" si="171"/>
        <v>3.0883484982563134E-2</v>
      </c>
      <c r="N1853" s="32">
        <f t="shared" si="172"/>
        <v>7.0933484982563133E-2</v>
      </c>
      <c r="O1853" s="43">
        <f t="shared" si="173"/>
        <v>7.2191374805506081E-2</v>
      </c>
      <c r="Q1853" s="78"/>
      <c r="R1853" s="75"/>
    </row>
    <row r="1854" spans="1:18" ht="12.6" customHeight="1">
      <c r="A1854" s="31">
        <v>41074</v>
      </c>
      <c r="B1854" s="64" t="s">
        <v>118</v>
      </c>
      <c r="C1854" s="90">
        <v>3.85E-2</v>
      </c>
      <c r="D1854" s="44" t="str">
        <f>IF(MONTH(A1854)=MONTH(A1855),"-",VLOOKUP(A1854,'F03 inputs'!$AQ$8:$AV$3003,5))</f>
        <v>-</v>
      </c>
      <c r="E1854" s="44" t="str">
        <f>IF(MONTH(A1854)=MONTH(A1855),"-",VLOOKUP(A1854,'F03 inputs'!$AQ$8:$AV$3003,6))</f>
        <v>-</v>
      </c>
      <c r="F1854" s="32">
        <f>VLOOKUP(B1854,'F03 inputs'!$AW$9:$AZ$3003,3)</f>
        <v>1.2779917998601478E-4</v>
      </c>
      <c r="G1854" s="32">
        <f>VLOOKUP(B1854,'F03 inputs'!$AW$9:$AZ$3003,4)</f>
        <v>1.3908719497513714E-4</v>
      </c>
      <c r="I1854" s="32">
        <f t="shared" si="168"/>
        <v>3.0153506963446222E-2</v>
      </c>
      <c r="J1854" s="32">
        <f t="shared" si="169"/>
        <v>6.8653506963446215E-2</v>
      </c>
      <c r="K1854" s="88">
        <f t="shared" si="170"/>
        <v>6.9831832968041185E-2</v>
      </c>
      <c r="M1854" s="32">
        <f t="shared" si="171"/>
        <v>3.1022572177538271E-2</v>
      </c>
      <c r="N1854" s="32">
        <f t="shared" si="172"/>
        <v>6.9522572177538267E-2</v>
      </c>
      <c r="O1854" s="43">
        <f t="shared" si="173"/>
        <v>7.0730919188083607E-2</v>
      </c>
      <c r="Q1854" s="78"/>
      <c r="R1854" s="75"/>
    </row>
    <row r="1855" spans="1:18" ht="12.6" customHeight="1">
      <c r="A1855" s="31">
        <v>41075</v>
      </c>
      <c r="B1855" s="64" t="s">
        <v>118</v>
      </c>
      <c r="C1855" s="90">
        <v>3.8849999999999996E-2</v>
      </c>
      <c r="D1855" s="44" t="str">
        <f>IF(MONTH(A1855)=MONTH(A1856),"-",VLOOKUP(A1855,'F03 inputs'!$AQ$8:$AV$3003,5))</f>
        <v>-</v>
      </c>
      <c r="E1855" s="44" t="str">
        <f>IF(MONTH(A1855)=MONTH(A1856),"-",VLOOKUP(A1855,'F03 inputs'!$AQ$8:$AV$3003,6))</f>
        <v>-</v>
      </c>
      <c r="F1855" s="32">
        <f>VLOOKUP(B1855,'F03 inputs'!$AW$9:$AZ$3003,3)</f>
        <v>1.2779917998601478E-4</v>
      </c>
      <c r="G1855" s="32">
        <f>VLOOKUP(B1855,'F03 inputs'!$AW$9:$AZ$3003,4)</f>
        <v>1.3908719497513714E-4</v>
      </c>
      <c r="I1855" s="32">
        <f t="shared" si="168"/>
        <v>3.0281306143432236E-2</v>
      </c>
      <c r="J1855" s="32">
        <f t="shared" si="169"/>
        <v>6.9131306143432228E-2</v>
      </c>
      <c r="K1855" s="88">
        <f t="shared" si="170"/>
        <v>7.0326090515706596E-2</v>
      </c>
      <c r="M1855" s="32">
        <f t="shared" si="171"/>
        <v>3.1161659372513407E-2</v>
      </c>
      <c r="N1855" s="32">
        <f t="shared" si="172"/>
        <v>7.0011659372513399E-2</v>
      </c>
      <c r="O1855" s="43">
        <f t="shared" si="173"/>
        <v>7.1237067484536842E-2</v>
      </c>
      <c r="Q1855" s="78"/>
      <c r="R1855" s="75"/>
    </row>
    <row r="1856" spans="1:18" ht="12.6" customHeight="1">
      <c r="A1856" s="31">
        <v>41078</v>
      </c>
      <c r="B1856" s="64" t="s">
        <v>118</v>
      </c>
      <c r="C1856" s="90">
        <v>3.9449999999999999E-2</v>
      </c>
      <c r="D1856" s="44" t="str">
        <f>IF(MONTH(A1856)=MONTH(A1857),"-",VLOOKUP(A1856,'F03 inputs'!$AQ$8:$AV$3003,5))</f>
        <v>-</v>
      </c>
      <c r="E1856" s="44" t="str">
        <f>IF(MONTH(A1856)=MONTH(A1857),"-",VLOOKUP(A1856,'F03 inputs'!$AQ$8:$AV$3003,6))</f>
        <v>-</v>
      </c>
      <c r="F1856" s="32">
        <f>VLOOKUP(B1856,'F03 inputs'!$AW$9:$AZ$3003,3)</f>
        <v>1.2779917998601478E-4</v>
      </c>
      <c r="G1856" s="32">
        <f>VLOOKUP(B1856,'F03 inputs'!$AW$9:$AZ$3003,4)</f>
        <v>1.3908719497513714E-4</v>
      </c>
      <c r="I1856" s="32">
        <f t="shared" si="168"/>
        <v>3.0409105323418249E-2</v>
      </c>
      <c r="J1856" s="32">
        <f t="shared" si="169"/>
        <v>6.9859105323418241E-2</v>
      </c>
      <c r="K1856" s="88">
        <f t="shared" si="170"/>
        <v>7.1079178972565105E-2</v>
      </c>
      <c r="M1856" s="32">
        <f t="shared" si="171"/>
        <v>3.1300746567488547E-2</v>
      </c>
      <c r="N1856" s="32">
        <f t="shared" si="172"/>
        <v>7.0750746567488546E-2</v>
      </c>
      <c r="O1856" s="43">
        <f t="shared" si="173"/>
        <v>7.2002163602452818E-2</v>
      </c>
      <c r="Q1856" s="78"/>
      <c r="R1856" s="75"/>
    </row>
    <row r="1857" spans="1:18" ht="12.6" customHeight="1">
      <c r="A1857" s="31">
        <v>41079</v>
      </c>
      <c r="B1857" s="64" t="s">
        <v>118</v>
      </c>
      <c r="C1857" s="90">
        <v>3.8849999999999996E-2</v>
      </c>
      <c r="D1857" s="44" t="str">
        <f>IF(MONTH(A1857)=MONTH(A1858),"-",VLOOKUP(A1857,'F03 inputs'!$AQ$8:$AV$3003,5))</f>
        <v>-</v>
      </c>
      <c r="E1857" s="44" t="str">
        <f>IF(MONTH(A1857)=MONTH(A1858),"-",VLOOKUP(A1857,'F03 inputs'!$AQ$8:$AV$3003,6))</f>
        <v>-</v>
      </c>
      <c r="F1857" s="32">
        <f>VLOOKUP(B1857,'F03 inputs'!$AW$9:$AZ$3003,3)</f>
        <v>1.2779917998601478E-4</v>
      </c>
      <c r="G1857" s="32">
        <f>VLOOKUP(B1857,'F03 inputs'!$AW$9:$AZ$3003,4)</f>
        <v>1.3908719497513714E-4</v>
      </c>
      <c r="I1857" s="32">
        <f t="shared" si="168"/>
        <v>3.0536904503404263E-2</v>
      </c>
      <c r="J1857" s="32">
        <f t="shared" si="169"/>
        <v>6.9386904503404262E-2</v>
      </c>
      <c r="K1857" s="88">
        <f t="shared" si="170"/>
        <v>7.059054013254551E-2</v>
      </c>
      <c r="M1857" s="32">
        <f t="shared" si="171"/>
        <v>3.1439833762463683E-2</v>
      </c>
      <c r="N1857" s="32">
        <f t="shared" si="172"/>
        <v>7.0289833762463672E-2</v>
      </c>
      <c r="O1857" s="43">
        <f t="shared" si="173"/>
        <v>7.1524998945052376E-2</v>
      </c>
      <c r="Q1857" s="78"/>
      <c r="R1857" s="75"/>
    </row>
    <row r="1858" spans="1:18" ht="12.6" customHeight="1">
      <c r="A1858" s="31">
        <v>41080</v>
      </c>
      <c r="B1858" s="64" t="s">
        <v>118</v>
      </c>
      <c r="C1858" s="90">
        <v>3.9949999999999999E-2</v>
      </c>
      <c r="D1858" s="44" t="str">
        <f>IF(MONTH(A1858)=MONTH(A1859),"-",VLOOKUP(A1858,'F03 inputs'!$AQ$8:$AV$3003,5))</f>
        <v>-</v>
      </c>
      <c r="E1858" s="44" t="str">
        <f>IF(MONTH(A1858)=MONTH(A1859),"-",VLOOKUP(A1858,'F03 inputs'!$AQ$8:$AV$3003,6))</f>
        <v>-</v>
      </c>
      <c r="F1858" s="32">
        <f>VLOOKUP(B1858,'F03 inputs'!$AW$9:$AZ$3003,3)</f>
        <v>1.2779917998601478E-4</v>
      </c>
      <c r="G1858" s="32">
        <f>VLOOKUP(B1858,'F03 inputs'!$AW$9:$AZ$3003,4)</f>
        <v>1.3908719497513714E-4</v>
      </c>
      <c r="I1858" s="32">
        <f t="shared" si="168"/>
        <v>3.0664703683390276E-2</v>
      </c>
      <c r="J1858" s="32">
        <f t="shared" si="169"/>
        <v>7.0614703683390276E-2</v>
      </c>
      <c r="K1858" s="88">
        <f t="shared" si="170"/>
        <v>7.1861312777463437E-2</v>
      </c>
      <c r="M1858" s="32">
        <f t="shared" si="171"/>
        <v>3.1578920957438819E-2</v>
      </c>
      <c r="N1858" s="32">
        <f t="shared" si="172"/>
        <v>7.1528920957438819E-2</v>
      </c>
      <c r="O1858" s="43">
        <f t="shared" si="173"/>
        <v>7.2808017590772822E-2</v>
      </c>
      <c r="Q1858" s="78"/>
      <c r="R1858" s="75"/>
    </row>
    <row r="1859" spans="1:18" ht="12.6" customHeight="1">
      <c r="A1859" s="31">
        <v>41081</v>
      </c>
      <c r="B1859" s="64" t="s">
        <v>118</v>
      </c>
      <c r="C1859" s="90">
        <v>4.0050000000000002E-2</v>
      </c>
      <c r="D1859" s="44" t="str">
        <f>IF(MONTH(A1859)=MONTH(A1860),"-",VLOOKUP(A1859,'F03 inputs'!$AQ$8:$AV$3003,5))</f>
        <v>-</v>
      </c>
      <c r="E1859" s="44" t="str">
        <f>IF(MONTH(A1859)=MONTH(A1860),"-",VLOOKUP(A1859,'F03 inputs'!$AQ$8:$AV$3003,6))</f>
        <v>-</v>
      </c>
      <c r="F1859" s="32">
        <f>VLOOKUP(B1859,'F03 inputs'!$AW$9:$AZ$3003,3)</f>
        <v>1.2779917998601478E-4</v>
      </c>
      <c r="G1859" s="32">
        <f>VLOOKUP(B1859,'F03 inputs'!$AW$9:$AZ$3003,4)</f>
        <v>1.3908719497513714E-4</v>
      </c>
      <c r="I1859" s="32">
        <f t="shared" si="168"/>
        <v>3.079250286337629E-2</v>
      </c>
      <c r="J1859" s="32">
        <f t="shared" si="169"/>
        <v>7.0842502863376289E-2</v>
      </c>
      <c r="K1859" s="88">
        <f t="shared" si="170"/>
        <v>7.2097167916362892E-2</v>
      </c>
      <c r="M1859" s="32">
        <f t="shared" si="171"/>
        <v>3.1718008152413955E-2</v>
      </c>
      <c r="N1859" s="32">
        <f t="shared" si="172"/>
        <v>7.1768008152413965E-2</v>
      </c>
      <c r="O1859" s="43">
        <f t="shared" si="173"/>
        <v>7.3055669900955245E-2</v>
      </c>
      <c r="Q1859" s="78"/>
      <c r="R1859" s="75"/>
    </row>
    <row r="1860" spans="1:18" ht="12.6" customHeight="1">
      <c r="A1860" s="31">
        <v>41082</v>
      </c>
      <c r="B1860" s="64" t="s">
        <v>118</v>
      </c>
      <c r="C1860" s="90">
        <v>3.9550000000000002E-2</v>
      </c>
      <c r="D1860" s="44" t="str">
        <f>IF(MONTH(A1860)=MONTH(A1861),"-",VLOOKUP(A1860,'F03 inputs'!$AQ$8:$AV$3003,5))</f>
        <v>-</v>
      </c>
      <c r="E1860" s="44" t="str">
        <f>IF(MONTH(A1860)=MONTH(A1861),"-",VLOOKUP(A1860,'F03 inputs'!$AQ$8:$AV$3003,6))</f>
        <v>-</v>
      </c>
      <c r="F1860" s="32">
        <f>VLOOKUP(B1860,'F03 inputs'!$AW$9:$AZ$3003,3)</f>
        <v>1.2779917998601478E-4</v>
      </c>
      <c r="G1860" s="32">
        <f>VLOOKUP(B1860,'F03 inputs'!$AW$9:$AZ$3003,4)</f>
        <v>1.3908719497513714E-4</v>
      </c>
      <c r="I1860" s="32">
        <f t="shared" si="168"/>
        <v>3.0920302043362304E-2</v>
      </c>
      <c r="J1860" s="32">
        <f t="shared" si="169"/>
        <v>7.0470302043362298E-2</v>
      </c>
      <c r="K1860" s="88">
        <f t="shared" si="170"/>
        <v>7.171181791088288E-2</v>
      </c>
      <c r="M1860" s="32">
        <f t="shared" si="171"/>
        <v>3.1857095347389092E-2</v>
      </c>
      <c r="N1860" s="32">
        <f t="shared" si="172"/>
        <v>7.1407095347389093E-2</v>
      </c>
      <c r="O1860" s="43">
        <f t="shared" si="173"/>
        <v>7.2681838663877008E-2</v>
      </c>
      <c r="Q1860" s="78"/>
      <c r="R1860" s="75"/>
    </row>
    <row r="1861" spans="1:18" ht="12.6" customHeight="1">
      <c r="A1861" s="31">
        <v>41085</v>
      </c>
      <c r="B1861" s="64" t="s">
        <v>118</v>
      </c>
      <c r="C1861" s="90">
        <v>3.925E-2</v>
      </c>
      <c r="D1861" s="44" t="str">
        <f>IF(MONTH(A1861)=MONTH(A1862),"-",VLOOKUP(A1861,'F03 inputs'!$AQ$8:$AV$3003,5))</f>
        <v>-</v>
      </c>
      <c r="E1861" s="44" t="str">
        <f>IF(MONTH(A1861)=MONTH(A1862),"-",VLOOKUP(A1861,'F03 inputs'!$AQ$8:$AV$3003,6))</f>
        <v>-</v>
      </c>
      <c r="F1861" s="32">
        <f>VLOOKUP(B1861,'F03 inputs'!$AW$9:$AZ$3003,3)</f>
        <v>1.2779917998601478E-4</v>
      </c>
      <c r="G1861" s="32">
        <f>VLOOKUP(B1861,'F03 inputs'!$AW$9:$AZ$3003,4)</f>
        <v>1.3908719497513714E-4</v>
      </c>
      <c r="I1861" s="32">
        <f t="shared" si="168"/>
        <v>3.1048101223348317E-2</v>
      </c>
      <c r="J1861" s="32">
        <f t="shared" si="169"/>
        <v>7.0298101223348314E-2</v>
      </c>
      <c r="K1861" s="88">
        <f t="shared" si="170"/>
        <v>7.1533556982250168E-2</v>
      </c>
      <c r="M1861" s="32">
        <f t="shared" si="171"/>
        <v>3.1996182542364228E-2</v>
      </c>
      <c r="N1861" s="32">
        <f t="shared" si="172"/>
        <v>7.1246182542364228E-2</v>
      </c>
      <c r="O1861" s="43">
        <f t="shared" si="173"/>
        <v>7.2515187174079232E-2</v>
      </c>
      <c r="Q1861" s="78"/>
      <c r="R1861" s="75"/>
    </row>
    <row r="1862" spans="1:18" ht="12.6" customHeight="1">
      <c r="A1862" s="31">
        <v>41086</v>
      </c>
      <c r="B1862" s="64" t="s">
        <v>118</v>
      </c>
      <c r="C1862" s="90">
        <v>3.8699999999999998E-2</v>
      </c>
      <c r="D1862" s="44" t="str">
        <f>IF(MONTH(A1862)=MONTH(A1863),"-",VLOOKUP(A1862,'F03 inputs'!$AQ$8:$AV$3003,5))</f>
        <v>-</v>
      </c>
      <c r="E1862" s="44" t="str">
        <f>IF(MONTH(A1862)=MONTH(A1863),"-",VLOOKUP(A1862,'F03 inputs'!$AQ$8:$AV$3003,6))</f>
        <v>-</v>
      </c>
      <c r="F1862" s="32">
        <f>VLOOKUP(B1862,'F03 inputs'!$AW$9:$AZ$3003,3)</f>
        <v>1.2779917998601478E-4</v>
      </c>
      <c r="G1862" s="32">
        <f>VLOOKUP(B1862,'F03 inputs'!$AW$9:$AZ$3003,4)</f>
        <v>1.3908719497513714E-4</v>
      </c>
      <c r="I1862" s="32">
        <f t="shared" ref="I1862:I1925" si="174">IF(D1862&lt;&gt;"-",D1862,I1861+F1862)</f>
        <v>3.1175900403334331E-2</v>
      </c>
      <c r="J1862" s="32">
        <f t="shared" ref="J1862:J1925" si="175">C1862+I1862</f>
        <v>6.9875900403334329E-2</v>
      </c>
      <c r="K1862" s="88">
        <f t="shared" ref="K1862:K1925" si="176">EFFECT(J1862,2)</f>
        <v>7.1096560767628381E-2</v>
      </c>
      <c r="M1862" s="32">
        <f t="shared" ref="M1862:M1925" si="177">IF(E1862&lt;&gt;"-",E1862,M1861+G1862)</f>
        <v>3.2135269737339364E-2</v>
      </c>
      <c r="N1862" s="32">
        <f t="shared" ref="N1862:N1925" si="178">C1862+M1862</f>
        <v>7.0835269737339362E-2</v>
      </c>
      <c r="O1862" s="43">
        <f t="shared" ref="O1862:O1925" si="179">EFFECT(N1862,2)</f>
        <v>7.2089678597029749E-2</v>
      </c>
      <c r="Q1862" s="78"/>
      <c r="R1862" s="75"/>
    </row>
    <row r="1863" spans="1:18" ht="12.6" customHeight="1">
      <c r="A1863" s="31">
        <v>41087</v>
      </c>
      <c r="B1863" s="64" t="s">
        <v>118</v>
      </c>
      <c r="C1863" s="90">
        <v>3.8900000000000004E-2</v>
      </c>
      <c r="D1863" s="44" t="str">
        <f>IF(MONTH(A1863)=MONTH(A1864),"-",VLOOKUP(A1863,'F03 inputs'!$AQ$8:$AV$3003,5))</f>
        <v>-</v>
      </c>
      <c r="E1863" s="44" t="str">
        <f>IF(MONTH(A1863)=MONTH(A1864),"-",VLOOKUP(A1863,'F03 inputs'!$AQ$8:$AV$3003,6))</f>
        <v>-</v>
      </c>
      <c r="F1863" s="32">
        <f>VLOOKUP(B1863,'F03 inputs'!$AW$9:$AZ$3003,3)</f>
        <v>1.2779917998601478E-4</v>
      </c>
      <c r="G1863" s="32">
        <f>VLOOKUP(B1863,'F03 inputs'!$AW$9:$AZ$3003,4)</f>
        <v>1.3908719497513714E-4</v>
      </c>
      <c r="I1863" s="32">
        <f t="shared" si="174"/>
        <v>3.1303699583320348E-2</v>
      </c>
      <c r="J1863" s="32">
        <f t="shared" si="175"/>
        <v>7.0203699583320345E-2</v>
      </c>
      <c r="K1863" s="88">
        <f t="shared" si="176"/>
        <v>7.1435839442116622E-2</v>
      </c>
      <c r="M1863" s="32">
        <f t="shared" si="177"/>
        <v>3.22743569323145E-2</v>
      </c>
      <c r="N1863" s="32">
        <f t="shared" si="178"/>
        <v>7.1174356932314498E-2</v>
      </c>
      <c r="O1863" s="43">
        <f t="shared" si="179"/>
        <v>7.2440804203496523E-2</v>
      </c>
      <c r="Q1863" s="78"/>
      <c r="R1863" s="75"/>
    </row>
    <row r="1864" spans="1:18" ht="12.6" customHeight="1">
      <c r="A1864" s="31">
        <v>41088</v>
      </c>
      <c r="B1864" s="64" t="s">
        <v>118</v>
      </c>
      <c r="C1864" s="90">
        <v>3.9E-2</v>
      </c>
      <c r="D1864" s="44" t="str">
        <f>IF(MONTH(A1864)=MONTH(A1865),"-",VLOOKUP(A1864,'F03 inputs'!$AQ$8:$AV$3003,5))</f>
        <v>-</v>
      </c>
      <c r="E1864" s="44" t="str">
        <f>IF(MONTH(A1864)=MONTH(A1865),"-",VLOOKUP(A1864,'F03 inputs'!$AQ$8:$AV$3003,6))</f>
        <v>-</v>
      </c>
      <c r="F1864" s="32">
        <f>VLOOKUP(B1864,'F03 inputs'!$AW$9:$AZ$3003,3)</f>
        <v>1.2779917998601478E-4</v>
      </c>
      <c r="G1864" s="32">
        <f>VLOOKUP(B1864,'F03 inputs'!$AW$9:$AZ$3003,4)</f>
        <v>1.3908719497513714E-4</v>
      </c>
      <c r="I1864" s="32">
        <f t="shared" si="174"/>
        <v>3.1431498763306365E-2</v>
      </c>
      <c r="J1864" s="32">
        <f t="shared" si="175"/>
        <v>7.0431498763306372E-2</v>
      </c>
      <c r="K1864" s="88">
        <f t="shared" si="176"/>
        <v>7.1671647767817648E-2</v>
      </c>
      <c r="M1864" s="32">
        <f t="shared" si="177"/>
        <v>3.2413444127289637E-2</v>
      </c>
      <c r="N1864" s="32">
        <f t="shared" si="178"/>
        <v>7.1413444127289644E-2</v>
      </c>
      <c r="O1864" s="43">
        <f t="shared" si="179"/>
        <v>7.2688414127820122E-2</v>
      </c>
      <c r="Q1864" s="78"/>
      <c r="R1864" s="75"/>
    </row>
    <row r="1865" spans="1:18" ht="12.6" customHeight="1">
      <c r="A1865" s="31">
        <v>41089</v>
      </c>
      <c r="B1865" s="64" t="s">
        <v>118</v>
      </c>
      <c r="C1865" s="90">
        <v>3.95E-2</v>
      </c>
      <c r="D1865" s="44">
        <f>IF(MONTH(A1865)=MONTH(A1866),"-",VLOOKUP(A1865,'F03 inputs'!$AQ$8:$AV$3003,5))</f>
        <v>3.1559297943292396E-2</v>
      </c>
      <c r="E1865" s="44">
        <f>IF(MONTH(A1865)=MONTH(A1866),"-",VLOOKUP(A1865,'F03 inputs'!$AQ$8:$AV$3003,6))</f>
        <v>3.2552531322264787E-2</v>
      </c>
      <c r="F1865" s="32">
        <f>VLOOKUP(B1865,'F03 inputs'!$AW$9:$AZ$3003,3)</f>
        <v>1.2779917998601478E-4</v>
      </c>
      <c r="G1865" s="32">
        <f>VLOOKUP(B1865,'F03 inputs'!$AW$9:$AZ$3003,4)</f>
        <v>1.3908719497513714E-4</v>
      </c>
      <c r="I1865" s="32">
        <f t="shared" si="174"/>
        <v>3.1559297943292396E-2</v>
      </c>
      <c r="J1865" s="32">
        <f t="shared" si="175"/>
        <v>7.1059297943292396E-2</v>
      </c>
      <c r="K1865" s="88">
        <f t="shared" si="176"/>
        <v>7.2321653899340532E-2</v>
      </c>
      <c r="M1865" s="32">
        <f t="shared" si="177"/>
        <v>3.2552531322264787E-2</v>
      </c>
      <c r="N1865" s="32">
        <f t="shared" si="178"/>
        <v>7.2052531322264787E-2</v>
      </c>
      <c r="O1865" s="43">
        <f t="shared" si="179"/>
        <v>7.3350423139751042E-2</v>
      </c>
      <c r="Q1865" s="78"/>
      <c r="R1865" s="75"/>
    </row>
    <row r="1866" spans="1:18" ht="12.6" customHeight="1">
      <c r="A1866" s="31">
        <v>41092</v>
      </c>
      <c r="B1866" s="64" t="s">
        <v>119</v>
      </c>
      <c r="C1866" s="90">
        <v>3.9849999999999997E-2</v>
      </c>
      <c r="D1866" s="44" t="str">
        <f>IF(MONTH(A1866)=MONTH(A1867),"-",VLOOKUP(A1866,'F03 inputs'!$AQ$8:$AV$3003,5))</f>
        <v>-</v>
      </c>
      <c r="E1866" s="44" t="str">
        <f>IF(MONTH(A1866)=MONTH(A1867),"-",VLOOKUP(A1866,'F03 inputs'!$AQ$8:$AV$3003,6))</f>
        <v>-</v>
      </c>
      <c r="F1866" s="32">
        <f>VLOOKUP(B1866,'F03 inputs'!$AW$9:$AZ$3003,3)</f>
        <v>-3.7067341387149774E-5</v>
      </c>
      <c r="G1866" s="32">
        <f>VLOOKUP(B1866,'F03 inputs'!$AW$9:$AZ$3003,4)</f>
        <v>-2.9873583745483788E-5</v>
      </c>
      <c r="I1866" s="32">
        <f t="shared" si="174"/>
        <v>3.1522230601905246E-2</v>
      </c>
      <c r="J1866" s="32">
        <f t="shared" si="175"/>
        <v>7.1372230601905243E-2</v>
      </c>
      <c r="K1866" s="88">
        <f t="shared" si="176"/>
        <v>7.2645729427178285E-2</v>
      </c>
      <c r="M1866" s="32">
        <f t="shared" si="177"/>
        <v>3.2522657738519305E-2</v>
      </c>
      <c r="N1866" s="32">
        <f t="shared" si="178"/>
        <v>7.2372657738519308E-2</v>
      </c>
      <c r="O1866" s="43">
        <f t="shared" si="179"/>
        <v>7.3682108135553426E-2</v>
      </c>
      <c r="Q1866" s="78"/>
      <c r="R1866" s="75"/>
    </row>
    <row r="1867" spans="1:18" ht="12.6" customHeight="1">
      <c r="A1867" s="31">
        <v>41093</v>
      </c>
      <c r="B1867" s="64" t="s">
        <v>119</v>
      </c>
      <c r="C1867" s="90">
        <v>3.9949999999999999E-2</v>
      </c>
      <c r="D1867" s="44" t="str">
        <f>IF(MONTH(A1867)=MONTH(A1868),"-",VLOOKUP(A1867,'F03 inputs'!$AQ$8:$AV$3003,5))</f>
        <v>-</v>
      </c>
      <c r="E1867" s="44" t="str">
        <f>IF(MONTH(A1867)=MONTH(A1868),"-",VLOOKUP(A1867,'F03 inputs'!$AQ$8:$AV$3003,6))</f>
        <v>-</v>
      </c>
      <c r="F1867" s="32">
        <f>VLOOKUP(B1867,'F03 inputs'!$AW$9:$AZ$3003,3)</f>
        <v>-3.7067341387149774E-5</v>
      </c>
      <c r="G1867" s="32">
        <f>VLOOKUP(B1867,'F03 inputs'!$AW$9:$AZ$3003,4)</f>
        <v>-2.9873583745483788E-5</v>
      </c>
      <c r="I1867" s="32">
        <f t="shared" si="174"/>
        <v>3.1485163260518097E-2</v>
      </c>
      <c r="J1867" s="32">
        <f t="shared" si="175"/>
        <v>7.1435163260518103E-2</v>
      </c>
      <c r="K1867" s="88">
        <f t="shared" si="176"/>
        <v>7.2710908898032445E-2</v>
      </c>
      <c r="M1867" s="32">
        <f t="shared" si="177"/>
        <v>3.2492784154773822E-2</v>
      </c>
      <c r="N1867" s="32">
        <f t="shared" si="178"/>
        <v>7.2442784154773815E-2</v>
      </c>
      <c r="O1867" s="43">
        <f t="shared" si="179"/>
        <v>7.3754773398797546E-2</v>
      </c>
      <c r="Q1867" s="78"/>
      <c r="R1867" s="75"/>
    </row>
    <row r="1868" spans="1:18" ht="12.6" customHeight="1">
      <c r="A1868" s="31">
        <v>41094</v>
      </c>
      <c r="B1868" s="64" t="s">
        <v>119</v>
      </c>
      <c r="C1868" s="90">
        <v>4.0350000000000004E-2</v>
      </c>
      <c r="D1868" s="44" t="str">
        <f>IF(MONTH(A1868)=MONTH(A1869),"-",VLOOKUP(A1868,'F03 inputs'!$AQ$8:$AV$3003,5))</f>
        <v>-</v>
      </c>
      <c r="E1868" s="44" t="str">
        <f>IF(MONTH(A1868)=MONTH(A1869),"-",VLOOKUP(A1868,'F03 inputs'!$AQ$8:$AV$3003,6))</f>
        <v>-</v>
      </c>
      <c r="F1868" s="32">
        <f>VLOOKUP(B1868,'F03 inputs'!$AW$9:$AZ$3003,3)</f>
        <v>-3.7067341387149774E-5</v>
      </c>
      <c r="G1868" s="32">
        <f>VLOOKUP(B1868,'F03 inputs'!$AW$9:$AZ$3003,4)</f>
        <v>-2.9873583745483788E-5</v>
      </c>
      <c r="I1868" s="32">
        <f t="shared" si="174"/>
        <v>3.1448095919130947E-2</v>
      </c>
      <c r="J1868" s="32">
        <f t="shared" si="175"/>
        <v>7.1798095919130944E-2</v>
      </c>
      <c r="K1868" s="88">
        <f t="shared" si="176"/>
        <v>7.308683756353429E-2</v>
      </c>
      <c r="M1868" s="32">
        <f t="shared" si="177"/>
        <v>3.246291057102834E-2</v>
      </c>
      <c r="N1868" s="32">
        <f t="shared" si="178"/>
        <v>7.2812910571028344E-2</v>
      </c>
      <c r="O1868" s="43">
        <f t="shared" si="179"/>
        <v>7.4138340557484472E-2</v>
      </c>
      <c r="Q1868" s="78"/>
      <c r="R1868" s="75"/>
    </row>
    <row r="1869" spans="1:18" ht="12.6" customHeight="1">
      <c r="A1869" s="31">
        <v>41095</v>
      </c>
      <c r="B1869" s="64" t="s">
        <v>119</v>
      </c>
      <c r="C1869" s="90">
        <v>3.9399999999999998E-2</v>
      </c>
      <c r="D1869" s="44" t="str">
        <f>IF(MONTH(A1869)=MONTH(A1870),"-",VLOOKUP(A1869,'F03 inputs'!$AQ$8:$AV$3003,5))</f>
        <v>-</v>
      </c>
      <c r="E1869" s="44" t="str">
        <f>IF(MONTH(A1869)=MONTH(A1870),"-",VLOOKUP(A1869,'F03 inputs'!$AQ$8:$AV$3003,6))</f>
        <v>-</v>
      </c>
      <c r="F1869" s="32">
        <f>VLOOKUP(B1869,'F03 inputs'!$AW$9:$AZ$3003,3)</f>
        <v>-3.7067341387149774E-5</v>
      </c>
      <c r="G1869" s="32">
        <f>VLOOKUP(B1869,'F03 inputs'!$AW$9:$AZ$3003,4)</f>
        <v>-2.9873583745483788E-5</v>
      </c>
      <c r="I1869" s="32">
        <f t="shared" si="174"/>
        <v>3.1411028577743798E-2</v>
      </c>
      <c r="J1869" s="32">
        <f t="shared" si="175"/>
        <v>7.0811028577743795E-2</v>
      </c>
      <c r="K1869" s="88">
        <f t="shared" si="176"/>
        <v>7.2064579019803121E-2</v>
      </c>
      <c r="M1869" s="32">
        <f t="shared" si="177"/>
        <v>3.2433036987282858E-2</v>
      </c>
      <c r="N1869" s="32">
        <f t="shared" si="178"/>
        <v>7.1833036987282856E-2</v>
      </c>
      <c r="O1869" s="43">
        <f t="shared" si="179"/>
        <v>7.3123033287986861E-2</v>
      </c>
      <c r="Q1869" s="78"/>
      <c r="R1869" s="75"/>
    </row>
    <row r="1870" spans="1:18" ht="12.6" customHeight="1">
      <c r="A1870" s="31">
        <v>41096</v>
      </c>
      <c r="B1870" s="64" t="s">
        <v>119</v>
      </c>
      <c r="C1870" s="90">
        <v>3.9699999999999999E-2</v>
      </c>
      <c r="D1870" s="44" t="str">
        <f>IF(MONTH(A1870)=MONTH(A1871),"-",VLOOKUP(A1870,'F03 inputs'!$AQ$8:$AV$3003,5))</f>
        <v>-</v>
      </c>
      <c r="E1870" s="44" t="str">
        <f>IF(MONTH(A1870)=MONTH(A1871),"-",VLOOKUP(A1870,'F03 inputs'!$AQ$8:$AV$3003,6))</f>
        <v>-</v>
      </c>
      <c r="F1870" s="32">
        <f>VLOOKUP(B1870,'F03 inputs'!$AW$9:$AZ$3003,3)</f>
        <v>-3.7067341387149774E-5</v>
      </c>
      <c r="G1870" s="32">
        <f>VLOOKUP(B1870,'F03 inputs'!$AW$9:$AZ$3003,4)</f>
        <v>-2.9873583745483788E-5</v>
      </c>
      <c r="I1870" s="32">
        <f t="shared" si="174"/>
        <v>3.1373961236356648E-2</v>
      </c>
      <c r="J1870" s="32">
        <f t="shared" si="175"/>
        <v>7.1073961236356648E-2</v>
      </c>
      <c r="K1870" s="88">
        <f t="shared" si="176"/>
        <v>7.2336838227813338E-2</v>
      </c>
      <c r="M1870" s="32">
        <f t="shared" si="177"/>
        <v>3.2403163403537376E-2</v>
      </c>
      <c r="N1870" s="32">
        <f t="shared" si="178"/>
        <v>7.2103163403537368E-2</v>
      </c>
      <c r="O1870" s="43">
        <f t="shared" si="179"/>
        <v>7.3402879946736554E-2</v>
      </c>
      <c r="Q1870" s="78"/>
      <c r="R1870" s="75"/>
    </row>
    <row r="1871" spans="1:18" ht="12.6" customHeight="1">
      <c r="A1871" s="31">
        <v>41099</v>
      </c>
      <c r="B1871" s="64" t="s">
        <v>119</v>
      </c>
      <c r="C1871" s="90">
        <v>3.9100000000000003E-2</v>
      </c>
      <c r="D1871" s="44" t="str">
        <f>IF(MONTH(A1871)=MONTH(A1872),"-",VLOOKUP(A1871,'F03 inputs'!$AQ$8:$AV$3003,5))</f>
        <v>-</v>
      </c>
      <c r="E1871" s="44" t="str">
        <f>IF(MONTH(A1871)=MONTH(A1872),"-",VLOOKUP(A1871,'F03 inputs'!$AQ$8:$AV$3003,6))</f>
        <v>-</v>
      </c>
      <c r="F1871" s="32">
        <f>VLOOKUP(B1871,'F03 inputs'!$AW$9:$AZ$3003,3)</f>
        <v>-3.7067341387149774E-5</v>
      </c>
      <c r="G1871" s="32">
        <f>VLOOKUP(B1871,'F03 inputs'!$AW$9:$AZ$3003,4)</f>
        <v>-2.9873583745483788E-5</v>
      </c>
      <c r="I1871" s="32">
        <f t="shared" si="174"/>
        <v>3.1336893894969499E-2</v>
      </c>
      <c r="J1871" s="32">
        <f t="shared" si="175"/>
        <v>7.0436893894969502E-2</v>
      </c>
      <c r="K1871" s="88">
        <f t="shared" si="176"/>
        <v>7.167723290036232E-2</v>
      </c>
      <c r="M1871" s="32">
        <f t="shared" si="177"/>
        <v>3.2373289819791894E-2</v>
      </c>
      <c r="N1871" s="32">
        <f t="shared" si="178"/>
        <v>7.1473289819791896E-2</v>
      </c>
      <c r="O1871" s="43">
        <f t="shared" si="179"/>
        <v>7.2750397609207873E-2</v>
      </c>
      <c r="Q1871" s="78"/>
      <c r="R1871" s="75"/>
    </row>
    <row r="1872" spans="1:18" ht="12.6" customHeight="1">
      <c r="A1872" s="31">
        <v>41100</v>
      </c>
      <c r="B1872" s="64" t="s">
        <v>119</v>
      </c>
      <c r="C1872" s="90">
        <v>3.9050000000000001E-2</v>
      </c>
      <c r="D1872" s="44" t="str">
        <f>IF(MONTH(A1872)=MONTH(A1873),"-",VLOOKUP(A1872,'F03 inputs'!$AQ$8:$AV$3003,5))</f>
        <v>-</v>
      </c>
      <c r="E1872" s="44" t="str">
        <f>IF(MONTH(A1872)=MONTH(A1873),"-",VLOOKUP(A1872,'F03 inputs'!$AQ$8:$AV$3003,6))</f>
        <v>-</v>
      </c>
      <c r="F1872" s="32">
        <f>VLOOKUP(B1872,'F03 inputs'!$AW$9:$AZ$3003,3)</f>
        <v>-3.7067341387149774E-5</v>
      </c>
      <c r="G1872" s="32">
        <f>VLOOKUP(B1872,'F03 inputs'!$AW$9:$AZ$3003,4)</f>
        <v>-2.9873583745483788E-5</v>
      </c>
      <c r="I1872" s="32">
        <f t="shared" si="174"/>
        <v>3.1299826553582349E-2</v>
      </c>
      <c r="J1872" s="32">
        <f t="shared" si="175"/>
        <v>7.0349826553582351E-2</v>
      </c>
      <c r="K1872" s="88">
        <f t="shared" si="176"/>
        <v>7.1587101077612125E-2</v>
      </c>
      <c r="M1872" s="32">
        <f t="shared" si="177"/>
        <v>3.2343416236046411E-2</v>
      </c>
      <c r="N1872" s="32">
        <f t="shared" si="178"/>
        <v>7.139341623604642E-2</v>
      </c>
      <c r="O1872" s="43">
        <f t="shared" si="179"/>
        <v>7.2667671206509965E-2</v>
      </c>
      <c r="Q1872" s="78"/>
      <c r="R1872" s="75"/>
    </row>
    <row r="1873" spans="1:18" ht="12.6" customHeight="1">
      <c r="A1873" s="31">
        <v>41101</v>
      </c>
      <c r="B1873" s="64" t="s">
        <v>119</v>
      </c>
      <c r="C1873" s="90">
        <v>3.8849999999999996E-2</v>
      </c>
      <c r="D1873" s="44" t="str">
        <f>IF(MONTH(A1873)=MONTH(A1874),"-",VLOOKUP(A1873,'F03 inputs'!$AQ$8:$AV$3003,5))</f>
        <v>-</v>
      </c>
      <c r="E1873" s="44" t="str">
        <f>IF(MONTH(A1873)=MONTH(A1874),"-",VLOOKUP(A1873,'F03 inputs'!$AQ$8:$AV$3003,6))</f>
        <v>-</v>
      </c>
      <c r="F1873" s="32">
        <f>VLOOKUP(B1873,'F03 inputs'!$AW$9:$AZ$3003,3)</f>
        <v>-3.7067341387149774E-5</v>
      </c>
      <c r="G1873" s="32">
        <f>VLOOKUP(B1873,'F03 inputs'!$AW$9:$AZ$3003,4)</f>
        <v>-2.9873583745483788E-5</v>
      </c>
      <c r="I1873" s="32">
        <f t="shared" si="174"/>
        <v>3.12627592121952E-2</v>
      </c>
      <c r="J1873" s="32">
        <f t="shared" si="175"/>
        <v>7.0112759212195203E-2</v>
      </c>
      <c r="K1873" s="88">
        <f t="shared" si="176"/>
        <v>7.134170896328218E-2</v>
      </c>
      <c r="M1873" s="32">
        <f t="shared" si="177"/>
        <v>3.2313542652300929E-2</v>
      </c>
      <c r="N1873" s="32">
        <f t="shared" si="178"/>
        <v>7.1163542652300932E-2</v>
      </c>
      <c r="O1873" s="43">
        <f t="shared" si="179"/>
        <v>7.2429605103007111E-2</v>
      </c>
      <c r="Q1873" s="78"/>
      <c r="R1873" s="75"/>
    </row>
    <row r="1874" spans="1:18" ht="12.6" customHeight="1">
      <c r="A1874" s="31">
        <v>41102</v>
      </c>
      <c r="B1874" s="64" t="s">
        <v>119</v>
      </c>
      <c r="C1874" s="90">
        <v>3.7749999999999999E-2</v>
      </c>
      <c r="D1874" s="44" t="str">
        <f>IF(MONTH(A1874)=MONTH(A1875),"-",VLOOKUP(A1874,'F03 inputs'!$AQ$8:$AV$3003,5))</f>
        <v>-</v>
      </c>
      <c r="E1874" s="44" t="str">
        <f>IF(MONTH(A1874)=MONTH(A1875),"-",VLOOKUP(A1874,'F03 inputs'!$AQ$8:$AV$3003,6))</f>
        <v>-</v>
      </c>
      <c r="F1874" s="32">
        <f>VLOOKUP(B1874,'F03 inputs'!$AW$9:$AZ$3003,3)</f>
        <v>-3.7067341387149774E-5</v>
      </c>
      <c r="G1874" s="32">
        <f>VLOOKUP(B1874,'F03 inputs'!$AW$9:$AZ$3003,4)</f>
        <v>-2.9873583745483788E-5</v>
      </c>
      <c r="I1874" s="32">
        <f t="shared" si="174"/>
        <v>3.1225691870808051E-2</v>
      </c>
      <c r="J1874" s="32">
        <f t="shared" si="175"/>
        <v>6.8975691870808042E-2</v>
      </c>
      <c r="K1874" s="88">
        <f t="shared" si="176"/>
        <v>7.0165103388072358E-2</v>
      </c>
      <c r="M1874" s="32">
        <f t="shared" si="177"/>
        <v>3.2283669068555447E-2</v>
      </c>
      <c r="N1874" s="32">
        <f t="shared" si="178"/>
        <v>7.0033669068555446E-2</v>
      </c>
      <c r="O1874" s="43">
        <f t="shared" si="179"/>
        <v>7.1259847769356233E-2</v>
      </c>
      <c r="Q1874" s="78"/>
      <c r="R1874" s="75"/>
    </row>
    <row r="1875" spans="1:18" ht="12.6" customHeight="1">
      <c r="A1875" s="31">
        <v>41103</v>
      </c>
      <c r="B1875" s="64" t="s">
        <v>119</v>
      </c>
      <c r="C1875" s="90">
        <v>3.7599999999999995E-2</v>
      </c>
      <c r="D1875" s="44" t="str">
        <f>IF(MONTH(A1875)=MONTH(A1876),"-",VLOOKUP(A1875,'F03 inputs'!$AQ$8:$AV$3003,5))</f>
        <v>-</v>
      </c>
      <c r="E1875" s="44" t="str">
        <f>IF(MONTH(A1875)=MONTH(A1876),"-",VLOOKUP(A1875,'F03 inputs'!$AQ$8:$AV$3003,6))</f>
        <v>-</v>
      </c>
      <c r="F1875" s="32">
        <f>VLOOKUP(B1875,'F03 inputs'!$AW$9:$AZ$3003,3)</f>
        <v>-3.7067341387149774E-5</v>
      </c>
      <c r="G1875" s="32">
        <f>VLOOKUP(B1875,'F03 inputs'!$AW$9:$AZ$3003,4)</f>
        <v>-2.9873583745483788E-5</v>
      </c>
      <c r="I1875" s="32">
        <f t="shared" si="174"/>
        <v>3.1188624529420901E-2</v>
      </c>
      <c r="J1875" s="32">
        <f t="shared" si="175"/>
        <v>6.8788624529420889E-2</v>
      </c>
      <c r="K1875" s="88">
        <f t="shared" si="176"/>
        <v>6.9971593245583108E-2</v>
      </c>
      <c r="M1875" s="32">
        <f t="shared" si="177"/>
        <v>3.2253795484809965E-2</v>
      </c>
      <c r="N1875" s="32">
        <f t="shared" si="178"/>
        <v>6.9853795484809966E-2</v>
      </c>
      <c r="O1875" s="43">
        <f t="shared" si="179"/>
        <v>7.1073683670718202E-2</v>
      </c>
      <c r="Q1875" s="78"/>
      <c r="R1875" s="75"/>
    </row>
    <row r="1876" spans="1:18" ht="12.6" customHeight="1">
      <c r="A1876" s="31">
        <v>41106</v>
      </c>
      <c r="B1876" s="64" t="s">
        <v>119</v>
      </c>
      <c r="C1876" s="90">
        <v>3.78E-2</v>
      </c>
      <c r="D1876" s="44" t="str">
        <f>IF(MONTH(A1876)=MONTH(A1877),"-",VLOOKUP(A1876,'F03 inputs'!$AQ$8:$AV$3003,5))</f>
        <v>-</v>
      </c>
      <c r="E1876" s="44" t="str">
        <f>IF(MONTH(A1876)=MONTH(A1877),"-",VLOOKUP(A1876,'F03 inputs'!$AQ$8:$AV$3003,6))</f>
        <v>-</v>
      </c>
      <c r="F1876" s="32">
        <f>VLOOKUP(B1876,'F03 inputs'!$AW$9:$AZ$3003,3)</f>
        <v>-3.7067341387149774E-5</v>
      </c>
      <c r="G1876" s="32">
        <f>VLOOKUP(B1876,'F03 inputs'!$AW$9:$AZ$3003,4)</f>
        <v>-2.9873583745483788E-5</v>
      </c>
      <c r="I1876" s="32">
        <f t="shared" si="174"/>
        <v>3.1151557188033752E-2</v>
      </c>
      <c r="J1876" s="32">
        <f t="shared" si="175"/>
        <v>6.8951557188033752E-2</v>
      </c>
      <c r="K1876" s="88">
        <f t="shared" si="176"/>
        <v>7.0140136497697458E-2</v>
      </c>
      <c r="M1876" s="32">
        <f t="shared" si="177"/>
        <v>3.2223921901064483E-2</v>
      </c>
      <c r="N1876" s="32">
        <f t="shared" si="178"/>
        <v>7.002392190106449E-2</v>
      </c>
      <c r="O1876" s="43">
        <f t="shared" si="179"/>
        <v>7.1249759310666017E-2</v>
      </c>
      <c r="Q1876" s="78"/>
      <c r="R1876" s="75"/>
    </row>
    <row r="1877" spans="1:18" ht="12.6" customHeight="1">
      <c r="A1877" s="31">
        <v>41107</v>
      </c>
      <c r="B1877" s="64" t="s">
        <v>119</v>
      </c>
      <c r="C1877" s="90">
        <v>3.7949999999999998E-2</v>
      </c>
      <c r="D1877" s="44" t="str">
        <f>IF(MONTH(A1877)=MONTH(A1878),"-",VLOOKUP(A1877,'F03 inputs'!$AQ$8:$AV$3003,5))</f>
        <v>-</v>
      </c>
      <c r="E1877" s="44" t="str">
        <f>IF(MONTH(A1877)=MONTH(A1878),"-",VLOOKUP(A1877,'F03 inputs'!$AQ$8:$AV$3003,6))</f>
        <v>-</v>
      </c>
      <c r="F1877" s="32">
        <f>VLOOKUP(B1877,'F03 inputs'!$AW$9:$AZ$3003,3)</f>
        <v>-3.7067341387149774E-5</v>
      </c>
      <c r="G1877" s="32">
        <f>VLOOKUP(B1877,'F03 inputs'!$AW$9:$AZ$3003,4)</f>
        <v>-2.9873583745483788E-5</v>
      </c>
      <c r="I1877" s="32">
        <f t="shared" si="174"/>
        <v>3.1114489846646602E-2</v>
      </c>
      <c r="J1877" s="32">
        <f t="shared" si="175"/>
        <v>6.9064489846646593E-2</v>
      </c>
      <c r="K1877" s="88">
        <f t="shared" si="176"/>
        <v>7.0256965786091197E-2</v>
      </c>
      <c r="M1877" s="32">
        <f t="shared" si="177"/>
        <v>3.2194048317319E-2</v>
      </c>
      <c r="N1877" s="32">
        <f t="shared" si="178"/>
        <v>7.0144048317318991E-2</v>
      </c>
      <c r="O1877" s="43">
        <f t="shared" si="179"/>
        <v>7.1374095195904541E-2</v>
      </c>
      <c r="Q1877" s="78"/>
      <c r="R1877" s="75"/>
    </row>
    <row r="1878" spans="1:18" ht="12.6" customHeight="1">
      <c r="A1878" s="31">
        <v>41108</v>
      </c>
      <c r="B1878" s="64" t="s">
        <v>119</v>
      </c>
      <c r="C1878" s="90">
        <v>3.7949999999999998E-2</v>
      </c>
      <c r="D1878" s="44" t="str">
        <f>IF(MONTH(A1878)=MONTH(A1879),"-",VLOOKUP(A1878,'F03 inputs'!$AQ$8:$AV$3003,5))</f>
        <v>-</v>
      </c>
      <c r="E1878" s="44" t="str">
        <f>IF(MONTH(A1878)=MONTH(A1879),"-",VLOOKUP(A1878,'F03 inputs'!$AQ$8:$AV$3003,6))</f>
        <v>-</v>
      </c>
      <c r="F1878" s="32">
        <f>VLOOKUP(B1878,'F03 inputs'!$AW$9:$AZ$3003,3)</f>
        <v>-3.7067341387149774E-5</v>
      </c>
      <c r="G1878" s="32">
        <f>VLOOKUP(B1878,'F03 inputs'!$AW$9:$AZ$3003,4)</f>
        <v>-2.9873583745483788E-5</v>
      </c>
      <c r="I1878" s="32">
        <f t="shared" si="174"/>
        <v>3.1077422505259453E-2</v>
      </c>
      <c r="J1878" s="32">
        <f t="shared" si="175"/>
        <v>6.902742250525945E-2</v>
      </c>
      <c r="K1878" s="88">
        <f t="shared" si="176"/>
        <v>7.0218618769689378E-2</v>
      </c>
      <c r="M1878" s="32">
        <f t="shared" si="177"/>
        <v>3.2164174733573518E-2</v>
      </c>
      <c r="N1878" s="32">
        <f t="shared" si="178"/>
        <v>7.0114174733573509E-2</v>
      </c>
      <c r="O1878" s="43">
        <f t="shared" si="179"/>
        <v>7.1343174108216223E-2</v>
      </c>
      <c r="Q1878" s="78"/>
      <c r="R1878" s="75"/>
    </row>
    <row r="1879" spans="1:18" ht="12.6" customHeight="1">
      <c r="A1879" s="31">
        <v>41109</v>
      </c>
      <c r="B1879" s="64" t="s">
        <v>119</v>
      </c>
      <c r="C1879" s="90">
        <v>3.7949999999999998E-2</v>
      </c>
      <c r="D1879" s="44" t="str">
        <f>IF(MONTH(A1879)=MONTH(A1880),"-",VLOOKUP(A1879,'F03 inputs'!$AQ$8:$AV$3003,5))</f>
        <v>-</v>
      </c>
      <c r="E1879" s="44" t="str">
        <f>IF(MONTH(A1879)=MONTH(A1880),"-",VLOOKUP(A1879,'F03 inputs'!$AQ$8:$AV$3003,6))</f>
        <v>-</v>
      </c>
      <c r="F1879" s="32">
        <f>VLOOKUP(B1879,'F03 inputs'!$AW$9:$AZ$3003,3)</f>
        <v>-3.7067341387149774E-5</v>
      </c>
      <c r="G1879" s="32">
        <f>VLOOKUP(B1879,'F03 inputs'!$AW$9:$AZ$3003,4)</f>
        <v>-2.9873583745483788E-5</v>
      </c>
      <c r="I1879" s="32">
        <f t="shared" si="174"/>
        <v>3.1040355163872303E-2</v>
      </c>
      <c r="J1879" s="32">
        <f t="shared" si="175"/>
        <v>6.8990355163872308E-2</v>
      </c>
      <c r="K1879" s="88">
        <f t="shared" si="176"/>
        <v>7.0180272440281799E-2</v>
      </c>
      <c r="M1879" s="32">
        <f t="shared" si="177"/>
        <v>3.2134301149828036E-2</v>
      </c>
      <c r="N1879" s="32">
        <f t="shared" si="178"/>
        <v>7.0084301149828027E-2</v>
      </c>
      <c r="O1879" s="43">
        <f t="shared" si="179"/>
        <v>7.1312253466743192E-2</v>
      </c>
      <c r="Q1879" s="78"/>
      <c r="R1879" s="75"/>
    </row>
    <row r="1880" spans="1:18" ht="12.6" customHeight="1">
      <c r="A1880" s="31">
        <v>41110</v>
      </c>
      <c r="B1880" s="64" t="s">
        <v>119</v>
      </c>
      <c r="C1880" s="90">
        <v>3.7699999999999997E-2</v>
      </c>
      <c r="D1880" s="44" t="str">
        <f>IF(MONTH(A1880)=MONTH(A1881),"-",VLOOKUP(A1880,'F03 inputs'!$AQ$8:$AV$3003,5))</f>
        <v>-</v>
      </c>
      <c r="E1880" s="44" t="str">
        <f>IF(MONTH(A1880)=MONTH(A1881),"-",VLOOKUP(A1880,'F03 inputs'!$AQ$8:$AV$3003,6))</f>
        <v>-</v>
      </c>
      <c r="F1880" s="32">
        <f>VLOOKUP(B1880,'F03 inputs'!$AW$9:$AZ$3003,3)</f>
        <v>-3.7067341387149774E-5</v>
      </c>
      <c r="G1880" s="32">
        <f>VLOOKUP(B1880,'F03 inputs'!$AW$9:$AZ$3003,4)</f>
        <v>-2.9873583745483788E-5</v>
      </c>
      <c r="I1880" s="32">
        <f t="shared" si="174"/>
        <v>3.1003287822485154E-2</v>
      </c>
      <c r="J1880" s="32">
        <f t="shared" si="175"/>
        <v>6.8703287822485151E-2</v>
      </c>
      <c r="K1880" s="88">
        <f t="shared" si="176"/>
        <v>6.988332326188984E-2</v>
      </c>
      <c r="M1880" s="32">
        <f t="shared" si="177"/>
        <v>3.2104427566082554E-2</v>
      </c>
      <c r="N1880" s="32">
        <f t="shared" si="178"/>
        <v>6.9804427566082544E-2</v>
      </c>
      <c r="O1880" s="43">
        <f t="shared" si="179"/>
        <v>7.1022592093039627E-2</v>
      </c>
      <c r="Q1880" s="78"/>
      <c r="R1880" s="75"/>
    </row>
    <row r="1881" spans="1:18" ht="12.6" customHeight="1">
      <c r="A1881" s="31">
        <v>41113</v>
      </c>
      <c r="B1881" s="64" t="s">
        <v>119</v>
      </c>
      <c r="C1881" s="90">
        <v>3.6799999999999999E-2</v>
      </c>
      <c r="D1881" s="44" t="str">
        <f>IF(MONTH(A1881)=MONTH(A1882),"-",VLOOKUP(A1881,'F03 inputs'!$AQ$8:$AV$3003,5))</f>
        <v>-</v>
      </c>
      <c r="E1881" s="44" t="str">
        <f>IF(MONTH(A1881)=MONTH(A1882),"-",VLOOKUP(A1881,'F03 inputs'!$AQ$8:$AV$3003,6))</f>
        <v>-</v>
      </c>
      <c r="F1881" s="32">
        <f>VLOOKUP(B1881,'F03 inputs'!$AW$9:$AZ$3003,3)</f>
        <v>-3.7067341387149774E-5</v>
      </c>
      <c r="G1881" s="32">
        <f>VLOOKUP(B1881,'F03 inputs'!$AW$9:$AZ$3003,4)</f>
        <v>-2.9873583745483788E-5</v>
      </c>
      <c r="I1881" s="32">
        <f t="shared" si="174"/>
        <v>3.0966220481098004E-2</v>
      </c>
      <c r="J1881" s="32">
        <f t="shared" si="175"/>
        <v>6.7766220481098011E-2</v>
      </c>
      <c r="K1881" s="88">
        <f t="shared" si="176"/>
        <v>6.8914285640671258E-2</v>
      </c>
      <c r="M1881" s="32">
        <f t="shared" si="177"/>
        <v>3.2074553982337072E-2</v>
      </c>
      <c r="N1881" s="32">
        <f t="shared" si="178"/>
        <v>6.8874553982337078E-2</v>
      </c>
      <c r="O1881" s="43">
        <f t="shared" si="179"/>
        <v>7.0060480028903527E-2</v>
      </c>
      <c r="Q1881" s="78"/>
      <c r="R1881" s="75"/>
    </row>
    <row r="1882" spans="1:18" ht="12.6" customHeight="1">
      <c r="A1882" s="31">
        <v>41114</v>
      </c>
      <c r="B1882" s="64" t="s">
        <v>119</v>
      </c>
      <c r="C1882" s="90">
        <v>3.6900000000000002E-2</v>
      </c>
      <c r="D1882" s="44" t="str">
        <f>IF(MONTH(A1882)=MONTH(A1883),"-",VLOOKUP(A1882,'F03 inputs'!$AQ$8:$AV$3003,5))</f>
        <v>-</v>
      </c>
      <c r="E1882" s="44" t="str">
        <f>IF(MONTH(A1882)=MONTH(A1883),"-",VLOOKUP(A1882,'F03 inputs'!$AQ$8:$AV$3003,6))</f>
        <v>-</v>
      </c>
      <c r="F1882" s="32">
        <f>VLOOKUP(B1882,'F03 inputs'!$AW$9:$AZ$3003,3)</f>
        <v>-3.7067341387149774E-5</v>
      </c>
      <c r="G1882" s="32">
        <f>VLOOKUP(B1882,'F03 inputs'!$AW$9:$AZ$3003,4)</f>
        <v>-2.9873583745483788E-5</v>
      </c>
      <c r="I1882" s="32">
        <f t="shared" si="174"/>
        <v>3.0929153139710855E-2</v>
      </c>
      <c r="J1882" s="32">
        <f t="shared" si="175"/>
        <v>6.7829153139710857E-2</v>
      </c>
      <c r="K1882" s="88">
        <f t="shared" si="176"/>
        <v>6.8979351643623454E-2</v>
      </c>
      <c r="M1882" s="32">
        <f t="shared" si="177"/>
        <v>3.2044680398591589E-2</v>
      </c>
      <c r="N1882" s="32">
        <f t="shared" si="178"/>
        <v>6.8944680398591585E-2</v>
      </c>
      <c r="O1882" s="43">
        <f t="shared" si="179"/>
        <v>7.0133022637407727E-2</v>
      </c>
      <c r="Q1882" s="78"/>
      <c r="R1882" s="75"/>
    </row>
    <row r="1883" spans="1:18" ht="12.6" customHeight="1">
      <c r="A1883" s="31">
        <v>41115</v>
      </c>
      <c r="B1883" s="64" t="s">
        <v>119</v>
      </c>
      <c r="C1883" s="90">
        <v>3.6600000000000001E-2</v>
      </c>
      <c r="D1883" s="44" t="str">
        <f>IF(MONTH(A1883)=MONTH(A1884),"-",VLOOKUP(A1883,'F03 inputs'!$AQ$8:$AV$3003,5))</f>
        <v>-</v>
      </c>
      <c r="E1883" s="44" t="str">
        <f>IF(MONTH(A1883)=MONTH(A1884),"-",VLOOKUP(A1883,'F03 inputs'!$AQ$8:$AV$3003,6))</f>
        <v>-</v>
      </c>
      <c r="F1883" s="32">
        <f>VLOOKUP(B1883,'F03 inputs'!$AW$9:$AZ$3003,3)</f>
        <v>-3.7067341387149774E-5</v>
      </c>
      <c r="G1883" s="32">
        <f>VLOOKUP(B1883,'F03 inputs'!$AW$9:$AZ$3003,4)</f>
        <v>-2.9873583745483788E-5</v>
      </c>
      <c r="I1883" s="32">
        <f t="shared" si="174"/>
        <v>3.0892085798323705E-2</v>
      </c>
      <c r="J1883" s="32">
        <f t="shared" si="175"/>
        <v>6.7492085798323706E-2</v>
      </c>
      <c r="K1883" s="88">
        <f t="shared" si="176"/>
        <v>6.8630881209675643E-2</v>
      </c>
      <c r="M1883" s="32">
        <f t="shared" si="177"/>
        <v>3.2014806814846107E-2</v>
      </c>
      <c r="N1883" s="32">
        <f t="shared" si="178"/>
        <v>6.8614806814846108E-2</v>
      </c>
      <c r="O1883" s="43">
        <f t="shared" si="179"/>
        <v>6.979180474340585E-2</v>
      </c>
      <c r="Q1883" s="78"/>
      <c r="R1883" s="75"/>
    </row>
    <row r="1884" spans="1:18" ht="12.6" customHeight="1">
      <c r="A1884" s="31">
        <v>41116</v>
      </c>
      <c r="B1884" s="64" t="s">
        <v>119</v>
      </c>
      <c r="C1884" s="90">
        <v>3.6650000000000002E-2</v>
      </c>
      <c r="D1884" s="44" t="str">
        <f>IF(MONTH(A1884)=MONTH(A1885),"-",VLOOKUP(A1884,'F03 inputs'!$AQ$8:$AV$3003,5))</f>
        <v>-</v>
      </c>
      <c r="E1884" s="44" t="str">
        <f>IF(MONTH(A1884)=MONTH(A1885),"-",VLOOKUP(A1884,'F03 inputs'!$AQ$8:$AV$3003,6))</f>
        <v>-</v>
      </c>
      <c r="F1884" s="32">
        <f>VLOOKUP(B1884,'F03 inputs'!$AW$9:$AZ$3003,3)</f>
        <v>-3.7067341387149774E-5</v>
      </c>
      <c r="G1884" s="32">
        <f>VLOOKUP(B1884,'F03 inputs'!$AW$9:$AZ$3003,4)</f>
        <v>-2.9873583745483788E-5</v>
      </c>
      <c r="I1884" s="32">
        <f t="shared" si="174"/>
        <v>3.0855018456936556E-2</v>
      </c>
      <c r="J1884" s="32">
        <f t="shared" si="175"/>
        <v>6.7505018456936558E-2</v>
      </c>
      <c r="K1884" s="88">
        <f t="shared" si="176"/>
        <v>6.86442503361544E-2</v>
      </c>
      <c r="M1884" s="32">
        <f t="shared" si="177"/>
        <v>3.1984933231100625E-2</v>
      </c>
      <c r="N1884" s="32">
        <f t="shared" si="178"/>
        <v>6.863493323110062E-2</v>
      </c>
      <c r="O1884" s="43">
        <f t="shared" si="179"/>
        <v>6.9812621746010217E-2</v>
      </c>
      <c r="Q1884" s="78"/>
      <c r="R1884" s="75"/>
    </row>
    <row r="1885" spans="1:18" ht="12.6" customHeight="1">
      <c r="A1885" s="31">
        <v>41117</v>
      </c>
      <c r="B1885" s="64" t="s">
        <v>119</v>
      </c>
      <c r="C1885" s="90">
        <v>3.805E-2</v>
      </c>
      <c r="D1885" s="44" t="str">
        <f>IF(MONTH(A1885)=MONTH(A1886),"-",VLOOKUP(A1885,'F03 inputs'!$AQ$8:$AV$3003,5))</f>
        <v>-</v>
      </c>
      <c r="E1885" s="44" t="str">
        <f>IF(MONTH(A1885)=MONTH(A1886),"-",VLOOKUP(A1885,'F03 inputs'!$AQ$8:$AV$3003,6))</f>
        <v>-</v>
      </c>
      <c r="F1885" s="32">
        <f>VLOOKUP(B1885,'F03 inputs'!$AW$9:$AZ$3003,3)</f>
        <v>-3.7067341387149774E-5</v>
      </c>
      <c r="G1885" s="32">
        <f>VLOOKUP(B1885,'F03 inputs'!$AW$9:$AZ$3003,4)</f>
        <v>-2.9873583745483788E-5</v>
      </c>
      <c r="I1885" s="32">
        <f t="shared" si="174"/>
        <v>3.0817951115549407E-2</v>
      </c>
      <c r="J1885" s="32">
        <f t="shared" si="175"/>
        <v>6.8867951115549414E-2</v>
      </c>
      <c r="K1885" s="88">
        <f t="shared" si="176"/>
        <v>7.0053649788262895E-2</v>
      </c>
      <c r="M1885" s="32">
        <f t="shared" si="177"/>
        <v>3.1955059647355143E-2</v>
      </c>
      <c r="N1885" s="32">
        <f t="shared" si="178"/>
        <v>7.000505964735515E-2</v>
      </c>
      <c r="O1885" s="43">
        <f t="shared" si="179"/>
        <v>7.12302367414126E-2</v>
      </c>
      <c r="Q1885" s="78"/>
      <c r="R1885" s="75"/>
    </row>
    <row r="1886" spans="1:18" ht="12.6" customHeight="1">
      <c r="A1886" s="31">
        <v>41120</v>
      </c>
      <c r="B1886" s="64" t="s">
        <v>119</v>
      </c>
      <c r="C1886" s="90">
        <v>3.8849999999999996E-2</v>
      </c>
      <c r="D1886" s="44" t="str">
        <f>IF(MONTH(A1886)=MONTH(A1887),"-",VLOOKUP(A1886,'F03 inputs'!$AQ$8:$AV$3003,5))</f>
        <v>-</v>
      </c>
      <c r="E1886" s="44" t="str">
        <f>IF(MONTH(A1886)=MONTH(A1887),"-",VLOOKUP(A1886,'F03 inputs'!$AQ$8:$AV$3003,6))</f>
        <v>-</v>
      </c>
      <c r="F1886" s="32">
        <f>VLOOKUP(B1886,'F03 inputs'!$AW$9:$AZ$3003,3)</f>
        <v>-3.7067341387149774E-5</v>
      </c>
      <c r="G1886" s="32">
        <f>VLOOKUP(B1886,'F03 inputs'!$AW$9:$AZ$3003,4)</f>
        <v>-2.9873583745483788E-5</v>
      </c>
      <c r="I1886" s="32">
        <f t="shared" si="174"/>
        <v>3.0780883774162257E-2</v>
      </c>
      <c r="J1886" s="32">
        <f t="shared" si="175"/>
        <v>6.9630883774162253E-2</v>
      </c>
      <c r="K1886" s="88">
        <f t="shared" si="176"/>
        <v>7.0842998767955079E-2</v>
      </c>
      <c r="M1886" s="32">
        <f t="shared" si="177"/>
        <v>3.192518606360966E-2</v>
      </c>
      <c r="N1886" s="32">
        <f t="shared" si="178"/>
        <v>7.0775186063609663E-2</v>
      </c>
      <c r="O1886" s="43">
        <f t="shared" si="179"/>
        <v>7.2027467804194334E-2</v>
      </c>
      <c r="Q1886" s="78"/>
      <c r="R1886" s="75"/>
    </row>
    <row r="1887" spans="1:18" ht="12.6" customHeight="1">
      <c r="A1887" s="31">
        <v>41121</v>
      </c>
      <c r="B1887" s="64" t="s">
        <v>119</v>
      </c>
      <c r="C1887" s="90">
        <v>3.8699999999999998E-2</v>
      </c>
      <c r="D1887" s="44">
        <f>IF(MONTH(A1887)=MONTH(A1888),"-",VLOOKUP(A1887,'F03 inputs'!$AQ$8:$AV$3003,5))</f>
        <v>3.0743816432775101E-2</v>
      </c>
      <c r="E1887" s="44">
        <f>IF(MONTH(A1887)=MONTH(A1888),"-",VLOOKUP(A1887,'F03 inputs'!$AQ$8:$AV$3003,6))</f>
        <v>3.1895312479864144E-2</v>
      </c>
      <c r="F1887" s="32">
        <f>VLOOKUP(B1887,'F03 inputs'!$AW$9:$AZ$3003,3)</f>
        <v>-3.7067341387149774E-5</v>
      </c>
      <c r="G1887" s="32">
        <f>VLOOKUP(B1887,'F03 inputs'!$AW$9:$AZ$3003,4)</f>
        <v>-2.9873583745483788E-5</v>
      </c>
      <c r="I1887" s="32">
        <f t="shared" si="174"/>
        <v>3.0743816432775101E-2</v>
      </c>
      <c r="J1887" s="32">
        <f t="shared" si="175"/>
        <v>6.9443816432775099E-2</v>
      </c>
      <c r="K1887" s="88">
        <f t="shared" si="176"/>
        <v>7.0649427342962534E-2</v>
      </c>
      <c r="M1887" s="32">
        <f t="shared" si="177"/>
        <v>3.1895312479864144E-2</v>
      </c>
      <c r="N1887" s="32">
        <f t="shared" si="178"/>
        <v>7.0595312479864142E-2</v>
      </c>
      <c r="O1887" s="43">
        <f t="shared" si="179"/>
        <v>7.1841237015896509E-2</v>
      </c>
      <c r="Q1887" s="78"/>
      <c r="R1887" s="75"/>
    </row>
    <row r="1888" spans="1:18" ht="12.6" customHeight="1">
      <c r="A1888" s="31">
        <v>41122</v>
      </c>
      <c r="B1888" s="64" t="s">
        <v>120</v>
      </c>
      <c r="C1888" s="90">
        <v>3.8900000000000004E-2</v>
      </c>
      <c r="D1888" s="44" t="str">
        <f>IF(MONTH(A1888)=MONTH(A1889),"-",VLOOKUP(A1888,'F03 inputs'!$AQ$8:$AV$3003,5))</f>
        <v>-</v>
      </c>
      <c r="E1888" s="44" t="str">
        <f>IF(MONTH(A1888)=MONTH(A1889),"-",VLOOKUP(A1888,'F03 inputs'!$AQ$8:$AV$3003,6))</f>
        <v>-</v>
      </c>
      <c r="F1888" s="32">
        <f>VLOOKUP(B1888,'F03 inputs'!$AW$9:$AZ$3003,3)</f>
        <v>-1.9193074864559048E-5</v>
      </c>
      <c r="G1888" s="32">
        <f>VLOOKUP(B1888,'F03 inputs'!$AW$9:$AZ$3003,4)</f>
        <v>-1.0025195796408124E-5</v>
      </c>
      <c r="I1888" s="32">
        <f t="shared" si="174"/>
        <v>3.0724623357910541E-2</v>
      </c>
      <c r="J1888" s="32">
        <f t="shared" si="175"/>
        <v>6.9624623357910545E-2</v>
      </c>
      <c r="K1888" s="88">
        <f t="shared" si="176"/>
        <v>7.0836520402343561E-2</v>
      </c>
      <c r="M1888" s="32">
        <f t="shared" si="177"/>
        <v>3.1885287284067733E-2</v>
      </c>
      <c r="N1888" s="32">
        <f t="shared" si="178"/>
        <v>7.0785287284067744E-2</v>
      </c>
      <c r="O1888" s="43">
        <f t="shared" si="179"/>
        <v>7.2037926508039529E-2</v>
      </c>
      <c r="Q1888" s="78"/>
      <c r="R1888" s="75"/>
    </row>
    <row r="1889" spans="1:18" ht="12.6" customHeight="1">
      <c r="A1889" s="31">
        <v>41123</v>
      </c>
      <c r="B1889" s="64" t="s">
        <v>120</v>
      </c>
      <c r="C1889" s="90">
        <v>3.9100000000000003E-2</v>
      </c>
      <c r="D1889" s="44" t="str">
        <f>IF(MONTH(A1889)=MONTH(A1890),"-",VLOOKUP(A1889,'F03 inputs'!$AQ$8:$AV$3003,5))</f>
        <v>-</v>
      </c>
      <c r="E1889" s="44" t="str">
        <f>IF(MONTH(A1889)=MONTH(A1890),"-",VLOOKUP(A1889,'F03 inputs'!$AQ$8:$AV$3003,6))</f>
        <v>-</v>
      </c>
      <c r="F1889" s="32">
        <f>VLOOKUP(B1889,'F03 inputs'!$AW$9:$AZ$3003,3)</f>
        <v>-1.9193074864559048E-5</v>
      </c>
      <c r="G1889" s="32">
        <f>VLOOKUP(B1889,'F03 inputs'!$AW$9:$AZ$3003,4)</f>
        <v>-1.0025195796408124E-5</v>
      </c>
      <c r="I1889" s="32">
        <f t="shared" si="174"/>
        <v>3.0705430283045981E-2</v>
      </c>
      <c r="J1889" s="32">
        <f t="shared" si="175"/>
        <v>6.9805430283045977E-2</v>
      </c>
      <c r="K1889" s="88">
        <f t="shared" si="176"/>
        <v>7.1023629807296595E-2</v>
      </c>
      <c r="M1889" s="32">
        <f t="shared" si="177"/>
        <v>3.1875262088271322E-2</v>
      </c>
      <c r="N1889" s="32">
        <f t="shared" si="178"/>
        <v>7.0975262088271318E-2</v>
      </c>
      <c r="O1889" s="43">
        <f t="shared" si="179"/>
        <v>7.2234634045396096E-2</v>
      </c>
      <c r="Q1889" s="78"/>
      <c r="R1889" s="75"/>
    </row>
    <row r="1890" spans="1:18" ht="12.6" customHeight="1">
      <c r="A1890" s="31">
        <v>41124</v>
      </c>
      <c r="B1890" s="64" t="s">
        <v>120</v>
      </c>
      <c r="C1890" s="90">
        <v>3.8849999999999996E-2</v>
      </c>
      <c r="D1890" s="44" t="str">
        <f>IF(MONTH(A1890)=MONTH(A1891),"-",VLOOKUP(A1890,'F03 inputs'!$AQ$8:$AV$3003,5))</f>
        <v>-</v>
      </c>
      <c r="E1890" s="44" t="str">
        <f>IF(MONTH(A1890)=MONTH(A1891),"-",VLOOKUP(A1890,'F03 inputs'!$AQ$8:$AV$3003,6))</f>
        <v>-</v>
      </c>
      <c r="F1890" s="32">
        <f>VLOOKUP(B1890,'F03 inputs'!$AW$9:$AZ$3003,3)</f>
        <v>-1.9193074864559048E-5</v>
      </c>
      <c r="G1890" s="32">
        <f>VLOOKUP(B1890,'F03 inputs'!$AW$9:$AZ$3003,4)</f>
        <v>-1.0025195796408124E-5</v>
      </c>
      <c r="I1890" s="32">
        <f t="shared" si="174"/>
        <v>3.0686237208181422E-2</v>
      </c>
      <c r="J1890" s="32">
        <f t="shared" si="175"/>
        <v>6.9536237208181417E-2</v>
      </c>
      <c r="K1890" s="88">
        <f t="shared" si="176"/>
        <v>7.0745059279449407E-2</v>
      </c>
      <c r="M1890" s="32">
        <f t="shared" si="177"/>
        <v>3.1865236892474912E-2</v>
      </c>
      <c r="N1890" s="32">
        <f t="shared" si="178"/>
        <v>7.0715236892474914E-2</v>
      </c>
      <c r="O1890" s="43">
        <f t="shared" si="179"/>
        <v>7.1965398074664622E-2</v>
      </c>
      <c r="Q1890" s="78"/>
      <c r="R1890" s="75"/>
    </row>
    <row r="1891" spans="1:18" ht="12.6" customHeight="1">
      <c r="A1891" s="31">
        <v>41128</v>
      </c>
      <c r="B1891" s="64" t="s">
        <v>120</v>
      </c>
      <c r="C1891" s="90">
        <v>4.0099999999999997E-2</v>
      </c>
      <c r="D1891" s="44" t="str">
        <f>IF(MONTH(A1891)=MONTH(A1892),"-",VLOOKUP(A1891,'F03 inputs'!$AQ$8:$AV$3003,5))</f>
        <v>-</v>
      </c>
      <c r="E1891" s="44" t="str">
        <f>IF(MONTH(A1891)=MONTH(A1892),"-",VLOOKUP(A1891,'F03 inputs'!$AQ$8:$AV$3003,6))</f>
        <v>-</v>
      </c>
      <c r="F1891" s="32">
        <f>VLOOKUP(B1891,'F03 inputs'!$AW$9:$AZ$3003,3)</f>
        <v>-1.9193074864559048E-5</v>
      </c>
      <c r="G1891" s="32">
        <f>VLOOKUP(B1891,'F03 inputs'!$AW$9:$AZ$3003,4)</f>
        <v>-1.0025195796408124E-5</v>
      </c>
      <c r="I1891" s="32">
        <f t="shared" si="174"/>
        <v>3.0667044133316862E-2</v>
      </c>
      <c r="J1891" s="32">
        <f t="shared" si="175"/>
        <v>7.0767044133316859E-2</v>
      </c>
      <c r="K1891" s="88">
        <f t="shared" si="176"/>
        <v>7.2019037767158789E-2</v>
      </c>
      <c r="M1891" s="32">
        <f t="shared" si="177"/>
        <v>3.1855211696678501E-2</v>
      </c>
      <c r="N1891" s="32">
        <f t="shared" si="178"/>
        <v>7.1955211696678498E-2</v>
      </c>
      <c r="O1891" s="43">
        <f t="shared" si="179"/>
        <v>7.3249599819256828E-2</v>
      </c>
      <c r="Q1891" s="78"/>
      <c r="R1891" s="75"/>
    </row>
    <row r="1892" spans="1:18" ht="12.6" customHeight="1">
      <c r="A1892" s="31">
        <v>41129</v>
      </c>
      <c r="B1892" s="64" t="s">
        <v>120</v>
      </c>
      <c r="C1892" s="90">
        <v>4.0599999999999997E-2</v>
      </c>
      <c r="D1892" s="44" t="str">
        <f>IF(MONTH(A1892)=MONTH(A1893),"-",VLOOKUP(A1892,'F03 inputs'!$AQ$8:$AV$3003,5))</f>
        <v>-</v>
      </c>
      <c r="E1892" s="44" t="str">
        <f>IF(MONTH(A1892)=MONTH(A1893),"-",VLOOKUP(A1892,'F03 inputs'!$AQ$8:$AV$3003,6))</f>
        <v>-</v>
      </c>
      <c r="F1892" s="32">
        <f>VLOOKUP(B1892,'F03 inputs'!$AW$9:$AZ$3003,3)</f>
        <v>-1.9193074864559048E-5</v>
      </c>
      <c r="G1892" s="32">
        <f>VLOOKUP(B1892,'F03 inputs'!$AW$9:$AZ$3003,4)</f>
        <v>-1.0025195796408124E-5</v>
      </c>
      <c r="I1892" s="32">
        <f t="shared" si="174"/>
        <v>3.0647851058452302E-2</v>
      </c>
      <c r="J1892" s="32">
        <f t="shared" si="175"/>
        <v>7.1247851058452299E-2</v>
      </c>
      <c r="K1892" s="88">
        <f t="shared" si="176"/>
        <v>7.2516915128564063E-2</v>
      </c>
      <c r="M1892" s="32">
        <f t="shared" si="177"/>
        <v>3.184518650088209E-2</v>
      </c>
      <c r="N1892" s="32">
        <f t="shared" si="178"/>
        <v>7.2445186500882081E-2</v>
      </c>
      <c r="O1892" s="43">
        <f t="shared" si="179"/>
        <v>7.3757262762668807E-2</v>
      </c>
      <c r="Q1892" s="78"/>
      <c r="R1892" s="75"/>
    </row>
    <row r="1893" spans="1:18" ht="12.6" customHeight="1">
      <c r="A1893" s="31">
        <v>41130</v>
      </c>
      <c r="B1893" s="64" t="s">
        <v>120</v>
      </c>
      <c r="C1893" s="90">
        <v>4.0750000000000001E-2</v>
      </c>
      <c r="D1893" s="44" t="str">
        <f>IF(MONTH(A1893)=MONTH(A1894),"-",VLOOKUP(A1893,'F03 inputs'!$AQ$8:$AV$3003,5))</f>
        <v>-</v>
      </c>
      <c r="E1893" s="44" t="str">
        <f>IF(MONTH(A1893)=MONTH(A1894),"-",VLOOKUP(A1893,'F03 inputs'!$AQ$8:$AV$3003,6))</f>
        <v>-</v>
      </c>
      <c r="F1893" s="32">
        <f>VLOOKUP(B1893,'F03 inputs'!$AW$9:$AZ$3003,3)</f>
        <v>-1.9193074864559048E-5</v>
      </c>
      <c r="G1893" s="32">
        <f>VLOOKUP(B1893,'F03 inputs'!$AW$9:$AZ$3003,4)</f>
        <v>-1.0025195796408124E-5</v>
      </c>
      <c r="I1893" s="32">
        <f t="shared" si="174"/>
        <v>3.0628657983587743E-2</v>
      </c>
      <c r="J1893" s="32">
        <f t="shared" si="175"/>
        <v>7.1378657983587751E-2</v>
      </c>
      <c r="K1893" s="88">
        <f t="shared" si="176"/>
        <v>7.2652386187472384E-2</v>
      </c>
      <c r="M1893" s="32">
        <f t="shared" si="177"/>
        <v>3.183516130508568E-2</v>
      </c>
      <c r="N1893" s="32">
        <f t="shared" si="178"/>
        <v>7.2585161305085688E-2</v>
      </c>
      <c r="O1893" s="43">
        <f t="shared" si="179"/>
        <v>7.3902312715507179E-2</v>
      </c>
      <c r="Q1893" s="78"/>
      <c r="R1893" s="75"/>
    </row>
    <row r="1894" spans="1:18" ht="12.6" customHeight="1">
      <c r="A1894" s="31">
        <v>41131</v>
      </c>
      <c r="B1894" s="64" t="s">
        <v>120</v>
      </c>
      <c r="C1894" s="90">
        <v>4.0199999999999993E-2</v>
      </c>
      <c r="D1894" s="44" t="str">
        <f>IF(MONTH(A1894)=MONTH(A1895),"-",VLOOKUP(A1894,'F03 inputs'!$AQ$8:$AV$3003,5))</f>
        <v>-</v>
      </c>
      <c r="E1894" s="44" t="str">
        <f>IF(MONTH(A1894)=MONTH(A1895),"-",VLOOKUP(A1894,'F03 inputs'!$AQ$8:$AV$3003,6))</f>
        <v>-</v>
      </c>
      <c r="F1894" s="32">
        <f>VLOOKUP(B1894,'F03 inputs'!$AW$9:$AZ$3003,3)</f>
        <v>-1.9193074864559048E-5</v>
      </c>
      <c r="G1894" s="32">
        <f>VLOOKUP(B1894,'F03 inputs'!$AW$9:$AZ$3003,4)</f>
        <v>-1.0025195796408124E-5</v>
      </c>
      <c r="I1894" s="32">
        <f t="shared" si="174"/>
        <v>3.0609464908723183E-2</v>
      </c>
      <c r="J1894" s="32">
        <f t="shared" si="175"/>
        <v>7.0809464908723169E-2</v>
      </c>
      <c r="K1894" s="88">
        <f t="shared" si="176"/>
        <v>7.2062959988888231E-2</v>
      </c>
      <c r="M1894" s="32">
        <f t="shared" si="177"/>
        <v>3.1825136109289269E-2</v>
      </c>
      <c r="N1894" s="32">
        <f t="shared" si="178"/>
        <v>7.2025136109289262E-2</v>
      </c>
      <c r="O1894" s="43">
        <f t="shared" si="179"/>
        <v>7.3322041167179552E-2</v>
      </c>
      <c r="Q1894" s="78"/>
      <c r="R1894" s="75"/>
    </row>
    <row r="1895" spans="1:18" ht="12.6" customHeight="1">
      <c r="A1895" s="31">
        <v>41134</v>
      </c>
      <c r="B1895" s="64" t="s">
        <v>120</v>
      </c>
      <c r="C1895" s="90">
        <v>4.0399999999999998E-2</v>
      </c>
      <c r="D1895" s="44" t="str">
        <f>IF(MONTH(A1895)=MONTH(A1896),"-",VLOOKUP(A1895,'F03 inputs'!$AQ$8:$AV$3003,5))</f>
        <v>-</v>
      </c>
      <c r="E1895" s="44" t="str">
        <f>IF(MONTH(A1895)=MONTH(A1896),"-",VLOOKUP(A1895,'F03 inputs'!$AQ$8:$AV$3003,6))</f>
        <v>-</v>
      </c>
      <c r="F1895" s="32">
        <f>VLOOKUP(B1895,'F03 inputs'!$AW$9:$AZ$3003,3)</f>
        <v>-1.9193074864559048E-5</v>
      </c>
      <c r="G1895" s="32">
        <f>VLOOKUP(B1895,'F03 inputs'!$AW$9:$AZ$3003,4)</f>
        <v>-1.0025195796408124E-5</v>
      </c>
      <c r="I1895" s="32">
        <f t="shared" si="174"/>
        <v>3.0590271833858623E-2</v>
      </c>
      <c r="J1895" s="32">
        <f t="shared" si="175"/>
        <v>7.0990271833858615E-2</v>
      </c>
      <c r="K1895" s="88">
        <f t="shared" si="176"/>
        <v>7.2250176507620001E-2</v>
      </c>
      <c r="M1895" s="32">
        <f t="shared" si="177"/>
        <v>3.1815110913492858E-2</v>
      </c>
      <c r="N1895" s="32">
        <f t="shared" si="178"/>
        <v>7.2215110913492864E-2</v>
      </c>
      <c r="O1895" s="43">
        <f t="shared" si="179"/>
        <v>7.3518866474554967E-2</v>
      </c>
      <c r="Q1895" s="78"/>
      <c r="R1895" s="75"/>
    </row>
    <row r="1896" spans="1:18" ht="12.6" customHeight="1">
      <c r="A1896" s="31">
        <v>41135</v>
      </c>
      <c r="B1896" s="64" t="s">
        <v>120</v>
      </c>
      <c r="C1896" s="90">
        <v>4.0750000000000001E-2</v>
      </c>
      <c r="D1896" s="44" t="str">
        <f>IF(MONTH(A1896)=MONTH(A1897),"-",VLOOKUP(A1896,'F03 inputs'!$AQ$8:$AV$3003,5))</f>
        <v>-</v>
      </c>
      <c r="E1896" s="44" t="str">
        <f>IF(MONTH(A1896)=MONTH(A1897),"-",VLOOKUP(A1896,'F03 inputs'!$AQ$8:$AV$3003,6))</f>
        <v>-</v>
      </c>
      <c r="F1896" s="32">
        <f>VLOOKUP(B1896,'F03 inputs'!$AW$9:$AZ$3003,3)</f>
        <v>-1.9193074864559048E-5</v>
      </c>
      <c r="G1896" s="32">
        <f>VLOOKUP(B1896,'F03 inputs'!$AW$9:$AZ$3003,4)</f>
        <v>-1.0025195796408124E-5</v>
      </c>
      <c r="I1896" s="32">
        <f t="shared" si="174"/>
        <v>3.0571078758994064E-2</v>
      </c>
      <c r="J1896" s="32">
        <f t="shared" si="175"/>
        <v>7.1321078758994072E-2</v>
      </c>
      <c r="K1896" s="88">
        <f t="shared" si="176"/>
        <v>7.2592752827830953E-2</v>
      </c>
      <c r="M1896" s="32">
        <f t="shared" si="177"/>
        <v>3.1805085717696448E-2</v>
      </c>
      <c r="N1896" s="32">
        <f t="shared" si="178"/>
        <v>7.2555085717696449E-2</v>
      </c>
      <c r="O1896" s="43">
        <f t="shared" si="179"/>
        <v>7.3871145833571905E-2</v>
      </c>
      <c r="Q1896" s="78"/>
      <c r="R1896" s="75"/>
    </row>
    <row r="1897" spans="1:18" ht="12.6" customHeight="1">
      <c r="A1897" s="31">
        <v>41136</v>
      </c>
      <c r="B1897" s="64" t="s">
        <v>120</v>
      </c>
      <c r="C1897" s="90">
        <v>4.0999999999999995E-2</v>
      </c>
      <c r="D1897" s="44" t="str">
        <f>IF(MONTH(A1897)=MONTH(A1898),"-",VLOOKUP(A1897,'F03 inputs'!$AQ$8:$AV$3003,5))</f>
        <v>-</v>
      </c>
      <c r="E1897" s="44" t="str">
        <f>IF(MONTH(A1897)=MONTH(A1898),"-",VLOOKUP(A1897,'F03 inputs'!$AQ$8:$AV$3003,6))</f>
        <v>-</v>
      </c>
      <c r="F1897" s="32">
        <f>VLOOKUP(B1897,'F03 inputs'!$AW$9:$AZ$3003,3)</f>
        <v>-1.9193074864559048E-5</v>
      </c>
      <c r="G1897" s="32">
        <f>VLOOKUP(B1897,'F03 inputs'!$AW$9:$AZ$3003,4)</f>
        <v>-1.0025195796408124E-5</v>
      </c>
      <c r="I1897" s="32">
        <f t="shared" si="174"/>
        <v>3.0551885684129504E-2</v>
      </c>
      <c r="J1897" s="32">
        <f t="shared" si="175"/>
        <v>7.1551885684129499E-2</v>
      </c>
      <c r="K1897" s="88">
        <f t="shared" si="176"/>
        <v>7.2831803770368131E-2</v>
      </c>
      <c r="M1897" s="32">
        <f t="shared" si="177"/>
        <v>3.1795060521900037E-2</v>
      </c>
      <c r="N1897" s="32">
        <f t="shared" si="178"/>
        <v>7.2795060521900032E-2</v>
      </c>
      <c r="O1897" s="43">
        <f t="shared" si="179"/>
        <v>7.4119840730996867E-2</v>
      </c>
      <c r="Q1897" s="78"/>
      <c r="R1897" s="75"/>
    </row>
    <row r="1898" spans="1:18" ht="12.6" customHeight="1">
      <c r="A1898" s="31">
        <v>41137</v>
      </c>
      <c r="B1898" s="64" t="s">
        <v>120</v>
      </c>
      <c r="C1898" s="90">
        <v>4.1950000000000001E-2</v>
      </c>
      <c r="D1898" s="44" t="str">
        <f>IF(MONTH(A1898)=MONTH(A1899),"-",VLOOKUP(A1898,'F03 inputs'!$AQ$8:$AV$3003,5))</f>
        <v>-</v>
      </c>
      <c r="E1898" s="44" t="str">
        <f>IF(MONTH(A1898)=MONTH(A1899),"-",VLOOKUP(A1898,'F03 inputs'!$AQ$8:$AV$3003,6))</f>
        <v>-</v>
      </c>
      <c r="F1898" s="32">
        <f>VLOOKUP(B1898,'F03 inputs'!$AW$9:$AZ$3003,3)</f>
        <v>-1.9193074864559048E-5</v>
      </c>
      <c r="G1898" s="32">
        <f>VLOOKUP(B1898,'F03 inputs'!$AW$9:$AZ$3003,4)</f>
        <v>-1.0025195796408124E-5</v>
      </c>
      <c r="I1898" s="32">
        <f t="shared" si="174"/>
        <v>3.0532692609264944E-2</v>
      </c>
      <c r="J1898" s="32">
        <f t="shared" si="175"/>
        <v>7.2482692609264945E-2</v>
      </c>
      <c r="K1898" s="88">
        <f t="shared" si="176"/>
        <v>7.3796127791237343E-2</v>
      </c>
      <c r="M1898" s="32">
        <f t="shared" si="177"/>
        <v>3.1785035326103626E-2</v>
      </c>
      <c r="N1898" s="32">
        <f t="shared" si="178"/>
        <v>7.3735035326103621E-2</v>
      </c>
      <c r="O1898" s="43">
        <f t="shared" si="179"/>
        <v>7.5094249184738837E-2</v>
      </c>
      <c r="Q1898" s="78"/>
      <c r="R1898" s="75"/>
    </row>
    <row r="1899" spans="1:18" ht="12.6" customHeight="1">
      <c r="A1899" s="31">
        <v>41138</v>
      </c>
      <c r="B1899" s="64" t="s">
        <v>120</v>
      </c>
      <c r="C1899" s="90">
        <v>4.1950000000000001E-2</v>
      </c>
      <c r="D1899" s="44" t="str">
        <f>IF(MONTH(A1899)=MONTH(A1900),"-",VLOOKUP(A1899,'F03 inputs'!$AQ$8:$AV$3003,5))</f>
        <v>-</v>
      </c>
      <c r="E1899" s="44" t="str">
        <f>IF(MONTH(A1899)=MONTH(A1900),"-",VLOOKUP(A1899,'F03 inputs'!$AQ$8:$AV$3003,6))</f>
        <v>-</v>
      </c>
      <c r="F1899" s="32">
        <f>VLOOKUP(B1899,'F03 inputs'!$AW$9:$AZ$3003,3)</f>
        <v>-1.9193074864559048E-5</v>
      </c>
      <c r="G1899" s="32">
        <f>VLOOKUP(B1899,'F03 inputs'!$AW$9:$AZ$3003,4)</f>
        <v>-1.0025195796408124E-5</v>
      </c>
      <c r="I1899" s="32">
        <f t="shared" si="174"/>
        <v>3.0513499534400385E-2</v>
      </c>
      <c r="J1899" s="32">
        <f t="shared" si="175"/>
        <v>7.2463499534400386E-2</v>
      </c>
      <c r="K1899" s="88">
        <f t="shared" si="176"/>
        <v>7.3776239225593399E-2</v>
      </c>
      <c r="M1899" s="32">
        <f t="shared" si="177"/>
        <v>3.1775010130307216E-2</v>
      </c>
      <c r="N1899" s="32">
        <f t="shared" si="178"/>
        <v>7.3725010130307217E-2</v>
      </c>
      <c r="O1899" s="43">
        <f t="shared" si="179"/>
        <v>7.5083854409985884E-2</v>
      </c>
      <c r="Q1899" s="78"/>
      <c r="R1899" s="75"/>
    </row>
    <row r="1900" spans="1:18" ht="12.6" customHeight="1">
      <c r="A1900" s="31">
        <v>41141</v>
      </c>
      <c r="B1900" s="64" t="s">
        <v>120</v>
      </c>
      <c r="C1900" s="90">
        <v>4.1700000000000001E-2</v>
      </c>
      <c r="D1900" s="44" t="str">
        <f>IF(MONTH(A1900)=MONTH(A1901),"-",VLOOKUP(A1900,'F03 inputs'!$AQ$8:$AV$3003,5))</f>
        <v>-</v>
      </c>
      <c r="E1900" s="44" t="str">
        <f>IF(MONTH(A1900)=MONTH(A1901),"-",VLOOKUP(A1900,'F03 inputs'!$AQ$8:$AV$3003,6))</f>
        <v>-</v>
      </c>
      <c r="F1900" s="32">
        <f>VLOOKUP(B1900,'F03 inputs'!$AW$9:$AZ$3003,3)</f>
        <v>-1.9193074864559048E-5</v>
      </c>
      <c r="G1900" s="32">
        <f>VLOOKUP(B1900,'F03 inputs'!$AW$9:$AZ$3003,4)</f>
        <v>-1.0025195796408124E-5</v>
      </c>
      <c r="I1900" s="32">
        <f t="shared" si="174"/>
        <v>3.0494306459535825E-2</v>
      </c>
      <c r="J1900" s="32">
        <f t="shared" si="175"/>
        <v>7.2194306459535826E-2</v>
      </c>
      <c r="K1900" s="88">
        <f t="shared" si="176"/>
        <v>7.3497310930829007E-2</v>
      </c>
      <c r="M1900" s="32">
        <f t="shared" si="177"/>
        <v>3.1764984934510805E-2</v>
      </c>
      <c r="N1900" s="32">
        <f t="shared" si="178"/>
        <v>7.3464984934510813E-2</v>
      </c>
      <c r="O1900" s="43">
        <f t="shared" si="179"/>
        <v>7.4814260937367871E-2</v>
      </c>
      <c r="Q1900" s="78"/>
      <c r="R1900" s="75"/>
    </row>
    <row r="1901" spans="1:18" ht="12.6" customHeight="1">
      <c r="A1901" s="31">
        <v>41142</v>
      </c>
      <c r="B1901" s="64" t="s">
        <v>120</v>
      </c>
      <c r="C1901" s="90">
        <v>4.1799999999999997E-2</v>
      </c>
      <c r="D1901" s="44" t="str">
        <f>IF(MONTH(A1901)=MONTH(A1902),"-",VLOOKUP(A1901,'F03 inputs'!$AQ$8:$AV$3003,5))</f>
        <v>-</v>
      </c>
      <c r="E1901" s="44" t="str">
        <f>IF(MONTH(A1901)=MONTH(A1902),"-",VLOOKUP(A1901,'F03 inputs'!$AQ$8:$AV$3003,6))</f>
        <v>-</v>
      </c>
      <c r="F1901" s="32">
        <f>VLOOKUP(B1901,'F03 inputs'!$AW$9:$AZ$3003,3)</f>
        <v>-1.9193074864559048E-5</v>
      </c>
      <c r="G1901" s="32">
        <f>VLOOKUP(B1901,'F03 inputs'!$AW$9:$AZ$3003,4)</f>
        <v>-1.0025195796408124E-5</v>
      </c>
      <c r="I1901" s="32">
        <f t="shared" si="174"/>
        <v>3.0475113384671265E-2</v>
      </c>
      <c r="J1901" s="32">
        <f t="shared" si="175"/>
        <v>7.2275113384671269E-2</v>
      </c>
      <c r="K1901" s="88">
        <f t="shared" si="176"/>
        <v>7.3581036388363108E-2</v>
      </c>
      <c r="M1901" s="32">
        <f t="shared" si="177"/>
        <v>3.1754959738714394E-2</v>
      </c>
      <c r="N1901" s="32">
        <f t="shared" si="178"/>
        <v>7.3554959738714398E-2</v>
      </c>
      <c r="O1901" s="43">
        <f t="shared" si="179"/>
        <v>7.4907542764255375E-2</v>
      </c>
      <c r="Q1901" s="78"/>
      <c r="R1901" s="75"/>
    </row>
    <row r="1902" spans="1:18" ht="12.6" customHeight="1">
      <c r="A1902" s="31">
        <v>41143</v>
      </c>
      <c r="B1902" s="64" t="s">
        <v>120</v>
      </c>
      <c r="C1902" s="90">
        <v>4.1349999999999998E-2</v>
      </c>
      <c r="D1902" s="44" t="str">
        <f>IF(MONTH(A1902)=MONTH(A1903),"-",VLOOKUP(A1902,'F03 inputs'!$AQ$8:$AV$3003,5))</f>
        <v>-</v>
      </c>
      <c r="E1902" s="44" t="str">
        <f>IF(MONTH(A1902)=MONTH(A1903),"-",VLOOKUP(A1902,'F03 inputs'!$AQ$8:$AV$3003,6))</f>
        <v>-</v>
      </c>
      <c r="F1902" s="32">
        <f>VLOOKUP(B1902,'F03 inputs'!$AW$9:$AZ$3003,3)</f>
        <v>-1.9193074864559048E-5</v>
      </c>
      <c r="G1902" s="32">
        <f>VLOOKUP(B1902,'F03 inputs'!$AW$9:$AZ$3003,4)</f>
        <v>-1.0025195796408124E-5</v>
      </c>
      <c r="I1902" s="32">
        <f t="shared" si="174"/>
        <v>3.0455920309806706E-2</v>
      </c>
      <c r="J1902" s="32">
        <f t="shared" si="175"/>
        <v>7.1805920309806703E-2</v>
      </c>
      <c r="K1902" s="88">
        <f t="shared" si="176"/>
        <v>7.3094942857691025E-2</v>
      </c>
      <c r="M1902" s="32">
        <f t="shared" si="177"/>
        <v>3.1744934542917984E-2</v>
      </c>
      <c r="N1902" s="32">
        <f t="shared" si="178"/>
        <v>7.3094934542917989E-2</v>
      </c>
      <c r="O1902" s="43">
        <f t="shared" si="179"/>
        <v>7.4430651906876255E-2</v>
      </c>
      <c r="Q1902" s="78"/>
      <c r="R1902" s="75"/>
    </row>
    <row r="1903" spans="1:18" ht="12.6" customHeight="1">
      <c r="A1903" s="31">
        <v>41144</v>
      </c>
      <c r="B1903" s="64" t="s">
        <v>120</v>
      </c>
      <c r="C1903" s="90">
        <v>4.0750000000000001E-2</v>
      </c>
      <c r="D1903" s="44" t="str">
        <f>IF(MONTH(A1903)=MONTH(A1904),"-",VLOOKUP(A1903,'F03 inputs'!$AQ$8:$AV$3003,5))</f>
        <v>-</v>
      </c>
      <c r="E1903" s="44" t="str">
        <f>IF(MONTH(A1903)=MONTH(A1904),"-",VLOOKUP(A1903,'F03 inputs'!$AQ$8:$AV$3003,6))</f>
        <v>-</v>
      </c>
      <c r="F1903" s="32">
        <f>VLOOKUP(B1903,'F03 inputs'!$AW$9:$AZ$3003,3)</f>
        <v>-1.9193074864559048E-5</v>
      </c>
      <c r="G1903" s="32">
        <f>VLOOKUP(B1903,'F03 inputs'!$AW$9:$AZ$3003,4)</f>
        <v>-1.0025195796408124E-5</v>
      </c>
      <c r="I1903" s="32">
        <f t="shared" si="174"/>
        <v>3.0436727234942146E-2</v>
      </c>
      <c r="J1903" s="32">
        <f t="shared" si="175"/>
        <v>7.1186727234942154E-2</v>
      </c>
      <c r="K1903" s="88">
        <f t="shared" si="176"/>
        <v>7.2453614768547503E-2</v>
      </c>
      <c r="M1903" s="32">
        <f t="shared" si="177"/>
        <v>3.1734909347121573E-2</v>
      </c>
      <c r="N1903" s="32">
        <f t="shared" si="178"/>
        <v>7.2484909347121568E-2</v>
      </c>
      <c r="O1903" s="43">
        <f t="shared" si="179"/>
        <v>7.3798424867886459E-2</v>
      </c>
      <c r="Q1903" s="78"/>
      <c r="R1903" s="75"/>
    </row>
    <row r="1904" spans="1:18" ht="12.6" customHeight="1">
      <c r="A1904" s="31">
        <v>41145</v>
      </c>
      <c r="B1904" s="64" t="s">
        <v>120</v>
      </c>
      <c r="C1904" s="90">
        <v>4.0350000000000004E-2</v>
      </c>
      <c r="D1904" s="44" t="str">
        <f>IF(MONTH(A1904)=MONTH(A1905),"-",VLOOKUP(A1904,'F03 inputs'!$AQ$8:$AV$3003,5))</f>
        <v>-</v>
      </c>
      <c r="E1904" s="44" t="str">
        <f>IF(MONTH(A1904)=MONTH(A1905),"-",VLOOKUP(A1904,'F03 inputs'!$AQ$8:$AV$3003,6))</f>
        <v>-</v>
      </c>
      <c r="F1904" s="32">
        <f>VLOOKUP(B1904,'F03 inputs'!$AW$9:$AZ$3003,3)</f>
        <v>-1.9193074864559048E-5</v>
      </c>
      <c r="G1904" s="32">
        <f>VLOOKUP(B1904,'F03 inputs'!$AW$9:$AZ$3003,4)</f>
        <v>-1.0025195796408124E-5</v>
      </c>
      <c r="I1904" s="32">
        <f t="shared" si="174"/>
        <v>3.0417534160077586E-2</v>
      </c>
      <c r="J1904" s="32">
        <f t="shared" si="175"/>
        <v>7.0767534160077583E-2</v>
      </c>
      <c r="K1904" s="88">
        <f t="shared" si="176"/>
        <v>7.2019545132852025E-2</v>
      </c>
      <c r="M1904" s="32">
        <f t="shared" si="177"/>
        <v>3.1724884151325163E-2</v>
      </c>
      <c r="N1904" s="32">
        <f t="shared" si="178"/>
        <v>7.2074884151325166E-2</v>
      </c>
      <c r="O1904" s="43">
        <f t="shared" si="179"/>
        <v>7.3373581382681907E-2</v>
      </c>
      <c r="Q1904" s="78"/>
      <c r="R1904" s="75"/>
    </row>
    <row r="1905" spans="1:18" ht="12.6" customHeight="1">
      <c r="A1905" s="31">
        <v>41148</v>
      </c>
      <c r="B1905" s="64" t="s">
        <v>120</v>
      </c>
      <c r="C1905" s="90">
        <v>3.9949999999999999E-2</v>
      </c>
      <c r="D1905" s="44" t="str">
        <f>IF(MONTH(A1905)=MONTH(A1906),"-",VLOOKUP(A1905,'F03 inputs'!$AQ$8:$AV$3003,5))</f>
        <v>-</v>
      </c>
      <c r="E1905" s="44" t="str">
        <f>IF(MONTH(A1905)=MONTH(A1906),"-",VLOOKUP(A1905,'F03 inputs'!$AQ$8:$AV$3003,6))</f>
        <v>-</v>
      </c>
      <c r="F1905" s="32">
        <f>VLOOKUP(B1905,'F03 inputs'!$AW$9:$AZ$3003,3)</f>
        <v>-1.9193074864559048E-5</v>
      </c>
      <c r="G1905" s="32">
        <f>VLOOKUP(B1905,'F03 inputs'!$AW$9:$AZ$3003,4)</f>
        <v>-1.0025195796408124E-5</v>
      </c>
      <c r="I1905" s="32">
        <f t="shared" si="174"/>
        <v>3.0398341085213026E-2</v>
      </c>
      <c r="J1905" s="32">
        <f t="shared" si="175"/>
        <v>7.0348341085213026E-2</v>
      </c>
      <c r="K1905" s="88">
        <f t="shared" si="176"/>
        <v>7.1585563358573356E-2</v>
      </c>
      <c r="M1905" s="32">
        <f t="shared" si="177"/>
        <v>3.1714858955528752E-2</v>
      </c>
      <c r="N1905" s="32">
        <f t="shared" si="178"/>
        <v>7.1664858955528751E-2</v>
      </c>
      <c r="O1905" s="43">
        <f t="shared" si="179"/>
        <v>7.2948821957807608E-2</v>
      </c>
      <c r="Q1905" s="78"/>
      <c r="R1905" s="75"/>
    </row>
    <row r="1906" spans="1:18" ht="12.6" customHeight="1">
      <c r="A1906" s="31">
        <v>41149</v>
      </c>
      <c r="B1906" s="64" t="s">
        <v>120</v>
      </c>
      <c r="C1906" s="90">
        <v>3.9900000000000005E-2</v>
      </c>
      <c r="D1906" s="44" t="str">
        <f>IF(MONTH(A1906)=MONTH(A1907),"-",VLOOKUP(A1906,'F03 inputs'!$AQ$8:$AV$3003,5))</f>
        <v>-</v>
      </c>
      <c r="E1906" s="44" t="str">
        <f>IF(MONTH(A1906)=MONTH(A1907),"-",VLOOKUP(A1906,'F03 inputs'!$AQ$8:$AV$3003,6))</f>
        <v>-</v>
      </c>
      <c r="F1906" s="32">
        <f>VLOOKUP(B1906,'F03 inputs'!$AW$9:$AZ$3003,3)</f>
        <v>-1.9193074864559048E-5</v>
      </c>
      <c r="G1906" s="32">
        <f>VLOOKUP(B1906,'F03 inputs'!$AW$9:$AZ$3003,4)</f>
        <v>-1.0025195796408124E-5</v>
      </c>
      <c r="I1906" s="32">
        <f t="shared" si="174"/>
        <v>3.0379148010348467E-2</v>
      </c>
      <c r="J1906" s="32">
        <f t="shared" si="175"/>
        <v>7.0279148010348472E-2</v>
      </c>
      <c r="K1906" s="88">
        <f t="shared" si="176"/>
        <v>7.1513937671613848E-2</v>
      </c>
      <c r="M1906" s="32">
        <f t="shared" si="177"/>
        <v>3.1704833759732341E-2</v>
      </c>
      <c r="N1906" s="32">
        <f t="shared" si="178"/>
        <v>7.1604833759732339E-2</v>
      </c>
      <c r="O1906" s="43">
        <f t="shared" si="179"/>
        <v>7.2886646814171785E-2</v>
      </c>
      <c r="Q1906" s="78"/>
      <c r="R1906" s="75"/>
    </row>
    <row r="1907" spans="1:18" ht="12.6" customHeight="1">
      <c r="A1907" s="31">
        <v>41150</v>
      </c>
      <c r="B1907" s="64" t="s">
        <v>120</v>
      </c>
      <c r="C1907" s="90">
        <v>3.9649999999999998E-2</v>
      </c>
      <c r="D1907" s="44" t="str">
        <f>IF(MONTH(A1907)=MONTH(A1908),"-",VLOOKUP(A1907,'F03 inputs'!$AQ$8:$AV$3003,5))</f>
        <v>-</v>
      </c>
      <c r="E1907" s="44" t="str">
        <f>IF(MONTH(A1907)=MONTH(A1908),"-",VLOOKUP(A1907,'F03 inputs'!$AQ$8:$AV$3003,6))</f>
        <v>-</v>
      </c>
      <c r="F1907" s="32">
        <f>VLOOKUP(B1907,'F03 inputs'!$AW$9:$AZ$3003,3)</f>
        <v>-1.9193074864559048E-5</v>
      </c>
      <c r="G1907" s="32">
        <f>VLOOKUP(B1907,'F03 inputs'!$AW$9:$AZ$3003,4)</f>
        <v>-1.0025195796408124E-5</v>
      </c>
      <c r="I1907" s="32">
        <f t="shared" si="174"/>
        <v>3.0359954935483907E-2</v>
      </c>
      <c r="J1907" s="32">
        <f t="shared" si="175"/>
        <v>7.0009954935483898E-2</v>
      </c>
      <c r="K1907" s="88">
        <f t="shared" si="176"/>
        <v>7.1235303383000881E-2</v>
      </c>
      <c r="M1907" s="32">
        <f t="shared" si="177"/>
        <v>3.1694808563935931E-2</v>
      </c>
      <c r="N1907" s="32">
        <f t="shared" si="178"/>
        <v>7.1344808563935935E-2</v>
      </c>
      <c r="O1907" s="43">
        <f t="shared" si="179"/>
        <v>7.261732899119222E-2</v>
      </c>
      <c r="Q1907" s="78"/>
      <c r="R1907" s="75"/>
    </row>
    <row r="1908" spans="1:18" ht="12.6" customHeight="1">
      <c r="A1908" s="31">
        <v>41151</v>
      </c>
      <c r="B1908" s="64" t="s">
        <v>120</v>
      </c>
      <c r="C1908" s="90">
        <v>3.9E-2</v>
      </c>
      <c r="D1908" s="44" t="str">
        <f>IF(MONTH(A1908)=MONTH(A1909),"-",VLOOKUP(A1908,'F03 inputs'!$AQ$8:$AV$3003,5))</f>
        <v>-</v>
      </c>
      <c r="E1908" s="44" t="str">
        <f>IF(MONTH(A1908)=MONTH(A1909),"-",VLOOKUP(A1908,'F03 inputs'!$AQ$8:$AV$3003,6))</f>
        <v>-</v>
      </c>
      <c r="F1908" s="32">
        <f>VLOOKUP(B1908,'F03 inputs'!$AW$9:$AZ$3003,3)</f>
        <v>-1.9193074864559048E-5</v>
      </c>
      <c r="G1908" s="32">
        <f>VLOOKUP(B1908,'F03 inputs'!$AW$9:$AZ$3003,4)</f>
        <v>-1.0025195796408124E-5</v>
      </c>
      <c r="I1908" s="32">
        <f t="shared" si="174"/>
        <v>3.0340761860619347E-2</v>
      </c>
      <c r="J1908" s="32">
        <f t="shared" si="175"/>
        <v>6.9340761860619354E-2</v>
      </c>
      <c r="K1908" s="88">
        <f t="shared" si="176"/>
        <v>7.0542797174472316E-2</v>
      </c>
      <c r="M1908" s="32">
        <f t="shared" si="177"/>
        <v>3.168478336813952E-2</v>
      </c>
      <c r="N1908" s="32">
        <f t="shared" si="178"/>
        <v>7.068478336813952E-2</v>
      </c>
      <c r="O1908" s="43">
        <f t="shared" si="179"/>
        <v>7.1933868018089875E-2</v>
      </c>
      <c r="Q1908" s="78"/>
      <c r="R1908" s="75"/>
    </row>
    <row r="1909" spans="1:18" ht="12.6" customHeight="1">
      <c r="A1909" s="31">
        <v>41152</v>
      </c>
      <c r="B1909" s="64" t="s">
        <v>120</v>
      </c>
      <c r="C1909" s="90">
        <v>3.8550000000000001E-2</v>
      </c>
      <c r="D1909" s="44">
        <f>IF(MONTH(A1909)=MONTH(A1910),"-",VLOOKUP(A1909,'F03 inputs'!$AQ$8:$AV$3003,5))</f>
        <v>3.0321568785754802E-2</v>
      </c>
      <c r="E1909" s="44">
        <f>IF(MONTH(A1909)=MONTH(A1910),"-",VLOOKUP(A1909,'F03 inputs'!$AQ$8:$AV$3003,6))</f>
        <v>3.1674758172343165E-2</v>
      </c>
      <c r="F1909" s="32">
        <f>VLOOKUP(B1909,'F03 inputs'!$AW$9:$AZ$3003,3)</f>
        <v>-1.9193074864559048E-5</v>
      </c>
      <c r="G1909" s="32">
        <f>VLOOKUP(B1909,'F03 inputs'!$AW$9:$AZ$3003,4)</f>
        <v>-1.0025195796408124E-5</v>
      </c>
      <c r="I1909" s="32">
        <f t="shared" si="174"/>
        <v>3.0321568785754802E-2</v>
      </c>
      <c r="J1909" s="32">
        <f t="shared" si="175"/>
        <v>6.8871568785754803E-2</v>
      </c>
      <c r="K1909" s="88">
        <f t="shared" si="176"/>
        <v>7.0057392032507382E-2</v>
      </c>
      <c r="M1909" s="32">
        <f t="shared" si="177"/>
        <v>3.1674758172343165E-2</v>
      </c>
      <c r="N1909" s="32">
        <f t="shared" si="178"/>
        <v>7.0224758172343166E-2</v>
      </c>
      <c r="O1909" s="43">
        <f t="shared" si="179"/>
        <v>7.1457637337434265E-2</v>
      </c>
      <c r="Q1909" s="78"/>
      <c r="R1909" s="75"/>
    </row>
    <row r="1910" spans="1:18" ht="12.6" customHeight="1">
      <c r="A1910" s="31">
        <v>41155</v>
      </c>
      <c r="B1910" s="64" t="s">
        <v>121</v>
      </c>
      <c r="C1910" s="90">
        <v>3.8449999999999998E-2</v>
      </c>
      <c r="D1910" s="44" t="str">
        <f>IF(MONTH(A1910)=MONTH(A1911),"-",VLOOKUP(A1910,'F03 inputs'!$AQ$8:$AV$3003,5))</f>
        <v>-</v>
      </c>
      <c r="E1910" s="44" t="str">
        <f>IF(MONTH(A1910)=MONTH(A1911),"-",VLOOKUP(A1910,'F03 inputs'!$AQ$8:$AV$3003,6))</f>
        <v>-</v>
      </c>
      <c r="F1910" s="32">
        <f>VLOOKUP(B1910,'F03 inputs'!$AW$9:$AZ$3003,3)</f>
        <v>-3.6518818828025144E-5</v>
      </c>
      <c r="G1910" s="32">
        <f>VLOOKUP(B1910,'F03 inputs'!$AW$9:$AZ$3003,4)</f>
        <v>-2.6456705808962368E-5</v>
      </c>
      <c r="I1910" s="32">
        <f t="shared" si="174"/>
        <v>3.0285049966926776E-2</v>
      </c>
      <c r="J1910" s="32">
        <f t="shared" si="175"/>
        <v>6.8735049966926781E-2</v>
      </c>
      <c r="K1910" s="88">
        <f t="shared" si="176"/>
        <v>6.9916176740415725E-2</v>
      </c>
      <c r="M1910" s="32">
        <f t="shared" si="177"/>
        <v>3.1648301466534204E-2</v>
      </c>
      <c r="N1910" s="32">
        <f t="shared" si="178"/>
        <v>7.0098301466534202E-2</v>
      </c>
      <c r="O1910" s="43">
        <f t="shared" si="179"/>
        <v>7.1326744433657385E-2</v>
      </c>
      <c r="Q1910" s="78"/>
      <c r="R1910" s="75"/>
    </row>
    <row r="1911" spans="1:18" ht="12.6" customHeight="1">
      <c r="A1911" s="31">
        <v>41156</v>
      </c>
      <c r="B1911" s="64" t="s">
        <v>121</v>
      </c>
      <c r="C1911" s="90">
        <v>3.8599999999999995E-2</v>
      </c>
      <c r="D1911" s="44" t="str">
        <f>IF(MONTH(A1911)=MONTH(A1912),"-",VLOOKUP(A1911,'F03 inputs'!$AQ$8:$AV$3003,5))</f>
        <v>-</v>
      </c>
      <c r="E1911" s="44" t="str">
        <f>IF(MONTH(A1911)=MONTH(A1912),"-",VLOOKUP(A1911,'F03 inputs'!$AQ$8:$AV$3003,6))</f>
        <v>-</v>
      </c>
      <c r="F1911" s="32">
        <f>VLOOKUP(B1911,'F03 inputs'!$AW$9:$AZ$3003,3)</f>
        <v>-3.6518818828025144E-5</v>
      </c>
      <c r="G1911" s="32">
        <f>VLOOKUP(B1911,'F03 inputs'!$AW$9:$AZ$3003,4)</f>
        <v>-2.6456705808962368E-5</v>
      </c>
      <c r="I1911" s="32">
        <f t="shared" si="174"/>
        <v>3.0248531148098751E-2</v>
      </c>
      <c r="J1911" s="32">
        <f t="shared" si="175"/>
        <v>6.8848531148098746E-2</v>
      </c>
      <c r="K1911" s="88">
        <f t="shared" si="176"/>
        <v>7.0033561208411532E-2</v>
      </c>
      <c r="M1911" s="32">
        <f t="shared" si="177"/>
        <v>3.1621844760725243E-2</v>
      </c>
      <c r="N1911" s="32">
        <f t="shared" si="178"/>
        <v>7.0221844760725238E-2</v>
      </c>
      <c r="O1911" s="43">
        <f t="shared" si="179"/>
        <v>7.145462163112537E-2</v>
      </c>
      <c r="Q1911" s="78"/>
      <c r="R1911" s="75"/>
    </row>
    <row r="1912" spans="1:18" ht="12.6" customHeight="1">
      <c r="A1912" s="31">
        <v>41157</v>
      </c>
      <c r="B1912" s="64" t="s">
        <v>121</v>
      </c>
      <c r="C1912" s="90">
        <v>3.7999999999999999E-2</v>
      </c>
      <c r="D1912" s="44" t="str">
        <f>IF(MONTH(A1912)=MONTH(A1913),"-",VLOOKUP(A1912,'F03 inputs'!$AQ$8:$AV$3003,5))</f>
        <v>-</v>
      </c>
      <c r="E1912" s="44" t="str">
        <f>IF(MONTH(A1912)=MONTH(A1913),"-",VLOOKUP(A1912,'F03 inputs'!$AQ$8:$AV$3003,6))</f>
        <v>-</v>
      </c>
      <c r="F1912" s="32">
        <f>VLOOKUP(B1912,'F03 inputs'!$AW$9:$AZ$3003,3)</f>
        <v>-3.6518818828025144E-5</v>
      </c>
      <c r="G1912" s="32">
        <f>VLOOKUP(B1912,'F03 inputs'!$AW$9:$AZ$3003,4)</f>
        <v>-2.6456705808962368E-5</v>
      </c>
      <c r="I1912" s="32">
        <f t="shared" si="174"/>
        <v>3.0212012329270725E-2</v>
      </c>
      <c r="J1912" s="32">
        <f t="shared" si="175"/>
        <v>6.8212012329270724E-2</v>
      </c>
      <c r="K1912" s="88">
        <f t="shared" si="176"/>
        <v>6.9375231985773E-2</v>
      </c>
      <c r="M1912" s="32">
        <f t="shared" si="177"/>
        <v>3.1595388054916282E-2</v>
      </c>
      <c r="N1912" s="32">
        <f t="shared" si="178"/>
        <v>6.9595388054916274E-2</v>
      </c>
      <c r="O1912" s="43">
        <f t="shared" si="179"/>
        <v>7.0806267564544889E-2</v>
      </c>
      <c r="Q1912" s="78"/>
      <c r="R1912" s="75"/>
    </row>
    <row r="1913" spans="1:18" ht="12.6" customHeight="1">
      <c r="A1913" s="31">
        <v>41158</v>
      </c>
      <c r="B1913" s="64" t="s">
        <v>121</v>
      </c>
      <c r="C1913" s="90">
        <v>3.8399999999999997E-2</v>
      </c>
      <c r="D1913" s="44" t="str">
        <f>IF(MONTH(A1913)=MONTH(A1914),"-",VLOOKUP(A1913,'F03 inputs'!$AQ$8:$AV$3003,5))</f>
        <v>-</v>
      </c>
      <c r="E1913" s="44" t="str">
        <f>IF(MONTH(A1913)=MONTH(A1914),"-",VLOOKUP(A1913,'F03 inputs'!$AQ$8:$AV$3003,6))</f>
        <v>-</v>
      </c>
      <c r="F1913" s="32">
        <f>VLOOKUP(B1913,'F03 inputs'!$AW$9:$AZ$3003,3)</f>
        <v>-3.6518818828025144E-5</v>
      </c>
      <c r="G1913" s="32">
        <f>VLOOKUP(B1913,'F03 inputs'!$AW$9:$AZ$3003,4)</f>
        <v>-2.6456705808962368E-5</v>
      </c>
      <c r="I1913" s="32">
        <f t="shared" si="174"/>
        <v>3.01754935104427E-2</v>
      </c>
      <c r="J1913" s="32">
        <f t="shared" si="175"/>
        <v>6.8575493510442703E-2</v>
      </c>
      <c r="K1913" s="88">
        <f t="shared" si="176"/>
        <v>6.9751143087992906E-2</v>
      </c>
      <c r="M1913" s="32">
        <f t="shared" si="177"/>
        <v>3.1568931349107321E-2</v>
      </c>
      <c r="N1913" s="32">
        <f t="shared" si="178"/>
        <v>6.9968931349107311E-2</v>
      </c>
      <c r="O1913" s="43">
        <f t="shared" si="179"/>
        <v>7.1192844187641491E-2</v>
      </c>
      <c r="Q1913" s="78"/>
      <c r="R1913" s="75"/>
    </row>
    <row r="1914" spans="1:18" ht="12.6" customHeight="1">
      <c r="A1914" s="31">
        <v>41159</v>
      </c>
      <c r="B1914" s="64" t="s">
        <v>121</v>
      </c>
      <c r="C1914" s="90">
        <v>3.9149999999999997E-2</v>
      </c>
      <c r="D1914" s="44" t="str">
        <f>IF(MONTH(A1914)=MONTH(A1915),"-",VLOOKUP(A1914,'F03 inputs'!$AQ$8:$AV$3003,5))</f>
        <v>-</v>
      </c>
      <c r="E1914" s="44" t="str">
        <f>IF(MONTH(A1914)=MONTH(A1915),"-",VLOOKUP(A1914,'F03 inputs'!$AQ$8:$AV$3003,6))</f>
        <v>-</v>
      </c>
      <c r="F1914" s="32">
        <f>VLOOKUP(B1914,'F03 inputs'!$AW$9:$AZ$3003,3)</f>
        <v>-3.6518818828025144E-5</v>
      </c>
      <c r="G1914" s="32">
        <f>VLOOKUP(B1914,'F03 inputs'!$AW$9:$AZ$3003,4)</f>
        <v>-2.6456705808962368E-5</v>
      </c>
      <c r="I1914" s="32">
        <f t="shared" si="174"/>
        <v>3.0138974691614674E-2</v>
      </c>
      <c r="J1914" s="32">
        <f t="shared" si="175"/>
        <v>6.9288974691614671E-2</v>
      </c>
      <c r="K1914" s="88">
        <f t="shared" si="176"/>
        <v>7.0489215195068677E-2</v>
      </c>
      <c r="M1914" s="32">
        <f t="shared" si="177"/>
        <v>3.154247464329836E-2</v>
      </c>
      <c r="N1914" s="32">
        <f t="shared" si="178"/>
        <v>7.0692474643298364E-2</v>
      </c>
      <c r="O1914" s="43">
        <f t="shared" si="179"/>
        <v>7.1941831136096646E-2</v>
      </c>
      <c r="Q1914" s="78"/>
      <c r="R1914" s="75"/>
    </row>
    <row r="1915" spans="1:18" ht="12.6" customHeight="1">
      <c r="A1915" s="31">
        <v>41162</v>
      </c>
      <c r="B1915" s="64" t="s">
        <v>121</v>
      </c>
      <c r="C1915" s="90">
        <v>3.8550000000000001E-2</v>
      </c>
      <c r="D1915" s="44" t="str">
        <f>IF(MONTH(A1915)=MONTH(A1916),"-",VLOOKUP(A1915,'F03 inputs'!$AQ$8:$AV$3003,5))</f>
        <v>-</v>
      </c>
      <c r="E1915" s="44" t="str">
        <f>IF(MONTH(A1915)=MONTH(A1916),"-",VLOOKUP(A1915,'F03 inputs'!$AQ$8:$AV$3003,6))</f>
        <v>-</v>
      </c>
      <c r="F1915" s="32">
        <f>VLOOKUP(B1915,'F03 inputs'!$AW$9:$AZ$3003,3)</f>
        <v>-3.6518818828025144E-5</v>
      </c>
      <c r="G1915" s="32">
        <f>VLOOKUP(B1915,'F03 inputs'!$AW$9:$AZ$3003,4)</f>
        <v>-2.6456705808962368E-5</v>
      </c>
      <c r="I1915" s="32">
        <f t="shared" si="174"/>
        <v>3.0102455872786649E-2</v>
      </c>
      <c r="J1915" s="32">
        <f t="shared" si="175"/>
        <v>6.865245587278665E-2</v>
      </c>
      <c r="K1915" s="88">
        <f t="shared" si="176"/>
        <v>6.9830745797128113E-2</v>
      </c>
      <c r="M1915" s="32">
        <f t="shared" si="177"/>
        <v>3.1516017937489399E-2</v>
      </c>
      <c r="N1915" s="32">
        <f t="shared" si="178"/>
        <v>7.00660179374894E-2</v>
      </c>
      <c r="O1915" s="43">
        <f t="shared" si="179"/>
        <v>7.1293329654893656E-2</v>
      </c>
      <c r="Q1915" s="78"/>
      <c r="R1915" s="75"/>
    </row>
    <row r="1916" spans="1:18" ht="12.6" customHeight="1">
      <c r="A1916" s="31">
        <v>41163</v>
      </c>
      <c r="B1916" s="64" t="s">
        <v>121</v>
      </c>
      <c r="C1916" s="90">
        <v>3.85E-2</v>
      </c>
      <c r="D1916" s="44" t="str">
        <f>IF(MONTH(A1916)=MONTH(A1917),"-",VLOOKUP(A1916,'F03 inputs'!$AQ$8:$AV$3003,5))</f>
        <v>-</v>
      </c>
      <c r="E1916" s="44" t="str">
        <f>IF(MONTH(A1916)=MONTH(A1917),"-",VLOOKUP(A1916,'F03 inputs'!$AQ$8:$AV$3003,6))</f>
        <v>-</v>
      </c>
      <c r="F1916" s="32">
        <f>VLOOKUP(B1916,'F03 inputs'!$AW$9:$AZ$3003,3)</f>
        <v>-3.6518818828025144E-5</v>
      </c>
      <c r="G1916" s="32">
        <f>VLOOKUP(B1916,'F03 inputs'!$AW$9:$AZ$3003,4)</f>
        <v>-2.6456705808962368E-5</v>
      </c>
      <c r="I1916" s="32">
        <f t="shared" si="174"/>
        <v>3.0065937053958623E-2</v>
      </c>
      <c r="J1916" s="32">
        <f t="shared" si="175"/>
        <v>6.8565937053958623E-2</v>
      </c>
      <c r="K1916" s="88">
        <f t="shared" si="176"/>
        <v>6.9741258984980181E-2</v>
      </c>
      <c r="M1916" s="32">
        <f t="shared" si="177"/>
        <v>3.1489561231680438E-2</v>
      </c>
      <c r="N1916" s="32">
        <f t="shared" si="178"/>
        <v>6.9989561231680431E-2</v>
      </c>
      <c r="O1916" s="43">
        <f t="shared" si="179"/>
        <v>7.1214195902031152E-2</v>
      </c>
      <c r="Q1916" s="78"/>
      <c r="R1916" s="75"/>
    </row>
    <row r="1917" spans="1:18" ht="12.6" customHeight="1">
      <c r="A1917" s="31">
        <v>41164</v>
      </c>
      <c r="B1917" s="64" t="s">
        <v>121</v>
      </c>
      <c r="C1917" s="90">
        <v>3.875E-2</v>
      </c>
      <c r="D1917" s="44" t="str">
        <f>IF(MONTH(A1917)=MONTH(A1918),"-",VLOOKUP(A1917,'F03 inputs'!$AQ$8:$AV$3003,5))</f>
        <v>-</v>
      </c>
      <c r="E1917" s="44" t="str">
        <f>IF(MONTH(A1917)=MONTH(A1918),"-",VLOOKUP(A1917,'F03 inputs'!$AQ$8:$AV$3003,6))</f>
        <v>-</v>
      </c>
      <c r="F1917" s="32">
        <f>VLOOKUP(B1917,'F03 inputs'!$AW$9:$AZ$3003,3)</f>
        <v>-3.6518818828025144E-5</v>
      </c>
      <c r="G1917" s="32">
        <f>VLOOKUP(B1917,'F03 inputs'!$AW$9:$AZ$3003,4)</f>
        <v>-2.6456705808962368E-5</v>
      </c>
      <c r="I1917" s="32">
        <f t="shared" si="174"/>
        <v>3.0029418235130598E-2</v>
      </c>
      <c r="J1917" s="32">
        <f t="shared" si="175"/>
        <v>6.877941823513059E-2</v>
      </c>
      <c r="K1917" s="88">
        <f t="shared" si="176"/>
        <v>6.9962070328321468E-2</v>
      </c>
      <c r="M1917" s="32">
        <f t="shared" si="177"/>
        <v>3.1463104525871477E-2</v>
      </c>
      <c r="N1917" s="32">
        <f t="shared" si="178"/>
        <v>7.0213104525871484E-2</v>
      </c>
      <c r="O1917" s="43">
        <f t="shared" si="179"/>
        <v>7.1445574537661649E-2</v>
      </c>
      <c r="Q1917" s="78"/>
      <c r="R1917" s="75"/>
    </row>
    <row r="1918" spans="1:18" ht="12.6" customHeight="1">
      <c r="A1918" s="31">
        <v>41165</v>
      </c>
      <c r="B1918" s="64" t="s">
        <v>121</v>
      </c>
      <c r="C1918" s="90">
        <v>3.9199999999999999E-2</v>
      </c>
      <c r="D1918" s="44" t="str">
        <f>IF(MONTH(A1918)=MONTH(A1919),"-",VLOOKUP(A1918,'F03 inputs'!$AQ$8:$AV$3003,5))</f>
        <v>-</v>
      </c>
      <c r="E1918" s="44" t="str">
        <f>IF(MONTH(A1918)=MONTH(A1919),"-",VLOOKUP(A1918,'F03 inputs'!$AQ$8:$AV$3003,6))</f>
        <v>-</v>
      </c>
      <c r="F1918" s="32">
        <f>VLOOKUP(B1918,'F03 inputs'!$AW$9:$AZ$3003,3)</f>
        <v>-3.6518818828025144E-5</v>
      </c>
      <c r="G1918" s="32">
        <f>VLOOKUP(B1918,'F03 inputs'!$AW$9:$AZ$3003,4)</f>
        <v>-2.6456705808962368E-5</v>
      </c>
      <c r="I1918" s="32">
        <f t="shared" si="174"/>
        <v>2.9992899416302572E-2</v>
      </c>
      <c r="J1918" s="32">
        <f t="shared" si="175"/>
        <v>6.9192899416302578E-2</v>
      </c>
      <c r="K1918" s="88">
        <f t="shared" si="176"/>
        <v>7.0389813748711116E-2</v>
      </c>
      <c r="M1918" s="32">
        <f t="shared" si="177"/>
        <v>3.1436647820062516E-2</v>
      </c>
      <c r="N1918" s="32">
        <f t="shared" si="178"/>
        <v>7.0636647820062515E-2</v>
      </c>
      <c r="O1918" s="43">
        <f t="shared" si="179"/>
        <v>7.188403182387626E-2</v>
      </c>
      <c r="Q1918" s="78"/>
      <c r="R1918" s="75"/>
    </row>
    <row r="1919" spans="1:18" ht="12.6" customHeight="1">
      <c r="A1919" s="31">
        <v>41166</v>
      </c>
      <c r="B1919" s="64" t="s">
        <v>121</v>
      </c>
      <c r="C1919" s="90">
        <v>3.9399999999999998E-2</v>
      </c>
      <c r="D1919" s="44" t="str">
        <f>IF(MONTH(A1919)=MONTH(A1920),"-",VLOOKUP(A1919,'F03 inputs'!$AQ$8:$AV$3003,5))</f>
        <v>-</v>
      </c>
      <c r="E1919" s="44" t="str">
        <f>IF(MONTH(A1919)=MONTH(A1920),"-",VLOOKUP(A1919,'F03 inputs'!$AQ$8:$AV$3003,6))</f>
        <v>-</v>
      </c>
      <c r="F1919" s="32">
        <f>VLOOKUP(B1919,'F03 inputs'!$AW$9:$AZ$3003,3)</f>
        <v>-3.6518818828025144E-5</v>
      </c>
      <c r="G1919" s="32">
        <f>VLOOKUP(B1919,'F03 inputs'!$AW$9:$AZ$3003,4)</f>
        <v>-2.6456705808962368E-5</v>
      </c>
      <c r="I1919" s="32">
        <f t="shared" si="174"/>
        <v>2.9956380597474547E-2</v>
      </c>
      <c r="J1919" s="32">
        <f t="shared" si="175"/>
        <v>6.9356380597474537E-2</v>
      </c>
      <c r="K1919" s="88">
        <f t="shared" si="176"/>
        <v>7.0558957479869733E-2</v>
      </c>
      <c r="M1919" s="32">
        <f t="shared" si="177"/>
        <v>3.1410191114253555E-2</v>
      </c>
      <c r="N1919" s="32">
        <f t="shared" si="178"/>
        <v>7.0810191114253546E-2</v>
      </c>
      <c r="O1919" s="43">
        <f t="shared" si="179"/>
        <v>7.2063711905662853E-2</v>
      </c>
      <c r="Q1919" s="78"/>
      <c r="R1919" s="75"/>
    </row>
    <row r="1920" spans="1:18" ht="12.6" customHeight="1">
      <c r="A1920" s="31">
        <v>41169</v>
      </c>
      <c r="B1920" s="64" t="s">
        <v>121</v>
      </c>
      <c r="C1920" s="90">
        <v>4.0399999999999998E-2</v>
      </c>
      <c r="D1920" s="44" t="str">
        <f>IF(MONTH(A1920)=MONTH(A1921),"-",VLOOKUP(A1920,'F03 inputs'!$AQ$8:$AV$3003,5))</f>
        <v>-</v>
      </c>
      <c r="E1920" s="44" t="str">
        <f>IF(MONTH(A1920)=MONTH(A1921),"-",VLOOKUP(A1920,'F03 inputs'!$AQ$8:$AV$3003,6))</f>
        <v>-</v>
      </c>
      <c r="F1920" s="32">
        <f>VLOOKUP(B1920,'F03 inputs'!$AW$9:$AZ$3003,3)</f>
        <v>-3.6518818828025144E-5</v>
      </c>
      <c r="G1920" s="32">
        <f>VLOOKUP(B1920,'F03 inputs'!$AW$9:$AZ$3003,4)</f>
        <v>-2.6456705808962368E-5</v>
      </c>
      <c r="I1920" s="32">
        <f t="shared" si="174"/>
        <v>2.9919861778646521E-2</v>
      </c>
      <c r="J1920" s="32">
        <f t="shared" si="175"/>
        <v>7.031986177864652E-2</v>
      </c>
      <c r="K1920" s="88">
        <f t="shared" si="176"/>
        <v>7.1556082518788644E-2</v>
      </c>
      <c r="M1920" s="32">
        <f t="shared" si="177"/>
        <v>3.1383734408444594E-2</v>
      </c>
      <c r="N1920" s="32">
        <f t="shared" si="178"/>
        <v>7.1783734408444599E-2</v>
      </c>
      <c r="O1920" s="43">
        <f t="shared" si="179"/>
        <v>7.3071960539850211E-2</v>
      </c>
      <c r="Q1920" s="78"/>
      <c r="R1920" s="75"/>
    </row>
    <row r="1921" spans="1:18" ht="12.6" customHeight="1">
      <c r="A1921" s="31">
        <v>41170</v>
      </c>
      <c r="B1921" s="64" t="s">
        <v>121</v>
      </c>
      <c r="C1921" s="90">
        <v>3.9649999999999998E-2</v>
      </c>
      <c r="D1921" s="44" t="str">
        <f>IF(MONTH(A1921)=MONTH(A1922),"-",VLOOKUP(A1921,'F03 inputs'!$AQ$8:$AV$3003,5))</f>
        <v>-</v>
      </c>
      <c r="E1921" s="44" t="str">
        <f>IF(MONTH(A1921)=MONTH(A1922),"-",VLOOKUP(A1921,'F03 inputs'!$AQ$8:$AV$3003,6))</f>
        <v>-</v>
      </c>
      <c r="F1921" s="32">
        <f>VLOOKUP(B1921,'F03 inputs'!$AW$9:$AZ$3003,3)</f>
        <v>-3.6518818828025144E-5</v>
      </c>
      <c r="G1921" s="32">
        <f>VLOOKUP(B1921,'F03 inputs'!$AW$9:$AZ$3003,4)</f>
        <v>-2.6456705808962368E-5</v>
      </c>
      <c r="I1921" s="32">
        <f t="shared" si="174"/>
        <v>2.9883342959818496E-2</v>
      </c>
      <c r="J1921" s="32">
        <f t="shared" si="175"/>
        <v>6.95333429598185E-2</v>
      </c>
      <c r="K1921" s="88">
        <f t="shared" si="176"/>
        <v>7.0742064405610483E-2</v>
      </c>
      <c r="M1921" s="32">
        <f t="shared" si="177"/>
        <v>3.1357277702635633E-2</v>
      </c>
      <c r="N1921" s="32">
        <f t="shared" si="178"/>
        <v>7.1007277702635624E-2</v>
      </c>
      <c r="O1921" s="43">
        <f t="shared" si="179"/>
        <v>7.2267786074320606E-2</v>
      </c>
      <c r="Q1921" s="78"/>
      <c r="R1921" s="75"/>
    </row>
    <row r="1922" spans="1:18" ht="12.6" customHeight="1">
      <c r="A1922" s="31">
        <v>41171</v>
      </c>
      <c r="B1922" s="64" t="s">
        <v>121</v>
      </c>
      <c r="C1922" s="90">
        <v>3.9599999999999996E-2</v>
      </c>
      <c r="D1922" s="44" t="str">
        <f>IF(MONTH(A1922)=MONTH(A1923),"-",VLOOKUP(A1922,'F03 inputs'!$AQ$8:$AV$3003,5))</f>
        <v>-</v>
      </c>
      <c r="E1922" s="44" t="str">
        <f>IF(MONTH(A1922)=MONTH(A1923),"-",VLOOKUP(A1922,'F03 inputs'!$AQ$8:$AV$3003,6))</f>
        <v>-</v>
      </c>
      <c r="F1922" s="32">
        <f>VLOOKUP(B1922,'F03 inputs'!$AW$9:$AZ$3003,3)</f>
        <v>-3.6518818828025144E-5</v>
      </c>
      <c r="G1922" s="32">
        <f>VLOOKUP(B1922,'F03 inputs'!$AW$9:$AZ$3003,4)</f>
        <v>-2.6456705808962368E-5</v>
      </c>
      <c r="I1922" s="32">
        <f t="shared" si="174"/>
        <v>2.984682414099047E-2</v>
      </c>
      <c r="J1922" s="32">
        <f t="shared" si="175"/>
        <v>6.944682414099046E-2</v>
      </c>
      <c r="K1922" s="88">
        <f t="shared" si="176"/>
        <v>7.0652539486807608E-2</v>
      </c>
      <c r="M1922" s="32">
        <f t="shared" si="177"/>
        <v>3.1330820996826672E-2</v>
      </c>
      <c r="N1922" s="32">
        <f t="shared" si="178"/>
        <v>7.0930820996826668E-2</v>
      </c>
      <c r="O1922" s="43">
        <f t="shared" si="179"/>
        <v>7.2188616338647593E-2</v>
      </c>
      <c r="Q1922" s="78"/>
      <c r="R1922" s="75"/>
    </row>
    <row r="1923" spans="1:18" ht="12.6" customHeight="1">
      <c r="A1923" s="31">
        <v>41172</v>
      </c>
      <c r="B1923" s="64" t="s">
        <v>121</v>
      </c>
      <c r="C1923" s="90">
        <v>3.8249999999999999E-2</v>
      </c>
      <c r="D1923" s="44" t="str">
        <f>IF(MONTH(A1923)=MONTH(A1924),"-",VLOOKUP(A1923,'F03 inputs'!$AQ$8:$AV$3003,5))</f>
        <v>-</v>
      </c>
      <c r="E1923" s="44" t="str">
        <f>IF(MONTH(A1923)=MONTH(A1924),"-",VLOOKUP(A1923,'F03 inputs'!$AQ$8:$AV$3003,6))</f>
        <v>-</v>
      </c>
      <c r="F1923" s="32">
        <f>VLOOKUP(B1923,'F03 inputs'!$AW$9:$AZ$3003,3)</f>
        <v>-3.6518818828025144E-5</v>
      </c>
      <c r="G1923" s="32">
        <f>VLOOKUP(B1923,'F03 inputs'!$AW$9:$AZ$3003,4)</f>
        <v>-2.6456705808962368E-5</v>
      </c>
      <c r="I1923" s="32">
        <f t="shared" si="174"/>
        <v>2.9810305322162445E-2</v>
      </c>
      <c r="J1923" s="32">
        <f t="shared" si="175"/>
        <v>6.8060305322162451E-2</v>
      </c>
      <c r="K1923" s="88">
        <f t="shared" si="176"/>
        <v>6.9218356612298804E-2</v>
      </c>
      <c r="M1923" s="32">
        <f t="shared" si="177"/>
        <v>3.1304364291017711E-2</v>
      </c>
      <c r="N1923" s="32">
        <f t="shared" si="178"/>
        <v>6.9554364291017717E-2</v>
      </c>
      <c r="O1923" s="43">
        <f t="shared" si="179"/>
        <v>7.0763816688999892E-2</v>
      </c>
      <c r="Q1923" s="78"/>
      <c r="R1923" s="75"/>
    </row>
    <row r="1924" spans="1:18" ht="12.6" customHeight="1">
      <c r="A1924" s="31">
        <v>41173</v>
      </c>
      <c r="B1924" s="64" t="s">
        <v>121</v>
      </c>
      <c r="C1924" s="90">
        <v>3.8550000000000001E-2</v>
      </c>
      <c r="D1924" s="44" t="str">
        <f>IF(MONTH(A1924)=MONTH(A1925),"-",VLOOKUP(A1924,'F03 inputs'!$AQ$8:$AV$3003,5))</f>
        <v>-</v>
      </c>
      <c r="E1924" s="44" t="str">
        <f>IF(MONTH(A1924)=MONTH(A1925),"-",VLOOKUP(A1924,'F03 inputs'!$AQ$8:$AV$3003,6))</f>
        <v>-</v>
      </c>
      <c r="F1924" s="32">
        <f>VLOOKUP(B1924,'F03 inputs'!$AW$9:$AZ$3003,3)</f>
        <v>-3.6518818828025144E-5</v>
      </c>
      <c r="G1924" s="32">
        <f>VLOOKUP(B1924,'F03 inputs'!$AW$9:$AZ$3003,4)</f>
        <v>-2.6456705808962368E-5</v>
      </c>
      <c r="I1924" s="32">
        <f t="shared" si="174"/>
        <v>2.9773786503334419E-2</v>
      </c>
      <c r="J1924" s="32">
        <f t="shared" si="175"/>
        <v>6.8323786503334427E-2</v>
      </c>
      <c r="K1924" s="88">
        <f t="shared" si="176"/>
        <v>6.9490821453872753E-2</v>
      </c>
      <c r="M1924" s="32">
        <f t="shared" si="177"/>
        <v>3.127790758520875E-2</v>
      </c>
      <c r="N1924" s="32">
        <f t="shared" si="178"/>
        <v>6.9827907585208751E-2</v>
      </c>
      <c r="O1924" s="43">
        <f t="shared" si="179"/>
        <v>7.1046891754640962E-2</v>
      </c>
      <c r="Q1924" s="78"/>
      <c r="R1924" s="75"/>
    </row>
    <row r="1925" spans="1:18" ht="12.6" customHeight="1">
      <c r="A1925" s="31">
        <v>41176</v>
      </c>
      <c r="B1925" s="64" t="s">
        <v>121</v>
      </c>
      <c r="C1925" s="90">
        <v>3.7900000000000003E-2</v>
      </c>
      <c r="D1925" s="44" t="str">
        <f>IF(MONTH(A1925)=MONTH(A1926),"-",VLOOKUP(A1925,'F03 inputs'!$AQ$8:$AV$3003,5))</f>
        <v>-</v>
      </c>
      <c r="E1925" s="44" t="str">
        <f>IF(MONTH(A1925)=MONTH(A1926),"-",VLOOKUP(A1925,'F03 inputs'!$AQ$8:$AV$3003,6))</f>
        <v>-</v>
      </c>
      <c r="F1925" s="32">
        <f>VLOOKUP(B1925,'F03 inputs'!$AW$9:$AZ$3003,3)</f>
        <v>-3.6518818828025144E-5</v>
      </c>
      <c r="G1925" s="32">
        <f>VLOOKUP(B1925,'F03 inputs'!$AW$9:$AZ$3003,4)</f>
        <v>-2.6456705808962368E-5</v>
      </c>
      <c r="I1925" s="32">
        <f t="shared" si="174"/>
        <v>2.9737267684506394E-2</v>
      </c>
      <c r="J1925" s="32">
        <f t="shared" si="175"/>
        <v>6.7637267684506397E-2</v>
      </c>
      <c r="K1925" s="88">
        <f t="shared" si="176"/>
        <v>6.8780967679462846E-2</v>
      </c>
      <c r="M1925" s="32">
        <f t="shared" si="177"/>
        <v>3.1251450879399789E-2</v>
      </c>
      <c r="N1925" s="32">
        <f t="shared" si="178"/>
        <v>6.9151450879399792E-2</v>
      </c>
      <c r="O1925" s="43">
        <f t="shared" si="179"/>
        <v>7.0346931669081236E-2</v>
      </c>
      <c r="Q1925" s="78"/>
      <c r="R1925" s="75"/>
    </row>
    <row r="1926" spans="1:18" ht="12.6" customHeight="1">
      <c r="A1926" s="31">
        <v>41177</v>
      </c>
      <c r="B1926" s="64" t="s">
        <v>121</v>
      </c>
      <c r="C1926" s="90">
        <v>3.755E-2</v>
      </c>
      <c r="D1926" s="44" t="str">
        <f>IF(MONTH(A1926)=MONTH(A1927),"-",VLOOKUP(A1926,'F03 inputs'!$AQ$8:$AV$3003,5))</f>
        <v>-</v>
      </c>
      <c r="E1926" s="44" t="str">
        <f>IF(MONTH(A1926)=MONTH(A1927),"-",VLOOKUP(A1926,'F03 inputs'!$AQ$8:$AV$3003,6))</f>
        <v>-</v>
      </c>
      <c r="F1926" s="32">
        <f>VLOOKUP(B1926,'F03 inputs'!$AW$9:$AZ$3003,3)</f>
        <v>-3.6518818828025144E-5</v>
      </c>
      <c r="G1926" s="32">
        <f>VLOOKUP(B1926,'F03 inputs'!$AW$9:$AZ$3003,4)</f>
        <v>-2.6456705808962368E-5</v>
      </c>
      <c r="I1926" s="32">
        <f t="shared" ref="I1926:I1989" si="180">IF(D1926&lt;&gt;"-",D1926,I1925+F1926)</f>
        <v>2.9700748865678368E-2</v>
      </c>
      <c r="J1926" s="32">
        <f t="shared" ref="J1926:J1989" si="181">C1926+I1926</f>
        <v>6.7250748865678361E-2</v>
      </c>
      <c r="K1926" s="88">
        <f t="shared" ref="K1926:K1989" si="182">EFFECT(J1926,2)</f>
        <v>6.8381414671426999E-2</v>
      </c>
      <c r="M1926" s="32">
        <f t="shared" ref="M1926:M1989" si="183">IF(E1926&lt;&gt;"-",E1926,M1925+G1926)</f>
        <v>3.1224994173590828E-2</v>
      </c>
      <c r="N1926" s="32">
        <f t="shared" ref="N1926:N1989" si="184">C1926+M1926</f>
        <v>6.8774994173590828E-2</v>
      </c>
      <c r="O1926" s="43">
        <f t="shared" ref="O1926:O1989" si="185">EFFECT(N1926,2)</f>
        <v>6.9957494129485154E-2</v>
      </c>
      <c r="Q1926" s="78"/>
      <c r="R1926" s="75"/>
    </row>
    <row r="1927" spans="1:18" ht="12.6" customHeight="1">
      <c r="A1927" s="31">
        <v>41178</v>
      </c>
      <c r="B1927" s="64" t="s">
        <v>121</v>
      </c>
      <c r="C1927" s="90">
        <v>3.705E-2</v>
      </c>
      <c r="D1927" s="44" t="str">
        <f>IF(MONTH(A1927)=MONTH(A1928),"-",VLOOKUP(A1927,'F03 inputs'!$AQ$8:$AV$3003,5))</f>
        <v>-</v>
      </c>
      <c r="E1927" s="44" t="str">
        <f>IF(MONTH(A1927)=MONTH(A1928),"-",VLOOKUP(A1927,'F03 inputs'!$AQ$8:$AV$3003,6))</f>
        <v>-</v>
      </c>
      <c r="F1927" s="32">
        <f>VLOOKUP(B1927,'F03 inputs'!$AW$9:$AZ$3003,3)</f>
        <v>-3.6518818828025144E-5</v>
      </c>
      <c r="G1927" s="32">
        <f>VLOOKUP(B1927,'F03 inputs'!$AW$9:$AZ$3003,4)</f>
        <v>-2.6456705808962368E-5</v>
      </c>
      <c r="I1927" s="32">
        <f t="shared" si="180"/>
        <v>2.9664230046850343E-2</v>
      </c>
      <c r="J1927" s="32">
        <f t="shared" si="181"/>
        <v>6.6714230046850342E-2</v>
      </c>
      <c r="K1927" s="88">
        <f t="shared" si="182"/>
        <v>6.78269271695362E-2</v>
      </c>
      <c r="M1927" s="32">
        <f t="shared" si="183"/>
        <v>3.1198537467781867E-2</v>
      </c>
      <c r="N1927" s="32">
        <f t="shared" si="184"/>
        <v>6.8248537467781867E-2</v>
      </c>
      <c r="O1927" s="43">
        <f t="shared" si="185"/>
        <v>6.9413003184404687E-2</v>
      </c>
      <c r="Q1927" s="78"/>
      <c r="R1927" s="75"/>
    </row>
    <row r="1928" spans="1:18" ht="12.6" customHeight="1">
      <c r="A1928" s="31">
        <v>41179</v>
      </c>
      <c r="B1928" s="64" t="s">
        <v>121</v>
      </c>
      <c r="C1928" s="90">
        <v>3.6900000000000002E-2</v>
      </c>
      <c r="D1928" s="44" t="str">
        <f>IF(MONTH(A1928)=MONTH(A1929),"-",VLOOKUP(A1928,'F03 inputs'!$AQ$8:$AV$3003,5))</f>
        <v>-</v>
      </c>
      <c r="E1928" s="44" t="str">
        <f>IF(MONTH(A1928)=MONTH(A1929),"-",VLOOKUP(A1928,'F03 inputs'!$AQ$8:$AV$3003,6))</f>
        <v>-</v>
      </c>
      <c r="F1928" s="32">
        <f>VLOOKUP(B1928,'F03 inputs'!$AW$9:$AZ$3003,3)</f>
        <v>-3.6518818828025144E-5</v>
      </c>
      <c r="G1928" s="32">
        <f>VLOOKUP(B1928,'F03 inputs'!$AW$9:$AZ$3003,4)</f>
        <v>-2.6456705808962368E-5</v>
      </c>
      <c r="I1928" s="32">
        <f t="shared" si="180"/>
        <v>2.9627711228022317E-2</v>
      </c>
      <c r="J1928" s="32">
        <f t="shared" si="181"/>
        <v>6.6527711228022313E-2</v>
      </c>
      <c r="K1928" s="88">
        <f t="shared" si="182"/>
        <v>6.7634195318332369E-2</v>
      </c>
      <c r="M1928" s="32">
        <f t="shared" si="183"/>
        <v>3.1172080761972906E-2</v>
      </c>
      <c r="N1928" s="32">
        <f t="shared" si="184"/>
        <v>6.8072080761972908E-2</v>
      </c>
      <c r="O1928" s="43">
        <f t="shared" si="185"/>
        <v>6.9230532806789258E-2</v>
      </c>
      <c r="Q1928" s="78"/>
      <c r="R1928" s="75"/>
    </row>
    <row r="1929" spans="1:18" ht="12.6" customHeight="1">
      <c r="A1929" s="31">
        <v>41180</v>
      </c>
      <c r="B1929" s="64" t="s">
        <v>121</v>
      </c>
      <c r="C1929" s="90">
        <v>3.6400000000000002E-2</v>
      </c>
      <c r="D1929" s="44">
        <f>IF(MONTH(A1929)=MONTH(A1930),"-",VLOOKUP(A1929,'F03 inputs'!$AQ$8:$AV$3003,5))</f>
        <v>2.9591192409194299E-2</v>
      </c>
      <c r="E1929" s="44">
        <f>IF(MONTH(A1929)=MONTH(A1930),"-",VLOOKUP(A1929,'F03 inputs'!$AQ$8:$AV$3003,6))</f>
        <v>3.1145624056163917E-2</v>
      </c>
      <c r="F1929" s="32">
        <f>VLOOKUP(B1929,'F03 inputs'!$AW$9:$AZ$3003,3)</f>
        <v>-3.6518818828025144E-5</v>
      </c>
      <c r="G1929" s="32">
        <f>VLOOKUP(B1929,'F03 inputs'!$AW$9:$AZ$3003,4)</f>
        <v>-2.6456705808962368E-5</v>
      </c>
      <c r="I1929" s="32">
        <f t="shared" si="180"/>
        <v>2.9591192409194299E-2</v>
      </c>
      <c r="J1929" s="32">
        <f t="shared" si="181"/>
        <v>6.5991192409194294E-2</v>
      </c>
      <c r="K1929" s="88">
        <f t="shared" si="182"/>
        <v>6.70799017780912E-2</v>
      </c>
      <c r="M1929" s="32">
        <f t="shared" si="183"/>
        <v>3.1145624056163917E-2</v>
      </c>
      <c r="N1929" s="32">
        <f t="shared" si="184"/>
        <v>6.7545624056163919E-2</v>
      </c>
      <c r="O1929" s="43">
        <f t="shared" si="185"/>
        <v>6.8686226888448276E-2</v>
      </c>
      <c r="Q1929" s="78"/>
      <c r="R1929" s="75"/>
    </row>
    <row r="1930" spans="1:18" ht="12.6" customHeight="1">
      <c r="A1930" s="31">
        <v>41184</v>
      </c>
      <c r="B1930" s="64" t="s">
        <v>122</v>
      </c>
      <c r="C1930" s="90">
        <v>3.6049999999999999E-2</v>
      </c>
      <c r="D1930" s="44" t="str">
        <f>IF(MONTH(A1930)=MONTH(A1931),"-",VLOOKUP(A1930,'F03 inputs'!$AQ$8:$AV$3003,5))</f>
        <v>-</v>
      </c>
      <c r="E1930" s="44" t="str">
        <f>IF(MONTH(A1930)=MONTH(A1931),"-",VLOOKUP(A1930,'F03 inputs'!$AQ$8:$AV$3003,6))</f>
        <v>-</v>
      </c>
      <c r="F1930" s="32">
        <f>VLOOKUP(B1930,'F03 inputs'!$AW$9:$AZ$3003,3)</f>
        <v>-1.1896297607054091E-4</v>
      </c>
      <c r="G1930" s="32">
        <f>VLOOKUP(B1930,'F03 inputs'!$AW$9:$AZ$3003,4)</f>
        <v>-1.4705729082372369E-4</v>
      </c>
      <c r="I1930" s="32">
        <f t="shared" si="180"/>
        <v>2.9472229433123758E-2</v>
      </c>
      <c r="J1930" s="32">
        <f t="shared" si="181"/>
        <v>6.552222943312376E-2</v>
      </c>
      <c r="K1930" s="88">
        <f t="shared" si="182"/>
        <v>6.6595520070595438E-2</v>
      </c>
      <c r="M1930" s="32">
        <f t="shared" si="183"/>
        <v>3.0998566765340192E-2</v>
      </c>
      <c r="N1930" s="32">
        <f t="shared" si="184"/>
        <v>6.7048566765340184E-2</v>
      </c>
      <c r="O1930" s="43">
        <f t="shared" si="185"/>
        <v>6.8172444341661809E-2</v>
      </c>
      <c r="Q1930" s="78"/>
      <c r="R1930" s="75"/>
    </row>
    <row r="1931" spans="1:18" ht="12.6" customHeight="1">
      <c r="A1931" s="31">
        <v>41185</v>
      </c>
      <c r="B1931" s="64" t="s">
        <v>122</v>
      </c>
      <c r="C1931" s="90">
        <v>3.5249999999999997E-2</v>
      </c>
      <c r="D1931" s="44" t="str">
        <f>IF(MONTH(A1931)=MONTH(A1932),"-",VLOOKUP(A1931,'F03 inputs'!$AQ$8:$AV$3003,5))</f>
        <v>-</v>
      </c>
      <c r="E1931" s="44" t="str">
        <f>IF(MONTH(A1931)=MONTH(A1932),"-",VLOOKUP(A1931,'F03 inputs'!$AQ$8:$AV$3003,6))</f>
        <v>-</v>
      </c>
      <c r="F1931" s="32">
        <f>VLOOKUP(B1931,'F03 inputs'!$AW$9:$AZ$3003,3)</f>
        <v>-1.1896297607054091E-4</v>
      </c>
      <c r="G1931" s="32">
        <f>VLOOKUP(B1931,'F03 inputs'!$AW$9:$AZ$3003,4)</f>
        <v>-1.4705729082372369E-4</v>
      </c>
      <c r="I1931" s="32">
        <f t="shared" si="180"/>
        <v>2.9353266457053218E-2</v>
      </c>
      <c r="J1931" s="32">
        <f t="shared" si="181"/>
        <v>6.4603266457053221E-2</v>
      </c>
      <c r="K1931" s="88">
        <f t="shared" si="182"/>
        <v>6.5646661966283437E-2</v>
      </c>
      <c r="M1931" s="32">
        <f t="shared" si="183"/>
        <v>3.0851509474516467E-2</v>
      </c>
      <c r="N1931" s="32">
        <f t="shared" si="184"/>
        <v>6.6101509474516457E-2</v>
      </c>
      <c r="O1931" s="43">
        <f t="shared" si="185"/>
        <v>6.7193861863218851E-2</v>
      </c>
      <c r="Q1931" s="78"/>
      <c r="R1931" s="75"/>
    </row>
    <row r="1932" spans="1:18" ht="12.6" customHeight="1">
      <c r="A1932" s="31">
        <v>41186</v>
      </c>
      <c r="B1932" s="64" t="s">
        <v>122</v>
      </c>
      <c r="C1932" s="90">
        <v>3.5650000000000001E-2</v>
      </c>
      <c r="D1932" s="44" t="str">
        <f>IF(MONTH(A1932)=MONTH(A1933),"-",VLOOKUP(A1932,'F03 inputs'!$AQ$8:$AV$3003,5))</f>
        <v>-</v>
      </c>
      <c r="E1932" s="44" t="str">
        <f>IF(MONTH(A1932)=MONTH(A1933),"-",VLOOKUP(A1932,'F03 inputs'!$AQ$8:$AV$3003,6))</f>
        <v>-</v>
      </c>
      <c r="F1932" s="32">
        <f>VLOOKUP(B1932,'F03 inputs'!$AW$9:$AZ$3003,3)</f>
        <v>-1.1896297607054091E-4</v>
      </c>
      <c r="G1932" s="32">
        <f>VLOOKUP(B1932,'F03 inputs'!$AW$9:$AZ$3003,4)</f>
        <v>-1.4705729082372369E-4</v>
      </c>
      <c r="I1932" s="32">
        <f t="shared" si="180"/>
        <v>2.9234303480982677E-2</v>
      </c>
      <c r="J1932" s="32">
        <f t="shared" si="181"/>
        <v>6.4884303480982675E-2</v>
      </c>
      <c r="K1932" s="88">
        <f t="shared" si="182"/>
        <v>6.5936796690535759E-2</v>
      </c>
      <c r="M1932" s="32">
        <f t="shared" si="183"/>
        <v>3.0704452183692742E-2</v>
      </c>
      <c r="N1932" s="32">
        <f t="shared" si="184"/>
        <v>6.6354452183692736E-2</v>
      </c>
      <c r="O1932" s="43">
        <f t="shared" si="185"/>
        <v>6.7455180514842228E-2</v>
      </c>
      <c r="Q1932" s="78"/>
      <c r="R1932" s="75"/>
    </row>
    <row r="1933" spans="1:18" ht="12.6" customHeight="1">
      <c r="A1933" s="31">
        <v>41187</v>
      </c>
      <c r="B1933" s="64" t="s">
        <v>122</v>
      </c>
      <c r="C1933" s="90">
        <v>3.6049999999999999E-2</v>
      </c>
      <c r="D1933" s="44" t="str">
        <f>IF(MONTH(A1933)=MONTH(A1934),"-",VLOOKUP(A1933,'F03 inputs'!$AQ$8:$AV$3003,5))</f>
        <v>-</v>
      </c>
      <c r="E1933" s="44" t="str">
        <f>IF(MONTH(A1933)=MONTH(A1934),"-",VLOOKUP(A1933,'F03 inputs'!$AQ$8:$AV$3003,6))</f>
        <v>-</v>
      </c>
      <c r="F1933" s="32">
        <f>VLOOKUP(B1933,'F03 inputs'!$AW$9:$AZ$3003,3)</f>
        <v>-1.1896297607054091E-4</v>
      </c>
      <c r="G1933" s="32">
        <f>VLOOKUP(B1933,'F03 inputs'!$AW$9:$AZ$3003,4)</f>
        <v>-1.4705729082372369E-4</v>
      </c>
      <c r="I1933" s="32">
        <f t="shared" si="180"/>
        <v>2.9115340504912136E-2</v>
      </c>
      <c r="J1933" s="32">
        <f t="shared" si="181"/>
        <v>6.5165340504912128E-2</v>
      </c>
      <c r="K1933" s="88">
        <f t="shared" si="182"/>
        <v>6.6226970905692406E-2</v>
      </c>
      <c r="M1933" s="32">
        <f t="shared" si="183"/>
        <v>3.0557394892869016E-2</v>
      </c>
      <c r="N1933" s="32">
        <f t="shared" si="184"/>
        <v>6.6607394892869015E-2</v>
      </c>
      <c r="O1933" s="43">
        <f t="shared" si="185"/>
        <v>6.771653115647247E-2</v>
      </c>
      <c r="Q1933" s="78"/>
      <c r="R1933" s="75"/>
    </row>
    <row r="1934" spans="1:18" ht="12.6" customHeight="1">
      <c r="A1934" s="31">
        <v>41190</v>
      </c>
      <c r="B1934" s="64" t="s">
        <v>122</v>
      </c>
      <c r="C1934" s="90">
        <v>3.6499999999999998E-2</v>
      </c>
      <c r="D1934" s="44" t="str">
        <f>IF(MONTH(A1934)=MONTH(A1935),"-",VLOOKUP(A1934,'F03 inputs'!$AQ$8:$AV$3003,5))</f>
        <v>-</v>
      </c>
      <c r="E1934" s="44" t="str">
        <f>IF(MONTH(A1934)=MONTH(A1935),"-",VLOOKUP(A1934,'F03 inputs'!$AQ$8:$AV$3003,6))</f>
        <v>-</v>
      </c>
      <c r="F1934" s="32">
        <f>VLOOKUP(B1934,'F03 inputs'!$AW$9:$AZ$3003,3)</f>
        <v>-1.1896297607054091E-4</v>
      </c>
      <c r="G1934" s="32">
        <f>VLOOKUP(B1934,'F03 inputs'!$AW$9:$AZ$3003,4)</f>
        <v>-1.4705729082372369E-4</v>
      </c>
      <c r="I1934" s="32">
        <f t="shared" si="180"/>
        <v>2.8996377528841596E-2</v>
      </c>
      <c r="J1934" s="32">
        <f t="shared" si="181"/>
        <v>6.549637752884159E-2</v>
      </c>
      <c r="K1934" s="88">
        <f t="shared" si="182"/>
        <v>6.6568821396191691E-2</v>
      </c>
      <c r="M1934" s="32">
        <f t="shared" si="183"/>
        <v>3.0410337602045291E-2</v>
      </c>
      <c r="N1934" s="32">
        <f t="shared" si="184"/>
        <v>6.6910337602045289E-2</v>
      </c>
      <c r="O1934" s="43">
        <f t="shared" si="185"/>
        <v>6.8029585921550284E-2</v>
      </c>
      <c r="Q1934" s="78"/>
      <c r="R1934" s="75"/>
    </row>
    <row r="1935" spans="1:18" ht="12.6" customHeight="1">
      <c r="A1935" s="31">
        <v>41191</v>
      </c>
      <c r="B1935" s="64" t="s">
        <v>122</v>
      </c>
      <c r="C1935" s="90">
        <v>3.6400000000000002E-2</v>
      </c>
      <c r="D1935" s="44" t="str">
        <f>IF(MONTH(A1935)=MONTH(A1936),"-",VLOOKUP(A1935,'F03 inputs'!$AQ$8:$AV$3003,5))</f>
        <v>-</v>
      </c>
      <c r="E1935" s="44" t="str">
        <f>IF(MONTH(A1935)=MONTH(A1936),"-",VLOOKUP(A1935,'F03 inputs'!$AQ$8:$AV$3003,6))</f>
        <v>-</v>
      </c>
      <c r="F1935" s="32">
        <f>VLOOKUP(B1935,'F03 inputs'!$AW$9:$AZ$3003,3)</f>
        <v>-1.1896297607054091E-4</v>
      </c>
      <c r="G1935" s="32">
        <f>VLOOKUP(B1935,'F03 inputs'!$AW$9:$AZ$3003,4)</f>
        <v>-1.4705729082372369E-4</v>
      </c>
      <c r="I1935" s="32">
        <f t="shared" si="180"/>
        <v>2.8877414552771055E-2</v>
      </c>
      <c r="J1935" s="32">
        <f t="shared" si="181"/>
        <v>6.5277414552771057E-2</v>
      </c>
      <c r="K1935" s="88">
        <f t="shared" si="182"/>
        <v>6.6342699765444824E-2</v>
      </c>
      <c r="M1935" s="32">
        <f t="shared" si="183"/>
        <v>3.0263280311221566E-2</v>
      </c>
      <c r="N1935" s="32">
        <f t="shared" si="184"/>
        <v>6.6663280311221568E-2</v>
      </c>
      <c r="O1935" s="43">
        <f t="shared" si="185"/>
        <v>6.7774278546684608E-2</v>
      </c>
      <c r="Q1935" s="78"/>
      <c r="R1935" s="75"/>
    </row>
    <row r="1936" spans="1:18" ht="12.6" customHeight="1">
      <c r="A1936" s="31">
        <v>41192</v>
      </c>
      <c r="B1936" s="64" t="s">
        <v>122</v>
      </c>
      <c r="C1936" s="90">
        <v>3.6299999999999999E-2</v>
      </c>
      <c r="D1936" s="44" t="str">
        <f>IF(MONTH(A1936)=MONTH(A1937),"-",VLOOKUP(A1936,'F03 inputs'!$AQ$8:$AV$3003,5))</f>
        <v>-</v>
      </c>
      <c r="E1936" s="44" t="str">
        <f>IF(MONTH(A1936)=MONTH(A1937),"-",VLOOKUP(A1936,'F03 inputs'!$AQ$8:$AV$3003,6))</f>
        <v>-</v>
      </c>
      <c r="F1936" s="32">
        <f>VLOOKUP(B1936,'F03 inputs'!$AW$9:$AZ$3003,3)</f>
        <v>-1.1896297607054091E-4</v>
      </c>
      <c r="G1936" s="32">
        <f>VLOOKUP(B1936,'F03 inputs'!$AW$9:$AZ$3003,4)</f>
        <v>-1.4705729082372369E-4</v>
      </c>
      <c r="I1936" s="32">
        <f t="shared" si="180"/>
        <v>2.8758451576700515E-2</v>
      </c>
      <c r="J1936" s="32">
        <f t="shared" si="181"/>
        <v>6.505845157670051E-2</v>
      </c>
      <c r="K1936" s="88">
        <f t="shared" si="182"/>
        <v>6.6116602107090028E-2</v>
      </c>
      <c r="M1936" s="32">
        <f t="shared" si="183"/>
        <v>3.0116223020397841E-2</v>
      </c>
      <c r="N1936" s="32">
        <f t="shared" si="184"/>
        <v>6.6416223020397847E-2</v>
      </c>
      <c r="O1936" s="43">
        <f t="shared" si="185"/>
        <v>6.7519001690471869E-2</v>
      </c>
      <c r="Q1936" s="78"/>
      <c r="R1936" s="75"/>
    </row>
    <row r="1937" spans="1:18" ht="12.6" customHeight="1">
      <c r="A1937" s="31">
        <v>41193</v>
      </c>
      <c r="B1937" s="64" t="s">
        <v>122</v>
      </c>
      <c r="C1937" s="90">
        <v>3.5900000000000001E-2</v>
      </c>
      <c r="D1937" s="44" t="str">
        <f>IF(MONTH(A1937)=MONTH(A1938),"-",VLOOKUP(A1937,'F03 inputs'!$AQ$8:$AV$3003,5))</f>
        <v>-</v>
      </c>
      <c r="E1937" s="44" t="str">
        <f>IF(MONTH(A1937)=MONTH(A1938),"-",VLOOKUP(A1937,'F03 inputs'!$AQ$8:$AV$3003,6))</f>
        <v>-</v>
      </c>
      <c r="F1937" s="32">
        <f>VLOOKUP(B1937,'F03 inputs'!$AW$9:$AZ$3003,3)</f>
        <v>-1.1896297607054091E-4</v>
      </c>
      <c r="G1937" s="32">
        <f>VLOOKUP(B1937,'F03 inputs'!$AW$9:$AZ$3003,4)</f>
        <v>-1.4705729082372369E-4</v>
      </c>
      <c r="I1937" s="32">
        <f t="shared" si="180"/>
        <v>2.8639488600629974E-2</v>
      </c>
      <c r="J1937" s="32">
        <f t="shared" si="181"/>
        <v>6.4539488600629968E-2</v>
      </c>
      <c r="K1937" s="88">
        <f t="shared" si="182"/>
        <v>6.5580824997837794E-2</v>
      </c>
      <c r="M1937" s="32">
        <f t="shared" si="183"/>
        <v>2.9969165729574115E-2</v>
      </c>
      <c r="N1937" s="32">
        <f t="shared" si="184"/>
        <v>6.5869165729574117E-2</v>
      </c>
      <c r="O1937" s="43">
        <f t="shared" si="185"/>
        <v>6.6953852478051745E-2</v>
      </c>
      <c r="Q1937" s="78"/>
      <c r="R1937" s="75"/>
    </row>
    <row r="1938" spans="1:18" ht="12.6" customHeight="1">
      <c r="A1938" s="31">
        <v>41194</v>
      </c>
      <c r="B1938" s="64" t="s">
        <v>122</v>
      </c>
      <c r="C1938" s="90">
        <v>3.5799999999999998E-2</v>
      </c>
      <c r="D1938" s="44" t="str">
        <f>IF(MONTH(A1938)=MONTH(A1939),"-",VLOOKUP(A1938,'F03 inputs'!$AQ$8:$AV$3003,5))</f>
        <v>-</v>
      </c>
      <c r="E1938" s="44" t="str">
        <f>IF(MONTH(A1938)=MONTH(A1939),"-",VLOOKUP(A1938,'F03 inputs'!$AQ$8:$AV$3003,6))</f>
        <v>-</v>
      </c>
      <c r="F1938" s="32">
        <f>VLOOKUP(B1938,'F03 inputs'!$AW$9:$AZ$3003,3)</f>
        <v>-1.1896297607054091E-4</v>
      </c>
      <c r="G1938" s="32">
        <f>VLOOKUP(B1938,'F03 inputs'!$AW$9:$AZ$3003,4)</f>
        <v>-1.4705729082372369E-4</v>
      </c>
      <c r="I1938" s="32">
        <f t="shared" si="180"/>
        <v>2.8520525624559433E-2</v>
      </c>
      <c r="J1938" s="32">
        <f t="shared" si="181"/>
        <v>6.4320525624559435E-2</v>
      </c>
      <c r="K1938" s="88">
        <f t="shared" si="182"/>
        <v>6.5354808128714303E-2</v>
      </c>
      <c r="M1938" s="32">
        <f t="shared" si="183"/>
        <v>2.982210843875039E-2</v>
      </c>
      <c r="N1938" s="32">
        <f t="shared" si="184"/>
        <v>6.5622108438750382E-2</v>
      </c>
      <c r="O1938" s="43">
        <f t="shared" si="185"/>
        <v>6.6698673717737078E-2</v>
      </c>
      <c r="Q1938" s="78"/>
      <c r="R1938" s="75"/>
    </row>
    <row r="1939" spans="1:18" ht="12.6" customHeight="1">
      <c r="A1939" s="31">
        <v>41197</v>
      </c>
      <c r="B1939" s="64" t="s">
        <v>122</v>
      </c>
      <c r="C1939" s="90">
        <v>3.5450000000000002E-2</v>
      </c>
      <c r="D1939" s="44" t="str">
        <f>IF(MONTH(A1939)=MONTH(A1940),"-",VLOOKUP(A1939,'F03 inputs'!$AQ$8:$AV$3003,5))</f>
        <v>-</v>
      </c>
      <c r="E1939" s="44" t="str">
        <f>IF(MONTH(A1939)=MONTH(A1940),"-",VLOOKUP(A1939,'F03 inputs'!$AQ$8:$AV$3003,6))</f>
        <v>-</v>
      </c>
      <c r="F1939" s="32">
        <f>VLOOKUP(B1939,'F03 inputs'!$AW$9:$AZ$3003,3)</f>
        <v>-1.1896297607054091E-4</v>
      </c>
      <c r="G1939" s="32">
        <f>VLOOKUP(B1939,'F03 inputs'!$AW$9:$AZ$3003,4)</f>
        <v>-1.4705729082372369E-4</v>
      </c>
      <c r="I1939" s="32">
        <f t="shared" si="180"/>
        <v>2.8401562648488893E-2</v>
      </c>
      <c r="J1939" s="32">
        <f t="shared" si="181"/>
        <v>6.3851562648488902E-2</v>
      </c>
      <c r="K1939" s="88">
        <f t="shared" si="182"/>
        <v>6.4870818161652188E-2</v>
      </c>
      <c r="M1939" s="32">
        <f t="shared" si="183"/>
        <v>2.9675051147926665E-2</v>
      </c>
      <c r="N1939" s="32">
        <f t="shared" si="184"/>
        <v>6.512505114792666E-2</v>
      </c>
      <c r="O1939" s="43">
        <f t="shared" si="185"/>
        <v>6.6185369219681878E-2</v>
      </c>
      <c r="Q1939" s="78"/>
      <c r="R1939" s="75"/>
    </row>
    <row r="1940" spans="1:18" ht="12.6" customHeight="1">
      <c r="A1940" s="31">
        <v>41198</v>
      </c>
      <c r="B1940" s="64" t="s">
        <v>122</v>
      </c>
      <c r="C1940" s="90">
        <v>3.5450000000000002E-2</v>
      </c>
      <c r="D1940" s="44" t="str">
        <f>IF(MONTH(A1940)=MONTH(A1941),"-",VLOOKUP(A1940,'F03 inputs'!$AQ$8:$AV$3003,5))</f>
        <v>-</v>
      </c>
      <c r="E1940" s="44" t="str">
        <f>IF(MONTH(A1940)=MONTH(A1941),"-",VLOOKUP(A1940,'F03 inputs'!$AQ$8:$AV$3003,6))</f>
        <v>-</v>
      </c>
      <c r="F1940" s="32">
        <f>VLOOKUP(B1940,'F03 inputs'!$AW$9:$AZ$3003,3)</f>
        <v>-1.1896297607054091E-4</v>
      </c>
      <c r="G1940" s="32">
        <f>VLOOKUP(B1940,'F03 inputs'!$AW$9:$AZ$3003,4)</f>
        <v>-1.4705729082372369E-4</v>
      </c>
      <c r="I1940" s="32">
        <f t="shared" si="180"/>
        <v>2.8282599672418352E-2</v>
      </c>
      <c r="J1940" s="32">
        <f t="shared" si="181"/>
        <v>6.3732599672418358E-2</v>
      </c>
      <c r="K1940" s="88">
        <f t="shared" si="182"/>
        <v>6.4748060737669366E-2</v>
      </c>
      <c r="M1940" s="32">
        <f t="shared" si="183"/>
        <v>2.952799385710294E-2</v>
      </c>
      <c r="N1940" s="32">
        <f t="shared" si="184"/>
        <v>6.4977993857102942E-2</v>
      </c>
      <c r="O1940" s="43">
        <f t="shared" si="185"/>
        <v>6.6033528778526529E-2</v>
      </c>
      <c r="Q1940" s="78"/>
      <c r="R1940" s="75"/>
    </row>
    <row r="1941" spans="1:18" ht="12.6" customHeight="1">
      <c r="A1941" s="31">
        <v>41199</v>
      </c>
      <c r="B1941" s="64" t="s">
        <v>122</v>
      </c>
      <c r="C1941" s="90">
        <v>3.6200000000000003E-2</v>
      </c>
      <c r="D1941" s="44" t="str">
        <f>IF(MONTH(A1941)=MONTH(A1942),"-",VLOOKUP(A1941,'F03 inputs'!$AQ$8:$AV$3003,5))</f>
        <v>-</v>
      </c>
      <c r="E1941" s="44" t="str">
        <f>IF(MONTH(A1941)=MONTH(A1942),"-",VLOOKUP(A1941,'F03 inputs'!$AQ$8:$AV$3003,6))</f>
        <v>-</v>
      </c>
      <c r="F1941" s="32">
        <f>VLOOKUP(B1941,'F03 inputs'!$AW$9:$AZ$3003,3)</f>
        <v>-1.1896297607054091E-4</v>
      </c>
      <c r="G1941" s="32">
        <f>VLOOKUP(B1941,'F03 inputs'!$AW$9:$AZ$3003,4)</f>
        <v>-1.4705729082372369E-4</v>
      </c>
      <c r="I1941" s="32">
        <f t="shared" si="180"/>
        <v>2.8163636696347812E-2</v>
      </c>
      <c r="J1941" s="32">
        <f t="shared" si="181"/>
        <v>6.4363636696347815E-2</v>
      </c>
      <c r="K1941" s="88">
        <f t="shared" si="182"/>
        <v>6.5399306128542722E-2</v>
      </c>
      <c r="M1941" s="32">
        <f t="shared" si="183"/>
        <v>2.9380936566279214E-2</v>
      </c>
      <c r="N1941" s="32">
        <f t="shared" si="184"/>
        <v>6.5580936566279224E-2</v>
      </c>
      <c r="O1941" s="43">
        <f t="shared" si="185"/>
        <v>6.6656151376506934E-2</v>
      </c>
      <c r="Q1941" s="78"/>
      <c r="R1941" s="75"/>
    </row>
    <row r="1942" spans="1:18" ht="12.6" customHeight="1">
      <c r="A1942" s="31">
        <v>41200</v>
      </c>
      <c r="B1942" s="64" t="s">
        <v>122</v>
      </c>
      <c r="C1942" s="90">
        <v>3.7599999999999995E-2</v>
      </c>
      <c r="D1942" s="44" t="str">
        <f>IF(MONTH(A1942)=MONTH(A1943),"-",VLOOKUP(A1942,'F03 inputs'!$AQ$8:$AV$3003,5))</f>
        <v>-</v>
      </c>
      <c r="E1942" s="44" t="str">
        <f>IF(MONTH(A1942)=MONTH(A1943),"-",VLOOKUP(A1942,'F03 inputs'!$AQ$8:$AV$3003,6))</f>
        <v>-</v>
      </c>
      <c r="F1942" s="32">
        <f>VLOOKUP(B1942,'F03 inputs'!$AW$9:$AZ$3003,3)</f>
        <v>-1.1896297607054091E-4</v>
      </c>
      <c r="G1942" s="32">
        <f>VLOOKUP(B1942,'F03 inputs'!$AW$9:$AZ$3003,4)</f>
        <v>-1.4705729082372369E-4</v>
      </c>
      <c r="I1942" s="32">
        <f t="shared" si="180"/>
        <v>2.8044673720277271E-2</v>
      </c>
      <c r="J1942" s="32">
        <f t="shared" si="181"/>
        <v>6.5644673720277269E-2</v>
      </c>
      <c r="K1942" s="88">
        <f t="shared" si="182"/>
        <v>6.6721979517237573E-2</v>
      </c>
      <c r="M1942" s="32">
        <f t="shared" si="183"/>
        <v>2.9233879275455489E-2</v>
      </c>
      <c r="N1942" s="32">
        <f t="shared" si="184"/>
        <v>6.6833879275455477E-2</v>
      </c>
      <c r="O1942" s="43">
        <f t="shared" si="185"/>
        <v>6.7950571130207083E-2</v>
      </c>
      <c r="Q1942" s="78"/>
      <c r="R1942" s="75"/>
    </row>
    <row r="1943" spans="1:18" ht="12.6" customHeight="1">
      <c r="A1943" s="31">
        <v>41201</v>
      </c>
      <c r="B1943" s="64" t="s">
        <v>122</v>
      </c>
      <c r="C1943" s="90">
        <v>3.755E-2</v>
      </c>
      <c r="D1943" s="44" t="str">
        <f>IF(MONTH(A1943)=MONTH(A1944),"-",VLOOKUP(A1943,'F03 inputs'!$AQ$8:$AV$3003,5))</f>
        <v>-</v>
      </c>
      <c r="E1943" s="44" t="str">
        <f>IF(MONTH(A1943)=MONTH(A1944),"-",VLOOKUP(A1943,'F03 inputs'!$AQ$8:$AV$3003,6))</f>
        <v>-</v>
      </c>
      <c r="F1943" s="32">
        <f>VLOOKUP(B1943,'F03 inputs'!$AW$9:$AZ$3003,3)</f>
        <v>-1.1896297607054091E-4</v>
      </c>
      <c r="G1943" s="32">
        <f>VLOOKUP(B1943,'F03 inputs'!$AW$9:$AZ$3003,4)</f>
        <v>-1.4705729082372369E-4</v>
      </c>
      <c r="I1943" s="32">
        <f t="shared" si="180"/>
        <v>2.792571074420673E-2</v>
      </c>
      <c r="J1943" s="32">
        <f t="shared" si="181"/>
        <v>6.547571074420673E-2</v>
      </c>
      <c r="K1943" s="88">
        <f t="shared" si="182"/>
        <v>6.6547477918571518E-2</v>
      </c>
      <c r="M1943" s="32">
        <f t="shared" si="183"/>
        <v>2.9086821984631764E-2</v>
      </c>
      <c r="N1943" s="32">
        <f t="shared" si="184"/>
        <v>6.6636821984631764E-2</v>
      </c>
      <c r="O1943" s="43">
        <f t="shared" si="185"/>
        <v>6.7746938495684805E-2</v>
      </c>
      <c r="Q1943" s="78"/>
      <c r="R1943" s="75"/>
    </row>
    <row r="1944" spans="1:18" ht="12.6" customHeight="1">
      <c r="A1944" s="31">
        <v>41204</v>
      </c>
      <c r="B1944" s="64" t="s">
        <v>122</v>
      </c>
      <c r="C1944" s="90">
        <v>3.7450000000000004E-2</v>
      </c>
      <c r="D1944" s="44" t="str">
        <f>IF(MONTH(A1944)=MONTH(A1945),"-",VLOOKUP(A1944,'F03 inputs'!$AQ$8:$AV$3003,5))</f>
        <v>-</v>
      </c>
      <c r="E1944" s="44" t="str">
        <f>IF(MONTH(A1944)=MONTH(A1945),"-",VLOOKUP(A1944,'F03 inputs'!$AQ$8:$AV$3003,6))</f>
        <v>-</v>
      </c>
      <c r="F1944" s="32">
        <f>VLOOKUP(B1944,'F03 inputs'!$AW$9:$AZ$3003,3)</f>
        <v>-1.1896297607054091E-4</v>
      </c>
      <c r="G1944" s="32">
        <f>VLOOKUP(B1944,'F03 inputs'!$AW$9:$AZ$3003,4)</f>
        <v>-1.4705729082372369E-4</v>
      </c>
      <c r="I1944" s="32">
        <f t="shared" si="180"/>
        <v>2.780674776813619E-2</v>
      </c>
      <c r="J1944" s="32">
        <f t="shared" si="181"/>
        <v>6.5256747768136197E-2</v>
      </c>
      <c r="K1944" s="88">
        <f t="shared" si="182"/>
        <v>6.6321358550454512E-2</v>
      </c>
      <c r="M1944" s="32">
        <f t="shared" si="183"/>
        <v>2.8939764693808039E-2</v>
      </c>
      <c r="N1944" s="32">
        <f t="shared" si="184"/>
        <v>6.6389764693808043E-2</v>
      </c>
      <c r="O1944" s="43">
        <f t="shared" si="185"/>
        <v>6.749166490783276E-2</v>
      </c>
      <c r="Q1944" s="78"/>
      <c r="R1944" s="75"/>
    </row>
    <row r="1945" spans="1:18" ht="12.6" customHeight="1">
      <c r="A1945" s="31">
        <v>41205</v>
      </c>
      <c r="B1945" s="64" t="s">
        <v>122</v>
      </c>
      <c r="C1945" s="90">
        <v>3.755E-2</v>
      </c>
      <c r="D1945" s="44" t="str">
        <f>IF(MONTH(A1945)=MONTH(A1946),"-",VLOOKUP(A1945,'F03 inputs'!$AQ$8:$AV$3003,5))</f>
        <v>-</v>
      </c>
      <c r="E1945" s="44" t="str">
        <f>IF(MONTH(A1945)=MONTH(A1946),"-",VLOOKUP(A1945,'F03 inputs'!$AQ$8:$AV$3003,6))</f>
        <v>-</v>
      </c>
      <c r="F1945" s="32">
        <f>VLOOKUP(B1945,'F03 inputs'!$AW$9:$AZ$3003,3)</f>
        <v>-1.1896297607054091E-4</v>
      </c>
      <c r="G1945" s="32">
        <f>VLOOKUP(B1945,'F03 inputs'!$AW$9:$AZ$3003,4)</f>
        <v>-1.4705729082372369E-4</v>
      </c>
      <c r="I1945" s="32">
        <f t="shared" si="180"/>
        <v>2.7687784792065649E-2</v>
      </c>
      <c r="J1945" s="32">
        <f t="shared" si="181"/>
        <v>6.5237784792065656E-2</v>
      </c>
      <c r="K1945" s="88">
        <f t="shared" si="182"/>
        <v>6.6301776933209711E-2</v>
      </c>
      <c r="M1945" s="32">
        <f t="shared" si="183"/>
        <v>2.8792707402984313E-2</v>
      </c>
      <c r="N1945" s="32">
        <f t="shared" si="184"/>
        <v>6.6342707402984313E-2</v>
      </c>
      <c r="O1945" s="43">
        <f t="shared" si="185"/>
        <v>6.7443046109373794E-2</v>
      </c>
      <c r="Q1945" s="78"/>
      <c r="R1945" s="75"/>
    </row>
    <row r="1946" spans="1:18" ht="12.6" customHeight="1">
      <c r="A1946" s="31">
        <v>41206</v>
      </c>
      <c r="B1946" s="64" t="s">
        <v>122</v>
      </c>
      <c r="C1946" s="90">
        <v>3.7850000000000002E-2</v>
      </c>
      <c r="D1946" s="44" t="str">
        <f>IF(MONTH(A1946)=MONTH(A1947),"-",VLOOKUP(A1946,'F03 inputs'!$AQ$8:$AV$3003,5))</f>
        <v>-</v>
      </c>
      <c r="E1946" s="44" t="str">
        <f>IF(MONTH(A1946)=MONTH(A1947),"-",VLOOKUP(A1946,'F03 inputs'!$AQ$8:$AV$3003,6))</f>
        <v>-</v>
      </c>
      <c r="F1946" s="32">
        <f>VLOOKUP(B1946,'F03 inputs'!$AW$9:$AZ$3003,3)</f>
        <v>-1.1896297607054091E-4</v>
      </c>
      <c r="G1946" s="32">
        <f>VLOOKUP(B1946,'F03 inputs'!$AW$9:$AZ$3003,4)</f>
        <v>-1.4705729082372369E-4</v>
      </c>
      <c r="I1946" s="32">
        <f t="shared" si="180"/>
        <v>2.7568821815995109E-2</v>
      </c>
      <c r="J1946" s="32">
        <f t="shared" si="181"/>
        <v>6.5418821815995107E-2</v>
      </c>
      <c r="K1946" s="88">
        <f t="shared" si="182"/>
        <v>6.6488727377943313E-2</v>
      </c>
      <c r="M1946" s="32">
        <f t="shared" si="183"/>
        <v>2.8645650112160588E-2</v>
      </c>
      <c r="N1946" s="32">
        <f t="shared" si="184"/>
        <v>6.649565011216059E-2</v>
      </c>
      <c r="O1946" s="43">
        <f t="shared" si="185"/>
        <v>6.7601067983120489E-2</v>
      </c>
      <c r="Q1946" s="78"/>
      <c r="R1946" s="75"/>
    </row>
    <row r="1947" spans="1:18" ht="12.6" customHeight="1">
      <c r="A1947" s="31">
        <v>41207</v>
      </c>
      <c r="B1947" s="64" t="s">
        <v>122</v>
      </c>
      <c r="C1947" s="90">
        <v>3.8300000000000001E-2</v>
      </c>
      <c r="D1947" s="44" t="str">
        <f>IF(MONTH(A1947)=MONTH(A1948),"-",VLOOKUP(A1947,'F03 inputs'!$AQ$8:$AV$3003,5))</f>
        <v>-</v>
      </c>
      <c r="E1947" s="44" t="str">
        <f>IF(MONTH(A1947)=MONTH(A1948),"-",VLOOKUP(A1947,'F03 inputs'!$AQ$8:$AV$3003,6))</f>
        <v>-</v>
      </c>
      <c r="F1947" s="32">
        <f>VLOOKUP(B1947,'F03 inputs'!$AW$9:$AZ$3003,3)</f>
        <v>-1.1896297607054091E-4</v>
      </c>
      <c r="G1947" s="32">
        <f>VLOOKUP(B1947,'F03 inputs'!$AW$9:$AZ$3003,4)</f>
        <v>-1.4705729082372369E-4</v>
      </c>
      <c r="I1947" s="32">
        <f t="shared" si="180"/>
        <v>2.7449858839924568E-2</v>
      </c>
      <c r="J1947" s="32">
        <f t="shared" si="181"/>
        <v>6.5749858839924569E-2</v>
      </c>
      <c r="K1947" s="88">
        <f t="shared" si="182"/>
        <v>6.6830619824292281E-2</v>
      </c>
      <c r="M1947" s="32">
        <f t="shared" si="183"/>
        <v>2.8498592821336863E-2</v>
      </c>
      <c r="N1947" s="32">
        <f t="shared" si="184"/>
        <v>6.6798592821336863E-2</v>
      </c>
      <c r="O1947" s="43">
        <f t="shared" si="185"/>
        <v>6.7914105822064474E-2</v>
      </c>
      <c r="Q1947" s="78"/>
      <c r="R1947" s="75"/>
    </row>
    <row r="1948" spans="1:18" ht="12.6" customHeight="1">
      <c r="A1948" s="31">
        <v>41208</v>
      </c>
      <c r="B1948" s="64" t="s">
        <v>122</v>
      </c>
      <c r="C1948" s="90">
        <v>3.8199999999999998E-2</v>
      </c>
      <c r="D1948" s="44" t="str">
        <f>IF(MONTH(A1948)=MONTH(A1949),"-",VLOOKUP(A1948,'F03 inputs'!$AQ$8:$AV$3003,5))</f>
        <v>-</v>
      </c>
      <c r="E1948" s="44" t="str">
        <f>IF(MONTH(A1948)=MONTH(A1949),"-",VLOOKUP(A1948,'F03 inputs'!$AQ$8:$AV$3003,6))</f>
        <v>-</v>
      </c>
      <c r="F1948" s="32">
        <f>VLOOKUP(B1948,'F03 inputs'!$AW$9:$AZ$3003,3)</f>
        <v>-1.1896297607054091E-4</v>
      </c>
      <c r="G1948" s="32">
        <f>VLOOKUP(B1948,'F03 inputs'!$AW$9:$AZ$3003,4)</f>
        <v>-1.4705729082372369E-4</v>
      </c>
      <c r="I1948" s="32">
        <f t="shared" si="180"/>
        <v>2.7330895863854027E-2</v>
      </c>
      <c r="J1948" s="32">
        <f t="shared" si="181"/>
        <v>6.5530895863854022E-2</v>
      </c>
      <c r="K1948" s="88">
        <f t="shared" si="182"/>
        <v>6.6604470442033881E-2</v>
      </c>
      <c r="M1948" s="32">
        <f t="shared" si="183"/>
        <v>2.8351535530513138E-2</v>
      </c>
      <c r="N1948" s="32">
        <f t="shared" si="184"/>
        <v>6.6551535530513128E-2</v>
      </c>
      <c r="O1948" s="43">
        <f t="shared" si="185"/>
        <v>6.7658812250880551E-2</v>
      </c>
      <c r="Q1948" s="78"/>
      <c r="R1948" s="75"/>
    </row>
    <row r="1949" spans="1:18" ht="12.6" customHeight="1">
      <c r="A1949" s="31">
        <v>41211</v>
      </c>
      <c r="B1949" s="64" t="s">
        <v>122</v>
      </c>
      <c r="C1949" s="90">
        <v>3.7650000000000003E-2</v>
      </c>
      <c r="D1949" s="44" t="str">
        <f>IF(MONTH(A1949)=MONTH(A1950),"-",VLOOKUP(A1949,'F03 inputs'!$AQ$8:$AV$3003,5))</f>
        <v>-</v>
      </c>
      <c r="E1949" s="44" t="str">
        <f>IF(MONTH(A1949)=MONTH(A1950),"-",VLOOKUP(A1949,'F03 inputs'!$AQ$8:$AV$3003,6))</f>
        <v>-</v>
      </c>
      <c r="F1949" s="32">
        <f>VLOOKUP(B1949,'F03 inputs'!$AW$9:$AZ$3003,3)</f>
        <v>-1.1896297607054091E-4</v>
      </c>
      <c r="G1949" s="32">
        <f>VLOOKUP(B1949,'F03 inputs'!$AW$9:$AZ$3003,4)</f>
        <v>-1.4705729082372369E-4</v>
      </c>
      <c r="I1949" s="32">
        <f t="shared" si="180"/>
        <v>2.7211932887783487E-2</v>
      </c>
      <c r="J1949" s="32">
        <f t="shared" si="181"/>
        <v>6.4861932887783497E-2</v>
      </c>
      <c r="K1949" s="88">
        <f t="shared" si="182"/>
        <v>6.59137004722683E-2</v>
      </c>
      <c r="M1949" s="32">
        <f t="shared" si="183"/>
        <v>2.8204478239689412E-2</v>
      </c>
      <c r="N1949" s="32">
        <f t="shared" si="184"/>
        <v>6.5854478239689415E-2</v>
      </c>
      <c r="O1949" s="43">
        <f t="shared" si="185"/>
        <v>6.6938681315744875E-2</v>
      </c>
      <c r="Q1949" s="78"/>
      <c r="R1949" s="75"/>
    </row>
    <row r="1950" spans="1:18" ht="12.6" customHeight="1">
      <c r="A1950" s="31">
        <v>41212</v>
      </c>
      <c r="B1950" s="64" t="s">
        <v>122</v>
      </c>
      <c r="C1950" s="90">
        <v>3.73E-2</v>
      </c>
      <c r="D1950" s="44" t="str">
        <f>IF(MONTH(A1950)=MONTH(A1951),"-",VLOOKUP(A1950,'F03 inputs'!$AQ$8:$AV$3003,5))</f>
        <v>-</v>
      </c>
      <c r="E1950" s="44" t="str">
        <f>IF(MONTH(A1950)=MONTH(A1951),"-",VLOOKUP(A1950,'F03 inputs'!$AQ$8:$AV$3003,6))</f>
        <v>-</v>
      </c>
      <c r="F1950" s="32">
        <f>VLOOKUP(B1950,'F03 inputs'!$AW$9:$AZ$3003,3)</f>
        <v>-1.1896297607054091E-4</v>
      </c>
      <c r="G1950" s="32">
        <f>VLOOKUP(B1950,'F03 inputs'!$AW$9:$AZ$3003,4)</f>
        <v>-1.4705729082372369E-4</v>
      </c>
      <c r="I1950" s="32">
        <f t="shared" si="180"/>
        <v>2.7092969911712946E-2</v>
      </c>
      <c r="J1950" s="32">
        <f t="shared" si="181"/>
        <v>6.4392969911712949E-2</v>
      </c>
      <c r="K1950" s="88">
        <f t="shared" si="182"/>
        <v>6.5429583555225657E-2</v>
      </c>
      <c r="M1950" s="32">
        <f t="shared" si="183"/>
        <v>2.8057420948865687E-2</v>
      </c>
      <c r="N1950" s="32">
        <f t="shared" si="184"/>
        <v>6.535742094886568E-2</v>
      </c>
      <c r="O1950" s="43">
        <f t="shared" si="185"/>
        <v>6.6425319067137556E-2</v>
      </c>
      <c r="Q1950" s="78"/>
      <c r="R1950" s="75"/>
    </row>
    <row r="1951" spans="1:18" ht="12.6" customHeight="1">
      <c r="A1951" s="31">
        <v>41213</v>
      </c>
      <c r="B1951" s="64" t="s">
        <v>122</v>
      </c>
      <c r="C1951" s="90">
        <v>3.7400000000000003E-2</v>
      </c>
      <c r="D1951" s="44">
        <f>IF(MONTH(A1951)=MONTH(A1952),"-",VLOOKUP(A1951,'F03 inputs'!$AQ$8:$AV$3003,5))</f>
        <v>2.6974006935642399E-2</v>
      </c>
      <c r="E1951" s="44">
        <f>IF(MONTH(A1951)=MONTH(A1952),"-",VLOOKUP(A1951,'F03 inputs'!$AQ$8:$AV$3003,6))</f>
        <v>2.7910363658041996E-2</v>
      </c>
      <c r="F1951" s="32">
        <f>VLOOKUP(B1951,'F03 inputs'!$AW$9:$AZ$3003,3)</f>
        <v>-1.1896297607054091E-4</v>
      </c>
      <c r="G1951" s="32">
        <f>VLOOKUP(B1951,'F03 inputs'!$AW$9:$AZ$3003,4)</f>
        <v>-1.4705729082372369E-4</v>
      </c>
      <c r="I1951" s="32">
        <f t="shared" si="180"/>
        <v>2.6974006935642399E-2</v>
      </c>
      <c r="J1951" s="32">
        <f t="shared" si="181"/>
        <v>6.4374006935642408E-2</v>
      </c>
      <c r="K1951" s="88">
        <f t="shared" si="182"/>
        <v>6.5410010127879836E-2</v>
      </c>
      <c r="M1951" s="32">
        <f t="shared" si="183"/>
        <v>2.7910363658041996E-2</v>
      </c>
      <c r="N1951" s="32">
        <f t="shared" si="184"/>
        <v>6.5310363658041992E-2</v>
      </c>
      <c r="O1951" s="43">
        <f t="shared" si="185"/>
        <v>6.6376724558328437E-2</v>
      </c>
      <c r="Q1951" s="78"/>
      <c r="R1951" s="75"/>
    </row>
    <row r="1952" spans="1:18" ht="12.6" customHeight="1">
      <c r="A1952" s="31">
        <v>41214</v>
      </c>
      <c r="B1952" s="64" t="s">
        <v>123</v>
      </c>
      <c r="C1952" s="90">
        <v>3.7199999999999997E-2</v>
      </c>
      <c r="D1952" s="44" t="str">
        <f>IF(MONTH(A1952)=MONTH(A1953),"-",VLOOKUP(A1952,'F03 inputs'!$AQ$8:$AV$3003,5))</f>
        <v>-</v>
      </c>
      <c r="E1952" s="44" t="str">
        <f>IF(MONTH(A1952)=MONTH(A1953),"-",VLOOKUP(A1952,'F03 inputs'!$AQ$8:$AV$3003,6))</f>
        <v>-</v>
      </c>
      <c r="F1952" s="32">
        <f>VLOOKUP(B1952,'F03 inputs'!$AW$9:$AZ$3003,3)</f>
        <v>6.3452304581836533E-5</v>
      </c>
      <c r="G1952" s="32">
        <f>VLOOKUP(B1952,'F03 inputs'!$AW$9:$AZ$3003,4)</f>
        <v>6.6518342852159805E-5</v>
      </c>
      <c r="I1952" s="32">
        <f t="shared" si="180"/>
        <v>2.7037459240224236E-2</v>
      </c>
      <c r="J1952" s="32">
        <f t="shared" si="181"/>
        <v>6.4237459240224226E-2</v>
      </c>
      <c r="K1952" s="88">
        <f t="shared" si="182"/>
        <v>6.5269072032634323E-2</v>
      </c>
      <c r="M1952" s="32">
        <f t="shared" si="183"/>
        <v>2.7976882000894158E-2</v>
      </c>
      <c r="N1952" s="32">
        <f t="shared" si="184"/>
        <v>6.5176882000894151E-2</v>
      </c>
      <c r="O1952" s="43">
        <f t="shared" si="185"/>
        <v>6.6238888487733849E-2</v>
      </c>
      <c r="Q1952" s="78"/>
      <c r="R1952" s="75"/>
    </row>
    <row r="1953" spans="1:18" ht="12.6" customHeight="1">
      <c r="A1953" s="31">
        <v>41215</v>
      </c>
      <c r="B1953" s="64" t="s">
        <v>123</v>
      </c>
      <c r="C1953" s="90">
        <v>3.78E-2</v>
      </c>
      <c r="D1953" s="44" t="str">
        <f>IF(MONTH(A1953)=MONTH(A1954),"-",VLOOKUP(A1953,'F03 inputs'!$AQ$8:$AV$3003,5))</f>
        <v>-</v>
      </c>
      <c r="E1953" s="44" t="str">
        <f>IF(MONTH(A1953)=MONTH(A1954),"-",VLOOKUP(A1953,'F03 inputs'!$AQ$8:$AV$3003,6))</f>
        <v>-</v>
      </c>
      <c r="F1953" s="32">
        <f>VLOOKUP(B1953,'F03 inputs'!$AW$9:$AZ$3003,3)</f>
        <v>6.3452304581836533E-5</v>
      </c>
      <c r="G1953" s="32">
        <f>VLOOKUP(B1953,'F03 inputs'!$AW$9:$AZ$3003,4)</f>
        <v>6.6518342852159805E-5</v>
      </c>
      <c r="I1953" s="32">
        <f t="shared" si="180"/>
        <v>2.7100911544806074E-2</v>
      </c>
      <c r="J1953" s="32">
        <f t="shared" si="181"/>
        <v>6.4900911544806067E-2</v>
      </c>
      <c r="K1953" s="88">
        <f t="shared" si="182"/>
        <v>6.5953943624642797E-2</v>
      </c>
      <c r="M1953" s="32">
        <f t="shared" si="183"/>
        <v>2.8043400343746319E-2</v>
      </c>
      <c r="N1953" s="32">
        <f t="shared" si="184"/>
        <v>6.5843400343746319E-2</v>
      </c>
      <c r="O1953" s="43">
        <f t="shared" si="185"/>
        <v>6.6927238685952961E-2</v>
      </c>
      <c r="Q1953" s="78"/>
      <c r="R1953" s="75"/>
    </row>
    <row r="1954" spans="1:18" ht="12.6" customHeight="1">
      <c r="A1954" s="31">
        <v>41218</v>
      </c>
      <c r="B1954" s="64" t="s">
        <v>123</v>
      </c>
      <c r="C1954" s="90">
        <v>3.7749999999999999E-2</v>
      </c>
      <c r="D1954" s="44" t="str">
        <f>IF(MONTH(A1954)=MONTH(A1955),"-",VLOOKUP(A1954,'F03 inputs'!$AQ$8:$AV$3003,5))</f>
        <v>-</v>
      </c>
      <c r="E1954" s="44" t="str">
        <f>IF(MONTH(A1954)=MONTH(A1955),"-",VLOOKUP(A1954,'F03 inputs'!$AQ$8:$AV$3003,6))</f>
        <v>-</v>
      </c>
      <c r="F1954" s="32">
        <f>VLOOKUP(B1954,'F03 inputs'!$AW$9:$AZ$3003,3)</f>
        <v>6.3452304581836533E-5</v>
      </c>
      <c r="G1954" s="32">
        <f>VLOOKUP(B1954,'F03 inputs'!$AW$9:$AZ$3003,4)</f>
        <v>6.6518342852159805E-5</v>
      </c>
      <c r="I1954" s="32">
        <f t="shared" si="180"/>
        <v>2.7164363849387911E-2</v>
      </c>
      <c r="J1954" s="32">
        <f t="shared" si="181"/>
        <v>6.491436384938791E-2</v>
      </c>
      <c r="K1954" s="88">
        <f t="shared" si="182"/>
        <v>6.5967832507880519E-2</v>
      </c>
      <c r="M1954" s="32">
        <f t="shared" si="183"/>
        <v>2.8109918686598481E-2</v>
      </c>
      <c r="N1954" s="32">
        <f t="shared" si="184"/>
        <v>6.5859918686598476E-2</v>
      </c>
      <c r="O1954" s="43">
        <f t="shared" si="185"/>
        <v>6.6944300908949872E-2</v>
      </c>
      <c r="Q1954" s="78"/>
      <c r="R1954" s="75"/>
    </row>
    <row r="1955" spans="1:18" ht="12.6" customHeight="1">
      <c r="A1955" s="31">
        <v>41219</v>
      </c>
      <c r="B1955" s="64" t="s">
        <v>123</v>
      </c>
      <c r="C1955" s="90">
        <v>3.8149999999999996E-2</v>
      </c>
      <c r="D1955" s="44" t="str">
        <f>IF(MONTH(A1955)=MONTH(A1956),"-",VLOOKUP(A1955,'F03 inputs'!$AQ$8:$AV$3003,5))</f>
        <v>-</v>
      </c>
      <c r="E1955" s="44" t="str">
        <f>IF(MONTH(A1955)=MONTH(A1956),"-",VLOOKUP(A1955,'F03 inputs'!$AQ$8:$AV$3003,6))</f>
        <v>-</v>
      </c>
      <c r="F1955" s="32">
        <f>VLOOKUP(B1955,'F03 inputs'!$AW$9:$AZ$3003,3)</f>
        <v>6.3452304581836533E-5</v>
      </c>
      <c r="G1955" s="32">
        <f>VLOOKUP(B1955,'F03 inputs'!$AW$9:$AZ$3003,4)</f>
        <v>6.6518342852159805E-5</v>
      </c>
      <c r="I1955" s="32">
        <f t="shared" si="180"/>
        <v>2.7227816153969749E-2</v>
      </c>
      <c r="J1955" s="32">
        <f t="shared" si="181"/>
        <v>6.5377816153969745E-2</v>
      </c>
      <c r="K1955" s="88">
        <f t="shared" si="182"/>
        <v>6.6446380865235133E-2</v>
      </c>
      <c r="M1955" s="32">
        <f t="shared" si="183"/>
        <v>2.8176437029450642E-2</v>
      </c>
      <c r="N1955" s="32">
        <f t="shared" si="184"/>
        <v>6.6326437029450638E-2</v>
      </c>
      <c r="O1955" s="43">
        <f t="shared" si="185"/>
        <v>6.7426236091705949E-2</v>
      </c>
      <c r="Q1955" s="78"/>
      <c r="R1955" s="75"/>
    </row>
    <row r="1956" spans="1:18" ht="12.6" customHeight="1">
      <c r="A1956" s="31">
        <v>41220</v>
      </c>
      <c r="B1956" s="64" t="s">
        <v>123</v>
      </c>
      <c r="C1956" s="90">
        <v>3.805E-2</v>
      </c>
      <c r="D1956" s="44" t="str">
        <f>IF(MONTH(A1956)=MONTH(A1957),"-",VLOOKUP(A1956,'F03 inputs'!$AQ$8:$AV$3003,5))</f>
        <v>-</v>
      </c>
      <c r="E1956" s="44" t="str">
        <f>IF(MONTH(A1956)=MONTH(A1957),"-",VLOOKUP(A1956,'F03 inputs'!$AQ$8:$AV$3003,6))</f>
        <v>-</v>
      </c>
      <c r="F1956" s="32">
        <f>VLOOKUP(B1956,'F03 inputs'!$AW$9:$AZ$3003,3)</f>
        <v>6.3452304581836533E-5</v>
      </c>
      <c r="G1956" s="32">
        <f>VLOOKUP(B1956,'F03 inputs'!$AW$9:$AZ$3003,4)</f>
        <v>6.6518342852159805E-5</v>
      </c>
      <c r="I1956" s="32">
        <f t="shared" si="180"/>
        <v>2.7291268458551586E-2</v>
      </c>
      <c r="J1956" s="32">
        <f t="shared" si="181"/>
        <v>6.5341268458551593E-2</v>
      </c>
      <c r="K1956" s="88">
        <f t="shared" si="182"/>
        <v>6.6408638799494657E-2</v>
      </c>
      <c r="M1956" s="32">
        <f t="shared" si="183"/>
        <v>2.8242955372302803E-2</v>
      </c>
      <c r="N1956" s="32">
        <f t="shared" si="184"/>
        <v>6.62929553723028E-2</v>
      </c>
      <c r="O1956" s="43">
        <f t="shared" si="185"/>
        <v>6.7391644355301317E-2</v>
      </c>
      <c r="Q1956" s="78"/>
      <c r="R1956" s="75"/>
    </row>
    <row r="1957" spans="1:18" ht="12.6" customHeight="1">
      <c r="A1957" s="31">
        <v>41221</v>
      </c>
      <c r="B1957" s="64" t="s">
        <v>123</v>
      </c>
      <c r="C1957" s="90">
        <v>3.7650000000000003E-2</v>
      </c>
      <c r="D1957" s="44" t="str">
        <f>IF(MONTH(A1957)=MONTH(A1958),"-",VLOOKUP(A1957,'F03 inputs'!$AQ$8:$AV$3003,5))</f>
        <v>-</v>
      </c>
      <c r="E1957" s="44" t="str">
        <f>IF(MONTH(A1957)=MONTH(A1958),"-",VLOOKUP(A1957,'F03 inputs'!$AQ$8:$AV$3003,6))</f>
        <v>-</v>
      </c>
      <c r="F1957" s="32">
        <f>VLOOKUP(B1957,'F03 inputs'!$AW$9:$AZ$3003,3)</f>
        <v>6.3452304581836533E-5</v>
      </c>
      <c r="G1957" s="32">
        <f>VLOOKUP(B1957,'F03 inputs'!$AW$9:$AZ$3003,4)</f>
        <v>6.6518342852159805E-5</v>
      </c>
      <c r="I1957" s="32">
        <f t="shared" si="180"/>
        <v>2.7354720763133424E-2</v>
      </c>
      <c r="J1957" s="32">
        <f t="shared" si="181"/>
        <v>6.5004720763133433E-2</v>
      </c>
      <c r="K1957" s="88">
        <f t="shared" si="182"/>
        <v>6.6061124193506515E-2</v>
      </c>
      <c r="M1957" s="32">
        <f t="shared" si="183"/>
        <v>2.8309473715154965E-2</v>
      </c>
      <c r="N1957" s="32">
        <f t="shared" si="184"/>
        <v>6.5959473715154968E-2</v>
      </c>
      <c r="O1957" s="43">
        <f t="shared" si="185"/>
        <v>6.7047136758350057E-2</v>
      </c>
      <c r="Q1957" s="78"/>
      <c r="R1957" s="75"/>
    </row>
    <row r="1958" spans="1:18" ht="12.6" customHeight="1">
      <c r="A1958" s="31">
        <v>41222</v>
      </c>
      <c r="B1958" s="64" t="s">
        <v>123</v>
      </c>
      <c r="C1958" s="90">
        <v>3.7400000000000003E-2</v>
      </c>
      <c r="D1958" s="44" t="str">
        <f>IF(MONTH(A1958)=MONTH(A1959),"-",VLOOKUP(A1958,'F03 inputs'!$AQ$8:$AV$3003,5))</f>
        <v>-</v>
      </c>
      <c r="E1958" s="44" t="str">
        <f>IF(MONTH(A1958)=MONTH(A1959),"-",VLOOKUP(A1958,'F03 inputs'!$AQ$8:$AV$3003,6))</f>
        <v>-</v>
      </c>
      <c r="F1958" s="32">
        <f>VLOOKUP(B1958,'F03 inputs'!$AW$9:$AZ$3003,3)</f>
        <v>6.3452304581836533E-5</v>
      </c>
      <c r="G1958" s="32">
        <f>VLOOKUP(B1958,'F03 inputs'!$AW$9:$AZ$3003,4)</f>
        <v>6.6518342852159805E-5</v>
      </c>
      <c r="I1958" s="32">
        <f t="shared" si="180"/>
        <v>2.7418173067715261E-2</v>
      </c>
      <c r="J1958" s="32">
        <f t="shared" si="181"/>
        <v>6.4818173067715257E-2</v>
      </c>
      <c r="K1958" s="88">
        <f t="shared" si="182"/>
        <v>6.5868521957674231E-2</v>
      </c>
      <c r="M1958" s="32">
        <f t="shared" si="183"/>
        <v>2.8375992058007126E-2</v>
      </c>
      <c r="N1958" s="32">
        <f t="shared" si="184"/>
        <v>6.5775992058007132E-2</v>
      </c>
      <c r="O1958" s="43">
        <f t="shared" si="185"/>
        <v>6.685761234081089E-2</v>
      </c>
      <c r="Q1958" s="78"/>
      <c r="R1958" s="75"/>
    </row>
    <row r="1959" spans="1:18" ht="12.6" customHeight="1">
      <c r="A1959" s="31">
        <v>41225</v>
      </c>
      <c r="B1959" s="64" t="s">
        <v>123</v>
      </c>
      <c r="C1959" s="90">
        <v>3.7350000000000001E-2</v>
      </c>
      <c r="D1959" s="44" t="str">
        <f>IF(MONTH(A1959)=MONTH(A1960),"-",VLOOKUP(A1959,'F03 inputs'!$AQ$8:$AV$3003,5))</f>
        <v>-</v>
      </c>
      <c r="E1959" s="44" t="str">
        <f>IF(MONTH(A1959)=MONTH(A1960),"-",VLOOKUP(A1959,'F03 inputs'!$AQ$8:$AV$3003,6))</f>
        <v>-</v>
      </c>
      <c r="F1959" s="32">
        <f>VLOOKUP(B1959,'F03 inputs'!$AW$9:$AZ$3003,3)</f>
        <v>6.3452304581836533E-5</v>
      </c>
      <c r="G1959" s="32">
        <f>VLOOKUP(B1959,'F03 inputs'!$AW$9:$AZ$3003,4)</f>
        <v>6.6518342852159805E-5</v>
      </c>
      <c r="I1959" s="32">
        <f t="shared" si="180"/>
        <v>2.7481625372297099E-2</v>
      </c>
      <c r="J1959" s="32">
        <f t="shared" si="181"/>
        <v>6.48316253722971E-2</v>
      </c>
      <c r="K1959" s="88">
        <f t="shared" si="182"/>
        <v>6.588241028440045E-2</v>
      </c>
      <c r="M1959" s="32">
        <f t="shared" si="183"/>
        <v>2.8442510400859287E-2</v>
      </c>
      <c r="N1959" s="32">
        <f t="shared" si="184"/>
        <v>6.5792510400859289E-2</v>
      </c>
      <c r="O1959" s="43">
        <f t="shared" si="185"/>
        <v>6.6874674007071144E-2</v>
      </c>
      <c r="Q1959" s="78"/>
      <c r="R1959" s="75"/>
    </row>
    <row r="1960" spans="1:18" ht="12.6" customHeight="1">
      <c r="A1960" s="31">
        <v>41226</v>
      </c>
      <c r="B1960" s="64" t="s">
        <v>123</v>
      </c>
      <c r="C1960" s="90">
        <v>3.73E-2</v>
      </c>
      <c r="D1960" s="44" t="str">
        <f>IF(MONTH(A1960)=MONTH(A1961),"-",VLOOKUP(A1960,'F03 inputs'!$AQ$8:$AV$3003,5))</f>
        <v>-</v>
      </c>
      <c r="E1960" s="44" t="str">
        <f>IF(MONTH(A1960)=MONTH(A1961),"-",VLOOKUP(A1960,'F03 inputs'!$AQ$8:$AV$3003,6))</f>
        <v>-</v>
      </c>
      <c r="F1960" s="32">
        <f>VLOOKUP(B1960,'F03 inputs'!$AW$9:$AZ$3003,3)</f>
        <v>6.3452304581836533E-5</v>
      </c>
      <c r="G1960" s="32">
        <f>VLOOKUP(B1960,'F03 inputs'!$AW$9:$AZ$3003,4)</f>
        <v>6.6518342852159805E-5</v>
      </c>
      <c r="I1960" s="32">
        <f t="shared" si="180"/>
        <v>2.7545077676878936E-2</v>
      </c>
      <c r="J1960" s="32">
        <f t="shared" si="181"/>
        <v>6.4845077676878943E-2</v>
      </c>
      <c r="K1960" s="88">
        <f t="shared" si="182"/>
        <v>6.5896298701608957E-2</v>
      </c>
      <c r="M1960" s="32">
        <f t="shared" si="183"/>
        <v>2.8509028743711449E-2</v>
      </c>
      <c r="N1960" s="32">
        <f t="shared" si="184"/>
        <v>6.5809028743711445E-2</v>
      </c>
      <c r="O1960" s="43">
        <f t="shared" si="185"/>
        <v>6.6891735809759378E-2</v>
      </c>
      <c r="Q1960" s="78"/>
      <c r="R1960" s="75"/>
    </row>
    <row r="1961" spans="1:18" ht="12.6" customHeight="1">
      <c r="A1961" s="31">
        <v>41227</v>
      </c>
      <c r="B1961" s="64" t="s">
        <v>123</v>
      </c>
      <c r="C1961" s="90">
        <v>3.73E-2</v>
      </c>
      <c r="D1961" s="44" t="str">
        <f>IF(MONTH(A1961)=MONTH(A1962),"-",VLOOKUP(A1961,'F03 inputs'!$AQ$8:$AV$3003,5))</f>
        <v>-</v>
      </c>
      <c r="E1961" s="44" t="str">
        <f>IF(MONTH(A1961)=MONTH(A1962),"-",VLOOKUP(A1961,'F03 inputs'!$AQ$8:$AV$3003,6))</f>
        <v>-</v>
      </c>
      <c r="F1961" s="32">
        <f>VLOOKUP(B1961,'F03 inputs'!$AW$9:$AZ$3003,3)</f>
        <v>6.3452304581836533E-5</v>
      </c>
      <c r="G1961" s="32">
        <f>VLOOKUP(B1961,'F03 inputs'!$AW$9:$AZ$3003,4)</f>
        <v>6.6518342852159805E-5</v>
      </c>
      <c r="I1961" s="32">
        <f t="shared" si="180"/>
        <v>2.7608529981460773E-2</v>
      </c>
      <c r="J1961" s="32">
        <f t="shared" si="181"/>
        <v>6.4908529981460766E-2</v>
      </c>
      <c r="K1961" s="88">
        <f t="shared" si="182"/>
        <v>6.5961809297549356E-2</v>
      </c>
      <c r="M1961" s="32">
        <f t="shared" si="183"/>
        <v>2.857554708656361E-2</v>
      </c>
      <c r="N1961" s="32">
        <f t="shared" si="184"/>
        <v>6.587554708656361E-2</v>
      </c>
      <c r="O1961" s="43">
        <f t="shared" si="185"/>
        <v>6.6960444012552189E-2</v>
      </c>
      <c r="Q1961" s="78"/>
      <c r="R1961" s="75"/>
    </row>
    <row r="1962" spans="1:18" ht="12.6" customHeight="1">
      <c r="A1962" s="31">
        <v>41228</v>
      </c>
      <c r="B1962" s="64" t="s">
        <v>123</v>
      </c>
      <c r="C1962" s="90">
        <v>3.6799999999999999E-2</v>
      </c>
      <c r="D1962" s="44" t="str">
        <f>IF(MONTH(A1962)=MONTH(A1963),"-",VLOOKUP(A1962,'F03 inputs'!$AQ$8:$AV$3003,5))</f>
        <v>-</v>
      </c>
      <c r="E1962" s="44" t="str">
        <f>IF(MONTH(A1962)=MONTH(A1963),"-",VLOOKUP(A1962,'F03 inputs'!$AQ$8:$AV$3003,6))</f>
        <v>-</v>
      </c>
      <c r="F1962" s="32">
        <f>VLOOKUP(B1962,'F03 inputs'!$AW$9:$AZ$3003,3)</f>
        <v>6.3452304581836533E-5</v>
      </c>
      <c r="G1962" s="32">
        <f>VLOOKUP(B1962,'F03 inputs'!$AW$9:$AZ$3003,4)</f>
        <v>6.6518342852159805E-5</v>
      </c>
      <c r="I1962" s="32">
        <f t="shared" si="180"/>
        <v>2.7671982286042611E-2</v>
      </c>
      <c r="J1962" s="32">
        <f t="shared" si="181"/>
        <v>6.4471982286042617E-2</v>
      </c>
      <c r="K1962" s="88">
        <f t="shared" si="182"/>
        <v>6.5511141411015439E-2</v>
      </c>
      <c r="M1962" s="32">
        <f t="shared" si="183"/>
        <v>2.8642065429415772E-2</v>
      </c>
      <c r="N1962" s="32">
        <f t="shared" si="184"/>
        <v>6.5442065429415774E-2</v>
      </c>
      <c r="O1962" s="43">
        <f t="shared" si="185"/>
        <v>6.6512731411332737E-2</v>
      </c>
      <c r="Q1962" s="78"/>
      <c r="R1962" s="75"/>
    </row>
    <row r="1963" spans="1:18" ht="12.6" customHeight="1">
      <c r="A1963" s="31">
        <v>41229</v>
      </c>
      <c r="B1963" s="64" t="s">
        <v>123</v>
      </c>
      <c r="C1963" s="90">
        <v>3.7149999999999996E-2</v>
      </c>
      <c r="D1963" s="44" t="str">
        <f>IF(MONTH(A1963)=MONTH(A1964),"-",VLOOKUP(A1963,'F03 inputs'!$AQ$8:$AV$3003,5))</f>
        <v>-</v>
      </c>
      <c r="E1963" s="44" t="str">
        <f>IF(MONTH(A1963)=MONTH(A1964),"-",VLOOKUP(A1963,'F03 inputs'!$AQ$8:$AV$3003,6))</f>
        <v>-</v>
      </c>
      <c r="F1963" s="32">
        <f>VLOOKUP(B1963,'F03 inputs'!$AW$9:$AZ$3003,3)</f>
        <v>6.3452304581836533E-5</v>
      </c>
      <c r="G1963" s="32">
        <f>VLOOKUP(B1963,'F03 inputs'!$AW$9:$AZ$3003,4)</f>
        <v>6.6518342852159805E-5</v>
      </c>
      <c r="I1963" s="32">
        <f t="shared" si="180"/>
        <v>2.7735434590624448E-2</v>
      </c>
      <c r="J1963" s="32">
        <f t="shared" si="181"/>
        <v>6.4885434590624444E-2</v>
      </c>
      <c r="K1963" s="88">
        <f t="shared" si="182"/>
        <v>6.5937964496127766E-2</v>
      </c>
      <c r="M1963" s="32">
        <f t="shared" si="183"/>
        <v>2.8708583772267933E-2</v>
      </c>
      <c r="N1963" s="32">
        <f t="shared" si="184"/>
        <v>6.5858583772267928E-2</v>
      </c>
      <c r="O1963" s="43">
        <f t="shared" si="185"/>
        <v>6.6942922036389962E-2</v>
      </c>
      <c r="Q1963" s="78"/>
      <c r="R1963" s="75"/>
    </row>
    <row r="1964" spans="1:18" ht="12.6" customHeight="1">
      <c r="A1964" s="31">
        <v>41232</v>
      </c>
      <c r="B1964" s="64" t="s">
        <v>123</v>
      </c>
      <c r="C1964" s="90">
        <v>3.7749999999999999E-2</v>
      </c>
      <c r="D1964" s="44" t="str">
        <f>IF(MONTH(A1964)=MONTH(A1965),"-",VLOOKUP(A1964,'F03 inputs'!$AQ$8:$AV$3003,5))</f>
        <v>-</v>
      </c>
      <c r="E1964" s="44" t="str">
        <f>IF(MONTH(A1964)=MONTH(A1965),"-",VLOOKUP(A1964,'F03 inputs'!$AQ$8:$AV$3003,6))</f>
        <v>-</v>
      </c>
      <c r="F1964" s="32">
        <f>VLOOKUP(B1964,'F03 inputs'!$AW$9:$AZ$3003,3)</f>
        <v>6.3452304581836533E-5</v>
      </c>
      <c r="G1964" s="32">
        <f>VLOOKUP(B1964,'F03 inputs'!$AW$9:$AZ$3003,4)</f>
        <v>6.6518342852159805E-5</v>
      </c>
      <c r="I1964" s="32">
        <f t="shared" si="180"/>
        <v>2.7798886895206286E-2</v>
      </c>
      <c r="J1964" s="32">
        <f t="shared" si="181"/>
        <v>6.5548886895206285E-2</v>
      </c>
      <c r="K1964" s="88">
        <f t="shared" si="182"/>
        <v>6.6623051038506409E-2</v>
      </c>
      <c r="M1964" s="32">
        <f t="shared" si="183"/>
        <v>2.8775102115120094E-2</v>
      </c>
      <c r="N1964" s="32">
        <f t="shared" si="184"/>
        <v>6.6525102115120097E-2</v>
      </c>
      <c r="O1964" s="43">
        <f t="shared" si="185"/>
        <v>6.7631499417977192E-2</v>
      </c>
      <c r="Q1964" s="78"/>
      <c r="R1964" s="75"/>
    </row>
    <row r="1965" spans="1:18" ht="12.6" customHeight="1">
      <c r="A1965" s="31">
        <v>41233</v>
      </c>
      <c r="B1965" s="64" t="s">
        <v>123</v>
      </c>
      <c r="C1965" s="90">
        <v>3.8149999999999996E-2</v>
      </c>
      <c r="D1965" s="44" t="str">
        <f>IF(MONTH(A1965)=MONTH(A1966),"-",VLOOKUP(A1965,'F03 inputs'!$AQ$8:$AV$3003,5))</f>
        <v>-</v>
      </c>
      <c r="E1965" s="44" t="str">
        <f>IF(MONTH(A1965)=MONTH(A1966),"-",VLOOKUP(A1965,'F03 inputs'!$AQ$8:$AV$3003,6))</f>
        <v>-</v>
      </c>
      <c r="F1965" s="32">
        <f>VLOOKUP(B1965,'F03 inputs'!$AW$9:$AZ$3003,3)</f>
        <v>6.3452304581836533E-5</v>
      </c>
      <c r="G1965" s="32">
        <f>VLOOKUP(B1965,'F03 inputs'!$AW$9:$AZ$3003,4)</f>
        <v>6.6518342852159805E-5</v>
      </c>
      <c r="I1965" s="32">
        <f t="shared" si="180"/>
        <v>2.7862339199788123E-2</v>
      </c>
      <c r="J1965" s="32">
        <f t="shared" si="181"/>
        <v>6.601233919978812E-2</v>
      </c>
      <c r="K1965" s="88">
        <f t="shared" si="182"/>
        <v>6.7101746431444953E-2</v>
      </c>
      <c r="M1965" s="32">
        <f t="shared" si="183"/>
        <v>2.8841620457972256E-2</v>
      </c>
      <c r="N1965" s="32">
        <f t="shared" si="184"/>
        <v>6.6991620457972245E-2</v>
      </c>
      <c r="O1965" s="43">
        <f t="shared" si="185"/>
        <v>6.8113589760868676E-2</v>
      </c>
      <c r="Q1965" s="78"/>
      <c r="R1965" s="75"/>
    </row>
    <row r="1966" spans="1:18" ht="12.6" customHeight="1">
      <c r="A1966" s="31">
        <v>41234</v>
      </c>
      <c r="B1966" s="64" t="s">
        <v>123</v>
      </c>
      <c r="C1966" s="90">
        <v>3.8350000000000002E-2</v>
      </c>
      <c r="D1966" s="44" t="str">
        <f>IF(MONTH(A1966)=MONTH(A1967),"-",VLOOKUP(A1966,'F03 inputs'!$AQ$8:$AV$3003,5))</f>
        <v>-</v>
      </c>
      <c r="E1966" s="44" t="str">
        <f>IF(MONTH(A1966)=MONTH(A1967),"-",VLOOKUP(A1966,'F03 inputs'!$AQ$8:$AV$3003,6))</f>
        <v>-</v>
      </c>
      <c r="F1966" s="32">
        <f>VLOOKUP(B1966,'F03 inputs'!$AW$9:$AZ$3003,3)</f>
        <v>6.3452304581836533E-5</v>
      </c>
      <c r="G1966" s="32">
        <f>VLOOKUP(B1966,'F03 inputs'!$AW$9:$AZ$3003,4)</f>
        <v>6.6518342852159805E-5</v>
      </c>
      <c r="I1966" s="32">
        <f t="shared" si="180"/>
        <v>2.7925791504369961E-2</v>
      </c>
      <c r="J1966" s="32">
        <f t="shared" si="181"/>
        <v>6.6275791504369963E-2</v>
      </c>
      <c r="K1966" s="88">
        <f t="shared" si="182"/>
        <v>6.7373911639252881E-2</v>
      </c>
      <c r="M1966" s="32">
        <f t="shared" si="183"/>
        <v>2.8908138800824417E-2</v>
      </c>
      <c r="N1966" s="32">
        <f t="shared" si="184"/>
        <v>6.7258138800824416E-2</v>
      </c>
      <c r="O1966" s="43">
        <f t="shared" si="185"/>
        <v>6.8389053109562115E-2</v>
      </c>
      <c r="Q1966" s="78"/>
      <c r="R1966" s="75"/>
    </row>
    <row r="1967" spans="1:18" ht="12.6" customHeight="1">
      <c r="A1967" s="31">
        <v>41235</v>
      </c>
      <c r="B1967" s="64" t="s">
        <v>123</v>
      </c>
      <c r="C1967" s="90">
        <v>3.8800000000000001E-2</v>
      </c>
      <c r="D1967" s="44" t="str">
        <f>IF(MONTH(A1967)=MONTH(A1968),"-",VLOOKUP(A1967,'F03 inputs'!$AQ$8:$AV$3003,5))</f>
        <v>-</v>
      </c>
      <c r="E1967" s="44" t="str">
        <f>IF(MONTH(A1967)=MONTH(A1968),"-",VLOOKUP(A1967,'F03 inputs'!$AQ$8:$AV$3003,6))</f>
        <v>-</v>
      </c>
      <c r="F1967" s="32">
        <f>VLOOKUP(B1967,'F03 inputs'!$AW$9:$AZ$3003,3)</f>
        <v>6.3452304581836533E-5</v>
      </c>
      <c r="G1967" s="32">
        <f>VLOOKUP(B1967,'F03 inputs'!$AW$9:$AZ$3003,4)</f>
        <v>6.6518342852159805E-5</v>
      </c>
      <c r="I1967" s="32">
        <f t="shared" si="180"/>
        <v>2.7989243808951798E-2</v>
      </c>
      <c r="J1967" s="32">
        <f t="shared" si="181"/>
        <v>6.6789243808951793E-2</v>
      </c>
      <c r="K1967" s="88">
        <f t="shared" si="182"/>
        <v>6.790444458109457E-2</v>
      </c>
      <c r="M1967" s="32">
        <f t="shared" si="183"/>
        <v>2.8974657143676578E-2</v>
      </c>
      <c r="N1967" s="32">
        <f t="shared" si="184"/>
        <v>6.7774657143676587E-2</v>
      </c>
      <c r="O1967" s="43">
        <f t="shared" si="185"/>
        <v>6.892300818141206E-2</v>
      </c>
      <c r="Q1967" s="78"/>
      <c r="R1967" s="75"/>
    </row>
    <row r="1968" spans="1:18" ht="12.6" customHeight="1">
      <c r="A1968" s="31">
        <v>41236</v>
      </c>
      <c r="B1968" s="64" t="s">
        <v>123</v>
      </c>
      <c r="C1968" s="90">
        <v>3.9199999999999999E-2</v>
      </c>
      <c r="D1968" s="44" t="str">
        <f>IF(MONTH(A1968)=MONTH(A1969),"-",VLOOKUP(A1968,'F03 inputs'!$AQ$8:$AV$3003,5))</f>
        <v>-</v>
      </c>
      <c r="E1968" s="44" t="str">
        <f>IF(MONTH(A1968)=MONTH(A1969),"-",VLOOKUP(A1968,'F03 inputs'!$AQ$8:$AV$3003,6))</f>
        <v>-</v>
      </c>
      <c r="F1968" s="32">
        <f>VLOOKUP(B1968,'F03 inputs'!$AW$9:$AZ$3003,3)</f>
        <v>6.3452304581836533E-5</v>
      </c>
      <c r="G1968" s="32">
        <f>VLOOKUP(B1968,'F03 inputs'!$AW$9:$AZ$3003,4)</f>
        <v>6.6518342852159805E-5</v>
      </c>
      <c r="I1968" s="32">
        <f t="shared" si="180"/>
        <v>2.8052696113533636E-2</v>
      </c>
      <c r="J1968" s="32">
        <f t="shared" si="181"/>
        <v>6.7252696113533628E-2</v>
      </c>
      <c r="K1968" s="88">
        <f t="shared" si="182"/>
        <v>6.8383427397168628E-2</v>
      </c>
      <c r="M1968" s="32">
        <f t="shared" si="183"/>
        <v>2.904117548652874E-2</v>
      </c>
      <c r="N1968" s="32">
        <f t="shared" si="184"/>
        <v>6.8241175486528735E-2</v>
      </c>
      <c r="O1968" s="43">
        <f t="shared" si="185"/>
        <v>6.9405389994474653E-2</v>
      </c>
      <c r="Q1968" s="78"/>
      <c r="R1968" s="75"/>
    </row>
    <row r="1969" spans="1:18" ht="12.6" customHeight="1">
      <c r="A1969" s="31">
        <v>41239</v>
      </c>
      <c r="B1969" s="64" t="s">
        <v>123</v>
      </c>
      <c r="C1969" s="90">
        <v>3.8849999999999996E-2</v>
      </c>
      <c r="D1969" s="44" t="str">
        <f>IF(MONTH(A1969)=MONTH(A1970),"-",VLOOKUP(A1969,'F03 inputs'!$AQ$8:$AV$3003,5))</f>
        <v>-</v>
      </c>
      <c r="E1969" s="44" t="str">
        <f>IF(MONTH(A1969)=MONTH(A1970),"-",VLOOKUP(A1969,'F03 inputs'!$AQ$8:$AV$3003,6))</f>
        <v>-</v>
      </c>
      <c r="F1969" s="32">
        <f>VLOOKUP(B1969,'F03 inputs'!$AW$9:$AZ$3003,3)</f>
        <v>6.3452304581836533E-5</v>
      </c>
      <c r="G1969" s="32">
        <f>VLOOKUP(B1969,'F03 inputs'!$AW$9:$AZ$3003,4)</f>
        <v>6.6518342852159805E-5</v>
      </c>
      <c r="I1969" s="32">
        <f t="shared" si="180"/>
        <v>2.8116148418115473E-2</v>
      </c>
      <c r="J1969" s="32">
        <f t="shared" si="181"/>
        <v>6.6966148418115462E-2</v>
      </c>
      <c r="K1969" s="88">
        <f t="shared" si="182"/>
        <v>6.8087264676604642E-2</v>
      </c>
      <c r="M1969" s="32">
        <f t="shared" si="183"/>
        <v>2.9107693829380901E-2</v>
      </c>
      <c r="N1969" s="32">
        <f t="shared" si="184"/>
        <v>6.7957693829380897E-2</v>
      </c>
      <c r="O1969" s="43">
        <f t="shared" si="185"/>
        <v>6.9112255867032957E-2</v>
      </c>
      <c r="Q1969" s="78"/>
      <c r="R1969" s="75"/>
    </row>
    <row r="1970" spans="1:18" ht="12.6" customHeight="1">
      <c r="A1970" s="31">
        <v>41240</v>
      </c>
      <c r="B1970" s="64" t="s">
        <v>123</v>
      </c>
      <c r="C1970" s="90">
        <v>3.9100000000000003E-2</v>
      </c>
      <c r="D1970" s="44" t="str">
        <f>IF(MONTH(A1970)=MONTH(A1971),"-",VLOOKUP(A1970,'F03 inputs'!$AQ$8:$AV$3003,5))</f>
        <v>-</v>
      </c>
      <c r="E1970" s="44" t="str">
        <f>IF(MONTH(A1970)=MONTH(A1971),"-",VLOOKUP(A1970,'F03 inputs'!$AQ$8:$AV$3003,6))</f>
        <v>-</v>
      </c>
      <c r="F1970" s="32">
        <f>VLOOKUP(B1970,'F03 inputs'!$AW$9:$AZ$3003,3)</f>
        <v>6.3452304581836533E-5</v>
      </c>
      <c r="G1970" s="32">
        <f>VLOOKUP(B1970,'F03 inputs'!$AW$9:$AZ$3003,4)</f>
        <v>6.6518342852159805E-5</v>
      </c>
      <c r="I1970" s="32">
        <f t="shared" si="180"/>
        <v>2.8179600722697311E-2</v>
      </c>
      <c r="J1970" s="32">
        <f t="shared" si="181"/>
        <v>6.7279600722697314E-2</v>
      </c>
      <c r="K1970" s="88">
        <f t="shared" si="182"/>
        <v>6.8411236891048777E-2</v>
      </c>
      <c r="M1970" s="32">
        <f t="shared" si="183"/>
        <v>2.9174212172233063E-2</v>
      </c>
      <c r="N1970" s="32">
        <f t="shared" si="184"/>
        <v>6.8274212172233062E-2</v>
      </c>
      <c r="O1970" s="43">
        <f t="shared" si="185"/>
        <v>6.943955418416814E-2</v>
      </c>
      <c r="Q1970" s="78"/>
      <c r="R1970" s="75"/>
    </row>
    <row r="1971" spans="1:18" ht="12.6" customHeight="1">
      <c r="A1971" s="31">
        <v>41241</v>
      </c>
      <c r="B1971" s="64" t="s">
        <v>123</v>
      </c>
      <c r="C1971" s="90">
        <v>3.8300000000000001E-2</v>
      </c>
      <c r="D1971" s="44" t="str">
        <f>IF(MONTH(A1971)=MONTH(A1972),"-",VLOOKUP(A1971,'F03 inputs'!$AQ$8:$AV$3003,5))</f>
        <v>-</v>
      </c>
      <c r="E1971" s="44" t="str">
        <f>IF(MONTH(A1971)=MONTH(A1972),"-",VLOOKUP(A1971,'F03 inputs'!$AQ$8:$AV$3003,6))</f>
        <v>-</v>
      </c>
      <c r="F1971" s="32">
        <f>VLOOKUP(B1971,'F03 inputs'!$AW$9:$AZ$3003,3)</f>
        <v>6.3452304581836533E-5</v>
      </c>
      <c r="G1971" s="32">
        <f>VLOOKUP(B1971,'F03 inputs'!$AW$9:$AZ$3003,4)</f>
        <v>6.6518342852159805E-5</v>
      </c>
      <c r="I1971" s="32">
        <f t="shared" si="180"/>
        <v>2.8243053027279148E-2</v>
      </c>
      <c r="J1971" s="32">
        <f t="shared" si="181"/>
        <v>6.6543053027279142E-2</v>
      </c>
      <c r="K1971" s="88">
        <f t="shared" si="182"/>
        <v>6.7650047503827082E-2</v>
      </c>
      <c r="M1971" s="32">
        <f t="shared" si="183"/>
        <v>2.9240730515085224E-2</v>
      </c>
      <c r="N1971" s="32">
        <f t="shared" si="184"/>
        <v>6.7540730515085218E-2</v>
      </c>
      <c r="O1971" s="43">
        <f t="shared" si="185"/>
        <v>6.8681168084712807E-2</v>
      </c>
      <c r="Q1971" s="78"/>
      <c r="R1971" s="75"/>
    </row>
    <row r="1972" spans="1:18" ht="12.6" customHeight="1">
      <c r="A1972" s="31">
        <v>41242</v>
      </c>
      <c r="B1972" s="64" t="s">
        <v>123</v>
      </c>
      <c r="C1972" s="90">
        <v>3.8449999999999998E-2</v>
      </c>
      <c r="D1972" s="44" t="str">
        <f>IF(MONTH(A1972)=MONTH(A1973),"-",VLOOKUP(A1972,'F03 inputs'!$AQ$8:$AV$3003,5))</f>
        <v>-</v>
      </c>
      <c r="E1972" s="44" t="str">
        <f>IF(MONTH(A1972)=MONTH(A1973),"-",VLOOKUP(A1972,'F03 inputs'!$AQ$8:$AV$3003,6))</f>
        <v>-</v>
      </c>
      <c r="F1972" s="32">
        <f>VLOOKUP(B1972,'F03 inputs'!$AW$9:$AZ$3003,3)</f>
        <v>6.3452304581836533E-5</v>
      </c>
      <c r="G1972" s="32">
        <f>VLOOKUP(B1972,'F03 inputs'!$AW$9:$AZ$3003,4)</f>
        <v>6.6518342852159805E-5</v>
      </c>
      <c r="I1972" s="32">
        <f t="shared" si="180"/>
        <v>2.8306505331860986E-2</v>
      </c>
      <c r="J1972" s="32">
        <f t="shared" si="181"/>
        <v>6.6756505331860977E-2</v>
      </c>
      <c r="K1972" s="88">
        <f t="shared" si="182"/>
        <v>6.7870613082891662E-2</v>
      </c>
      <c r="M1972" s="32">
        <f t="shared" si="183"/>
        <v>2.9307248857937385E-2</v>
      </c>
      <c r="N1972" s="32">
        <f t="shared" si="184"/>
        <v>6.775724885793738E-2</v>
      </c>
      <c r="O1972" s="43">
        <f t="shared" si="185"/>
        <v>6.8905010051136362E-2</v>
      </c>
      <c r="Q1972" s="78"/>
      <c r="R1972" s="75"/>
    </row>
    <row r="1973" spans="1:18" ht="12.6" customHeight="1">
      <c r="A1973" s="31">
        <v>41243</v>
      </c>
      <c r="B1973" s="64" t="s">
        <v>123</v>
      </c>
      <c r="C1973" s="90">
        <v>3.7850000000000002E-2</v>
      </c>
      <c r="D1973" s="44">
        <f>IF(MONTH(A1973)=MONTH(A1974),"-",VLOOKUP(A1973,'F03 inputs'!$AQ$8:$AV$3003,5))</f>
        <v>2.8369957636442802E-2</v>
      </c>
      <c r="E1973" s="44">
        <f>IF(MONTH(A1973)=MONTH(A1974),"-",VLOOKUP(A1973,'F03 inputs'!$AQ$8:$AV$3003,6))</f>
        <v>2.9373767200789512E-2</v>
      </c>
      <c r="F1973" s="32">
        <f>VLOOKUP(B1973,'F03 inputs'!$AW$9:$AZ$3003,3)</f>
        <v>6.3452304581836533E-5</v>
      </c>
      <c r="G1973" s="32">
        <f>VLOOKUP(B1973,'F03 inputs'!$AW$9:$AZ$3003,4)</f>
        <v>6.6518342852159805E-5</v>
      </c>
      <c r="I1973" s="32">
        <f t="shared" si="180"/>
        <v>2.8369957636442802E-2</v>
      </c>
      <c r="J1973" s="32">
        <f t="shared" si="181"/>
        <v>6.6219957636442811E-2</v>
      </c>
      <c r="K1973" s="88">
        <f t="shared" si="182"/>
        <v>6.731622833378581E-2</v>
      </c>
      <c r="M1973" s="32">
        <f t="shared" si="183"/>
        <v>2.9373767200789512E-2</v>
      </c>
      <c r="N1973" s="32">
        <f t="shared" si="184"/>
        <v>6.7223767200789514E-2</v>
      </c>
      <c r="O1973" s="43">
        <f t="shared" si="185"/>
        <v>6.8353525919955915E-2</v>
      </c>
      <c r="Q1973" s="78"/>
      <c r="R1973" s="75"/>
    </row>
    <row r="1974" spans="1:18" ht="12.6" customHeight="1">
      <c r="A1974" s="31">
        <v>41246</v>
      </c>
      <c r="B1974" s="64" t="s">
        <v>124</v>
      </c>
      <c r="C1974" s="90">
        <v>3.78E-2</v>
      </c>
      <c r="D1974" s="44" t="str">
        <f>IF(MONTH(A1974)=MONTH(A1975),"-",VLOOKUP(A1974,'F03 inputs'!$AQ$8:$AV$3003,5))</f>
        <v>-</v>
      </c>
      <c r="E1974" s="44" t="str">
        <f>IF(MONTH(A1974)=MONTH(A1975),"-",VLOOKUP(A1974,'F03 inputs'!$AQ$8:$AV$3003,6))</f>
        <v>-</v>
      </c>
      <c r="F1974" s="32">
        <f>VLOOKUP(B1974,'F03 inputs'!$AW$9:$AZ$3003,3)</f>
        <v>-4.468743587061586E-5</v>
      </c>
      <c r="G1974" s="32">
        <f>VLOOKUP(B1974,'F03 inputs'!$AW$9:$AZ$3003,4)</f>
        <v>-4.7630155599110429E-5</v>
      </c>
      <c r="I1974" s="32">
        <f t="shared" si="180"/>
        <v>2.8325270200572187E-2</v>
      </c>
      <c r="J1974" s="32">
        <f t="shared" si="181"/>
        <v>6.6125270200572184E-2</v>
      </c>
      <c r="K1974" s="88">
        <f t="shared" si="182"/>
        <v>6.7218408040346844E-2</v>
      </c>
      <c r="M1974" s="32">
        <f t="shared" si="183"/>
        <v>2.9326137045190402E-2</v>
      </c>
      <c r="N1974" s="32">
        <f t="shared" si="184"/>
        <v>6.7126137045190409E-2</v>
      </c>
      <c r="O1974" s="43">
        <f t="shared" si="185"/>
        <v>6.8252616613842854E-2</v>
      </c>
      <c r="Q1974" s="78"/>
      <c r="R1974" s="75"/>
    </row>
    <row r="1975" spans="1:18" ht="12.6" customHeight="1">
      <c r="A1975" s="31">
        <v>41247</v>
      </c>
      <c r="B1975" s="64" t="s">
        <v>124</v>
      </c>
      <c r="C1975" s="90">
        <v>3.8199999999999998E-2</v>
      </c>
      <c r="D1975" s="44" t="str">
        <f>IF(MONTH(A1975)=MONTH(A1976),"-",VLOOKUP(A1975,'F03 inputs'!$AQ$8:$AV$3003,5))</f>
        <v>-</v>
      </c>
      <c r="E1975" s="44" t="str">
        <f>IF(MONTH(A1975)=MONTH(A1976),"-",VLOOKUP(A1975,'F03 inputs'!$AQ$8:$AV$3003,6))</f>
        <v>-</v>
      </c>
      <c r="F1975" s="32">
        <f>VLOOKUP(B1975,'F03 inputs'!$AW$9:$AZ$3003,3)</f>
        <v>-4.468743587061586E-5</v>
      </c>
      <c r="G1975" s="32">
        <f>VLOOKUP(B1975,'F03 inputs'!$AW$9:$AZ$3003,4)</f>
        <v>-4.7630155599110429E-5</v>
      </c>
      <c r="I1975" s="32">
        <f t="shared" si="180"/>
        <v>2.8280582764701571E-2</v>
      </c>
      <c r="J1975" s="32">
        <f t="shared" si="181"/>
        <v>6.6480582764701562E-2</v>
      </c>
      <c r="K1975" s="88">
        <f t="shared" si="182"/>
        <v>6.7585499735885346E-2</v>
      </c>
      <c r="M1975" s="32">
        <f t="shared" si="183"/>
        <v>2.9278506889591292E-2</v>
      </c>
      <c r="N1975" s="32">
        <f t="shared" si="184"/>
        <v>6.7478506889591283E-2</v>
      </c>
      <c r="O1975" s="43">
        <f t="shared" si="185"/>
        <v>6.8616844112603159E-2</v>
      </c>
      <c r="Q1975" s="78"/>
      <c r="R1975" s="75"/>
    </row>
    <row r="1976" spans="1:18" ht="12.6" customHeight="1">
      <c r="A1976" s="31">
        <v>41248</v>
      </c>
      <c r="B1976" s="64" t="s">
        <v>124</v>
      </c>
      <c r="C1976" s="90">
        <v>3.7949999999999998E-2</v>
      </c>
      <c r="D1976" s="44" t="str">
        <f>IF(MONTH(A1976)=MONTH(A1977),"-",VLOOKUP(A1976,'F03 inputs'!$AQ$8:$AV$3003,5))</f>
        <v>-</v>
      </c>
      <c r="E1976" s="44" t="str">
        <f>IF(MONTH(A1976)=MONTH(A1977),"-",VLOOKUP(A1976,'F03 inputs'!$AQ$8:$AV$3003,6))</f>
        <v>-</v>
      </c>
      <c r="F1976" s="32">
        <f>VLOOKUP(B1976,'F03 inputs'!$AW$9:$AZ$3003,3)</f>
        <v>-4.468743587061586E-5</v>
      </c>
      <c r="G1976" s="32">
        <f>VLOOKUP(B1976,'F03 inputs'!$AW$9:$AZ$3003,4)</f>
        <v>-4.7630155599110429E-5</v>
      </c>
      <c r="I1976" s="32">
        <f t="shared" si="180"/>
        <v>2.8235895328830956E-2</v>
      </c>
      <c r="J1976" s="32">
        <f t="shared" si="181"/>
        <v>6.6185895328830957E-2</v>
      </c>
      <c r="K1976" s="88">
        <f t="shared" si="182"/>
        <v>6.7281038513950842E-2</v>
      </c>
      <c r="M1976" s="32">
        <f t="shared" si="183"/>
        <v>2.9230876733992182E-2</v>
      </c>
      <c r="N1976" s="32">
        <f t="shared" si="184"/>
        <v>6.7180876733992173E-2</v>
      </c>
      <c r="O1976" s="43">
        <f t="shared" si="185"/>
        <v>6.8309194283679098E-2</v>
      </c>
      <c r="Q1976" s="78"/>
      <c r="R1976" s="75"/>
    </row>
    <row r="1977" spans="1:18" ht="12.6" customHeight="1">
      <c r="A1977" s="31">
        <v>41249</v>
      </c>
      <c r="B1977" s="64" t="s">
        <v>124</v>
      </c>
      <c r="C1977" s="90">
        <v>3.755E-2</v>
      </c>
      <c r="D1977" s="44" t="str">
        <f>IF(MONTH(A1977)=MONTH(A1978),"-",VLOOKUP(A1977,'F03 inputs'!$AQ$8:$AV$3003,5))</f>
        <v>-</v>
      </c>
      <c r="E1977" s="44" t="str">
        <f>IF(MONTH(A1977)=MONTH(A1978),"-",VLOOKUP(A1977,'F03 inputs'!$AQ$8:$AV$3003,6))</f>
        <v>-</v>
      </c>
      <c r="F1977" s="32">
        <f>VLOOKUP(B1977,'F03 inputs'!$AW$9:$AZ$3003,3)</f>
        <v>-4.468743587061586E-5</v>
      </c>
      <c r="G1977" s="32">
        <f>VLOOKUP(B1977,'F03 inputs'!$AW$9:$AZ$3003,4)</f>
        <v>-4.7630155599110429E-5</v>
      </c>
      <c r="I1977" s="32">
        <f t="shared" si="180"/>
        <v>2.819120789296034E-2</v>
      </c>
      <c r="J1977" s="32">
        <f t="shared" si="181"/>
        <v>6.5741207892960341E-2</v>
      </c>
      <c r="K1977" s="88">
        <f t="shared" si="182"/>
        <v>6.682168449676662E-2</v>
      </c>
      <c r="M1977" s="32">
        <f t="shared" si="183"/>
        <v>2.9183246578393073E-2</v>
      </c>
      <c r="N1977" s="32">
        <f t="shared" si="184"/>
        <v>6.6733246578393079E-2</v>
      </c>
      <c r="O1977" s="43">
        <f t="shared" si="185"/>
        <v>6.784657812811612E-2</v>
      </c>
      <c r="Q1977" s="78"/>
      <c r="R1977" s="75"/>
    </row>
    <row r="1978" spans="1:18" ht="12.6" customHeight="1">
      <c r="A1978" s="31">
        <v>41250</v>
      </c>
      <c r="B1978" s="64" t="s">
        <v>124</v>
      </c>
      <c r="C1978" s="90">
        <v>3.7400000000000003E-2</v>
      </c>
      <c r="D1978" s="44" t="str">
        <f>IF(MONTH(A1978)=MONTH(A1979),"-",VLOOKUP(A1978,'F03 inputs'!$AQ$8:$AV$3003,5))</f>
        <v>-</v>
      </c>
      <c r="E1978" s="44" t="str">
        <f>IF(MONTH(A1978)=MONTH(A1979),"-",VLOOKUP(A1978,'F03 inputs'!$AQ$8:$AV$3003,6))</f>
        <v>-</v>
      </c>
      <c r="F1978" s="32">
        <f>VLOOKUP(B1978,'F03 inputs'!$AW$9:$AZ$3003,3)</f>
        <v>-4.468743587061586E-5</v>
      </c>
      <c r="G1978" s="32">
        <f>VLOOKUP(B1978,'F03 inputs'!$AW$9:$AZ$3003,4)</f>
        <v>-4.7630155599110429E-5</v>
      </c>
      <c r="I1978" s="32">
        <f t="shared" si="180"/>
        <v>2.8146520457089725E-2</v>
      </c>
      <c r="J1978" s="32">
        <f t="shared" si="181"/>
        <v>6.5546520457089724E-2</v>
      </c>
      <c r="K1978" s="88">
        <f t="shared" si="182"/>
        <v>6.662060704309769E-2</v>
      </c>
      <c r="M1978" s="32">
        <f t="shared" si="183"/>
        <v>2.9135616422793963E-2</v>
      </c>
      <c r="N1978" s="32">
        <f t="shared" si="184"/>
        <v>6.6535616422793958E-2</v>
      </c>
      <c r="O1978" s="43">
        <f t="shared" si="185"/>
        <v>6.7642363485984403E-2</v>
      </c>
      <c r="Q1978" s="78"/>
      <c r="R1978" s="75"/>
    </row>
    <row r="1979" spans="1:18" ht="12.6" customHeight="1">
      <c r="A1979" s="31">
        <v>41253</v>
      </c>
      <c r="B1979" s="64" t="s">
        <v>124</v>
      </c>
      <c r="C1979" s="90">
        <v>3.7599999999999995E-2</v>
      </c>
      <c r="D1979" s="44" t="str">
        <f>IF(MONTH(A1979)=MONTH(A1980),"-",VLOOKUP(A1979,'F03 inputs'!$AQ$8:$AV$3003,5))</f>
        <v>-</v>
      </c>
      <c r="E1979" s="44" t="str">
        <f>IF(MONTH(A1979)=MONTH(A1980),"-",VLOOKUP(A1979,'F03 inputs'!$AQ$8:$AV$3003,6))</f>
        <v>-</v>
      </c>
      <c r="F1979" s="32">
        <f>VLOOKUP(B1979,'F03 inputs'!$AW$9:$AZ$3003,3)</f>
        <v>-4.468743587061586E-5</v>
      </c>
      <c r="G1979" s="32">
        <f>VLOOKUP(B1979,'F03 inputs'!$AW$9:$AZ$3003,4)</f>
        <v>-4.7630155599110429E-5</v>
      </c>
      <c r="I1979" s="32">
        <f t="shared" si="180"/>
        <v>2.8101833021219109E-2</v>
      </c>
      <c r="J1979" s="32">
        <f t="shared" si="181"/>
        <v>6.5701833021219097E-2</v>
      </c>
      <c r="K1979" s="88">
        <f t="shared" si="182"/>
        <v>6.6781015736805838E-2</v>
      </c>
      <c r="M1979" s="32">
        <f t="shared" si="183"/>
        <v>2.9087986267194853E-2</v>
      </c>
      <c r="N1979" s="32">
        <f t="shared" si="184"/>
        <v>6.6687986267194854E-2</v>
      </c>
      <c r="O1979" s="43">
        <f t="shared" si="185"/>
        <v>6.7799808145288409E-2</v>
      </c>
      <c r="Q1979" s="78"/>
      <c r="R1979" s="75"/>
    </row>
    <row r="1980" spans="1:18" ht="12.6" customHeight="1">
      <c r="A1980" s="31">
        <v>41254</v>
      </c>
      <c r="B1980" s="64" t="s">
        <v>124</v>
      </c>
      <c r="C1980" s="90">
        <v>3.7499999999999999E-2</v>
      </c>
      <c r="D1980" s="44" t="str">
        <f>IF(MONTH(A1980)=MONTH(A1981),"-",VLOOKUP(A1980,'F03 inputs'!$AQ$8:$AV$3003,5))</f>
        <v>-</v>
      </c>
      <c r="E1980" s="44" t="str">
        <f>IF(MONTH(A1980)=MONTH(A1981),"-",VLOOKUP(A1980,'F03 inputs'!$AQ$8:$AV$3003,6))</f>
        <v>-</v>
      </c>
      <c r="F1980" s="32">
        <f>VLOOKUP(B1980,'F03 inputs'!$AW$9:$AZ$3003,3)</f>
        <v>-4.468743587061586E-5</v>
      </c>
      <c r="G1980" s="32">
        <f>VLOOKUP(B1980,'F03 inputs'!$AW$9:$AZ$3003,4)</f>
        <v>-4.7630155599110429E-5</v>
      </c>
      <c r="I1980" s="32">
        <f t="shared" si="180"/>
        <v>2.8057145585348494E-2</v>
      </c>
      <c r="J1980" s="32">
        <f t="shared" si="181"/>
        <v>6.5557145585348489E-2</v>
      </c>
      <c r="K1980" s="88">
        <f t="shared" si="182"/>
        <v>6.6631580419672876E-2</v>
      </c>
      <c r="M1980" s="32">
        <f t="shared" si="183"/>
        <v>2.9040356111595743E-2</v>
      </c>
      <c r="N1980" s="32">
        <f t="shared" si="184"/>
        <v>6.6540356111595741E-2</v>
      </c>
      <c r="O1980" s="43">
        <f t="shared" si="185"/>
        <v>6.7647260859460046E-2</v>
      </c>
      <c r="Q1980" s="78"/>
      <c r="R1980" s="75"/>
    </row>
    <row r="1981" spans="1:18" ht="12.6" customHeight="1">
      <c r="A1981" s="31">
        <v>41255</v>
      </c>
      <c r="B1981" s="64" t="s">
        <v>124</v>
      </c>
      <c r="C1981" s="90">
        <v>3.8350000000000002E-2</v>
      </c>
      <c r="D1981" s="44" t="str">
        <f>IF(MONTH(A1981)=MONTH(A1982),"-",VLOOKUP(A1981,'F03 inputs'!$AQ$8:$AV$3003,5))</f>
        <v>-</v>
      </c>
      <c r="E1981" s="44" t="str">
        <f>IF(MONTH(A1981)=MONTH(A1982),"-",VLOOKUP(A1981,'F03 inputs'!$AQ$8:$AV$3003,6))</f>
        <v>-</v>
      </c>
      <c r="F1981" s="32">
        <f>VLOOKUP(B1981,'F03 inputs'!$AW$9:$AZ$3003,3)</f>
        <v>-4.468743587061586E-5</v>
      </c>
      <c r="G1981" s="32">
        <f>VLOOKUP(B1981,'F03 inputs'!$AW$9:$AZ$3003,4)</f>
        <v>-4.7630155599110429E-5</v>
      </c>
      <c r="I1981" s="32">
        <f t="shared" si="180"/>
        <v>2.8012458149477878E-2</v>
      </c>
      <c r="J1981" s="32">
        <f t="shared" si="181"/>
        <v>6.6362458149477888E-2</v>
      </c>
      <c r="K1981" s="88">
        <f t="shared" si="182"/>
        <v>6.7463452112388023E-2</v>
      </c>
      <c r="M1981" s="32">
        <f t="shared" si="183"/>
        <v>2.8992725955996633E-2</v>
      </c>
      <c r="N1981" s="32">
        <f t="shared" si="184"/>
        <v>6.7342725955996635E-2</v>
      </c>
      <c r="O1981" s="43">
        <f t="shared" si="185"/>
        <v>6.8476486640792755E-2</v>
      </c>
      <c r="Q1981" s="78"/>
      <c r="R1981" s="75"/>
    </row>
    <row r="1982" spans="1:18" ht="12.6" customHeight="1">
      <c r="A1982" s="31">
        <v>41256</v>
      </c>
      <c r="B1982" s="64" t="s">
        <v>124</v>
      </c>
      <c r="C1982" s="90">
        <v>3.9149999999999997E-2</v>
      </c>
      <c r="D1982" s="44" t="str">
        <f>IF(MONTH(A1982)=MONTH(A1983),"-",VLOOKUP(A1982,'F03 inputs'!$AQ$8:$AV$3003,5))</f>
        <v>-</v>
      </c>
      <c r="E1982" s="44" t="str">
        <f>IF(MONTH(A1982)=MONTH(A1983),"-",VLOOKUP(A1982,'F03 inputs'!$AQ$8:$AV$3003,6))</f>
        <v>-</v>
      </c>
      <c r="F1982" s="32">
        <f>VLOOKUP(B1982,'F03 inputs'!$AW$9:$AZ$3003,3)</f>
        <v>-4.468743587061586E-5</v>
      </c>
      <c r="G1982" s="32">
        <f>VLOOKUP(B1982,'F03 inputs'!$AW$9:$AZ$3003,4)</f>
        <v>-4.7630155599110429E-5</v>
      </c>
      <c r="I1982" s="32">
        <f t="shared" si="180"/>
        <v>2.7967770713607263E-2</v>
      </c>
      <c r="J1982" s="32">
        <f t="shared" si="181"/>
        <v>6.7117770713607264E-2</v>
      </c>
      <c r="K1982" s="88">
        <f t="shared" si="182"/>
        <v>6.8243969499998336E-2</v>
      </c>
      <c r="M1982" s="32">
        <f t="shared" si="183"/>
        <v>2.8945095800397523E-2</v>
      </c>
      <c r="N1982" s="32">
        <f t="shared" si="184"/>
        <v>6.809509580039752E-2</v>
      </c>
      <c r="O1982" s="43">
        <f t="shared" si="185"/>
        <v>6.9254331318413742E-2</v>
      </c>
      <c r="Q1982" s="78"/>
      <c r="R1982" s="75"/>
    </row>
    <row r="1983" spans="1:18" ht="12.6" customHeight="1">
      <c r="A1983" s="31">
        <v>41257</v>
      </c>
      <c r="B1983" s="64" t="s">
        <v>124</v>
      </c>
      <c r="C1983" s="90">
        <v>3.9550000000000002E-2</v>
      </c>
      <c r="D1983" s="44" t="str">
        <f>IF(MONTH(A1983)=MONTH(A1984),"-",VLOOKUP(A1983,'F03 inputs'!$AQ$8:$AV$3003,5))</f>
        <v>-</v>
      </c>
      <c r="E1983" s="44" t="str">
        <f>IF(MONTH(A1983)=MONTH(A1984),"-",VLOOKUP(A1983,'F03 inputs'!$AQ$8:$AV$3003,6))</f>
        <v>-</v>
      </c>
      <c r="F1983" s="32">
        <f>VLOOKUP(B1983,'F03 inputs'!$AW$9:$AZ$3003,3)</f>
        <v>-4.468743587061586E-5</v>
      </c>
      <c r="G1983" s="32">
        <f>VLOOKUP(B1983,'F03 inputs'!$AW$9:$AZ$3003,4)</f>
        <v>-4.7630155599110429E-5</v>
      </c>
      <c r="I1983" s="32">
        <f t="shared" si="180"/>
        <v>2.7923083277736648E-2</v>
      </c>
      <c r="J1983" s="32">
        <f t="shared" si="181"/>
        <v>6.7473083277736656E-2</v>
      </c>
      <c r="K1983" s="88">
        <f t="shared" si="182"/>
        <v>6.8611237519487833E-2</v>
      </c>
      <c r="M1983" s="32">
        <f t="shared" si="183"/>
        <v>2.8897465644798413E-2</v>
      </c>
      <c r="N1983" s="32">
        <f t="shared" si="184"/>
        <v>6.8447465644798422E-2</v>
      </c>
      <c r="O1983" s="43">
        <f t="shared" si="185"/>
        <v>6.9618729533097223E-2</v>
      </c>
      <c r="Q1983" s="78"/>
      <c r="R1983" s="75"/>
    </row>
    <row r="1984" spans="1:18" ht="12.6" customHeight="1">
      <c r="A1984" s="31">
        <v>41260</v>
      </c>
      <c r="B1984" s="64" t="s">
        <v>124</v>
      </c>
      <c r="C1984" s="90">
        <v>3.925E-2</v>
      </c>
      <c r="D1984" s="44" t="str">
        <f>IF(MONTH(A1984)=MONTH(A1985),"-",VLOOKUP(A1984,'F03 inputs'!$AQ$8:$AV$3003,5))</f>
        <v>-</v>
      </c>
      <c r="E1984" s="44" t="str">
        <f>IF(MONTH(A1984)=MONTH(A1985),"-",VLOOKUP(A1984,'F03 inputs'!$AQ$8:$AV$3003,6))</f>
        <v>-</v>
      </c>
      <c r="F1984" s="32">
        <f>VLOOKUP(B1984,'F03 inputs'!$AW$9:$AZ$3003,3)</f>
        <v>-4.468743587061586E-5</v>
      </c>
      <c r="G1984" s="32">
        <f>VLOOKUP(B1984,'F03 inputs'!$AW$9:$AZ$3003,4)</f>
        <v>-4.7630155599110429E-5</v>
      </c>
      <c r="I1984" s="32">
        <f t="shared" si="180"/>
        <v>2.7878395841866032E-2</v>
      </c>
      <c r="J1984" s="32">
        <f t="shared" si="181"/>
        <v>6.7128395841866029E-2</v>
      </c>
      <c r="K1984" s="88">
        <f t="shared" si="182"/>
        <v>6.8254951223941873E-2</v>
      </c>
      <c r="M1984" s="32">
        <f t="shared" si="183"/>
        <v>2.8849835489199303E-2</v>
      </c>
      <c r="N1984" s="32">
        <f t="shared" si="184"/>
        <v>6.8099835489199304E-2</v>
      </c>
      <c r="O1984" s="43">
        <f t="shared" si="185"/>
        <v>6.9259232387613334E-2</v>
      </c>
      <c r="Q1984" s="78"/>
      <c r="R1984" s="75"/>
    </row>
    <row r="1985" spans="1:18" ht="12.6" customHeight="1">
      <c r="A1985" s="31">
        <v>41261</v>
      </c>
      <c r="B1985" s="64" t="s">
        <v>124</v>
      </c>
      <c r="C1985" s="90">
        <v>3.9399999999999998E-2</v>
      </c>
      <c r="D1985" s="44" t="str">
        <f>IF(MONTH(A1985)=MONTH(A1986),"-",VLOOKUP(A1985,'F03 inputs'!$AQ$8:$AV$3003,5))</f>
        <v>-</v>
      </c>
      <c r="E1985" s="44" t="str">
        <f>IF(MONTH(A1985)=MONTH(A1986),"-",VLOOKUP(A1985,'F03 inputs'!$AQ$8:$AV$3003,6))</f>
        <v>-</v>
      </c>
      <c r="F1985" s="32">
        <f>VLOOKUP(B1985,'F03 inputs'!$AW$9:$AZ$3003,3)</f>
        <v>-4.468743587061586E-5</v>
      </c>
      <c r="G1985" s="32">
        <f>VLOOKUP(B1985,'F03 inputs'!$AW$9:$AZ$3003,4)</f>
        <v>-4.7630155599110429E-5</v>
      </c>
      <c r="I1985" s="32">
        <f t="shared" si="180"/>
        <v>2.7833708405995417E-2</v>
      </c>
      <c r="J1985" s="32">
        <f t="shared" si="181"/>
        <v>6.7233708405995407E-2</v>
      </c>
      <c r="K1985" s="88">
        <f t="shared" si="182"/>
        <v>6.8363801292501192E-2</v>
      </c>
      <c r="M1985" s="32">
        <f t="shared" si="183"/>
        <v>2.8802205333600193E-2</v>
      </c>
      <c r="N1985" s="32">
        <f t="shared" si="184"/>
        <v>6.8202205333600191E-2</v>
      </c>
      <c r="O1985" s="43">
        <f t="shared" si="185"/>
        <v>6.936509053669182E-2</v>
      </c>
      <c r="Q1985" s="78"/>
      <c r="R1985" s="75"/>
    </row>
    <row r="1986" spans="1:18" ht="12.6" customHeight="1">
      <c r="A1986" s="31">
        <v>41262</v>
      </c>
      <c r="B1986" s="64" t="s">
        <v>124</v>
      </c>
      <c r="C1986" s="90">
        <v>3.9449999999999999E-2</v>
      </c>
      <c r="D1986" s="44" t="str">
        <f>IF(MONTH(A1986)=MONTH(A1987),"-",VLOOKUP(A1986,'F03 inputs'!$AQ$8:$AV$3003,5))</f>
        <v>-</v>
      </c>
      <c r="E1986" s="44" t="str">
        <f>IF(MONTH(A1986)=MONTH(A1987),"-",VLOOKUP(A1986,'F03 inputs'!$AQ$8:$AV$3003,6))</f>
        <v>-</v>
      </c>
      <c r="F1986" s="32">
        <f>VLOOKUP(B1986,'F03 inputs'!$AW$9:$AZ$3003,3)</f>
        <v>-4.468743587061586E-5</v>
      </c>
      <c r="G1986" s="32">
        <f>VLOOKUP(B1986,'F03 inputs'!$AW$9:$AZ$3003,4)</f>
        <v>-4.7630155599110429E-5</v>
      </c>
      <c r="I1986" s="32">
        <f t="shared" si="180"/>
        <v>2.7789020970124801E-2</v>
      </c>
      <c r="J1986" s="32">
        <f t="shared" si="181"/>
        <v>6.7239020970124797E-2</v>
      </c>
      <c r="K1986" s="88">
        <f t="shared" si="182"/>
        <v>6.8369292455380259E-2</v>
      </c>
      <c r="M1986" s="32">
        <f t="shared" si="183"/>
        <v>2.8754575178001084E-2</v>
      </c>
      <c r="N1986" s="32">
        <f t="shared" si="184"/>
        <v>6.8204575178001076E-2</v>
      </c>
      <c r="O1986" s="43">
        <f t="shared" si="185"/>
        <v>6.9367541196803773E-2</v>
      </c>
      <c r="Q1986" s="78"/>
      <c r="R1986" s="75"/>
    </row>
    <row r="1987" spans="1:18" ht="12.6" customHeight="1">
      <c r="A1987" s="31">
        <v>41263</v>
      </c>
      <c r="B1987" s="64" t="s">
        <v>124</v>
      </c>
      <c r="C1987" s="90">
        <v>3.8949999999999999E-2</v>
      </c>
      <c r="D1987" s="44" t="str">
        <f>IF(MONTH(A1987)=MONTH(A1988),"-",VLOOKUP(A1987,'F03 inputs'!$AQ$8:$AV$3003,5))</f>
        <v>-</v>
      </c>
      <c r="E1987" s="44" t="str">
        <f>IF(MONTH(A1987)=MONTH(A1988),"-",VLOOKUP(A1987,'F03 inputs'!$AQ$8:$AV$3003,6))</f>
        <v>-</v>
      </c>
      <c r="F1987" s="32">
        <f>VLOOKUP(B1987,'F03 inputs'!$AW$9:$AZ$3003,3)</f>
        <v>-4.468743587061586E-5</v>
      </c>
      <c r="G1987" s="32">
        <f>VLOOKUP(B1987,'F03 inputs'!$AW$9:$AZ$3003,4)</f>
        <v>-4.7630155599110429E-5</v>
      </c>
      <c r="I1987" s="32">
        <f t="shared" si="180"/>
        <v>2.7744333534254186E-2</v>
      </c>
      <c r="J1987" s="32">
        <f t="shared" si="181"/>
        <v>6.6694333534254191E-2</v>
      </c>
      <c r="K1987" s="88">
        <f t="shared" si="182"/>
        <v>6.7806367065648576E-2</v>
      </c>
      <c r="M1987" s="32">
        <f t="shared" si="183"/>
        <v>2.8706945022401974E-2</v>
      </c>
      <c r="N1987" s="32">
        <f t="shared" si="184"/>
        <v>6.7656945022401965E-2</v>
      </c>
      <c r="O1987" s="43">
        <f t="shared" si="185"/>
        <v>6.8801310574843066E-2</v>
      </c>
      <c r="Q1987" s="78"/>
      <c r="R1987" s="75"/>
    </row>
    <row r="1988" spans="1:18" ht="12.6" customHeight="1">
      <c r="A1988" s="31">
        <v>41264</v>
      </c>
      <c r="B1988" s="64" t="s">
        <v>124</v>
      </c>
      <c r="C1988" s="90">
        <v>3.8449999999999998E-2</v>
      </c>
      <c r="D1988" s="44" t="str">
        <f>IF(MONTH(A1988)=MONTH(A1989),"-",VLOOKUP(A1988,'F03 inputs'!$AQ$8:$AV$3003,5))</f>
        <v>-</v>
      </c>
      <c r="E1988" s="44" t="str">
        <f>IF(MONTH(A1988)=MONTH(A1989),"-",VLOOKUP(A1988,'F03 inputs'!$AQ$8:$AV$3003,6))</f>
        <v>-</v>
      </c>
      <c r="F1988" s="32">
        <f>VLOOKUP(B1988,'F03 inputs'!$AW$9:$AZ$3003,3)</f>
        <v>-4.468743587061586E-5</v>
      </c>
      <c r="G1988" s="32">
        <f>VLOOKUP(B1988,'F03 inputs'!$AW$9:$AZ$3003,4)</f>
        <v>-4.7630155599110429E-5</v>
      </c>
      <c r="I1988" s="32">
        <f t="shared" si="180"/>
        <v>2.769964609838357E-2</v>
      </c>
      <c r="J1988" s="32">
        <f t="shared" si="181"/>
        <v>6.6149646098383572E-2</v>
      </c>
      <c r="K1988" s="88">
        <f t="shared" si="182"/>
        <v>6.7243590018118748E-2</v>
      </c>
      <c r="M1988" s="32">
        <f t="shared" si="183"/>
        <v>2.8659314866802864E-2</v>
      </c>
      <c r="N1988" s="32">
        <f t="shared" si="184"/>
        <v>6.7109314866802855E-2</v>
      </c>
      <c r="O1988" s="43">
        <f t="shared" si="185"/>
        <v>6.8235229902275707E-2</v>
      </c>
      <c r="Q1988" s="78"/>
      <c r="R1988" s="75"/>
    </row>
    <row r="1989" spans="1:18" ht="12.6" customHeight="1">
      <c r="A1989" s="31">
        <v>41267</v>
      </c>
      <c r="B1989" s="64" t="s">
        <v>124</v>
      </c>
      <c r="C1989" s="90">
        <v>3.8650000000000004E-2</v>
      </c>
      <c r="D1989" s="44" t="str">
        <f>IF(MONTH(A1989)=MONTH(A1990),"-",VLOOKUP(A1989,'F03 inputs'!$AQ$8:$AV$3003,5))</f>
        <v>-</v>
      </c>
      <c r="E1989" s="44" t="str">
        <f>IF(MONTH(A1989)=MONTH(A1990),"-",VLOOKUP(A1989,'F03 inputs'!$AQ$8:$AV$3003,6))</f>
        <v>-</v>
      </c>
      <c r="F1989" s="32">
        <f>VLOOKUP(B1989,'F03 inputs'!$AW$9:$AZ$3003,3)</f>
        <v>-4.468743587061586E-5</v>
      </c>
      <c r="G1989" s="32">
        <f>VLOOKUP(B1989,'F03 inputs'!$AW$9:$AZ$3003,4)</f>
        <v>-4.7630155599110429E-5</v>
      </c>
      <c r="I1989" s="32">
        <f t="shared" si="180"/>
        <v>2.7654958662512955E-2</v>
      </c>
      <c r="J1989" s="32">
        <f t="shared" si="181"/>
        <v>6.6304958662512958E-2</v>
      </c>
      <c r="K1989" s="88">
        <f t="shared" si="182"/>
        <v>6.7404045548322467E-2</v>
      </c>
      <c r="M1989" s="32">
        <f t="shared" si="183"/>
        <v>2.8611684711203754E-2</v>
      </c>
      <c r="N1989" s="32">
        <f t="shared" si="184"/>
        <v>6.7261684711203751E-2</v>
      </c>
      <c r="O1989" s="43">
        <f t="shared" si="185"/>
        <v>6.8392718268750929E-2</v>
      </c>
      <c r="Q1989" s="78"/>
      <c r="R1989" s="75"/>
    </row>
    <row r="1990" spans="1:18" ht="12.6" customHeight="1">
      <c r="A1990" s="31">
        <v>41270</v>
      </c>
      <c r="B1990" s="64" t="s">
        <v>124</v>
      </c>
      <c r="C1990" s="90">
        <v>3.8800000000000001E-2</v>
      </c>
      <c r="D1990" s="44" t="str">
        <f>IF(MONTH(A1990)=MONTH(A1991),"-",VLOOKUP(A1990,'F03 inputs'!$AQ$8:$AV$3003,5))</f>
        <v>-</v>
      </c>
      <c r="E1990" s="44" t="str">
        <f>IF(MONTH(A1990)=MONTH(A1991),"-",VLOOKUP(A1990,'F03 inputs'!$AQ$8:$AV$3003,6))</f>
        <v>-</v>
      </c>
      <c r="F1990" s="32">
        <f>VLOOKUP(B1990,'F03 inputs'!$AW$9:$AZ$3003,3)</f>
        <v>-4.468743587061586E-5</v>
      </c>
      <c r="G1990" s="32">
        <f>VLOOKUP(B1990,'F03 inputs'!$AW$9:$AZ$3003,4)</f>
        <v>-4.7630155599110429E-5</v>
      </c>
      <c r="I1990" s="32">
        <f t="shared" ref="I1990:I2053" si="186">IF(D1990&lt;&gt;"-",D1990,I1989+F1990)</f>
        <v>2.7610271226642339E-2</v>
      </c>
      <c r="J1990" s="32">
        <f t="shared" ref="J1990:J2053" si="187">C1990+I1990</f>
        <v>6.6410271226642337E-2</v>
      </c>
      <c r="K1990" s="88">
        <f t="shared" ref="K1990:K2053" si="188">EFFECT(J1990,2)</f>
        <v>6.7512852257741285E-2</v>
      </c>
      <c r="M1990" s="32">
        <f t="shared" ref="M1990:M2053" si="189">IF(E1990&lt;&gt;"-",E1990,M1989+G1990)</f>
        <v>2.8564054555604644E-2</v>
      </c>
      <c r="N1990" s="32">
        <f t="shared" ref="N1990:N2053" si="190">C1990+M1990</f>
        <v>6.7364054555604652E-2</v>
      </c>
      <c r="O1990" s="43">
        <f t="shared" ref="O1990:O2053" si="191">EFFECT(N1990,2)</f>
        <v>6.8498533517147076E-2</v>
      </c>
      <c r="Q1990" s="78"/>
      <c r="R1990" s="75"/>
    </row>
    <row r="1991" spans="1:18" ht="12.6" customHeight="1">
      <c r="A1991" s="31">
        <v>41271</v>
      </c>
      <c r="B1991" s="64" t="s">
        <v>124</v>
      </c>
      <c r="C1991" s="90">
        <v>3.875E-2</v>
      </c>
      <c r="D1991" s="44" t="str">
        <f>IF(MONTH(A1991)=MONTH(A1992),"-",VLOOKUP(A1991,'F03 inputs'!$AQ$8:$AV$3003,5))</f>
        <v>-</v>
      </c>
      <c r="E1991" s="44" t="str">
        <f>IF(MONTH(A1991)=MONTH(A1992),"-",VLOOKUP(A1991,'F03 inputs'!$AQ$8:$AV$3003,6))</f>
        <v>-</v>
      </c>
      <c r="F1991" s="32">
        <f>VLOOKUP(B1991,'F03 inputs'!$AW$9:$AZ$3003,3)</f>
        <v>-4.468743587061586E-5</v>
      </c>
      <c r="G1991" s="32">
        <f>VLOOKUP(B1991,'F03 inputs'!$AW$9:$AZ$3003,4)</f>
        <v>-4.7630155599110429E-5</v>
      </c>
      <c r="I1991" s="32">
        <f t="shared" si="186"/>
        <v>2.7565583790771724E-2</v>
      </c>
      <c r="J1991" s="32">
        <f t="shared" si="187"/>
        <v>6.6315583790771723E-2</v>
      </c>
      <c r="K1991" s="88">
        <f t="shared" si="188"/>
        <v>6.7415022954149251E-2</v>
      </c>
      <c r="M1991" s="32">
        <f t="shared" si="189"/>
        <v>2.8516424400005534E-2</v>
      </c>
      <c r="N1991" s="32">
        <f t="shared" si="190"/>
        <v>6.7266424400005534E-2</v>
      </c>
      <c r="O1991" s="43">
        <f t="shared" si="191"/>
        <v>6.8397617362895735E-2</v>
      </c>
      <c r="Q1991" s="78"/>
      <c r="R1991" s="75"/>
    </row>
    <row r="1992" spans="1:18" ht="12.6" customHeight="1">
      <c r="A1992" s="31">
        <v>41274</v>
      </c>
      <c r="B1992" s="64" t="s">
        <v>124</v>
      </c>
      <c r="C1992" s="90">
        <v>3.8249999999999999E-2</v>
      </c>
      <c r="D1992" s="44">
        <f>IF(MONTH(A1992)=MONTH(A1993),"-",VLOOKUP(A1992,'F03 inputs'!$AQ$8:$AV$3003,5))</f>
        <v>2.7520896354901101E-2</v>
      </c>
      <c r="E1992" s="44">
        <f>IF(MONTH(A1992)=MONTH(A1993),"-",VLOOKUP(A1992,'F03 inputs'!$AQ$8:$AV$3003,6))</f>
        <v>2.8468794244406414E-2</v>
      </c>
      <c r="F1992" s="32">
        <f>VLOOKUP(B1992,'F03 inputs'!$AW$9:$AZ$3003,3)</f>
        <v>-4.468743587061586E-5</v>
      </c>
      <c r="G1992" s="32">
        <f>VLOOKUP(B1992,'F03 inputs'!$AW$9:$AZ$3003,4)</f>
        <v>-4.7630155599110429E-5</v>
      </c>
      <c r="I1992" s="32">
        <f t="shared" si="186"/>
        <v>2.7520896354901101E-2</v>
      </c>
      <c r="J1992" s="32">
        <f t="shared" si="187"/>
        <v>6.5770896354901104E-2</v>
      </c>
      <c r="K1992" s="88">
        <f t="shared" si="188"/>
        <v>6.6852349056732763E-2</v>
      </c>
      <c r="M1992" s="32">
        <f t="shared" si="189"/>
        <v>2.8468794244406414E-2</v>
      </c>
      <c r="N1992" s="32">
        <f t="shared" si="190"/>
        <v>6.671879424440641E-2</v>
      </c>
      <c r="O1992" s="43">
        <f t="shared" si="191"/>
        <v>6.7831643620763327E-2</v>
      </c>
      <c r="Q1992" s="78"/>
      <c r="R1992" s="75"/>
    </row>
    <row r="1993" spans="1:18" ht="12.6" customHeight="1">
      <c r="A1993" s="31">
        <v>41276</v>
      </c>
      <c r="B1993" s="64" t="s">
        <v>125</v>
      </c>
      <c r="C1993" s="90">
        <v>3.9599999999999996E-2</v>
      </c>
      <c r="D1993" s="44" t="str">
        <f>IF(MONTH(A1993)=MONTH(A1994),"-",VLOOKUP(A1993,'F03 inputs'!$AQ$8:$AV$3003,5))</f>
        <v>-</v>
      </c>
      <c r="E1993" s="44" t="str">
        <f>IF(MONTH(A1993)=MONTH(A1994),"-",VLOOKUP(A1993,'F03 inputs'!$AQ$8:$AV$3003,6))</f>
        <v>-</v>
      </c>
      <c r="F1993" s="32">
        <f>VLOOKUP(B1993,'F03 inputs'!$AW$9:$AZ$3003,3)</f>
        <v>-4.3803904810133231E-5</v>
      </c>
      <c r="G1993" s="32">
        <f>VLOOKUP(B1993,'F03 inputs'!$AW$9:$AZ$3003,4)</f>
        <v>-3.1848556658174739E-5</v>
      </c>
      <c r="I1993" s="32">
        <f t="shared" si="186"/>
        <v>2.747709245009097E-2</v>
      </c>
      <c r="J1993" s="32">
        <f t="shared" si="187"/>
        <v>6.7077092450090969E-2</v>
      </c>
      <c r="K1993" s="88">
        <f t="shared" si="188"/>
        <v>6.8201926532980517E-2</v>
      </c>
      <c r="M1993" s="32">
        <f t="shared" si="189"/>
        <v>2.8436945687748238E-2</v>
      </c>
      <c r="N1993" s="32">
        <f t="shared" si="190"/>
        <v>6.8036945687748235E-2</v>
      </c>
      <c r="O1993" s="43">
        <f t="shared" si="191"/>
        <v>6.9194202182377706E-2</v>
      </c>
      <c r="Q1993" s="78"/>
      <c r="R1993" s="75"/>
    </row>
    <row r="1994" spans="1:18" ht="12.6" customHeight="1">
      <c r="A1994" s="31">
        <v>41277</v>
      </c>
      <c r="B1994" s="64" t="s">
        <v>125</v>
      </c>
      <c r="C1994" s="90">
        <v>3.9100000000000003E-2</v>
      </c>
      <c r="D1994" s="44" t="str">
        <f>IF(MONTH(A1994)=MONTH(A1995),"-",VLOOKUP(A1994,'F03 inputs'!$AQ$8:$AV$3003,5))</f>
        <v>-</v>
      </c>
      <c r="E1994" s="44" t="str">
        <f>IF(MONTH(A1994)=MONTH(A1995),"-",VLOOKUP(A1994,'F03 inputs'!$AQ$8:$AV$3003,6))</f>
        <v>-</v>
      </c>
      <c r="F1994" s="32">
        <f>VLOOKUP(B1994,'F03 inputs'!$AW$9:$AZ$3003,3)</f>
        <v>-4.3803904810133231E-5</v>
      </c>
      <c r="G1994" s="32">
        <f>VLOOKUP(B1994,'F03 inputs'!$AW$9:$AZ$3003,4)</f>
        <v>-3.1848556658174739E-5</v>
      </c>
      <c r="I1994" s="32">
        <f t="shared" si="186"/>
        <v>2.7433288545280838E-2</v>
      </c>
      <c r="J1994" s="32">
        <f t="shared" si="187"/>
        <v>6.6533288545280844E-2</v>
      </c>
      <c r="K1994" s="88">
        <f t="shared" si="188"/>
        <v>6.7639958166443082E-2</v>
      </c>
      <c r="M1994" s="32">
        <f t="shared" si="189"/>
        <v>2.8405097131090063E-2</v>
      </c>
      <c r="N1994" s="32">
        <f t="shared" si="190"/>
        <v>6.7505097131090069E-2</v>
      </c>
      <c r="O1994" s="43">
        <f t="shared" si="191"/>
        <v>6.864433166575945E-2</v>
      </c>
      <c r="Q1994" s="78"/>
      <c r="R1994" s="75"/>
    </row>
    <row r="1995" spans="1:18" ht="12.6" customHeight="1">
      <c r="A1995" s="31">
        <v>41278</v>
      </c>
      <c r="B1995" s="64" t="s">
        <v>125</v>
      </c>
      <c r="C1995" s="90">
        <v>3.9699999999999999E-2</v>
      </c>
      <c r="D1995" s="44" t="str">
        <f>IF(MONTH(A1995)=MONTH(A1996),"-",VLOOKUP(A1995,'F03 inputs'!$AQ$8:$AV$3003,5))</f>
        <v>-</v>
      </c>
      <c r="E1995" s="44" t="str">
        <f>IF(MONTH(A1995)=MONTH(A1996),"-",VLOOKUP(A1995,'F03 inputs'!$AQ$8:$AV$3003,6))</f>
        <v>-</v>
      </c>
      <c r="F1995" s="32">
        <f>VLOOKUP(B1995,'F03 inputs'!$AW$9:$AZ$3003,3)</f>
        <v>-4.3803904810133231E-5</v>
      </c>
      <c r="G1995" s="32">
        <f>VLOOKUP(B1995,'F03 inputs'!$AW$9:$AZ$3003,4)</f>
        <v>-3.1848556658174739E-5</v>
      </c>
      <c r="I1995" s="32">
        <f t="shared" si="186"/>
        <v>2.7389484640470706E-2</v>
      </c>
      <c r="J1995" s="32">
        <f t="shared" si="187"/>
        <v>6.7089484640470709E-2</v>
      </c>
      <c r="K1995" s="88">
        <f t="shared" si="188"/>
        <v>6.8214734377801678E-2</v>
      </c>
      <c r="M1995" s="32">
        <f t="shared" si="189"/>
        <v>2.8373248574431888E-2</v>
      </c>
      <c r="N1995" s="32">
        <f t="shared" si="190"/>
        <v>6.8073248574431894E-2</v>
      </c>
      <c r="O1995" s="43">
        <f t="shared" si="191"/>
        <v>6.9231740367300842E-2</v>
      </c>
      <c r="Q1995" s="78"/>
      <c r="R1995" s="75"/>
    </row>
    <row r="1996" spans="1:18" ht="12.6" customHeight="1">
      <c r="A1996" s="31">
        <v>41281</v>
      </c>
      <c r="B1996" s="64" t="s">
        <v>125</v>
      </c>
      <c r="C1996" s="90">
        <v>3.9800000000000002E-2</v>
      </c>
      <c r="D1996" s="44" t="str">
        <f>IF(MONTH(A1996)=MONTH(A1997),"-",VLOOKUP(A1996,'F03 inputs'!$AQ$8:$AV$3003,5))</f>
        <v>-</v>
      </c>
      <c r="E1996" s="44" t="str">
        <f>IF(MONTH(A1996)=MONTH(A1997),"-",VLOOKUP(A1996,'F03 inputs'!$AQ$8:$AV$3003,6))</f>
        <v>-</v>
      </c>
      <c r="F1996" s="32">
        <f>VLOOKUP(B1996,'F03 inputs'!$AW$9:$AZ$3003,3)</f>
        <v>-4.3803904810133231E-5</v>
      </c>
      <c r="G1996" s="32">
        <f>VLOOKUP(B1996,'F03 inputs'!$AW$9:$AZ$3003,4)</f>
        <v>-3.1848556658174739E-5</v>
      </c>
      <c r="I1996" s="32">
        <f t="shared" si="186"/>
        <v>2.7345680735660575E-2</v>
      </c>
      <c r="J1996" s="32">
        <f t="shared" si="187"/>
        <v>6.7145680735660573E-2</v>
      </c>
      <c r="K1996" s="88">
        <f t="shared" si="188"/>
        <v>6.8272816346024667E-2</v>
      </c>
      <c r="M1996" s="32">
        <f t="shared" si="189"/>
        <v>2.8341400017773712E-2</v>
      </c>
      <c r="N1996" s="32">
        <f t="shared" si="190"/>
        <v>6.8141400017773718E-2</v>
      </c>
      <c r="O1996" s="43">
        <f t="shared" si="191"/>
        <v>6.9302212616869419E-2</v>
      </c>
      <c r="Q1996" s="78"/>
      <c r="R1996" s="75"/>
    </row>
    <row r="1997" spans="1:18" ht="12.6" customHeight="1">
      <c r="A1997" s="31">
        <v>41282</v>
      </c>
      <c r="B1997" s="64" t="s">
        <v>125</v>
      </c>
      <c r="C1997" s="90">
        <v>3.9599999999999996E-2</v>
      </c>
      <c r="D1997" s="44" t="str">
        <f>IF(MONTH(A1997)=MONTH(A1998),"-",VLOOKUP(A1997,'F03 inputs'!$AQ$8:$AV$3003,5))</f>
        <v>-</v>
      </c>
      <c r="E1997" s="44" t="str">
        <f>IF(MONTH(A1997)=MONTH(A1998),"-",VLOOKUP(A1997,'F03 inputs'!$AQ$8:$AV$3003,6))</f>
        <v>-</v>
      </c>
      <c r="F1997" s="32">
        <f>VLOOKUP(B1997,'F03 inputs'!$AW$9:$AZ$3003,3)</f>
        <v>-4.3803904810133231E-5</v>
      </c>
      <c r="G1997" s="32">
        <f>VLOOKUP(B1997,'F03 inputs'!$AW$9:$AZ$3003,4)</f>
        <v>-3.1848556658174739E-5</v>
      </c>
      <c r="I1997" s="32">
        <f t="shared" si="186"/>
        <v>2.7301876830850443E-2</v>
      </c>
      <c r="J1997" s="32">
        <f t="shared" si="187"/>
        <v>6.6901876830850443E-2</v>
      </c>
      <c r="K1997" s="88">
        <f t="shared" si="188"/>
        <v>6.8020842111722768E-2</v>
      </c>
      <c r="M1997" s="32">
        <f t="shared" si="189"/>
        <v>2.8309551461115537E-2</v>
      </c>
      <c r="N1997" s="32">
        <f t="shared" si="190"/>
        <v>6.7909551461115533E-2</v>
      </c>
      <c r="O1997" s="43">
        <f t="shared" si="191"/>
        <v>6.906247825602807E-2</v>
      </c>
      <c r="Q1997" s="78"/>
      <c r="R1997" s="75"/>
    </row>
    <row r="1998" spans="1:18" ht="12.6" customHeight="1">
      <c r="A1998" s="31">
        <v>41283</v>
      </c>
      <c r="B1998" s="64" t="s">
        <v>125</v>
      </c>
      <c r="C1998" s="90">
        <v>3.9399999999999998E-2</v>
      </c>
      <c r="D1998" s="44" t="str">
        <f>IF(MONTH(A1998)=MONTH(A1999),"-",VLOOKUP(A1998,'F03 inputs'!$AQ$8:$AV$3003,5))</f>
        <v>-</v>
      </c>
      <c r="E1998" s="44" t="str">
        <f>IF(MONTH(A1998)=MONTH(A1999),"-",VLOOKUP(A1998,'F03 inputs'!$AQ$8:$AV$3003,6))</f>
        <v>-</v>
      </c>
      <c r="F1998" s="32">
        <f>VLOOKUP(B1998,'F03 inputs'!$AW$9:$AZ$3003,3)</f>
        <v>-4.3803904810133231E-5</v>
      </c>
      <c r="G1998" s="32">
        <f>VLOOKUP(B1998,'F03 inputs'!$AW$9:$AZ$3003,4)</f>
        <v>-3.1848556658174739E-5</v>
      </c>
      <c r="I1998" s="32">
        <f t="shared" si="186"/>
        <v>2.7258072926040312E-2</v>
      </c>
      <c r="J1998" s="32">
        <f t="shared" si="187"/>
        <v>6.6658072926040313E-2</v>
      </c>
      <c r="K1998" s="88">
        <f t="shared" si="188"/>
        <v>6.7768897597593636E-2</v>
      </c>
      <c r="M1998" s="32">
        <f t="shared" si="189"/>
        <v>2.8277702904457361E-2</v>
      </c>
      <c r="N1998" s="32">
        <f t="shared" si="190"/>
        <v>6.7677702904457362E-2</v>
      </c>
      <c r="O1998" s="43">
        <f t="shared" si="191"/>
        <v>6.8822770772063446E-2</v>
      </c>
      <c r="Q1998" s="78"/>
      <c r="R1998" s="75"/>
    </row>
    <row r="1999" spans="1:18" ht="12.6" customHeight="1">
      <c r="A1999" s="31">
        <v>41284</v>
      </c>
      <c r="B1999" s="64" t="s">
        <v>125</v>
      </c>
      <c r="C1999" s="90">
        <v>3.9849999999999997E-2</v>
      </c>
      <c r="D1999" s="44" t="str">
        <f>IF(MONTH(A1999)=MONTH(A2000),"-",VLOOKUP(A1999,'F03 inputs'!$AQ$8:$AV$3003,5))</f>
        <v>-</v>
      </c>
      <c r="E1999" s="44" t="str">
        <f>IF(MONTH(A1999)=MONTH(A2000),"-",VLOOKUP(A1999,'F03 inputs'!$AQ$8:$AV$3003,6))</f>
        <v>-</v>
      </c>
      <c r="F1999" s="32">
        <f>VLOOKUP(B1999,'F03 inputs'!$AW$9:$AZ$3003,3)</f>
        <v>-4.3803904810133231E-5</v>
      </c>
      <c r="G1999" s="32">
        <f>VLOOKUP(B1999,'F03 inputs'!$AW$9:$AZ$3003,4)</f>
        <v>-3.1848556658174739E-5</v>
      </c>
      <c r="I1999" s="32">
        <f t="shared" si="186"/>
        <v>2.721426902123018E-2</v>
      </c>
      <c r="J1999" s="32">
        <f t="shared" si="187"/>
        <v>6.706426902123018E-2</v>
      </c>
      <c r="K1999" s="88">
        <f t="shared" si="188"/>
        <v>6.8188673066067906E-2</v>
      </c>
      <c r="M1999" s="32">
        <f t="shared" si="189"/>
        <v>2.8245854347799186E-2</v>
      </c>
      <c r="N1999" s="32">
        <f t="shared" si="190"/>
        <v>6.809585434779919E-2</v>
      </c>
      <c r="O1999" s="43">
        <f t="shared" si="191"/>
        <v>6.9255115692638425E-2</v>
      </c>
      <c r="Q1999" s="78"/>
      <c r="R1999" s="75"/>
    </row>
    <row r="2000" spans="1:18" ht="12.6" customHeight="1">
      <c r="A2000" s="31">
        <v>41285</v>
      </c>
      <c r="B2000" s="64" t="s">
        <v>125</v>
      </c>
      <c r="C2000" s="90">
        <v>4.0149999999999998E-2</v>
      </c>
      <c r="D2000" s="44" t="str">
        <f>IF(MONTH(A2000)=MONTH(A2001),"-",VLOOKUP(A2000,'F03 inputs'!$AQ$8:$AV$3003,5))</f>
        <v>-</v>
      </c>
      <c r="E2000" s="44" t="str">
        <f>IF(MONTH(A2000)=MONTH(A2001),"-",VLOOKUP(A2000,'F03 inputs'!$AQ$8:$AV$3003,6))</f>
        <v>-</v>
      </c>
      <c r="F2000" s="32">
        <f>VLOOKUP(B2000,'F03 inputs'!$AW$9:$AZ$3003,3)</f>
        <v>-4.3803904810133231E-5</v>
      </c>
      <c r="G2000" s="32">
        <f>VLOOKUP(B2000,'F03 inputs'!$AW$9:$AZ$3003,4)</f>
        <v>-3.1848556658174739E-5</v>
      </c>
      <c r="I2000" s="32">
        <f t="shared" si="186"/>
        <v>2.7170465116420048E-2</v>
      </c>
      <c r="J2000" s="32">
        <f t="shared" si="187"/>
        <v>6.732046511642005E-2</v>
      </c>
      <c r="K2000" s="88">
        <f t="shared" si="188"/>
        <v>6.8453476372292821E-2</v>
      </c>
      <c r="M2000" s="32">
        <f t="shared" si="189"/>
        <v>2.8214005791141011E-2</v>
      </c>
      <c r="N2000" s="32">
        <f t="shared" si="190"/>
        <v>6.8364005791141005E-2</v>
      </c>
      <c r="O2000" s="43">
        <f t="shared" si="191"/>
        <v>6.9532415113094048E-2</v>
      </c>
      <c r="Q2000" s="78"/>
      <c r="R2000" s="75"/>
    </row>
    <row r="2001" spans="1:18" ht="12.6" customHeight="1">
      <c r="A2001" s="31">
        <v>41288</v>
      </c>
      <c r="B2001" s="64" t="s">
        <v>125</v>
      </c>
      <c r="C2001" s="90">
        <v>4.0149999999999998E-2</v>
      </c>
      <c r="D2001" s="44" t="str">
        <f>IF(MONTH(A2001)=MONTH(A2002),"-",VLOOKUP(A2001,'F03 inputs'!$AQ$8:$AV$3003,5))</f>
        <v>-</v>
      </c>
      <c r="E2001" s="44" t="str">
        <f>IF(MONTH(A2001)=MONTH(A2002),"-",VLOOKUP(A2001,'F03 inputs'!$AQ$8:$AV$3003,6))</f>
        <v>-</v>
      </c>
      <c r="F2001" s="32">
        <f>VLOOKUP(B2001,'F03 inputs'!$AW$9:$AZ$3003,3)</f>
        <v>-4.3803904810133231E-5</v>
      </c>
      <c r="G2001" s="32">
        <f>VLOOKUP(B2001,'F03 inputs'!$AW$9:$AZ$3003,4)</f>
        <v>-3.1848556658174739E-5</v>
      </c>
      <c r="I2001" s="32">
        <f t="shared" si="186"/>
        <v>2.7126661211609917E-2</v>
      </c>
      <c r="J2001" s="32">
        <f t="shared" si="187"/>
        <v>6.7276661211609912E-2</v>
      </c>
      <c r="K2001" s="88">
        <f t="shared" si="188"/>
        <v>6.8408198497555528E-2</v>
      </c>
      <c r="M2001" s="32">
        <f t="shared" si="189"/>
        <v>2.8182157234482835E-2</v>
      </c>
      <c r="N2001" s="32">
        <f t="shared" si="190"/>
        <v>6.8332157234482827E-2</v>
      </c>
      <c r="O2001" s="43">
        <f t="shared" si="191"/>
        <v>6.9499478162562633E-2</v>
      </c>
      <c r="Q2001" s="78"/>
      <c r="R2001" s="75"/>
    </row>
    <row r="2002" spans="1:18" ht="12.6" customHeight="1">
      <c r="A2002" s="31">
        <v>41289</v>
      </c>
      <c r="B2002" s="64" t="s">
        <v>125</v>
      </c>
      <c r="C2002" s="90">
        <v>3.9949999999999999E-2</v>
      </c>
      <c r="D2002" s="44" t="str">
        <f>IF(MONTH(A2002)=MONTH(A2003),"-",VLOOKUP(A2002,'F03 inputs'!$AQ$8:$AV$3003,5))</f>
        <v>-</v>
      </c>
      <c r="E2002" s="44" t="str">
        <f>IF(MONTH(A2002)=MONTH(A2003),"-",VLOOKUP(A2002,'F03 inputs'!$AQ$8:$AV$3003,6))</f>
        <v>-</v>
      </c>
      <c r="F2002" s="32">
        <f>VLOOKUP(B2002,'F03 inputs'!$AW$9:$AZ$3003,3)</f>
        <v>-4.3803904810133231E-5</v>
      </c>
      <c r="G2002" s="32">
        <f>VLOOKUP(B2002,'F03 inputs'!$AW$9:$AZ$3003,4)</f>
        <v>-3.1848556658174739E-5</v>
      </c>
      <c r="I2002" s="32">
        <f t="shared" si="186"/>
        <v>2.7082857306799785E-2</v>
      </c>
      <c r="J2002" s="32">
        <f t="shared" si="187"/>
        <v>6.7032857306799781E-2</v>
      </c>
      <c r="K2002" s="88">
        <f t="shared" si="188"/>
        <v>6.8156208296478393E-2</v>
      </c>
      <c r="M2002" s="32">
        <f t="shared" si="189"/>
        <v>2.815030867782466E-2</v>
      </c>
      <c r="N2002" s="32">
        <f t="shared" si="190"/>
        <v>6.8100308677824656E-2</v>
      </c>
      <c r="O2002" s="43">
        <f t="shared" si="191"/>
        <v>6.9259721688328169E-2</v>
      </c>
      <c r="Q2002" s="78"/>
      <c r="R2002" s="75"/>
    </row>
    <row r="2003" spans="1:18" ht="12.6" customHeight="1">
      <c r="A2003" s="31">
        <v>41290</v>
      </c>
      <c r="B2003" s="64" t="s">
        <v>125</v>
      </c>
      <c r="C2003" s="90">
        <v>3.9050000000000001E-2</v>
      </c>
      <c r="D2003" s="44" t="str">
        <f>IF(MONTH(A2003)=MONTH(A2004),"-",VLOOKUP(A2003,'F03 inputs'!$AQ$8:$AV$3003,5))</f>
        <v>-</v>
      </c>
      <c r="E2003" s="44" t="str">
        <f>IF(MONTH(A2003)=MONTH(A2004),"-",VLOOKUP(A2003,'F03 inputs'!$AQ$8:$AV$3003,6))</f>
        <v>-</v>
      </c>
      <c r="F2003" s="32">
        <f>VLOOKUP(B2003,'F03 inputs'!$AW$9:$AZ$3003,3)</f>
        <v>-4.3803904810133231E-5</v>
      </c>
      <c r="G2003" s="32">
        <f>VLOOKUP(B2003,'F03 inputs'!$AW$9:$AZ$3003,4)</f>
        <v>-3.1848556658174739E-5</v>
      </c>
      <c r="I2003" s="32">
        <f t="shared" si="186"/>
        <v>2.7039053401989654E-2</v>
      </c>
      <c r="J2003" s="32">
        <f t="shared" si="187"/>
        <v>6.6089053401989659E-2</v>
      </c>
      <c r="K2003" s="88">
        <f t="shared" si="188"/>
        <v>6.7180994146882611E-2</v>
      </c>
      <c r="M2003" s="32">
        <f t="shared" si="189"/>
        <v>2.8118460121166484E-2</v>
      </c>
      <c r="N2003" s="32">
        <f t="shared" si="190"/>
        <v>6.7168460121166479E-2</v>
      </c>
      <c r="O2003" s="43">
        <f t="shared" si="191"/>
        <v>6.8296360629928721E-2</v>
      </c>
      <c r="Q2003" s="78"/>
      <c r="R2003" s="75"/>
    </row>
    <row r="2004" spans="1:18" ht="12.6" customHeight="1">
      <c r="A2004" s="31">
        <v>41291</v>
      </c>
      <c r="B2004" s="64" t="s">
        <v>125</v>
      </c>
      <c r="C2004" s="90">
        <v>3.8350000000000002E-2</v>
      </c>
      <c r="D2004" s="44" t="str">
        <f>IF(MONTH(A2004)=MONTH(A2005),"-",VLOOKUP(A2004,'F03 inputs'!$AQ$8:$AV$3003,5))</f>
        <v>-</v>
      </c>
      <c r="E2004" s="44" t="str">
        <f>IF(MONTH(A2004)=MONTH(A2005),"-",VLOOKUP(A2004,'F03 inputs'!$AQ$8:$AV$3003,6))</f>
        <v>-</v>
      </c>
      <c r="F2004" s="32">
        <f>VLOOKUP(B2004,'F03 inputs'!$AW$9:$AZ$3003,3)</f>
        <v>-4.3803904810133231E-5</v>
      </c>
      <c r="G2004" s="32">
        <f>VLOOKUP(B2004,'F03 inputs'!$AW$9:$AZ$3003,4)</f>
        <v>-3.1848556658174739E-5</v>
      </c>
      <c r="I2004" s="32">
        <f t="shared" si="186"/>
        <v>2.6995249497179522E-2</v>
      </c>
      <c r="J2004" s="32">
        <f t="shared" si="187"/>
        <v>6.5345249497179528E-2</v>
      </c>
      <c r="K2004" s="88">
        <f t="shared" si="188"/>
        <v>6.6412749905141677E-2</v>
      </c>
      <c r="M2004" s="32">
        <f t="shared" si="189"/>
        <v>2.8086611564508309E-2</v>
      </c>
      <c r="N2004" s="32">
        <f t="shared" si="190"/>
        <v>6.6436611564508308E-2</v>
      </c>
      <c r="O2004" s="43">
        <f t="shared" si="191"/>
        <v>6.7540067403551562E-2</v>
      </c>
      <c r="Q2004" s="78"/>
      <c r="R2004" s="75"/>
    </row>
    <row r="2005" spans="1:18" ht="12.6" customHeight="1">
      <c r="A2005" s="31">
        <v>41292</v>
      </c>
      <c r="B2005" s="64" t="s">
        <v>125</v>
      </c>
      <c r="C2005" s="90">
        <v>3.9550000000000002E-2</v>
      </c>
      <c r="D2005" s="44" t="str">
        <f>IF(MONTH(A2005)=MONTH(A2006),"-",VLOOKUP(A2005,'F03 inputs'!$AQ$8:$AV$3003,5))</f>
        <v>-</v>
      </c>
      <c r="E2005" s="44" t="str">
        <f>IF(MONTH(A2005)=MONTH(A2006),"-",VLOOKUP(A2005,'F03 inputs'!$AQ$8:$AV$3003,6))</f>
        <v>-</v>
      </c>
      <c r="F2005" s="32">
        <f>VLOOKUP(B2005,'F03 inputs'!$AW$9:$AZ$3003,3)</f>
        <v>-4.3803904810133231E-5</v>
      </c>
      <c r="G2005" s="32">
        <f>VLOOKUP(B2005,'F03 inputs'!$AW$9:$AZ$3003,4)</f>
        <v>-3.1848556658174739E-5</v>
      </c>
      <c r="I2005" s="32">
        <f t="shared" si="186"/>
        <v>2.6951445592369391E-2</v>
      </c>
      <c r="J2005" s="32">
        <f t="shared" si="187"/>
        <v>6.6501445592369396E-2</v>
      </c>
      <c r="K2005" s="88">
        <f t="shared" si="188"/>
        <v>6.7607056158837997E-2</v>
      </c>
      <c r="M2005" s="32">
        <f t="shared" si="189"/>
        <v>2.8054763007850134E-2</v>
      </c>
      <c r="N2005" s="32">
        <f t="shared" si="190"/>
        <v>6.7604763007850135E-2</v>
      </c>
      <c r="O2005" s="43">
        <f t="shared" si="191"/>
        <v>6.8747364003186817E-2</v>
      </c>
      <c r="Q2005" s="78"/>
      <c r="R2005" s="75"/>
    </row>
    <row r="2006" spans="1:18" ht="12.6" customHeight="1">
      <c r="A2006" s="31">
        <v>41295</v>
      </c>
      <c r="B2006" s="64" t="s">
        <v>125</v>
      </c>
      <c r="C2006" s="90">
        <v>3.9050000000000001E-2</v>
      </c>
      <c r="D2006" s="44" t="str">
        <f>IF(MONTH(A2006)=MONTH(A2007),"-",VLOOKUP(A2006,'F03 inputs'!$AQ$8:$AV$3003,5))</f>
        <v>-</v>
      </c>
      <c r="E2006" s="44" t="str">
        <f>IF(MONTH(A2006)=MONTH(A2007),"-",VLOOKUP(A2006,'F03 inputs'!$AQ$8:$AV$3003,6))</f>
        <v>-</v>
      </c>
      <c r="F2006" s="32">
        <f>VLOOKUP(B2006,'F03 inputs'!$AW$9:$AZ$3003,3)</f>
        <v>-4.3803904810133231E-5</v>
      </c>
      <c r="G2006" s="32">
        <f>VLOOKUP(B2006,'F03 inputs'!$AW$9:$AZ$3003,4)</f>
        <v>-3.1848556658174739E-5</v>
      </c>
      <c r="I2006" s="32">
        <f t="shared" si="186"/>
        <v>2.6907641687559259E-2</v>
      </c>
      <c r="J2006" s="32">
        <f t="shared" si="187"/>
        <v>6.5957641687559257E-2</v>
      </c>
      <c r="K2006" s="88">
        <f t="shared" si="188"/>
        <v>6.7045244311805252E-2</v>
      </c>
      <c r="M2006" s="32">
        <f t="shared" si="189"/>
        <v>2.8022914451191958E-2</v>
      </c>
      <c r="N2006" s="32">
        <f t="shared" si="190"/>
        <v>6.7072914451191956E-2</v>
      </c>
      <c r="O2006" s="43">
        <f t="shared" si="191"/>
        <v>6.819760841443645E-2</v>
      </c>
      <c r="Q2006" s="78"/>
      <c r="R2006" s="75"/>
    </row>
    <row r="2007" spans="1:18" ht="12.6" customHeight="1">
      <c r="A2007" s="31">
        <v>41296</v>
      </c>
      <c r="B2007" s="64" t="s">
        <v>125</v>
      </c>
      <c r="C2007" s="90">
        <v>3.9E-2</v>
      </c>
      <c r="D2007" s="44" t="str">
        <f>IF(MONTH(A2007)=MONTH(A2008),"-",VLOOKUP(A2007,'F03 inputs'!$AQ$8:$AV$3003,5))</f>
        <v>-</v>
      </c>
      <c r="E2007" s="44" t="str">
        <f>IF(MONTH(A2007)=MONTH(A2008),"-",VLOOKUP(A2007,'F03 inputs'!$AQ$8:$AV$3003,6))</f>
        <v>-</v>
      </c>
      <c r="F2007" s="32">
        <f>VLOOKUP(B2007,'F03 inputs'!$AW$9:$AZ$3003,3)</f>
        <v>-4.3803904810133231E-5</v>
      </c>
      <c r="G2007" s="32">
        <f>VLOOKUP(B2007,'F03 inputs'!$AW$9:$AZ$3003,4)</f>
        <v>-3.1848556658174739E-5</v>
      </c>
      <c r="I2007" s="32">
        <f t="shared" si="186"/>
        <v>2.6863837782749127E-2</v>
      </c>
      <c r="J2007" s="32">
        <f t="shared" si="187"/>
        <v>6.5863837782749124E-2</v>
      </c>
      <c r="K2007" s="88">
        <f t="shared" si="188"/>
        <v>6.6948349064617219E-2</v>
      </c>
      <c r="M2007" s="32">
        <f t="shared" si="189"/>
        <v>2.7991065894533783E-2</v>
      </c>
      <c r="N2007" s="32">
        <f t="shared" si="190"/>
        <v>6.6991065894533783E-2</v>
      </c>
      <c r="O2007" s="43">
        <f t="shared" si="191"/>
        <v>6.8113016621955014E-2</v>
      </c>
      <c r="Q2007" s="78"/>
      <c r="R2007" s="75"/>
    </row>
    <row r="2008" spans="1:18" ht="12.6" customHeight="1">
      <c r="A2008" s="31">
        <v>41297</v>
      </c>
      <c r="B2008" s="64" t="s">
        <v>125</v>
      </c>
      <c r="C2008" s="90">
        <v>3.8249999999999999E-2</v>
      </c>
      <c r="D2008" s="44" t="str">
        <f>IF(MONTH(A2008)=MONTH(A2009),"-",VLOOKUP(A2008,'F03 inputs'!$AQ$8:$AV$3003,5))</f>
        <v>-</v>
      </c>
      <c r="E2008" s="44" t="str">
        <f>IF(MONTH(A2008)=MONTH(A2009),"-",VLOOKUP(A2008,'F03 inputs'!$AQ$8:$AV$3003,6))</f>
        <v>-</v>
      </c>
      <c r="F2008" s="32">
        <f>VLOOKUP(B2008,'F03 inputs'!$AW$9:$AZ$3003,3)</f>
        <v>-4.3803904810133231E-5</v>
      </c>
      <c r="G2008" s="32">
        <f>VLOOKUP(B2008,'F03 inputs'!$AW$9:$AZ$3003,4)</f>
        <v>-3.1848556658174739E-5</v>
      </c>
      <c r="I2008" s="32">
        <f t="shared" si="186"/>
        <v>2.6820033877938996E-2</v>
      </c>
      <c r="J2008" s="32">
        <f t="shared" si="187"/>
        <v>6.5070033877938999E-2</v>
      </c>
      <c r="K2008" s="88">
        <f t="shared" si="188"/>
        <v>6.6128561205158087E-2</v>
      </c>
      <c r="M2008" s="32">
        <f t="shared" si="189"/>
        <v>2.7959217337875607E-2</v>
      </c>
      <c r="N2008" s="32">
        <f t="shared" si="190"/>
        <v>6.6209217337875603E-2</v>
      </c>
      <c r="O2008" s="43">
        <f t="shared" si="191"/>
        <v>6.7305132452998961E-2</v>
      </c>
      <c r="Q2008" s="78"/>
      <c r="R2008" s="75"/>
    </row>
    <row r="2009" spans="1:18" ht="12.6" customHeight="1">
      <c r="A2009" s="31">
        <v>41298</v>
      </c>
      <c r="B2009" s="64" t="s">
        <v>125</v>
      </c>
      <c r="C2009" s="90">
        <v>3.8149999999999996E-2</v>
      </c>
      <c r="D2009" s="44" t="str">
        <f>IF(MONTH(A2009)=MONTH(A2010),"-",VLOOKUP(A2009,'F03 inputs'!$AQ$8:$AV$3003,5))</f>
        <v>-</v>
      </c>
      <c r="E2009" s="44" t="str">
        <f>IF(MONTH(A2009)=MONTH(A2010),"-",VLOOKUP(A2009,'F03 inputs'!$AQ$8:$AV$3003,6))</f>
        <v>-</v>
      </c>
      <c r="F2009" s="32">
        <f>VLOOKUP(B2009,'F03 inputs'!$AW$9:$AZ$3003,3)</f>
        <v>-4.3803904810133231E-5</v>
      </c>
      <c r="G2009" s="32">
        <f>VLOOKUP(B2009,'F03 inputs'!$AW$9:$AZ$3003,4)</f>
        <v>-3.1848556658174739E-5</v>
      </c>
      <c r="I2009" s="32">
        <f t="shared" si="186"/>
        <v>2.6776229973128864E-2</v>
      </c>
      <c r="J2009" s="32">
        <f t="shared" si="187"/>
        <v>6.4926229973128857E-2</v>
      </c>
      <c r="K2009" s="88">
        <f t="shared" si="188"/>
        <v>6.5980083807759771E-2</v>
      </c>
      <c r="M2009" s="32">
        <f t="shared" si="189"/>
        <v>2.7927368781217432E-2</v>
      </c>
      <c r="N2009" s="32">
        <f t="shared" si="190"/>
        <v>6.6077368781217422E-2</v>
      </c>
      <c r="O2009" s="43">
        <f t="shared" si="191"/>
        <v>6.7168923447479711E-2</v>
      </c>
      <c r="Q2009" s="78"/>
      <c r="R2009" s="75"/>
    </row>
    <row r="2010" spans="1:18" ht="12.6" customHeight="1">
      <c r="A2010" s="31">
        <v>41299</v>
      </c>
      <c r="B2010" s="64" t="s">
        <v>125</v>
      </c>
      <c r="C2010" s="90">
        <v>3.8449999999999998E-2</v>
      </c>
      <c r="D2010" s="44" t="str">
        <f>IF(MONTH(A2010)=MONTH(A2011),"-",VLOOKUP(A2010,'F03 inputs'!$AQ$8:$AV$3003,5))</f>
        <v>-</v>
      </c>
      <c r="E2010" s="44" t="str">
        <f>IF(MONTH(A2010)=MONTH(A2011),"-",VLOOKUP(A2010,'F03 inputs'!$AQ$8:$AV$3003,6))</f>
        <v>-</v>
      </c>
      <c r="F2010" s="32">
        <f>VLOOKUP(B2010,'F03 inputs'!$AW$9:$AZ$3003,3)</f>
        <v>-4.3803904810133231E-5</v>
      </c>
      <c r="G2010" s="32">
        <f>VLOOKUP(B2010,'F03 inputs'!$AW$9:$AZ$3003,4)</f>
        <v>-3.1848556658174739E-5</v>
      </c>
      <c r="I2010" s="32">
        <f t="shared" si="186"/>
        <v>2.6732426068318733E-2</v>
      </c>
      <c r="J2010" s="32">
        <f t="shared" si="187"/>
        <v>6.5182426068318727E-2</v>
      </c>
      <c r="K2010" s="88">
        <f t="shared" si="188"/>
        <v>6.6244613235356908E-2</v>
      </c>
      <c r="M2010" s="32">
        <f t="shared" si="189"/>
        <v>2.7895520224559257E-2</v>
      </c>
      <c r="N2010" s="32">
        <f t="shared" si="190"/>
        <v>6.6345520224559251E-2</v>
      </c>
      <c r="O2010" s="43">
        <f t="shared" si="191"/>
        <v>6.7445952238025964E-2</v>
      </c>
      <c r="Q2010" s="78"/>
      <c r="R2010" s="75"/>
    </row>
    <row r="2011" spans="1:18" ht="12.6" customHeight="1">
      <c r="A2011" s="31">
        <v>41303</v>
      </c>
      <c r="B2011" s="64" t="s">
        <v>125</v>
      </c>
      <c r="C2011" s="90">
        <v>4.0350000000000004E-2</v>
      </c>
      <c r="D2011" s="44" t="str">
        <f>IF(MONTH(A2011)=MONTH(A2012),"-",VLOOKUP(A2011,'F03 inputs'!$AQ$8:$AV$3003,5))</f>
        <v>-</v>
      </c>
      <c r="E2011" s="44" t="str">
        <f>IF(MONTH(A2011)=MONTH(A2012),"-",VLOOKUP(A2011,'F03 inputs'!$AQ$8:$AV$3003,6))</f>
        <v>-</v>
      </c>
      <c r="F2011" s="32">
        <f>VLOOKUP(B2011,'F03 inputs'!$AW$9:$AZ$3003,3)</f>
        <v>-4.3803904810133231E-5</v>
      </c>
      <c r="G2011" s="32">
        <f>VLOOKUP(B2011,'F03 inputs'!$AW$9:$AZ$3003,4)</f>
        <v>-3.1848556658174739E-5</v>
      </c>
      <c r="I2011" s="32">
        <f t="shared" si="186"/>
        <v>2.6688622163508601E-2</v>
      </c>
      <c r="J2011" s="32">
        <f t="shared" si="187"/>
        <v>6.7038622163508602E-2</v>
      </c>
      <c r="K2011" s="88">
        <f t="shared" si="188"/>
        <v>6.8162166378903821E-2</v>
      </c>
      <c r="M2011" s="32">
        <f t="shared" si="189"/>
        <v>2.7863671667901081E-2</v>
      </c>
      <c r="N2011" s="32">
        <f t="shared" si="190"/>
        <v>6.8213671667901085E-2</v>
      </c>
      <c r="O2011" s="43">
        <f t="shared" si="191"/>
        <v>6.9376947918504905E-2</v>
      </c>
      <c r="Q2011" s="78"/>
      <c r="R2011" s="75"/>
    </row>
    <row r="2012" spans="1:18" ht="12.6" customHeight="1">
      <c r="A2012" s="31">
        <v>41304</v>
      </c>
      <c r="B2012" s="64" t="s">
        <v>125</v>
      </c>
      <c r="C2012" s="90">
        <v>4.0250000000000001E-2</v>
      </c>
      <c r="D2012" s="44" t="str">
        <f>IF(MONTH(A2012)=MONTH(A2013),"-",VLOOKUP(A2012,'F03 inputs'!$AQ$8:$AV$3003,5))</f>
        <v>-</v>
      </c>
      <c r="E2012" s="44" t="str">
        <f>IF(MONTH(A2012)=MONTH(A2013),"-",VLOOKUP(A2012,'F03 inputs'!$AQ$8:$AV$3003,6))</f>
        <v>-</v>
      </c>
      <c r="F2012" s="32">
        <f>VLOOKUP(B2012,'F03 inputs'!$AW$9:$AZ$3003,3)</f>
        <v>-4.3803904810133231E-5</v>
      </c>
      <c r="G2012" s="32">
        <f>VLOOKUP(B2012,'F03 inputs'!$AW$9:$AZ$3003,4)</f>
        <v>-3.1848556658174739E-5</v>
      </c>
      <c r="I2012" s="32">
        <f t="shared" si="186"/>
        <v>2.664481825869847E-2</v>
      </c>
      <c r="J2012" s="32">
        <f t="shared" si="187"/>
        <v>6.6894818258698474E-2</v>
      </c>
      <c r="K2012" s="88">
        <f t="shared" si="188"/>
        <v>6.8013547436164723E-2</v>
      </c>
      <c r="M2012" s="32">
        <f t="shared" si="189"/>
        <v>2.7831823111242906E-2</v>
      </c>
      <c r="N2012" s="32">
        <f t="shared" si="190"/>
        <v>6.8081823111242903E-2</v>
      </c>
      <c r="O2012" s="43">
        <f t="shared" si="191"/>
        <v>6.9240606770780699E-2</v>
      </c>
      <c r="Q2012" s="78"/>
      <c r="R2012" s="75"/>
    </row>
    <row r="2013" spans="1:18" ht="12.6" customHeight="1">
      <c r="A2013" s="31">
        <v>41305</v>
      </c>
      <c r="B2013" s="64" t="s">
        <v>125</v>
      </c>
      <c r="C2013" s="90">
        <v>3.9599999999999996E-2</v>
      </c>
      <c r="D2013" s="44">
        <f>IF(MONTH(A2013)=MONTH(A2014),"-",VLOOKUP(A2013,'F03 inputs'!$AQ$8:$AV$3003,5))</f>
        <v>2.6601014353888303E-2</v>
      </c>
      <c r="E2013" s="44">
        <f>IF(MONTH(A2013)=MONTH(A2014),"-",VLOOKUP(A2013,'F03 inputs'!$AQ$8:$AV$3003,6))</f>
        <v>2.7799974554584744E-2</v>
      </c>
      <c r="F2013" s="32">
        <f>VLOOKUP(B2013,'F03 inputs'!$AW$9:$AZ$3003,3)</f>
        <v>-4.3803904810133231E-5</v>
      </c>
      <c r="G2013" s="32">
        <f>VLOOKUP(B2013,'F03 inputs'!$AW$9:$AZ$3003,4)</f>
        <v>-3.1848556658174739E-5</v>
      </c>
      <c r="I2013" s="32">
        <f t="shared" si="186"/>
        <v>2.6601014353888303E-2</v>
      </c>
      <c r="J2013" s="32">
        <f t="shared" si="187"/>
        <v>6.6201014353888296E-2</v>
      </c>
      <c r="K2013" s="88">
        <f t="shared" si="188"/>
        <v>6.7296657929259096E-2</v>
      </c>
      <c r="M2013" s="32">
        <f t="shared" si="189"/>
        <v>2.7799974554584744E-2</v>
      </c>
      <c r="N2013" s="32">
        <f t="shared" si="190"/>
        <v>6.7399974554584741E-2</v>
      </c>
      <c r="O2013" s="43">
        <f t="shared" si="191"/>
        <v>6.8535663697074201E-2</v>
      </c>
      <c r="Q2013" s="78"/>
      <c r="R2013" s="75"/>
    </row>
    <row r="2014" spans="1:18" ht="12.6" customHeight="1">
      <c r="A2014" s="31">
        <v>41306</v>
      </c>
      <c r="B2014" s="64" t="s">
        <v>126</v>
      </c>
      <c r="C2014" s="90">
        <v>4.045E-2</v>
      </c>
      <c r="D2014" s="44" t="str">
        <f>IF(MONTH(A2014)=MONTH(A2015),"-",VLOOKUP(A2014,'F03 inputs'!$AQ$8:$AV$3003,5))</f>
        <v>-</v>
      </c>
      <c r="E2014" s="44" t="str">
        <f>IF(MONTH(A2014)=MONTH(A2015),"-",VLOOKUP(A2014,'F03 inputs'!$AQ$8:$AV$3003,6))</f>
        <v>-</v>
      </c>
      <c r="F2014" s="32">
        <f>VLOOKUP(B2014,'F03 inputs'!$AW$9:$AZ$3003,3)</f>
        <v>3.8558592764297014E-6</v>
      </c>
      <c r="G2014" s="32">
        <f>VLOOKUP(B2014,'F03 inputs'!$AW$9:$AZ$3003,4)</f>
        <v>6.517041667447945E-6</v>
      </c>
      <c r="I2014" s="32">
        <f t="shared" si="186"/>
        <v>2.6604870213164732E-2</v>
      </c>
      <c r="J2014" s="32">
        <f t="shared" si="187"/>
        <v>6.7054870213164725E-2</v>
      </c>
      <c r="K2014" s="88">
        <f t="shared" si="188"/>
        <v>6.8178959117990878E-2</v>
      </c>
      <c r="M2014" s="32">
        <f t="shared" si="189"/>
        <v>2.7806491596252193E-2</v>
      </c>
      <c r="N2014" s="32">
        <f t="shared" si="190"/>
        <v>6.8256491596252189E-2</v>
      </c>
      <c r="O2014" s="43">
        <f t="shared" si="191"/>
        <v>6.9421228757509335E-2</v>
      </c>
      <c r="Q2014" s="78"/>
      <c r="R2014" s="75"/>
    </row>
    <row r="2015" spans="1:18" ht="12.6" customHeight="1">
      <c r="A2015" s="31">
        <v>41309</v>
      </c>
      <c r="B2015" s="64" t="s">
        <v>126</v>
      </c>
      <c r="C2015" s="90">
        <v>4.1149999999999999E-2</v>
      </c>
      <c r="D2015" s="44" t="str">
        <f>IF(MONTH(A2015)=MONTH(A2016),"-",VLOOKUP(A2015,'F03 inputs'!$AQ$8:$AV$3003,5))</f>
        <v>-</v>
      </c>
      <c r="E2015" s="44" t="str">
        <f>IF(MONTH(A2015)=MONTH(A2016),"-",VLOOKUP(A2015,'F03 inputs'!$AQ$8:$AV$3003,6))</f>
        <v>-</v>
      </c>
      <c r="F2015" s="32">
        <f>VLOOKUP(B2015,'F03 inputs'!$AW$9:$AZ$3003,3)</f>
        <v>3.8558592764297014E-6</v>
      </c>
      <c r="G2015" s="32">
        <f>VLOOKUP(B2015,'F03 inputs'!$AW$9:$AZ$3003,4)</f>
        <v>6.517041667447945E-6</v>
      </c>
      <c r="I2015" s="32">
        <f t="shared" si="186"/>
        <v>2.660872607244116E-2</v>
      </c>
      <c r="J2015" s="32">
        <f t="shared" si="187"/>
        <v>6.7758726072441156E-2</v>
      </c>
      <c r="K2015" s="88">
        <f t="shared" si="188"/>
        <v>6.8906537312181326E-2</v>
      </c>
      <c r="M2015" s="32">
        <f t="shared" si="189"/>
        <v>2.7813008637919641E-2</v>
      </c>
      <c r="N2015" s="32">
        <f t="shared" si="190"/>
        <v>6.896300863791964E-2</v>
      </c>
      <c r="O2015" s="43">
        <f t="shared" si="191"/>
        <v>7.0151982778018374E-2</v>
      </c>
      <c r="Q2015" s="78"/>
      <c r="R2015" s="75"/>
    </row>
    <row r="2016" spans="1:18" ht="12.6" customHeight="1">
      <c r="A2016" s="31">
        <v>41310</v>
      </c>
      <c r="B2016" s="64" t="s">
        <v>126</v>
      </c>
      <c r="C2016" s="90">
        <v>4.045E-2</v>
      </c>
      <c r="D2016" s="44" t="str">
        <f>IF(MONTH(A2016)=MONTH(A2017),"-",VLOOKUP(A2016,'F03 inputs'!$AQ$8:$AV$3003,5))</f>
        <v>-</v>
      </c>
      <c r="E2016" s="44" t="str">
        <f>IF(MONTH(A2016)=MONTH(A2017),"-",VLOOKUP(A2016,'F03 inputs'!$AQ$8:$AV$3003,6))</f>
        <v>-</v>
      </c>
      <c r="F2016" s="32">
        <f>VLOOKUP(B2016,'F03 inputs'!$AW$9:$AZ$3003,3)</f>
        <v>3.8558592764297014E-6</v>
      </c>
      <c r="G2016" s="32">
        <f>VLOOKUP(B2016,'F03 inputs'!$AW$9:$AZ$3003,4)</f>
        <v>6.517041667447945E-6</v>
      </c>
      <c r="I2016" s="32">
        <f t="shared" si="186"/>
        <v>2.6612581931717588E-2</v>
      </c>
      <c r="J2016" s="32">
        <f t="shared" si="187"/>
        <v>6.7062581931717588E-2</v>
      </c>
      <c r="K2016" s="88">
        <f t="shared" si="188"/>
        <v>6.8186929405554597E-2</v>
      </c>
      <c r="M2016" s="32">
        <f t="shared" si="189"/>
        <v>2.7819525679587089E-2</v>
      </c>
      <c r="N2016" s="32">
        <f t="shared" si="190"/>
        <v>6.8269525679587093E-2</v>
      </c>
      <c r="O2016" s="43">
        <f t="shared" si="191"/>
        <v>6.9434707713715849E-2</v>
      </c>
      <c r="Q2016" s="78"/>
      <c r="R2016" s="75"/>
    </row>
    <row r="2017" spans="1:18" ht="12.6" customHeight="1">
      <c r="A2017" s="31">
        <v>41311</v>
      </c>
      <c r="B2017" s="64" t="s">
        <v>126</v>
      </c>
      <c r="C2017" s="90">
        <v>4.1050000000000003E-2</v>
      </c>
      <c r="D2017" s="44" t="str">
        <f>IF(MONTH(A2017)=MONTH(A2018),"-",VLOOKUP(A2017,'F03 inputs'!$AQ$8:$AV$3003,5))</f>
        <v>-</v>
      </c>
      <c r="E2017" s="44" t="str">
        <f>IF(MONTH(A2017)=MONTH(A2018),"-",VLOOKUP(A2017,'F03 inputs'!$AQ$8:$AV$3003,6))</f>
        <v>-</v>
      </c>
      <c r="F2017" s="32">
        <f>VLOOKUP(B2017,'F03 inputs'!$AW$9:$AZ$3003,3)</f>
        <v>3.8558592764297014E-6</v>
      </c>
      <c r="G2017" s="32">
        <f>VLOOKUP(B2017,'F03 inputs'!$AW$9:$AZ$3003,4)</f>
        <v>6.517041667447945E-6</v>
      </c>
      <c r="I2017" s="32">
        <f t="shared" si="186"/>
        <v>2.6616437790994017E-2</v>
      </c>
      <c r="J2017" s="32">
        <f t="shared" si="187"/>
        <v>6.7666437790994016E-2</v>
      </c>
      <c r="K2017" s="88">
        <f t="shared" si="188"/>
        <v>6.8811124491824804E-2</v>
      </c>
      <c r="M2017" s="32">
        <f t="shared" si="189"/>
        <v>2.7826042721254537E-2</v>
      </c>
      <c r="N2017" s="32">
        <f t="shared" si="190"/>
        <v>6.8876042721254541E-2</v>
      </c>
      <c r="O2017" s="43">
        <f t="shared" si="191"/>
        <v>7.0062020036489425E-2</v>
      </c>
      <c r="Q2017" s="78"/>
      <c r="R2017" s="75"/>
    </row>
    <row r="2018" spans="1:18" ht="12.6" customHeight="1">
      <c r="A2018" s="31">
        <v>41312</v>
      </c>
      <c r="B2018" s="64" t="s">
        <v>126</v>
      </c>
      <c r="C2018" s="90">
        <v>4.045E-2</v>
      </c>
      <c r="D2018" s="44" t="str">
        <f>IF(MONTH(A2018)=MONTH(A2019),"-",VLOOKUP(A2018,'F03 inputs'!$AQ$8:$AV$3003,5))</f>
        <v>-</v>
      </c>
      <c r="E2018" s="44" t="str">
        <f>IF(MONTH(A2018)=MONTH(A2019),"-",VLOOKUP(A2018,'F03 inputs'!$AQ$8:$AV$3003,6))</f>
        <v>-</v>
      </c>
      <c r="F2018" s="32">
        <f>VLOOKUP(B2018,'F03 inputs'!$AW$9:$AZ$3003,3)</f>
        <v>3.8558592764297014E-6</v>
      </c>
      <c r="G2018" s="32">
        <f>VLOOKUP(B2018,'F03 inputs'!$AW$9:$AZ$3003,4)</f>
        <v>6.517041667447945E-6</v>
      </c>
      <c r="I2018" s="32">
        <f t="shared" si="186"/>
        <v>2.6620293650270445E-2</v>
      </c>
      <c r="J2018" s="32">
        <f t="shared" si="187"/>
        <v>6.7070293650270452E-2</v>
      </c>
      <c r="K2018" s="88">
        <f t="shared" si="188"/>
        <v>6.8194899722853863E-2</v>
      </c>
      <c r="M2018" s="32">
        <f t="shared" si="189"/>
        <v>2.7832559762921986E-2</v>
      </c>
      <c r="N2018" s="32">
        <f t="shared" si="190"/>
        <v>6.8282559762921982E-2</v>
      </c>
      <c r="O2018" s="43">
        <f t="shared" si="191"/>
        <v>6.9448186754866414E-2</v>
      </c>
      <c r="Q2018" s="78"/>
      <c r="R2018" s="75"/>
    </row>
    <row r="2019" spans="1:18" ht="12.6" customHeight="1">
      <c r="A2019" s="31">
        <v>41313</v>
      </c>
      <c r="B2019" s="64" t="s">
        <v>126</v>
      </c>
      <c r="C2019" s="90">
        <v>4.0199999999999993E-2</v>
      </c>
      <c r="D2019" s="44" t="str">
        <f>IF(MONTH(A2019)=MONTH(A2020),"-",VLOOKUP(A2019,'F03 inputs'!$AQ$8:$AV$3003,5))</f>
        <v>-</v>
      </c>
      <c r="E2019" s="44" t="str">
        <f>IF(MONTH(A2019)=MONTH(A2020),"-",VLOOKUP(A2019,'F03 inputs'!$AQ$8:$AV$3003,6))</f>
        <v>-</v>
      </c>
      <c r="F2019" s="32">
        <f>VLOOKUP(B2019,'F03 inputs'!$AW$9:$AZ$3003,3)</f>
        <v>3.8558592764297014E-6</v>
      </c>
      <c r="G2019" s="32">
        <f>VLOOKUP(B2019,'F03 inputs'!$AW$9:$AZ$3003,4)</f>
        <v>6.517041667447945E-6</v>
      </c>
      <c r="I2019" s="32">
        <f t="shared" si="186"/>
        <v>2.6624149509546873E-2</v>
      </c>
      <c r="J2019" s="32">
        <f t="shared" si="187"/>
        <v>6.6824149509546862E-2</v>
      </c>
      <c r="K2019" s="88">
        <f t="shared" si="188"/>
        <v>6.7940516248965466E-2</v>
      </c>
      <c r="M2019" s="32">
        <f t="shared" si="189"/>
        <v>2.7839076804589434E-2</v>
      </c>
      <c r="N2019" s="32">
        <f t="shared" si="190"/>
        <v>6.8039076804589427E-2</v>
      </c>
      <c r="O2019" s="43">
        <f t="shared" si="191"/>
        <v>6.9196405797694815E-2</v>
      </c>
      <c r="Q2019" s="78"/>
      <c r="R2019" s="75"/>
    </row>
    <row r="2020" spans="1:18" ht="12.6" customHeight="1">
      <c r="A2020" s="31">
        <v>41316</v>
      </c>
      <c r="B2020" s="64" t="s">
        <v>126</v>
      </c>
      <c r="C2020" s="90">
        <v>3.9699999999999999E-2</v>
      </c>
      <c r="D2020" s="44" t="str">
        <f>IF(MONTH(A2020)=MONTH(A2021),"-",VLOOKUP(A2020,'F03 inputs'!$AQ$8:$AV$3003,5))</f>
        <v>-</v>
      </c>
      <c r="E2020" s="44" t="str">
        <f>IF(MONTH(A2020)=MONTH(A2021),"-",VLOOKUP(A2020,'F03 inputs'!$AQ$8:$AV$3003,6))</f>
        <v>-</v>
      </c>
      <c r="F2020" s="32">
        <f>VLOOKUP(B2020,'F03 inputs'!$AW$9:$AZ$3003,3)</f>
        <v>3.8558592764297014E-6</v>
      </c>
      <c r="G2020" s="32">
        <f>VLOOKUP(B2020,'F03 inputs'!$AW$9:$AZ$3003,4)</f>
        <v>6.517041667447945E-6</v>
      </c>
      <c r="I2020" s="32">
        <f t="shared" si="186"/>
        <v>2.6628005368823301E-2</v>
      </c>
      <c r="J2020" s="32">
        <f t="shared" si="187"/>
        <v>6.6328005368823301E-2</v>
      </c>
      <c r="K2020" s="88">
        <f t="shared" si="188"/>
        <v>6.7427856442874745E-2</v>
      </c>
      <c r="M2020" s="32">
        <f t="shared" si="189"/>
        <v>2.7845593846256882E-2</v>
      </c>
      <c r="N2020" s="32">
        <f t="shared" si="190"/>
        <v>6.7545593846256885E-2</v>
      </c>
      <c r="O2020" s="43">
        <f t="shared" si="191"/>
        <v>6.8686195658267835E-2</v>
      </c>
      <c r="Q2020" s="78"/>
      <c r="R2020" s="75"/>
    </row>
    <row r="2021" spans="1:18" ht="12.6" customHeight="1">
      <c r="A2021" s="31">
        <v>41317</v>
      </c>
      <c r="B2021" s="64" t="s">
        <v>126</v>
      </c>
      <c r="C2021" s="90">
        <v>3.9750000000000001E-2</v>
      </c>
      <c r="D2021" s="44" t="str">
        <f>IF(MONTH(A2021)=MONTH(A2022),"-",VLOOKUP(A2021,'F03 inputs'!$AQ$8:$AV$3003,5))</f>
        <v>-</v>
      </c>
      <c r="E2021" s="44" t="str">
        <f>IF(MONTH(A2021)=MONTH(A2022),"-",VLOOKUP(A2021,'F03 inputs'!$AQ$8:$AV$3003,6))</f>
        <v>-</v>
      </c>
      <c r="F2021" s="32">
        <f>VLOOKUP(B2021,'F03 inputs'!$AW$9:$AZ$3003,3)</f>
        <v>3.8558592764297014E-6</v>
      </c>
      <c r="G2021" s="32">
        <f>VLOOKUP(B2021,'F03 inputs'!$AW$9:$AZ$3003,4)</f>
        <v>6.517041667447945E-6</v>
      </c>
      <c r="I2021" s="32">
        <f t="shared" si="186"/>
        <v>2.663186122809973E-2</v>
      </c>
      <c r="J2021" s="32">
        <f t="shared" si="187"/>
        <v>6.6381861228099734E-2</v>
      </c>
      <c r="K2021" s="88">
        <f t="shared" si="188"/>
        <v>6.7483499103126343E-2</v>
      </c>
      <c r="M2021" s="32">
        <f t="shared" si="189"/>
        <v>2.7852110887924331E-2</v>
      </c>
      <c r="N2021" s="32">
        <f t="shared" si="190"/>
        <v>6.7602110887924338E-2</v>
      </c>
      <c r="O2021" s="43">
        <f t="shared" si="191"/>
        <v>6.8744622237050468E-2</v>
      </c>
      <c r="Q2021" s="78"/>
      <c r="R2021" s="75"/>
    </row>
    <row r="2022" spans="1:18" ht="12.6" customHeight="1">
      <c r="A2022" s="31">
        <v>41318</v>
      </c>
      <c r="B2022" s="64" t="s">
        <v>126</v>
      </c>
      <c r="C2022" s="90">
        <v>4.0250000000000001E-2</v>
      </c>
      <c r="D2022" s="44" t="str">
        <f>IF(MONTH(A2022)=MONTH(A2023),"-",VLOOKUP(A2022,'F03 inputs'!$AQ$8:$AV$3003,5))</f>
        <v>-</v>
      </c>
      <c r="E2022" s="44" t="str">
        <f>IF(MONTH(A2022)=MONTH(A2023),"-",VLOOKUP(A2022,'F03 inputs'!$AQ$8:$AV$3003,6))</f>
        <v>-</v>
      </c>
      <c r="F2022" s="32">
        <f>VLOOKUP(B2022,'F03 inputs'!$AW$9:$AZ$3003,3)</f>
        <v>3.8558592764297014E-6</v>
      </c>
      <c r="G2022" s="32">
        <f>VLOOKUP(B2022,'F03 inputs'!$AW$9:$AZ$3003,4)</f>
        <v>6.517041667447945E-6</v>
      </c>
      <c r="I2022" s="32">
        <f t="shared" si="186"/>
        <v>2.6635717087376158E-2</v>
      </c>
      <c r="J2022" s="32">
        <f t="shared" si="187"/>
        <v>6.6885717087376159E-2</v>
      </c>
      <c r="K2022" s="88">
        <f t="shared" si="188"/>
        <v>6.8004141874949298E-2</v>
      </c>
      <c r="M2022" s="32">
        <f t="shared" si="189"/>
        <v>2.7858627929591779E-2</v>
      </c>
      <c r="N2022" s="32">
        <f t="shared" si="190"/>
        <v>6.8108627929591783E-2</v>
      </c>
      <c r="O2022" s="43">
        <f t="shared" si="191"/>
        <v>6.9268324229204925E-2</v>
      </c>
      <c r="Q2022" s="78"/>
      <c r="R2022" s="75"/>
    </row>
    <row r="2023" spans="1:18" ht="12.6" customHeight="1">
      <c r="A2023" s="31">
        <v>41319</v>
      </c>
      <c r="B2023" s="64" t="s">
        <v>126</v>
      </c>
      <c r="C2023" s="90">
        <v>4.0899999999999999E-2</v>
      </c>
      <c r="D2023" s="44" t="str">
        <f>IF(MONTH(A2023)=MONTH(A2024),"-",VLOOKUP(A2023,'F03 inputs'!$AQ$8:$AV$3003,5))</f>
        <v>-</v>
      </c>
      <c r="E2023" s="44" t="str">
        <f>IF(MONTH(A2023)=MONTH(A2024),"-",VLOOKUP(A2023,'F03 inputs'!$AQ$8:$AV$3003,6))</f>
        <v>-</v>
      </c>
      <c r="F2023" s="32">
        <f>VLOOKUP(B2023,'F03 inputs'!$AW$9:$AZ$3003,3)</f>
        <v>3.8558592764297014E-6</v>
      </c>
      <c r="G2023" s="32">
        <f>VLOOKUP(B2023,'F03 inputs'!$AW$9:$AZ$3003,4)</f>
        <v>6.517041667447945E-6</v>
      </c>
      <c r="I2023" s="32">
        <f t="shared" si="186"/>
        <v>2.6639572946652586E-2</v>
      </c>
      <c r="J2023" s="32">
        <f t="shared" si="187"/>
        <v>6.7539572946652582E-2</v>
      </c>
      <c r="K2023" s="88">
        <f t="shared" si="188"/>
        <v>6.8679971425106956E-2</v>
      </c>
      <c r="M2023" s="32">
        <f t="shared" si="189"/>
        <v>2.7865144971259227E-2</v>
      </c>
      <c r="N2023" s="32">
        <f t="shared" si="190"/>
        <v>6.8765144971259226E-2</v>
      </c>
      <c r="O2023" s="43">
        <f t="shared" si="191"/>
        <v>6.9947306261989084E-2</v>
      </c>
      <c r="Q2023" s="78"/>
      <c r="R2023" s="75"/>
    </row>
    <row r="2024" spans="1:18" ht="12.6" customHeight="1">
      <c r="A2024" s="31">
        <v>41320</v>
      </c>
      <c r="B2024" s="64" t="s">
        <v>126</v>
      </c>
      <c r="C2024" s="90">
        <v>4.0250000000000001E-2</v>
      </c>
      <c r="D2024" s="44" t="str">
        <f>IF(MONTH(A2024)=MONTH(A2025),"-",VLOOKUP(A2024,'F03 inputs'!$AQ$8:$AV$3003,5))</f>
        <v>-</v>
      </c>
      <c r="E2024" s="44" t="str">
        <f>IF(MONTH(A2024)=MONTH(A2025),"-",VLOOKUP(A2024,'F03 inputs'!$AQ$8:$AV$3003,6))</f>
        <v>-</v>
      </c>
      <c r="F2024" s="32">
        <f>VLOOKUP(B2024,'F03 inputs'!$AW$9:$AZ$3003,3)</f>
        <v>3.8558592764297014E-6</v>
      </c>
      <c r="G2024" s="32">
        <f>VLOOKUP(B2024,'F03 inputs'!$AW$9:$AZ$3003,4)</f>
        <v>6.517041667447945E-6</v>
      </c>
      <c r="I2024" s="32">
        <f t="shared" si="186"/>
        <v>2.6643428805929015E-2</v>
      </c>
      <c r="J2024" s="32">
        <f t="shared" si="187"/>
        <v>6.6893428805929023E-2</v>
      </c>
      <c r="K2024" s="88">
        <f t="shared" si="188"/>
        <v>6.8012111510282303E-2</v>
      </c>
      <c r="M2024" s="32">
        <f t="shared" si="189"/>
        <v>2.7871662012926676E-2</v>
      </c>
      <c r="N2024" s="32">
        <f t="shared" si="190"/>
        <v>6.8121662012926673E-2</v>
      </c>
      <c r="O2024" s="43">
        <f t="shared" si="191"/>
        <v>6.92818022217776E-2</v>
      </c>
      <c r="Q2024" s="78"/>
      <c r="R2024" s="75"/>
    </row>
    <row r="2025" spans="1:18" ht="12.6" customHeight="1">
      <c r="A2025" s="31">
        <v>41323</v>
      </c>
      <c r="B2025" s="64" t="s">
        <v>126</v>
      </c>
      <c r="C2025" s="90">
        <v>4.0650000000000006E-2</v>
      </c>
      <c r="D2025" s="44" t="str">
        <f>IF(MONTH(A2025)=MONTH(A2026),"-",VLOOKUP(A2025,'F03 inputs'!$AQ$8:$AV$3003,5))</f>
        <v>-</v>
      </c>
      <c r="E2025" s="44" t="str">
        <f>IF(MONTH(A2025)=MONTH(A2026),"-",VLOOKUP(A2025,'F03 inputs'!$AQ$8:$AV$3003,6))</f>
        <v>-</v>
      </c>
      <c r="F2025" s="32">
        <f>VLOOKUP(B2025,'F03 inputs'!$AW$9:$AZ$3003,3)</f>
        <v>3.8558592764297014E-6</v>
      </c>
      <c r="G2025" s="32">
        <f>VLOOKUP(B2025,'F03 inputs'!$AW$9:$AZ$3003,4)</f>
        <v>6.517041667447945E-6</v>
      </c>
      <c r="I2025" s="32">
        <f t="shared" si="186"/>
        <v>2.6647284665205443E-2</v>
      </c>
      <c r="J2025" s="32">
        <f t="shared" si="187"/>
        <v>6.7297284665205445E-2</v>
      </c>
      <c r="K2025" s="88">
        <f t="shared" si="188"/>
        <v>6.8429515796033069E-2</v>
      </c>
      <c r="M2025" s="32">
        <f t="shared" si="189"/>
        <v>2.7878179054594124E-2</v>
      </c>
      <c r="N2025" s="32">
        <f t="shared" si="190"/>
        <v>6.8528179054594129E-2</v>
      </c>
      <c r="O2025" s="43">
        <f t="shared" si="191"/>
        <v>6.9702206885728479E-2</v>
      </c>
      <c r="Q2025" s="78"/>
      <c r="R2025" s="75"/>
    </row>
    <row r="2026" spans="1:18" ht="12.6" customHeight="1">
      <c r="A2026" s="31">
        <v>41324</v>
      </c>
      <c r="B2026" s="64" t="s">
        <v>126</v>
      </c>
      <c r="C2026" s="90">
        <v>4.0899999999999999E-2</v>
      </c>
      <c r="D2026" s="44" t="str">
        <f>IF(MONTH(A2026)=MONTH(A2027),"-",VLOOKUP(A2026,'F03 inputs'!$AQ$8:$AV$3003,5))</f>
        <v>-</v>
      </c>
      <c r="E2026" s="44" t="str">
        <f>IF(MONTH(A2026)=MONTH(A2027),"-",VLOOKUP(A2026,'F03 inputs'!$AQ$8:$AV$3003,6))</f>
        <v>-</v>
      </c>
      <c r="F2026" s="32">
        <f>VLOOKUP(B2026,'F03 inputs'!$AW$9:$AZ$3003,3)</f>
        <v>3.8558592764297014E-6</v>
      </c>
      <c r="G2026" s="32">
        <f>VLOOKUP(B2026,'F03 inputs'!$AW$9:$AZ$3003,4)</f>
        <v>6.517041667447945E-6</v>
      </c>
      <c r="I2026" s="32">
        <f t="shared" si="186"/>
        <v>2.6651140524481871E-2</v>
      </c>
      <c r="J2026" s="32">
        <f t="shared" si="187"/>
        <v>6.755114052448187E-2</v>
      </c>
      <c r="K2026" s="88">
        <f t="shared" si="188"/>
        <v>6.8691929671021335E-2</v>
      </c>
      <c r="M2026" s="32">
        <f t="shared" si="189"/>
        <v>2.7884696096261572E-2</v>
      </c>
      <c r="N2026" s="32">
        <f t="shared" si="190"/>
        <v>6.8784696096261574E-2</v>
      </c>
      <c r="O2026" s="43">
        <f t="shared" si="191"/>
        <v>6.9967529700525333E-2</v>
      </c>
      <c r="Q2026" s="78"/>
      <c r="R2026" s="75"/>
    </row>
    <row r="2027" spans="1:18" ht="12.6" customHeight="1">
      <c r="A2027" s="31">
        <v>41325</v>
      </c>
      <c r="B2027" s="64" t="s">
        <v>126</v>
      </c>
      <c r="C2027" s="90">
        <v>4.0999999999999995E-2</v>
      </c>
      <c r="D2027" s="44" t="str">
        <f>IF(MONTH(A2027)=MONTH(A2028),"-",VLOOKUP(A2027,'F03 inputs'!$AQ$8:$AV$3003,5))</f>
        <v>-</v>
      </c>
      <c r="E2027" s="44" t="str">
        <f>IF(MONTH(A2027)=MONTH(A2028),"-",VLOOKUP(A2027,'F03 inputs'!$AQ$8:$AV$3003,6))</f>
        <v>-</v>
      </c>
      <c r="F2027" s="32">
        <f>VLOOKUP(B2027,'F03 inputs'!$AW$9:$AZ$3003,3)</f>
        <v>3.8558592764297014E-6</v>
      </c>
      <c r="G2027" s="32">
        <f>VLOOKUP(B2027,'F03 inputs'!$AW$9:$AZ$3003,4)</f>
        <v>6.517041667447945E-6</v>
      </c>
      <c r="I2027" s="32">
        <f t="shared" si="186"/>
        <v>2.66549963837583E-2</v>
      </c>
      <c r="J2027" s="32">
        <f t="shared" si="187"/>
        <v>6.7654996383758298E-2</v>
      </c>
      <c r="K2027" s="88">
        <f t="shared" si="188"/>
        <v>6.8799296017679756E-2</v>
      </c>
      <c r="M2027" s="32">
        <f t="shared" si="189"/>
        <v>2.789121313792902E-2</v>
      </c>
      <c r="N2027" s="32">
        <f t="shared" si="190"/>
        <v>6.8891213137929008E-2</v>
      </c>
      <c r="O2027" s="43">
        <f t="shared" si="191"/>
        <v>7.0077712949832893E-2</v>
      </c>
      <c r="Q2027" s="78"/>
      <c r="R2027" s="75"/>
    </row>
    <row r="2028" spans="1:18" ht="12.6" customHeight="1">
      <c r="A2028" s="31">
        <v>41326</v>
      </c>
      <c r="B2028" s="64" t="s">
        <v>126</v>
      </c>
      <c r="C2028" s="90">
        <v>4.0650000000000006E-2</v>
      </c>
      <c r="D2028" s="44" t="str">
        <f>IF(MONTH(A2028)=MONTH(A2029),"-",VLOOKUP(A2028,'F03 inputs'!$AQ$8:$AV$3003,5))</f>
        <v>-</v>
      </c>
      <c r="E2028" s="44" t="str">
        <f>IF(MONTH(A2028)=MONTH(A2029),"-",VLOOKUP(A2028,'F03 inputs'!$AQ$8:$AV$3003,6))</f>
        <v>-</v>
      </c>
      <c r="F2028" s="32">
        <f>VLOOKUP(B2028,'F03 inputs'!$AW$9:$AZ$3003,3)</f>
        <v>3.8558592764297014E-6</v>
      </c>
      <c r="G2028" s="32">
        <f>VLOOKUP(B2028,'F03 inputs'!$AW$9:$AZ$3003,4)</f>
        <v>6.517041667447945E-6</v>
      </c>
      <c r="I2028" s="32">
        <f t="shared" si="186"/>
        <v>2.6658852243034728E-2</v>
      </c>
      <c r="J2028" s="32">
        <f t="shared" si="187"/>
        <v>6.7308852243034734E-2</v>
      </c>
      <c r="K2028" s="88">
        <f t="shared" si="188"/>
        <v>6.844147264060374E-2</v>
      </c>
      <c r="M2028" s="32">
        <f t="shared" si="189"/>
        <v>2.7897730179596469E-2</v>
      </c>
      <c r="N2028" s="32">
        <f t="shared" si="190"/>
        <v>6.8547730179596478E-2</v>
      </c>
      <c r="O2028" s="43">
        <f t="shared" si="191"/>
        <v>6.972242800779016E-2</v>
      </c>
      <c r="Q2028" s="78"/>
      <c r="R2028" s="75"/>
    </row>
    <row r="2029" spans="1:18" ht="12.6" customHeight="1">
      <c r="A2029" s="31">
        <v>41327</v>
      </c>
      <c r="B2029" s="64" t="s">
        <v>126</v>
      </c>
      <c r="C2029" s="90">
        <v>4.0650000000000006E-2</v>
      </c>
      <c r="D2029" s="44" t="str">
        <f>IF(MONTH(A2029)=MONTH(A2030),"-",VLOOKUP(A2029,'F03 inputs'!$AQ$8:$AV$3003,5))</f>
        <v>-</v>
      </c>
      <c r="E2029" s="44" t="str">
        <f>IF(MONTH(A2029)=MONTH(A2030),"-",VLOOKUP(A2029,'F03 inputs'!$AQ$8:$AV$3003,6))</f>
        <v>-</v>
      </c>
      <c r="F2029" s="32">
        <f>VLOOKUP(B2029,'F03 inputs'!$AW$9:$AZ$3003,3)</f>
        <v>3.8558592764297014E-6</v>
      </c>
      <c r="G2029" s="32">
        <f>VLOOKUP(B2029,'F03 inputs'!$AW$9:$AZ$3003,4)</f>
        <v>6.517041667447945E-6</v>
      </c>
      <c r="I2029" s="32">
        <f t="shared" si="186"/>
        <v>2.6662708102311156E-2</v>
      </c>
      <c r="J2029" s="32">
        <f t="shared" si="187"/>
        <v>6.7312708102311158E-2</v>
      </c>
      <c r="K2029" s="88">
        <f t="shared" si="188"/>
        <v>6.8445458270327997E-2</v>
      </c>
      <c r="M2029" s="32">
        <f t="shared" si="189"/>
        <v>2.7904247221263917E-2</v>
      </c>
      <c r="N2029" s="32">
        <f t="shared" si="190"/>
        <v>6.8554247221263923E-2</v>
      </c>
      <c r="O2029" s="43">
        <f t="shared" si="191"/>
        <v>6.9729168424282673E-2</v>
      </c>
      <c r="Q2029" s="78"/>
      <c r="R2029" s="75"/>
    </row>
    <row r="2030" spans="1:18" ht="12.6" customHeight="1">
      <c r="A2030" s="31">
        <v>41330</v>
      </c>
      <c r="B2030" s="64" t="s">
        <v>126</v>
      </c>
      <c r="C2030" s="90">
        <v>4.045E-2</v>
      </c>
      <c r="D2030" s="44" t="str">
        <f>IF(MONTH(A2030)=MONTH(A2031),"-",VLOOKUP(A2030,'F03 inputs'!$AQ$8:$AV$3003,5))</f>
        <v>-</v>
      </c>
      <c r="E2030" s="44" t="str">
        <f>IF(MONTH(A2030)=MONTH(A2031),"-",VLOOKUP(A2030,'F03 inputs'!$AQ$8:$AV$3003,6))</f>
        <v>-</v>
      </c>
      <c r="F2030" s="32">
        <f>VLOOKUP(B2030,'F03 inputs'!$AW$9:$AZ$3003,3)</f>
        <v>3.8558592764297014E-6</v>
      </c>
      <c r="G2030" s="32">
        <f>VLOOKUP(B2030,'F03 inputs'!$AW$9:$AZ$3003,4)</f>
        <v>6.517041667447945E-6</v>
      </c>
      <c r="I2030" s="32">
        <f t="shared" si="186"/>
        <v>2.6666563961587585E-2</v>
      </c>
      <c r="J2030" s="32">
        <f t="shared" si="187"/>
        <v>6.7116563961587578E-2</v>
      </c>
      <c r="K2030" s="88">
        <f t="shared" si="188"/>
        <v>6.8242722251090182E-2</v>
      </c>
      <c r="M2030" s="32">
        <f t="shared" si="189"/>
        <v>2.7910764262931365E-2</v>
      </c>
      <c r="N2030" s="32">
        <f t="shared" si="190"/>
        <v>6.8360764262931362E-2</v>
      </c>
      <c r="O2030" s="43">
        <f t="shared" si="191"/>
        <v>6.9529062785584461E-2</v>
      </c>
      <c r="Q2030" s="78"/>
      <c r="R2030" s="75"/>
    </row>
    <row r="2031" spans="1:18" ht="12.6" customHeight="1">
      <c r="A2031" s="31">
        <v>41331</v>
      </c>
      <c r="B2031" s="64" t="s">
        <v>126</v>
      </c>
      <c r="C2031" s="90">
        <v>3.9800000000000002E-2</v>
      </c>
      <c r="D2031" s="44" t="str">
        <f>IF(MONTH(A2031)=MONTH(A2032),"-",VLOOKUP(A2031,'F03 inputs'!$AQ$8:$AV$3003,5))</f>
        <v>-</v>
      </c>
      <c r="E2031" s="44" t="str">
        <f>IF(MONTH(A2031)=MONTH(A2032),"-",VLOOKUP(A2031,'F03 inputs'!$AQ$8:$AV$3003,6))</f>
        <v>-</v>
      </c>
      <c r="F2031" s="32">
        <f>VLOOKUP(B2031,'F03 inputs'!$AW$9:$AZ$3003,3)</f>
        <v>3.8558592764297014E-6</v>
      </c>
      <c r="G2031" s="32">
        <f>VLOOKUP(B2031,'F03 inputs'!$AW$9:$AZ$3003,4)</f>
        <v>6.517041667447945E-6</v>
      </c>
      <c r="I2031" s="32">
        <f t="shared" si="186"/>
        <v>2.6670419820864013E-2</v>
      </c>
      <c r="J2031" s="32">
        <f t="shared" si="187"/>
        <v>6.6470419820864018E-2</v>
      </c>
      <c r="K2031" s="88">
        <f t="shared" si="188"/>
        <v>6.757499899865449E-2</v>
      </c>
      <c r="M2031" s="32">
        <f t="shared" si="189"/>
        <v>2.7917281304598814E-2</v>
      </c>
      <c r="N2031" s="32">
        <f t="shared" si="190"/>
        <v>6.7717281304598809E-2</v>
      </c>
      <c r="O2031" s="43">
        <f t="shared" si="191"/>
        <v>6.8863688851420246E-2</v>
      </c>
      <c r="Q2031" s="78"/>
      <c r="R2031" s="75"/>
    </row>
    <row r="2032" spans="1:18" ht="12.6" customHeight="1">
      <c r="A2032" s="31">
        <v>41332</v>
      </c>
      <c r="B2032" s="64" t="s">
        <v>126</v>
      </c>
      <c r="C2032" s="90">
        <v>3.9399999999999998E-2</v>
      </c>
      <c r="D2032" s="44" t="str">
        <f>IF(MONTH(A2032)=MONTH(A2033),"-",VLOOKUP(A2032,'F03 inputs'!$AQ$8:$AV$3003,5))</f>
        <v>-</v>
      </c>
      <c r="E2032" s="44" t="str">
        <f>IF(MONTH(A2032)=MONTH(A2033),"-",VLOOKUP(A2032,'F03 inputs'!$AQ$8:$AV$3003,6))</f>
        <v>-</v>
      </c>
      <c r="F2032" s="32">
        <f>VLOOKUP(B2032,'F03 inputs'!$AW$9:$AZ$3003,3)</f>
        <v>3.8558592764297014E-6</v>
      </c>
      <c r="G2032" s="32">
        <f>VLOOKUP(B2032,'F03 inputs'!$AW$9:$AZ$3003,4)</f>
        <v>6.517041667447945E-6</v>
      </c>
      <c r="I2032" s="32">
        <f t="shared" si="186"/>
        <v>2.6674275680140441E-2</v>
      </c>
      <c r="J2032" s="32">
        <f t="shared" si="187"/>
        <v>6.6074275680140432E-2</v>
      </c>
      <c r="K2032" s="88">
        <f t="shared" si="188"/>
        <v>6.7165728156804327E-2</v>
      </c>
      <c r="M2032" s="32">
        <f t="shared" si="189"/>
        <v>2.7923798346266262E-2</v>
      </c>
      <c r="N2032" s="32">
        <f t="shared" si="190"/>
        <v>6.7323798346266256E-2</v>
      </c>
      <c r="O2032" s="43">
        <f t="shared" si="191"/>
        <v>6.8456921802208637E-2</v>
      </c>
      <c r="Q2032" s="78"/>
      <c r="R2032" s="75"/>
    </row>
    <row r="2033" spans="1:18" ht="12.6" customHeight="1">
      <c r="A2033" s="31">
        <v>41333</v>
      </c>
      <c r="B2033" s="64" t="s">
        <v>126</v>
      </c>
      <c r="C2033" s="90">
        <v>3.95E-2</v>
      </c>
      <c r="D2033" s="44">
        <f>IF(MONTH(A2033)=MONTH(A2034),"-",VLOOKUP(A2033,'F03 inputs'!$AQ$8:$AV$3003,5))</f>
        <v>2.6678131539416897E-2</v>
      </c>
      <c r="E2033" s="44">
        <f>IF(MONTH(A2033)=MONTH(A2034),"-",VLOOKUP(A2033,'F03 inputs'!$AQ$8:$AV$3003,6))</f>
        <v>2.7930315387933703E-2</v>
      </c>
      <c r="F2033" s="32">
        <f>VLOOKUP(B2033,'F03 inputs'!$AW$9:$AZ$3003,3)</f>
        <v>3.8558592764297014E-6</v>
      </c>
      <c r="G2033" s="32">
        <f>VLOOKUP(B2033,'F03 inputs'!$AW$9:$AZ$3003,4)</f>
        <v>6.517041667447945E-6</v>
      </c>
      <c r="I2033" s="32">
        <f t="shared" si="186"/>
        <v>2.6678131539416897E-2</v>
      </c>
      <c r="J2033" s="32">
        <f t="shared" si="187"/>
        <v>6.6178131539416901E-2</v>
      </c>
      <c r="K2033" s="88">
        <f t="shared" si="188"/>
        <v>6.7273017812929048E-2</v>
      </c>
      <c r="M2033" s="32">
        <f t="shared" si="189"/>
        <v>2.7930315387933703E-2</v>
      </c>
      <c r="N2033" s="32">
        <f t="shared" si="190"/>
        <v>6.7430315387933704E-2</v>
      </c>
      <c r="O2033" s="43">
        <f t="shared" si="191"/>
        <v>6.8567027246262846E-2</v>
      </c>
      <c r="Q2033" s="78"/>
      <c r="R2033" s="75"/>
    </row>
    <row r="2034" spans="1:18" ht="12.6" customHeight="1">
      <c r="A2034" s="31">
        <v>41334</v>
      </c>
      <c r="B2034" s="64" t="s">
        <v>127</v>
      </c>
      <c r="C2034" s="90">
        <v>3.9599999999999996E-2</v>
      </c>
      <c r="D2034" s="44" t="str">
        <f>IF(MONTH(A2034)=MONTH(A2035),"-",VLOOKUP(A2034,'F03 inputs'!$AQ$8:$AV$3003,5))</f>
        <v>-</v>
      </c>
      <c r="E2034" s="44" t="str">
        <f>IF(MONTH(A2034)=MONTH(A2035),"-",VLOOKUP(A2034,'F03 inputs'!$AQ$8:$AV$3003,6))</f>
        <v>-</v>
      </c>
      <c r="F2034" s="32">
        <f>VLOOKUP(B2034,'F03 inputs'!$AW$9:$AZ$3003,3)</f>
        <v>-4.2137389817444722E-5</v>
      </c>
      <c r="G2034" s="32">
        <f>VLOOKUP(B2034,'F03 inputs'!$AW$9:$AZ$3003,4)</f>
        <v>-3.9146047369640472E-5</v>
      </c>
      <c r="I2034" s="32">
        <f t="shared" si="186"/>
        <v>2.6635994149599454E-2</v>
      </c>
      <c r="J2034" s="32">
        <f t="shared" si="187"/>
        <v>6.623599414959945E-2</v>
      </c>
      <c r="K2034" s="88">
        <f t="shared" si="188"/>
        <v>6.7332795879845753E-2</v>
      </c>
      <c r="M2034" s="32">
        <f t="shared" si="189"/>
        <v>2.7891169340564063E-2</v>
      </c>
      <c r="N2034" s="32">
        <f t="shared" si="190"/>
        <v>6.7491169340564067E-2</v>
      </c>
      <c r="O2034" s="43">
        <f t="shared" si="191"/>
        <v>6.8629933825303358E-2</v>
      </c>
      <c r="Q2034" s="78"/>
      <c r="R2034" s="75"/>
    </row>
    <row r="2035" spans="1:18" ht="12.6" customHeight="1">
      <c r="A2035" s="31">
        <v>41337</v>
      </c>
      <c r="B2035" s="64" t="s">
        <v>127</v>
      </c>
      <c r="C2035" s="90">
        <v>3.9350000000000003E-2</v>
      </c>
      <c r="D2035" s="44" t="str">
        <f>IF(MONTH(A2035)=MONTH(A2036),"-",VLOOKUP(A2035,'F03 inputs'!$AQ$8:$AV$3003,5))</f>
        <v>-</v>
      </c>
      <c r="E2035" s="44" t="str">
        <f>IF(MONTH(A2035)=MONTH(A2036),"-",VLOOKUP(A2035,'F03 inputs'!$AQ$8:$AV$3003,6))</f>
        <v>-</v>
      </c>
      <c r="F2035" s="32">
        <f>VLOOKUP(B2035,'F03 inputs'!$AW$9:$AZ$3003,3)</f>
        <v>-4.2137389817444722E-5</v>
      </c>
      <c r="G2035" s="32">
        <f>VLOOKUP(B2035,'F03 inputs'!$AW$9:$AZ$3003,4)</f>
        <v>-3.9146047369640472E-5</v>
      </c>
      <c r="I2035" s="32">
        <f t="shared" si="186"/>
        <v>2.6593856759782011E-2</v>
      </c>
      <c r="J2035" s="32">
        <f t="shared" si="187"/>
        <v>6.594385675978201E-2</v>
      </c>
      <c r="K2035" s="88">
        <f t="shared" si="188"/>
        <v>6.7031004820870654E-2</v>
      </c>
      <c r="M2035" s="32">
        <f t="shared" si="189"/>
        <v>2.7852023293194424E-2</v>
      </c>
      <c r="N2035" s="32">
        <f t="shared" si="190"/>
        <v>6.7202023293194427E-2</v>
      </c>
      <c r="O2035" s="43">
        <f t="shared" si="191"/>
        <v>6.8331051276869337E-2</v>
      </c>
      <c r="Q2035" s="78"/>
      <c r="R2035" s="75"/>
    </row>
    <row r="2036" spans="1:18" ht="12.6" customHeight="1">
      <c r="A2036" s="31">
        <v>41338</v>
      </c>
      <c r="B2036" s="64" t="s">
        <v>127</v>
      </c>
      <c r="C2036" s="90">
        <v>3.9750000000000001E-2</v>
      </c>
      <c r="D2036" s="44" t="str">
        <f>IF(MONTH(A2036)=MONTH(A2037),"-",VLOOKUP(A2036,'F03 inputs'!$AQ$8:$AV$3003,5))</f>
        <v>-</v>
      </c>
      <c r="E2036" s="44" t="str">
        <f>IF(MONTH(A2036)=MONTH(A2037),"-",VLOOKUP(A2036,'F03 inputs'!$AQ$8:$AV$3003,6))</f>
        <v>-</v>
      </c>
      <c r="F2036" s="32">
        <f>VLOOKUP(B2036,'F03 inputs'!$AW$9:$AZ$3003,3)</f>
        <v>-4.2137389817444722E-5</v>
      </c>
      <c r="G2036" s="32">
        <f>VLOOKUP(B2036,'F03 inputs'!$AW$9:$AZ$3003,4)</f>
        <v>-3.9146047369640472E-5</v>
      </c>
      <c r="I2036" s="32">
        <f t="shared" si="186"/>
        <v>2.6551719369964567E-2</v>
      </c>
      <c r="J2036" s="32">
        <f t="shared" si="187"/>
        <v>6.6301719369964568E-2</v>
      </c>
      <c r="K2036" s="88">
        <f t="shared" si="188"/>
        <v>6.7400698867817965E-2</v>
      </c>
      <c r="M2036" s="32">
        <f t="shared" si="189"/>
        <v>2.7812877245824784E-2</v>
      </c>
      <c r="N2036" s="32">
        <f t="shared" si="190"/>
        <v>6.7562877245824784E-2</v>
      </c>
      <c r="O2036" s="43">
        <f t="shared" si="191"/>
        <v>6.8704062841258517E-2</v>
      </c>
      <c r="Q2036" s="78"/>
      <c r="R2036" s="75"/>
    </row>
    <row r="2037" spans="1:18" ht="12.6" customHeight="1">
      <c r="A2037" s="31">
        <v>41339</v>
      </c>
      <c r="B2037" s="64" t="s">
        <v>127</v>
      </c>
      <c r="C2037" s="90">
        <v>4.0199999999999993E-2</v>
      </c>
      <c r="D2037" s="44" t="str">
        <f>IF(MONTH(A2037)=MONTH(A2038),"-",VLOOKUP(A2037,'F03 inputs'!$AQ$8:$AV$3003,5))</f>
        <v>-</v>
      </c>
      <c r="E2037" s="44" t="str">
        <f>IF(MONTH(A2037)=MONTH(A2038),"-",VLOOKUP(A2037,'F03 inputs'!$AQ$8:$AV$3003,6))</f>
        <v>-</v>
      </c>
      <c r="F2037" s="32">
        <f>VLOOKUP(B2037,'F03 inputs'!$AW$9:$AZ$3003,3)</f>
        <v>-4.2137389817444722E-5</v>
      </c>
      <c r="G2037" s="32">
        <f>VLOOKUP(B2037,'F03 inputs'!$AW$9:$AZ$3003,4)</f>
        <v>-3.9146047369640472E-5</v>
      </c>
      <c r="I2037" s="32">
        <f t="shared" si="186"/>
        <v>2.6509581980147124E-2</v>
      </c>
      <c r="J2037" s="32">
        <f t="shared" si="187"/>
        <v>6.670958198014712E-2</v>
      </c>
      <c r="K2037" s="88">
        <f t="shared" si="188"/>
        <v>6.7822124062138611E-2</v>
      </c>
      <c r="M2037" s="32">
        <f t="shared" si="189"/>
        <v>2.7773731198455144E-2</v>
      </c>
      <c r="N2037" s="32">
        <f t="shared" si="190"/>
        <v>6.7973731198455137E-2</v>
      </c>
      <c r="O2037" s="43">
        <f t="shared" si="191"/>
        <v>6.9128838231715006E-2</v>
      </c>
      <c r="Q2037" s="78"/>
      <c r="R2037" s="75"/>
    </row>
    <row r="2038" spans="1:18" ht="12.6" customHeight="1">
      <c r="A2038" s="31">
        <v>41340</v>
      </c>
      <c r="B2038" s="64" t="s">
        <v>127</v>
      </c>
      <c r="C2038" s="90">
        <v>4.07E-2</v>
      </c>
      <c r="D2038" s="44" t="str">
        <f>IF(MONTH(A2038)=MONTH(A2039),"-",VLOOKUP(A2038,'F03 inputs'!$AQ$8:$AV$3003,5))</f>
        <v>-</v>
      </c>
      <c r="E2038" s="44" t="str">
        <f>IF(MONTH(A2038)=MONTH(A2039),"-",VLOOKUP(A2038,'F03 inputs'!$AQ$8:$AV$3003,6))</f>
        <v>-</v>
      </c>
      <c r="F2038" s="32">
        <f>VLOOKUP(B2038,'F03 inputs'!$AW$9:$AZ$3003,3)</f>
        <v>-4.2137389817444722E-5</v>
      </c>
      <c r="G2038" s="32">
        <f>VLOOKUP(B2038,'F03 inputs'!$AW$9:$AZ$3003,4)</f>
        <v>-3.9146047369640472E-5</v>
      </c>
      <c r="I2038" s="32">
        <f t="shared" si="186"/>
        <v>2.6467444590329681E-2</v>
      </c>
      <c r="J2038" s="32">
        <f t="shared" si="187"/>
        <v>6.7167444590329681E-2</v>
      </c>
      <c r="K2038" s="88">
        <f t="shared" si="188"/>
        <v>6.8295310993528702E-2</v>
      </c>
      <c r="M2038" s="32">
        <f t="shared" si="189"/>
        <v>2.7734585151085504E-2</v>
      </c>
      <c r="N2038" s="32">
        <f t="shared" si="190"/>
        <v>6.8434585151085497E-2</v>
      </c>
      <c r="O2038" s="43">
        <f t="shared" si="191"/>
        <v>6.9605408262285895E-2</v>
      </c>
      <c r="Q2038" s="78"/>
      <c r="R2038" s="75"/>
    </row>
    <row r="2039" spans="1:18" ht="12.6" customHeight="1">
      <c r="A2039" s="31">
        <v>41341</v>
      </c>
      <c r="B2039" s="64" t="s">
        <v>127</v>
      </c>
      <c r="C2039" s="90">
        <v>4.1599999999999998E-2</v>
      </c>
      <c r="D2039" s="44" t="str">
        <f>IF(MONTH(A2039)=MONTH(A2040),"-",VLOOKUP(A2039,'F03 inputs'!$AQ$8:$AV$3003,5))</f>
        <v>-</v>
      </c>
      <c r="E2039" s="44" t="str">
        <f>IF(MONTH(A2039)=MONTH(A2040),"-",VLOOKUP(A2039,'F03 inputs'!$AQ$8:$AV$3003,6))</f>
        <v>-</v>
      </c>
      <c r="F2039" s="32">
        <f>VLOOKUP(B2039,'F03 inputs'!$AW$9:$AZ$3003,3)</f>
        <v>-4.2137389817444722E-5</v>
      </c>
      <c r="G2039" s="32">
        <f>VLOOKUP(B2039,'F03 inputs'!$AW$9:$AZ$3003,4)</f>
        <v>-3.9146047369640472E-5</v>
      </c>
      <c r="I2039" s="32">
        <f t="shared" si="186"/>
        <v>2.6425307200512237E-2</v>
      </c>
      <c r="J2039" s="32">
        <f t="shared" si="187"/>
        <v>6.8025307200512239E-2</v>
      </c>
      <c r="K2039" s="88">
        <f t="shared" si="188"/>
        <v>6.9182167805443173E-2</v>
      </c>
      <c r="M2039" s="32">
        <f t="shared" si="189"/>
        <v>2.7695439103715865E-2</v>
      </c>
      <c r="N2039" s="32">
        <f t="shared" si="190"/>
        <v>6.9295439103715856E-2</v>
      </c>
      <c r="O2039" s="43">
        <f t="shared" si="191"/>
        <v>7.0495903573860152E-2</v>
      </c>
      <c r="Q2039" s="78"/>
      <c r="R2039" s="75"/>
    </row>
    <row r="2040" spans="1:18" ht="12.6" customHeight="1">
      <c r="A2040" s="31">
        <v>41344</v>
      </c>
      <c r="B2040" s="64" t="s">
        <v>127</v>
      </c>
      <c r="C2040" s="90">
        <v>4.1749999999999995E-2</v>
      </c>
      <c r="D2040" s="44" t="str">
        <f>IF(MONTH(A2040)=MONTH(A2041),"-",VLOOKUP(A2040,'F03 inputs'!$AQ$8:$AV$3003,5))</f>
        <v>-</v>
      </c>
      <c r="E2040" s="44" t="str">
        <f>IF(MONTH(A2040)=MONTH(A2041),"-",VLOOKUP(A2040,'F03 inputs'!$AQ$8:$AV$3003,6))</f>
        <v>-</v>
      </c>
      <c r="F2040" s="32">
        <f>VLOOKUP(B2040,'F03 inputs'!$AW$9:$AZ$3003,3)</f>
        <v>-4.2137389817444722E-5</v>
      </c>
      <c r="G2040" s="32">
        <f>VLOOKUP(B2040,'F03 inputs'!$AW$9:$AZ$3003,4)</f>
        <v>-3.9146047369640472E-5</v>
      </c>
      <c r="I2040" s="32">
        <f t="shared" si="186"/>
        <v>2.6383169810694794E-2</v>
      </c>
      <c r="J2040" s="32">
        <f t="shared" si="187"/>
        <v>6.8133169810694783E-2</v>
      </c>
      <c r="K2040" s="88">
        <f t="shared" si="188"/>
        <v>6.9293702017808156E-2</v>
      </c>
      <c r="M2040" s="32">
        <f t="shared" si="189"/>
        <v>2.7656293056346225E-2</v>
      </c>
      <c r="N2040" s="32">
        <f t="shared" si="190"/>
        <v>6.9406293056346213E-2</v>
      </c>
      <c r="O2040" s="43">
        <f t="shared" si="191"/>
        <v>7.0610601435302067E-2</v>
      </c>
      <c r="Q2040" s="78"/>
      <c r="R2040" s="75"/>
    </row>
    <row r="2041" spans="1:18" ht="12.6" customHeight="1">
      <c r="A2041" s="31">
        <v>41345</v>
      </c>
      <c r="B2041" s="64" t="s">
        <v>127</v>
      </c>
      <c r="C2041" s="90">
        <v>4.2099999999999999E-2</v>
      </c>
      <c r="D2041" s="44" t="str">
        <f>IF(MONTH(A2041)=MONTH(A2042),"-",VLOOKUP(A2041,'F03 inputs'!$AQ$8:$AV$3003,5))</f>
        <v>-</v>
      </c>
      <c r="E2041" s="44" t="str">
        <f>IF(MONTH(A2041)=MONTH(A2042),"-",VLOOKUP(A2041,'F03 inputs'!$AQ$8:$AV$3003,6))</f>
        <v>-</v>
      </c>
      <c r="F2041" s="32">
        <f>VLOOKUP(B2041,'F03 inputs'!$AW$9:$AZ$3003,3)</f>
        <v>-4.2137389817444722E-5</v>
      </c>
      <c r="G2041" s="32">
        <f>VLOOKUP(B2041,'F03 inputs'!$AW$9:$AZ$3003,4)</f>
        <v>-3.9146047369640472E-5</v>
      </c>
      <c r="I2041" s="32">
        <f t="shared" si="186"/>
        <v>2.6341032420877351E-2</v>
      </c>
      <c r="J2041" s="32">
        <f t="shared" si="187"/>
        <v>6.8441032420877346E-2</v>
      </c>
      <c r="K2041" s="88">
        <f t="shared" si="188"/>
        <v>6.961207615058651E-2</v>
      </c>
      <c r="M2041" s="32">
        <f t="shared" si="189"/>
        <v>2.7617147008976585E-2</v>
      </c>
      <c r="N2041" s="32">
        <f t="shared" si="190"/>
        <v>6.9717147008976577E-2</v>
      </c>
      <c r="O2041" s="43">
        <f t="shared" si="191"/>
        <v>7.0932267155744189E-2</v>
      </c>
      <c r="Q2041" s="78"/>
      <c r="R2041" s="75"/>
    </row>
    <row r="2042" spans="1:18" ht="12.6" customHeight="1">
      <c r="A2042" s="31">
        <v>41346</v>
      </c>
      <c r="B2042" s="64" t="s">
        <v>127</v>
      </c>
      <c r="C2042" s="90">
        <v>4.1799999999999997E-2</v>
      </c>
      <c r="D2042" s="44" t="str">
        <f>IF(MONTH(A2042)=MONTH(A2043),"-",VLOOKUP(A2042,'F03 inputs'!$AQ$8:$AV$3003,5))</f>
        <v>-</v>
      </c>
      <c r="E2042" s="44" t="str">
        <f>IF(MONTH(A2042)=MONTH(A2043),"-",VLOOKUP(A2042,'F03 inputs'!$AQ$8:$AV$3003,6))</f>
        <v>-</v>
      </c>
      <c r="F2042" s="32">
        <f>VLOOKUP(B2042,'F03 inputs'!$AW$9:$AZ$3003,3)</f>
        <v>-4.2137389817444722E-5</v>
      </c>
      <c r="G2042" s="32">
        <f>VLOOKUP(B2042,'F03 inputs'!$AW$9:$AZ$3003,4)</f>
        <v>-3.9146047369640472E-5</v>
      </c>
      <c r="I2042" s="32">
        <f t="shared" si="186"/>
        <v>2.6298895031059907E-2</v>
      </c>
      <c r="J2042" s="32">
        <f t="shared" si="187"/>
        <v>6.8098895031059897E-2</v>
      </c>
      <c r="K2042" s="88">
        <f t="shared" si="188"/>
        <v>6.9258259907172715E-2</v>
      </c>
      <c r="M2042" s="32">
        <f t="shared" si="189"/>
        <v>2.7578000961606945E-2</v>
      </c>
      <c r="N2042" s="32">
        <f t="shared" si="190"/>
        <v>6.9378000961606942E-2</v>
      </c>
      <c r="O2042" s="43">
        <f t="shared" si="191"/>
        <v>7.0581327715963926E-2</v>
      </c>
      <c r="Q2042" s="78"/>
      <c r="R2042" s="75"/>
    </row>
    <row r="2043" spans="1:18" ht="12.6" customHeight="1">
      <c r="A2043" s="31">
        <v>41347</v>
      </c>
      <c r="B2043" s="64" t="s">
        <v>127</v>
      </c>
      <c r="C2043" s="90">
        <v>4.2849999999999999E-2</v>
      </c>
      <c r="D2043" s="44" t="str">
        <f>IF(MONTH(A2043)=MONTH(A2044),"-",VLOOKUP(A2043,'F03 inputs'!$AQ$8:$AV$3003,5))</f>
        <v>-</v>
      </c>
      <c r="E2043" s="44" t="str">
        <f>IF(MONTH(A2043)=MONTH(A2044),"-",VLOOKUP(A2043,'F03 inputs'!$AQ$8:$AV$3003,6))</f>
        <v>-</v>
      </c>
      <c r="F2043" s="32">
        <f>VLOOKUP(B2043,'F03 inputs'!$AW$9:$AZ$3003,3)</f>
        <v>-4.2137389817444722E-5</v>
      </c>
      <c r="G2043" s="32">
        <f>VLOOKUP(B2043,'F03 inputs'!$AW$9:$AZ$3003,4)</f>
        <v>-3.9146047369640472E-5</v>
      </c>
      <c r="I2043" s="32">
        <f t="shared" si="186"/>
        <v>2.6256757641242464E-2</v>
      </c>
      <c r="J2043" s="32">
        <f t="shared" si="187"/>
        <v>6.9106757641242467E-2</v>
      </c>
      <c r="K2043" s="88">
        <f t="shared" si="188"/>
        <v>7.0300693629163691E-2</v>
      </c>
      <c r="M2043" s="32">
        <f t="shared" si="189"/>
        <v>2.7538854914237305E-2</v>
      </c>
      <c r="N2043" s="32">
        <f t="shared" si="190"/>
        <v>7.0388854914237298E-2</v>
      </c>
      <c r="O2043" s="43">
        <f t="shared" si="191"/>
        <v>7.1627502638272E-2</v>
      </c>
      <c r="Q2043" s="78"/>
      <c r="R2043" s="75"/>
    </row>
    <row r="2044" spans="1:18" ht="12.6" customHeight="1">
      <c r="A2044" s="31">
        <v>41348</v>
      </c>
      <c r="B2044" s="64" t="s">
        <v>127</v>
      </c>
      <c r="C2044" s="90">
        <v>4.2500000000000003E-2</v>
      </c>
      <c r="D2044" s="44" t="str">
        <f>IF(MONTH(A2044)=MONTH(A2045),"-",VLOOKUP(A2044,'F03 inputs'!$AQ$8:$AV$3003,5))</f>
        <v>-</v>
      </c>
      <c r="E2044" s="44" t="str">
        <f>IF(MONTH(A2044)=MONTH(A2045),"-",VLOOKUP(A2044,'F03 inputs'!$AQ$8:$AV$3003,6))</f>
        <v>-</v>
      </c>
      <c r="F2044" s="32">
        <f>VLOOKUP(B2044,'F03 inputs'!$AW$9:$AZ$3003,3)</f>
        <v>-4.2137389817444722E-5</v>
      </c>
      <c r="G2044" s="32">
        <f>VLOOKUP(B2044,'F03 inputs'!$AW$9:$AZ$3003,4)</f>
        <v>-3.9146047369640472E-5</v>
      </c>
      <c r="I2044" s="32">
        <f t="shared" si="186"/>
        <v>2.6214620251425021E-2</v>
      </c>
      <c r="J2044" s="32">
        <f t="shared" si="187"/>
        <v>6.8714620251425024E-2</v>
      </c>
      <c r="K2044" s="88">
        <f t="shared" si="188"/>
        <v>6.9895045010499146E-2</v>
      </c>
      <c r="M2044" s="32">
        <f t="shared" si="189"/>
        <v>2.7499708866867666E-2</v>
      </c>
      <c r="N2044" s="32">
        <f t="shared" si="190"/>
        <v>6.9999708866867669E-2</v>
      </c>
      <c r="O2044" s="43">
        <f t="shared" si="191"/>
        <v>7.1224698677229137E-2</v>
      </c>
      <c r="Q2044" s="78"/>
      <c r="R2044" s="75"/>
    </row>
    <row r="2045" spans="1:18" ht="12.6" customHeight="1">
      <c r="A2045" s="31">
        <v>41351</v>
      </c>
      <c r="B2045" s="64" t="s">
        <v>127</v>
      </c>
      <c r="C2045" s="90">
        <v>4.1299999999999996E-2</v>
      </c>
      <c r="D2045" s="44" t="str">
        <f>IF(MONTH(A2045)=MONTH(A2046),"-",VLOOKUP(A2045,'F03 inputs'!$AQ$8:$AV$3003,5))</f>
        <v>-</v>
      </c>
      <c r="E2045" s="44" t="str">
        <f>IF(MONTH(A2045)=MONTH(A2046),"-",VLOOKUP(A2045,'F03 inputs'!$AQ$8:$AV$3003,6))</f>
        <v>-</v>
      </c>
      <c r="F2045" s="32">
        <f>VLOOKUP(B2045,'F03 inputs'!$AW$9:$AZ$3003,3)</f>
        <v>-4.2137389817444722E-5</v>
      </c>
      <c r="G2045" s="32">
        <f>VLOOKUP(B2045,'F03 inputs'!$AW$9:$AZ$3003,4)</f>
        <v>-3.9146047369640472E-5</v>
      </c>
      <c r="I2045" s="32">
        <f t="shared" si="186"/>
        <v>2.6172482861607577E-2</v>
      </c>
      <c r="J2045" s="32">
        <f t="shared" si="187"/>
        <v>6.7472482861607577E-2</v>
      </c>
      <c r="K2045" s="88">
        <f t="shared" si="188"/>
        <v>6.8610616847485151E-2</v>
      </c>
      <c r="M2045" s="32">
        <f t="shared" si="189"/>
        <v>2.7460562819498026E-2</v>
      </c>
      <c r="N2045" s="32">
        <f t="shared" si="190"/>
        <v>6.8760562819498022E-2</v>
      </c>
      <c r="O2045" s="43">
        <f t="shared" si="191"/>
        <v>6.9942566569311415E-2</v>
      </c>
      <c r="Q2045" s="78"/>
      <c r="R2045" s="75"/>
    </row>
    <row r="2046" spans="1:18" ht="12.6" customHeight="1">
      <c r="A2046" s="31">
        <v>41352</v>
      </c>
      <c r="B2046" s="64" t="s">
        <v>127</v>
      </c>
      <c r="C2046" s="90">
        <v>4.1900000000000007E-2</v>
      </c>
      <c r="D2046" s="44" t="str">
        <f>IF(MONTH(A2046)=MONTH(A2047),"-",VLOOKUP(A2046,'F03 inputs'!$AQ$8:$AV$3003,5))</f>
        <v>-</v>
      </c>
      <c r="E2046" s="44" t="str">
        <f>IF(MONTH(A2046)=MONTH(A2047),"-",VLOOKUP(A2046,'F03 inputs'!$AQ$8:$AV$3003,6))</f>
        <v>-</v>
      </c>
      <c r="F2046" s="32">
        <f>VLOOKUP(B2046,'F03 inputs'!$AW$9:$AZ$3003,3)</f>
        <v>-4.2137389817444722E-5</v>
      </c>
      <c r="G2046" s="32">
        <f>VLOOKUP(B2046,'F03 inputs'!$AW$9:$AZ$3003,4)</f>
        <v>-3.9146047369640472E-5</v>
      </c>
      <c r="I2046" s="32">
        <f t="shared" si="186"/>
        <v>2.6130345471790134E-2</v>
      </c>
      <c r="J2046" s="32">
        <f t="shared" si="187"/>
        <v>6.8030345471790141E-2</v>
      </c>
      <c r="K2046" s="88">
        <f t="shared" si="188"/>
        <v>6.918737744804293E-2</v>
      </c>
      <c r="M2046" s="32">
        <f t="shared" si="189"/>
        <v>2.7421416772128386E-2</v>
      </c>
      <c r="N2046" s="32">
        <f t="shared" si="190"/>
        <v>6.9321416772128386E-2</v>
      </c>
      <c r="O2046" s="43">
        <f t="shared" si="191"/>
        <v>7.0522781477952101E-2</v>
      </c>
      <c r="Q2046" s="78"/>
      <c r="R2046" s="75"/>
    </row>
    <row r="2047" spans="1:18" ht="12.6" customHeight="1">
      <c r="A2047" s="31">
        <v>41353</v>
      </c>
      <c r="B2047" s="64" t="s">
        <v>127</v>
      </c>
      <c r="C2047" s="90">
        <v>4.1500000000000002E-2</v>
      </c>
      <c r="D2047" s="44" t="str">
        <f>IF(MONTH(A2047)=MONTH(A2048),"-",VLOOKUP(A2047,'F03 inputs'!$AQ$8:$AV$3003,5))</f>
        <v>-</v>
      </c>
      <c r="E2047" s="44" t="str">
        <f>IF(MONTH(A2047)=MONTH(A2048),"-",VLOOKUP(A2047,'F03 inputs'!$AQ$8:$AV$3003,6))</f>
        <v>-</v>
      </c>
      <c r="F2047" s="32">
        <f>VLOOKUP(B2047,'F03 inputs'!$AW$9:$AZ$3003,3)</f>
        <v>-4.2137389817444722E-5</v>
      </c>
      <c r="G2047" s="32">
        <f>VLOOKUP(B2047,'F03 inputs'!$AW$9:$AZ$3003,4)</f>
        <v>-3.9146047369640472E-5</v>
      </c>
      <c r="I2047" s="32">
        <f t="shared" si="186"/>
        <v>2.6088208081972691E-2</v>
      </c>
      <c r="J2047" s="32">
        <f t="shared" si="187"/>
        <v>6.7588208081972689E-2</v>
      </c>
      <c r="K2047" s="88">
        <f t="shared" si="188"/>
        <v>6.8730249549905809E-2</v>
      </c>
      <c r="M2047" s="32">
        <f t="shared" si="189"/>
        <v>2.7382270724758746E-2</v>
      </c>
      <c r="N2047" s="32">
        <f t="shared" si="190"/>
        <v>6.8882270724758748E-2</v>
      </c>
      <c r="O2047" s="43">
        <f t="shared" si="191"/>
        <v>7.0068462529808695E-2</v>
      </c>
      <c r="Q2047" s="78"/>
      <c r="R2047" s="75"/>
    </row>
    <row r="2048" spans="1:18" ht="12.6" customHeight="1">
      <c r="A2048" s="31">
        <v>41354</v>
      </c>
      <c r="B2048" s="64" t="s">
        <v>127</v>
      </c>
      <c r="C2048" s="90">
        <v>4.1900000000000007E-2</v>
      </c>
      <c r="D2048" s="44" t="str">
        <f>IF(MONTH(A2048)=MONTH(A2049),"-",VLOOKUP(A2048,'F03 inputs'!$AQ$8:$AV$3003,5))</f>
        <v>-</v>
      </c>
      <c r="E2048" s="44" t="str">
        <f>IF(MONTH(A2048)=MONTH(A2049),"-",VLOOKUP(A2048,'F03 inputs'!$AQ$8:$AV$3003,6))</f>
        <v>-</v>
      </c>
      <c r="F2048" s="32">
        <f>VLOOKUP(B2048,'F03 inputs'!$AW$9:$AZ$3003,3)</f>
        <v>-4.2137389817444722E-5</v>
      </c>
      <c r="G2048" s="32">
        <f>VLOOKUP(B2048,'F03 inputs'!$AW$9:$AZ$3003,4)</f>
        <v>-3.9146047369640472E-5</v>
      </c>
      <c r="I2048" s="32">
        <f t="shared" si="186"/>
        <v>2.6046070692155247E-2</v>
      </c>
      <c r="J2048" s="32">
        <f t="shared" si="187"/>
        <v>6.7946070692155247E-2</v>
      </c>
      <c r="K2048" s="88">
        <f t="shared" si="188"/>
        <v>6.9100237822781185E-2</v>
      </c>
      <c r="M2048" s="32">
        <f t="shared" si="189"/>
        <v>2.7343124677389107E-2</v>
      </c>
      <c r="N2048" s="32">
        <f t="shared" si="190"/>
        <v>6.9243124677389106E-2</v>
      </c>
      <c r="O2048" s="43">
        <f t="shared" si="191"/>
        <v>7.0441777256161187E-2</v>
      </c>
      <c r="Q2048" s="78"/>
      <c r="R2048" s="75"/>
    </row>
    <row r="2049" spans="1:18" ht="12.6" customHeight="1">
      <c r="A2049" s="31">
        <v>41355</v>
      </c>
      <c r="B2049" s="64" t="s">
        <v>127</v>
      </c>
      <c r="C2049" s="90">
        <v>4.165E-2</v>
      </c>
      <c r="D2049" s="44" t="str">
        <f>IF(MONTH(A2049)=MONTH(A2050),"-",VLOOKUP(A2049,'F03 inputs'!$AQ$8:$AV$3003,5))</f>
        <v>-</v>
      </c>
      <c r="E2049" s="44" t="str">
        <f>IF(MONTH(A2049)=MONTH(A2050),"-",VLOOKUP(A2049,'F03 inputs'!$AQ$8:$AV$3003,6))</f>
        <v>-</v>
      </c>
      <c r="F2049" s="32">
        <f>VLOOKUP(B2049,'F03 inputs'!$AW$9:$AZ$3003,3)</f>
        <v>-4.2137389817444722E-5</v>
      </c>
      <c r="G2049" s="32">
        <f>VLOOKUP(B2049,'F03 inputs'!$AW$9:$AZ$3003,4)</f>
        <v>-3.9146047369640472E-5</v>
      </c>
      <c r="I2049" s="32">
        <f t="shared" si="186"/>
        <v>2.6003933302337804E-2</v>
      </c>
      <c r="J2049" s="32">
        <f t="shared" si="187"/>
        <v>6.7653933302337807E-2</v>
      </c>
      <c r="K2049" s="88">
        <f t="shared" si="188"/>
        <v>6.8798196975156989E-2</v>
      </c>
      <c r="M2049" s="32">
        <f t="shared" si="189"/>
        <v>2.7303978630019467E-2</v>
      </c>
      <c r="N2049" s="32">
        <f t="shared" si="190"/>
        <v>6.8953978630019466E-2</v>
      </c>
      <c r="O2049" s="43">
        <f t="shared" si="191"/>
        <v>7.0142641422246577E-2</v>
      </c>
      <c r="Q2049" s="78"/>
      <c r="R2049" s="75"/>
    </row>
    <row r="2050" spans="1:18" ht="12.6" customHeight="1">
      <c r="A2050" s="31">
        <v>41358</v>
      </c>
      <c r="B2050" s="64" t="s">
        <v>127</v>
      </c>
      <c r="C2050" s="90">
        <v>4.2249999999999996E-2</v>
      </c>
      <c r="D2050" s="44" t="str">
        <f>IF(MONTH(A2050)=MONTH(A2051),"-",VLOOKUP(A2050,'F03 inputs'!$AQ$8:$AV$3003,5))</f>
        <v>-</v>
      </c>
      <c r="E2050" s="44" t="str">
        <f>IF(MONTH(A2050)=MONTH(A2051),"-",VLOOKUP(A2050,'F03 inputs'!$AQ$8:$AV$3003,6))</f>
        <v>-</v>
      </c>
      <c r="F2050" s="32">
        <f>VLOOKUP(B2050,'F03 inputs'!$AW$9:$AZ$3003,3)</f>
        <v>-4.2137389817444722E-5</v>
      </c>
      <c r="G2050" s="32">
        <f>VLOOKUP(B2050,'F03 inputs'!$AW$9:$AZ$3003,4)</f>
        <v>-3.9146047369640472E-5</v>
      </c>
      <c r="I2050" s="32">
        <f t="shared" si="186"/>
        <v>2.5961795912520361E-2</v>
      </c>
      <c r="J2050" s="32">
        <f t="shared" si="187"/>
        <v>6.8211795912520357E-2</v>
      </c>
      <c r="K2050" s="88">
        <f t="shared" si="188"/>
        <v>6.9375008187923415E-2</v>
      </c>
      <c r="M2050" s="32">
        <f t="shared" si="189"/>
        <v>2.7264832582649827E-2</v>
      </c>
      <c r="N2050" s="32">
        <f t="shared" si="190"/>
        <v>6.9514832582649816E-2</v>
      </c>
      <c r="O2050" s="43">
        <f t="shared" si="191"/>
        <v>7.0722910569898323E-2</v>
      </c>
      <c r="Q2050" s="78"/>
      <c r="R2050" s="75"/>
    </row>
    <row r="2051" spans="1:18" ht="12.6" customHeight="1">
      <c r="A2051" s="31">
        <v>41359</v>
      </c>
      <c r="B2051" s="64" t="s">
        <v>127</v>
      </c>
      <c r="C2051" s="90">
        <v>4.1700000000000001E-2</v>
      </c>
      <c r="D2051" s="44" t="str">
        <f>IF(MONTH(A2051)=MONTH(A2052),"-",VLOOKUP(A2051,'F03 inputs'!$AQ$8:$AV$3003,5))</f>
        <v>-</v>
      </c>
      <c r="E2051" s="44" t="str">
        <f>IF(MONTH(A2051)=MONTH(A2052),"-",VLOOKUP(A2051,'F03 inputs'!$AQ$8:$AV$3003,6))</f>
        <v>-</v>
      </c>
      <c r="F2051" s="32">
        <f>VLOOKUP(B2051,'F03 inputs'!$AW$9:$AZ$3003,3)</f>
        <v>-4.2137389817444722E-5</v>
      </c>
      <c r="G2051" s="32">
        <f>VLOOKUP(B2051,'F03 inputs'!$AW$9:$AZ$3003,4)</f>
        <v>-3.9146047369640472E-5</v>
      </c>
      <c r="I2051" s="32">
        <f t="shared" si="186"/>
        <v>2.5919658522702917E-2</v>
      </c>
      <c r="J2051" s="32">
        <f t="shared" si="187"/>
        <v>6.7619658522702922E-2</v>
      </c>
      <c r="K2051" s="88">
        <f t="shared" si="188"/>
        <v>6.8762763077384825E-2</v>
      </c>
      <c r="M2051" s="32">
        <f t="shared" si="189"/>
        <v>2.7225686535280187E-2</v>
      </c>
      <c r="N2051" s="32">
        <f t="shared" si="190"/>
        <v>6.8925686535280195E-2</v>
      </c>
      <c r="O2051" s="43">
        <f t="shared" si="191"/>
        <v>7.0113374101370196E-2</v>
      </c>
      <c r="Q2051" s="78"/>
      <c r="R2051" s="75"/>
    </row>
    <row r="2052" spans="1:18" ht="12.6" customHeight="1">
      <c r="A2052" s="31">
        <v>41360</v>
      </c>
      <c r="B2052" s="64" t="s">
        <v>127</v>
      </c>
      <c r="C2052" s="90">
        <v>4.1149999999999999E-2</v>
      </c>
      <c r="D2052" s="44" t="str">
        <f>IF(MONTH(A2052)=MONTH(A2053),"-",VLOOKUP(A2052,'F03 inputs'!$AQ$8:$AV$3003,5))</f>
        <v>-</v>
      </c>
      <c r="E2052" s="44" t="str">
        <f>IF(MONTH(A2052)=MONTH(A2053),"-",VLOOKUP(A2052,'F03 inputs'!$AQ$8:$AV$3003,6))</f>
        <v>-</v>
      </c>
      <c r="F2052" s="32">
        <f>VLOOKUP(B2052,'F03 inputs'!$AW$9:$AZ$3003,3)</f>
        <v>-4.2137389817444722E-5</v>
      </c>
      <c r="G2052" s="32">
        <f>VLOOKUP(B2052,'F03 inputs'!$AW$9:$AZ$3003,4)</f>
        <v>-3.9146047369640472E-5</v>
      </c>
      <c r="I2052" s="32">
        <f t="shared" si="186"/>
        <v>2.5877521132885474E-2</v>
      </c>
      <c r="J2052" s="32">
        <f t="shared" si="187"/>
        <v>6.7027521132885473E-2</v>
      </c>
      <c r="K2052" s="88">
        <f t="shared" si="188"/>
        <v>6.8150693280190522E-2</v>
      </c>
      <c r="M2052" s="32">
        <f t="shared" si="189"/>
        <v>2.7186540487910547E-2</v>
      </c>
      <c r="N2052" s="32">
        <f t="shared" si="190"/>
        <v>6.8336540487910546E-2</v>
      </c>
      <c r="O2052" s="43">
        <f t="shared" si="191"/>
        <v>6.9504011179374325E-2</v>
      </c>
      <c r="Q2052" s="78"/>
      <c r="R2052" s="75"/>
    </row>
    <row r="2053" spans="1:18" ht="12.6" customHeight="1">
      <c r="A2053" s="31">
        <v>41361</v>
      </c>
      <c r="B2053" s="64" t="s">
        <v>127</v>
      </c>
      <c r="C2053" s="90">
        <v>4.0549999999999996E-2</v>
      </c>
      <c r="D2053" s="44">
        <f>IF(MONTH(A2053)=MONTH(A2054),"-",VLOOKUP(A2053,'F03 inputs'!$AQ$8:$AV$3003,5))</f>
        <v>2.5835383743068003E-2</v>
      </c>
      <c r="E2053" s="44">
        <f>IF(MONTH(A2053)=MONTH(A2054),"-",VLOOKUP(A2053,'F03 inputs'!$AQ$8:$AV$3003,6))</f>
        <v>2.7147394440540894E-2</v>
      </c>
      <c r="F2053" s="32">
        <f>VLOOKUP(B2053,'F03 inputs'!$AW$9:$AZ$3003,3)</f>
        <v>-4.2137389817444722E-5</v>
      </c>
      <c r="G2053" s="32">
        <f>VLOOKUP(B2053,'F03 inputs'!$AW$9:$AZ$3003,4)</f>
        <v>-3.9146047369640472E-5</v>
      </c>
      <c r="I2053" s="32">
        <f t="shared" si="186"/>
        <v>2.5835383743068003E-2</v>
      </c>
      <c r="J2053" s="32">
        <f t="shared" si="187"/>
        <v>6.6385383743068002E-2</v>
      </c>
      <c r="K2053" s="88">
        <f t="shared" si="188"/>
        <v>6.7487138536746594E-2</v>
      </c>
      <c r="M2053" s="32">
        <f t="shared" si="189"/>
        <v>2.7147394440540894E-2</v>
      </c>
      <c r="N2053" s="32">
        <f t="shared" si="190"/>
        <v>6.769739444054089E-2</v>
      </c>
      <c r="O2053" s="43">
        <f t="shared" si="191"/>
        <v>6.8843128744050519E-2</v>
      </c>
      <c r="Q2053" s="78"/>
      <c r="R2053" s="75"/>
    </row>
    <row r="2054" spans="1:18" ht="12.6" customHeight="1">
      <c r="A2054" s="31">
        <v>41366</v>
      </c>
      <c r="B2054" s="64" t="s">
        <v>128</v>
      </c>
      <c r="C2054" s="90">
        <v>4.0549999999999996E-2</v>
      </c>
      <c r="D2054" s="44" t="str">
        <f>IF(MONTH(A2054)=MONTH(A2055),"-",VLOOKUP(A2054,'F03 inputs'!$AQ$8:$AV$3003,5))</f>
        <v>-</v>
      </c>
      <c r="E2054" s="44" t="str">
        <f>IF(MONTH(A2054)=MONTH(A2055),"-",VLOOKUP(A2054,'F03 inputs'!$AQ$8:$AV$3003,6))</f>
        <v>-</v>
      </c>
      <c r="F2054" s="32">
        <f>VLOOKUP(B2054,'F03 inputs'!$AW$9:$AZ$3003,3)</f>
        <v>-4.1053394805002157E-6</v>
      </c>
      <c r="G2054" s="32">
        <f>VLOOKUP(B2054,'F03 inputs'!$AW$9:$AZ$3003,4)</f>
        <v>4.8460417550176892E-6</v>
      </c>
      <c r="I2054" s="32">
        <f t="shared" ref="I2054:I2117" si="192">IF(D2054&lt;&gt;"-",D2054,I2053+F2054)</f>
        <v>2.5831278403587503E-2</v>
      </c>
      <c r="J2054" s="32">
        <f t="shared" ref="J2054:J2117" si="193">C2054+I2054</f>
        <v>6.6381278403587499E-2</v>
      </c>
      <c r="K2054" s="88">
        <f t="shared" ref="K2054:K2117" si="194">EFFECT(J2054,2)</f>
        <v>6.7482896934211167E-2</v>
      </c>
      <c r="M2054" s="32">
        <f t="shared" ref="M2054:M2117" si="195">IF(E2054&lt;&gt;"-",E2054,M2053+G2054)</f>
        <v>2.7152240482295913E-2</v>
      </c>
      <c r="N2054" s="32">
        <f t="shared" ref="N2054:N2117" si="196">C2054+M2054</f>
        <v>6.7702240482295908E-2</v>
      </c>
      <c r="O2054" s="43">
        <f t="shared" ref="O2054:O2117" si="197">EFFECT(N2054,2)</f>
        <v>6.8848138823876637E-2</v>
      </c>
      <c r="Q2054" s="78"/>
      <c r="R2054" s="75"/>
    </row>
    <row r="2055" spans="1:18" ht="12.6" customHeight="1">
      <c r="A2055" s="31">
        <v>41367</v>
      </c>
      <c r="B2055" s="64" t="s">
        <v>128</v>
      </c>
      <c r="C2055" s="90">
        <v>4.095E-2</v>
      </c>
      <c r="D2055" s="44" t="str">
        <f>IF(MONTH(A2055)=MONTH(A2056),"-",VLOOKUP(A2055,'F03 inputs'!$AQ$8:$AV$3003,5))</f>
        <v>-</v>
      </c>
      <c r="E2055" s="44" t="str">
        <f>IF(MONTH(A2055)=MONTH(A2056),"-",VLOOKUP(A2055,'F03 inputs'!$AQ$8:$AV$3003,6))</f>
        <v>-</v>
      </c>
      <c r="F2055" s="32">
        <f>VLOOKUP(B2055,'F03 inputs'!$AW$9:$AZ$3003,3)</f>
        <v>-4.1053394805002157E-6</v>
      </c>
      <c r="G2055" s="32">
        <f>VLOOKUP(B2055,'F03 inputs'!$AW$9:$AZ$3003,4)</f>
        <v>4.8460417550176892E-6</v>
      </c>
      <c r="I2055" s="32">
        <f t="shared" si="192"/>
        <v>2.5827173064107003E-2</v>
      </c>
      <c r="J2055" s="32">
        <f t="shared" si="193"/>
        <v>6.6777173064107007E-2</v>
      </c>
      <c r="K2055" s="88">
        <f t="shared" si="194"/>
        <v>6.7891970774715649E-2</v>
      </c>
      <c r="M2055" s="32">
        <f t="shared" si="195"/>
        <v>2.7157086524050932E-2</v>
      </c>
      <c r="N2055" s="32">
        <f t="shared" si="196"/>
        <v>6.8107086524050925E-2</v>
      </c>
      <c r="O2055" s="43">
        <f t="shared" si="197"/>
        <v>6.926673033274966E-2</v>
      </c>
      <c r="Q2055" s="78"/>
      <c r="R2055" s="75"/>
    </row>
    <row r="2056" spans="1:18" ht="12.6" customHeight="1">
      <c r="A2056" s="31">
        <v>41368</v>
      </c>
      <c r="B2056" s="64" t="s">
        <v>128</v>
      </c>
      <c r="C2056" s="90">
        <v>4.07E-2</v>
      </c>
      <c r="D2056" s="44" t="str">
        <f>IF(MONTH(A2056)=MONTH(A2057),"-",VLOOKUP(A2056,'F03 inputs'!$AQ$8:$AV$3003,5))</f>
        <v>-</v>
      </c>
      <c r="E2056" s="44" t="str">
        <f>IF(MONTH(A2056)=MONTH(A2057),"-",VLOOKUP(A2056,'F03 inputs'!$AQ$8:$AV$3003,6))</f>
        <v>-</v>
      </c>
      <c r="F2056" s="32">
        <f>VLOOKUP(B2056,'F03 inputs'!$AW$9:$AZ$3003,3)</f>
        <v>-4.1053394805002157E-6</v>
      </c>
      <c r="G2056" s="32">
        <f>VLOOKUP(B2056,'F03 inputs'!$AW$9:$AZ$3003,4)</f>
        <v>4.8460417550176892E-6</v>
      </c>
      <c r="I2056" s="32">
        <f t="shared" si="192"/>
        <v>2.5823067724626503E-2</v>
      </c>
      <c r="J2056" s="32">
        <f t="shared" si="193"/>
        <v>6.6523067724626503E-2</v>
      </c>
      <c r="K2056" s="88">
        <f t="shared" si="194"/>
        <v>6.7629397359500354E-2</v>
      </c>
      <c r="M2056" s="32">
        <f t="shared" si="195"/>
        <v>2.716193256580595E-2</v>
      </c>
      <c r="N2056" s="32">
        <f t="shared" si="196"/>
        <v>6.7861932565805944E-2</v>
      </c>
      <c r="O2056" s="43">
        <f t="shared" si="197"/>
        <v>6.9013243038697603E-2</v>
      </c>
      <c r="Q2056" s="78"/>
      <c r="R2056" s="75"/>
    </row>
    <row r="2057" spans="1:18" ht="12.6" customHeight="1">
      <c r="A2057" s="31">
        <v>41369</v>
      </c>
      <c r="B2057" s="64" t="s">
        <v>128</v>
      </c>
      <c r="C2057" s="90">
        <v>4.0300000000000002E-2</v>
      </c>
      <c r="D2057" s="44" t="str">
        <f>IF(MONTH(A2057)=MONTH(A2058),"-",VLOOKUP(A2057,'F03 inputs'!$AQ$8:$AV$3003,5))</f>
        <v>-</v>
      </c>
      <c r="E2057" s="44" t="str">
        <f>IF(MONTH(A2057)=MONTH(A2058),"-",VLOOKUP(A2057,'F03 inputs'!$AQ$8:$AV$3003,6))</f>
        <v>-</v>
      </c>
      <c r="F2057" s="32">
        <f>VLOOKUP(B2057,'F03 inputs'!$AW$9:$AZ$3003,3)</f>
        <v>-4.1053394805002157E-6</v>
      </c>
      <c r="G2057" s="32">
        <f>VLOOKUP(B2057,'F03 inputs'!$AW$9:$AZ$3003,4)</f>
        <v>4.8460417550176892E-6</v>
      </c>
      <c r="I2057" s="32">
        <f t="shared" si="192"/>
        <v>2.5818962385146003E-2</v>
      </c>
      <c r="J2057" s="32">
        <f t="shared" si="193"/>
        <v>6.6118962385146002E-2</v>
      </c>
      <c r="K2057" s="88">
        <f t="shared" si="194"/>
        <v>6.7211891681868252E-2</v>
      </c>
      <c r="M2057" s="32">
        <f t="shared" si="195"/>
        <v>2.7166778607560969E-2</v>
      </c>
      <c r="N2057" s="32">
        <f t="shared" si="196"/>
        <v>6.7466778607560979E-2</v>
      </c>
      <c r="O2057" s="43">
        <f t="shared" si="197"/>
        <v>6.8604720161481447E-2</v>
      </c>
      <c r="Q2057" s="78"/>
      <c r="R2057" s="75"/>
    </row>
    <row r="2058" spans="1:18" ht="12.6" customHeight="1">
      <c r="A2058" s="31">
        <v>41372</v>
      </c>
      <c r="B2058" s="64" t="s">
        <v>128</v>
      </c>
      <c r="C2058" s="90">
        <v>3.9550000000000002E-2</v>
      </c>
      <c r="D2058" s="44" t="str">
        <f>IF(MONTH(A2058)=MONTH(A2059),"-",VLOOKUP(A2058,'F03 inputs'!$AQ$8:$AV$3003,5))</f>
        <v>-</v>
      </c>
      <c r="E2058" s="44" t="str">
        <f>IF(MONTH(A2058)=MONTH(A2059),"-",VLOOKUP(A2058,'F03 inputs'!$AQ$8:$AV$3003,6))</f>
        <v>-</v>
      </c>
      <c r="F2058" s="32">
        <f>VLOOKUP(B2058,'F03 inputs'!$AW$9:$AZ$3003,3)</f>
        <v>-4.1053394805002157E-6</v>
      </c>
      <c r="G2058" s="32">
        <f>VLOOKUP(B2058,'F03 inputs'!$AW$9:$AZ$3003,4)</f>
        <v>4.8460417550176892E-6</v>
      </c>
      <c r="I2058" s="32">
        <f t="shared" si="192"/>
        <v>2.5814857045665503E-2</v>
      </c>
      <c r="J2058" s="32">
        <f t="shared" si="193"/>
        <v>6.5364857045665498E-2</v>
      </c>
      <c r="K2058" s="88">
        <f t="shared" si="194"/>
        <v>6.6432998179815295E-2</v>
      </c>
      <c r="M2058" s="32">
        <f t="shared" si="195"/>
        <v>2.7171624649315988E-2</v>
      </c>
      <c r="N2058" s="32">
        <f t="shared" si="196"/>
        <v>6.6721624649315997E-2</v>
      </c>
      <c r="O2058" s="43">
        <f t="shared" si="197"/>
        <v>6.7834568448277066E-2</v>
      </c>
      <c r="Q2058" s="78"/>
      <c r="R2058" s="75"/>
    </row>
    <row r="2059" spans="1:18" ht="12.6" customHeight="1">
      <c r="A2059" s="31">
        <v>41373</v>
      </c>
      <c r="B2059" s="64" t="s">
        <v>128</v>
      </c>
      <c r="C2059" s="90">
        <v>3.9800000000000002E-2</v>
      </c>
      <c r="D2059" s="44" t="str">
        <f>IF(MONTH(A2059)=MONTH(A2060),"-",VLOOKUP(A2059,'F03 inputs'!$AQ$8:$AV$3003,5))</f>
        <v>-</v>
      </c>
      <c r="E2059" s="44" t="str">
        <f>IF(MONTH(A2059)=MONTH(A2060),"-",VLOOKUP(A2059,'F03 inputs'!$AQ$8:$AV$3003,6))</f>
        <v>-</v>
      </c>
      <c r="F2059" s="32">
        <f>VLOOKUP(B2059,'F03 inputs'!$AW$9:$AZ$3003,3)</f>
        <v>-4.1053394805002157E-6</v>
      </c>
      <c r="G2059" s="32">
        <f>VLOOKUP(B2059,'F03 inputs'!$AW$9:$AZ$3003,4)</f>
        <v>4.8460417550176892E-6</v>
      </c>
      <c r="I2059" s="32">
        <f t="shared" si="192"/>
        <v>2.5810751706185003E-2</v>
      </c>
      <c r="J2059" s="32">
        <f t="shared" si="193"/>
        <v>6.5610751706185008E-2</v>
      </c>
      <c r="K2059" s="88">
        <f t="shared" si="194"/>
        <v>6.6686944391047387E-2</v>
      </c>
      <c r="M2059" s="32">
        <f t="shared" si="195"/>
        <v>2.7176470691071007E-2</v>
      </c>
      <c r="N2059" s="32">
        <f t="shared" si="196"/>
        <v>6.6976470691071016E-2</v>
      </c>
      <c r="O2059" s="43">
        <f t="shared" si="197"/>
        <v>6.8097932597628974E-2</v>
      </c>
      <c r="Q2059" s="78"/>
      <c r="R2059" s="75"/>
    </row>
    <row r="2060" spans="1:18" ht="12.6" customHeight="1">
      <c r="A2060" s="31">
        <v>41374</v>
      </c>
      <c r="B2060" s="64" t="s">
        <v>128</v>
      </c>
      <c r="C2060" s="90">
        <v>3.9849999999999997E-2</v>
      </c>
      <c r="D2060" s="44" t="str">
        <f>IF(MONTH(A2060)=MONTH(A2061),"-",VLOOKUP(A2060,'F03 inputs'!$AQ$8:$AV$3003,5))</f>
        <v>-</v>
      </c>
      <c r="E2060" s="44" t="str">
        <f>IF(MONTH(A2060)=MONTH(A2061),"-",VLOOKUP(A2060,'F03 inputs'!$AQ$8:$AV$3003,6))</f>
        <v>-</v>
      </c>
      <c r="F2060" s="32">
        <f>VLOOKUP(B2060,'F03 inputs'!$AW$9:$AZ$3003,3)</f>
        <v>-4.1053394805002157E-6</v>
      </c>
      <c r="G2060" s="32">
        <f>VLOOKUP(B2060,'F03 inputs'!$AW$9:$AZ$3003,4)</f>
        <v>4.8460417550176892E-6</v>
      </c>
      <c r="I2060" s="32">
        <f t="shared" si="192"/>
        <v>2.5806646366704503E-2</v>
      </c>
      <c r="J2060" s="32">
        <f t="shared" si="193"/>
        <v>6.5656646366704499E-2</v>
      </c>
      <c r="K2060" s="88">
        <f t="shared" si="194"/>
        <v>6.6734345169734866E-2</v>
      </c>
      <c r="M2060" s="32">
        <f t="shared" si="195"/>
        <v>2.7181316732826026E-2</v>
      </c>
      <c r="N2060" s="32">
        <f t="shared" si="196"/>
        <v>6.703131673282603E-2</v>
      </c>
      <c r="O2060" s="43">
        <f t="shared" si="197"/>
        <v>6.8154616088559994E-2</v>
      </c>
      <c r="Q2060" s="78"/>
      <c r="R2060" s="75"/>
    </row>
    <row r="2061" spans="1:18" ht="12.6" customHeight="1">
      <c r="A2061" s="31">
        <v>41375</v>
      </c>
      <c r="B2061" s="64" t="s">
        <v>128</v>
      </c>
      <c r="C2061" s="90">
        <v>3.9800000000000002E-2</v>
      </c>
      <c r="D2061" s="44" t="str">
        <f>IF(MONTH(A2061)=MONTH(A2062),"-",VLOOKUP(A2061,'F03 inputs'!$AQ$8:$AV$3003,5))</f>
        <v>-</v>
      </c>
      <c r="E2061" s="44" t="str">
        <f>IF(MONTH(A2061)=MONTH(A2062),"-",VLOOKUP(A2061,'F03 inputs'!$AQ$8:$AV$3003,6))</f>
        <v>-</v>
      </c>
      <c r="F2061" s="32">
        <f>VLOOKUP(B2061,'F03 inputs'!$AW$9:$AZ$3003,3)</f>
        <v>-4.1053394805002157E-6</v>
      </c>
      <c r="G2061" s="32">
        <f>VLOOKUP(B2061,'F03 inputs'!$AW$9:$AZ$3003,4)</f>
        <v>4.8460417550176892E-6</v>
      </c>
      <c r="I2061" s="32">
        <f t="shared" si="192"/>
        <v>2.5802541027224003E-2</v>
      </c>
      <c r="J2061" s="32">
        <f t="shared" si="193"/>
        <v>6.5602541027224001E-2</v>
      </c>
      <c r="K2061" s="88">
        <f t="shared" si="194"/>
        <v>6.6678464374531288E-2</v>
      </c>
      <c r="M2061" s="32">
        <f t="shared" si="195"/>
        <v>2.7186162774581045E-2</v>
      </c>
      <c r="N2061" s="32">
        <f t="shared" si="196"/>
        <v>6.6986162774581054E-2</v>
      </c>
      <c r="O2061" s="43">
        <f t="shared" si="197"/>
        <v>6.8107949275396651E-2</v>
      </c>
      <c r="Q2061" s="78"/>
      <c r="R2061" s="75"/>
    </row>
    <row r="2062" spans="1:18" ht="12.6" customHeight="1">
      <c r="A2062" s="31">
        <v>41376</v>
      </c>
      <c r="B2062" s="64" t="s">
        <v>128</v>
      </c>
      <c r="C2062" s="90">
        <v>3.9849999999999997E-2</v>
      </c>
      <c r="D2062" s="44" t="str">
        <f>IF(MONTH(A2062)=MONTH(A2063),"-",VLOOKUP(A2062,'F03 inputs'!$AQ$8:$AV$3003,5))</f>
        <v>-</v>
      </c>
      <c r="E2062" s="44" t="str">
        <f>IF(MONTH(A2062)=MONTH(A2063),"-",VLOOKUP(A2062,'F03 inputs'!$AQ$8:$AV$3003,6))</f>
        <v>-</v>
      </c>
      <c r="F2062" s="32">
        <f>VLOOKUP(B2062,'F03 inputs'!$AW$9:$AZ$3003,3)</f>
        <v>-4.1053394805002157E-6</v>
      </c>
      <c r="G2062" s="32">
        <f>VLOOKUP(B2062,'F03 inputs'!$AW$9:$AZ$3003,4)</f>
        <v>4.8460417550176892E-6</v>
      </c>
      <c r="I2062" s="32">
        <f t="shared" si="192"/>
        <v>2.5798435687743503E-2</v>
      </c>
      <c r="J2062" s="32">
        <f t="shared" si="193"/>
        <v>6.5648435687743506E-2</v>
      </c>
      <c r="K2062" s="88">
        <f t="shared" si="194"/>
        <v>6.6725864964805481E-2</v>
      </c>
      <c r="M2062" s="32">
        <f t="shared" si="195"/>
        <v>2.7191008816336064E-2</v>
      </c>
      <c r="N2062" s="32">
        <f t="shared" si="196"/>
        <v>6.7041008816336067E-2</v>
      </c>
      <c r="O2062" s="43">
        <f t="shared" si="197"/>
        <v>6.8164633032114175E-2</v>
      </c>
      <c r="Q2062" s="78"/>
      <c r="R2062" s="75"/>
    </row>
    <row r="2063" spans="1:18" ht="12.6" customHeight="1">
      <c r="A2063" s="31">
        <v>41379</v>
      </c>
      <c r="B2063" s="64" t="s">
        <v>128</v>
      </c>
      <c r="C2063" s="90">
        <v>3.9399999999999998E-2</v>
      </c>
      <c r="D2063" s="44" t="str">
        <f>IF(MONTH(A2063)=MONTH(A2064),"-",VLOOKUP(A2063,'F03 inputs'!$AQ$8:$AV$3003,5))</f>
        <v>-</v>
      </c>
      <c r="E2063" s="44" t="str">
        <f>IF(MONTH(A2063)=MONTH(A2064),"-",VLOOKUP(A2063,'F03 inputs'!$AQ$8:$AV$3003,6))</f>
        <v>-</v>
      </c>
      <c r="F2063" s="32">
        <f>VLOOKUP(B2063,'F03 inputs'!$AW$9:$AZ$3003,3)</f>
        <v>-4.1053394805002157E-6</v>
      </c>
      <c r="G2063" s="32">
        <f>VLOOKUP(B2063,'F03 inputs'!$AW$9:$AZ$3003,4)</f>
        <v>4.8460417550176892E-6</v>
      </c>
      <c r="I2063" s="32">
        <f t="shared" si="192"/>
        <v>2.5794330348263003E-2</v>
      </c>
      <c r="J2063" s="32">
        <f t="shared" si="193"/>
        <v>6.5194330348262997E-2</v>
      </c>
      <c r="K2063" s="88">
        <f t="shared" si="194"/>
        <v>6.6256905525652554E-2</v>
      </c>
      <c r="M2063" s="32">
        <f t="shared" si="195"/>
        <v>2.7195854858091083E-2</v>
      </c>
      <c r="N2063" s="32">
        <f t="shared" si="196"/>
        <v>6.659585485809108E-2</v>
      </c>
      <c r="O2063" s="43">
        <f t="shared" si="197"/>
        <v>6.7704606829160907E-2</v>
      </c>
      <c r="Q2063" s="78"/>
      <c r="R2063" s="75"/>
    </row>
    <row r="2064" spans="1:18" ht="12.6" customHeight="1">
      <c r="A2064" s="31">
        <v>41380</v>
      </c>
      <c r="B2064" s="64" t="s">
        <v>128</v>
      </c>
      <c r="C2064" s="90">
        <v>3.9399999999999998E-2</v>
      </c>
      <c r="D2064" s="44" t="str">
        <f>IF(MONTH(A2064)=MONTH(A2065),"-",VLOOKUP(A2064,'F03 inputs'!$AQ$8:$AV$3003,5))</f>
        <v>-</v>
      </c>
      <c r="E2064" s="44" t="str">
        <f>IF(MONTH(A2064)=MONTH(A2065),"-",VLOOKUP(A2064,'F03 inputs'!$AQ$8:$AV$3003,6))</f>
        <v>-</v>
      </c>
      <c r="F2064" s="32">
        <f>VLOOKUP(B2064,'F03 inputs'!$AW$9:$AZ$3003,3)</f>
        <v>-4.1053394805002157E-6</v>
      </c>
      <c r="G2064" s="32">
        <f>VLOOKUP(B2064,'F03 inputs'!$AW$9:$AZ$3003,4)</f>
        <v>4.8460417550176892E-6</v>
      </c>
      <c r="I2064" s="32">
        <f t="shared" si="192"/>
        <v>2.5790225008782502E-2</v>
      </c>
      <c r="J2064" s="32">
        <f t="shared" si="193"/>
        <v>6.5190225008782493E-2</v>
      </c>
      <c r="K2064" s="88">
        <f t="shared" si="194"/>
        <v>6.625266636795657E-2</v>
      </c>
      <c r="M2064" s="32">
        <f t="shared" si="195"/>
        <v>2.7200700899846102E-2</v>
      </c>
      <c r="N2064" s="32">
        <f t="shared" si="196"/>
        <v>6.6600700899846099E-2</v>
      </c>
      <c r="O2064" s="43">
        <f t="shared" si="197"/>
        <v>6.7709614239933602E-2</v>
      </c>
      <c r="Q2064" s="78"/>
      <c r="R2064" s="75"/>
    </row>
    <row r="2065" spans="1:18" ht="12.6" customHeight="1">
      <c r="A2065" s="31">
        <v>41381</v>
      </c>
      <c r="B2065" s="64" t="s">
        <v>128</v>
      </c>
      <c r="C2065" s="90">
        <v>3.9550000000000002E-2</v>
      </c>
      <c r="D2065" s="44" t="str">
        <f>IF(MONTH(A2065)=MONTH(A2066),"-",VLOOKUP(A2065,'F03 inputs'!$AQ$8:$AV$3003,5))</f>
        <v>-</v>
      </c>
      <c r="E2065" s="44" t="str">
        <f>IF(MONTH(A2065)=MONTH(A2066),"-",VLOOKUP(A2065,'F03 inputs'!$AQ$8:$AV$3003,6))</f>
        <v>-</v>
      </c>
      <c r="F2065" s="32">
        <f>VLOOKUP(B2065,'F03 inputs'!$AW$9:$AZ$3003,3)</f>
        <v>-4.1053394805002157E-6</v>
      </c>
      <c r="G2065" s="32">
        <f>VLOOKUP(B2065,'F03 inputs'!$AW$9:$AZ$3003,4)</f>
        <v>4.8460417550176892E-6</v>
      </c>
      <c r="I2065" s="32">
        <f t="shared" si="192"/>
        <v>2.5786119669302002E-2</v>
      </c>
      <c r="J2065" s="32">
        <f t="shared" si="193"/>
        <v>6.5336119669302001E-2</v>
      </c>
      <c r="K2065" s="88">
        <f t="shared" si="194"/>
        <v>6.6403321802662285E-2</v>
      </c>
      <c r="M2065" s="32">
        <f t="shared" si="195"/>
        <v>2.7205546941601121E-2</v>
      </c>
      <c r="N2065" s="32">
        <f t="shared" si="196"/>
        <v>6.6755546941601129E-2</v>
      </c>
      <c r="O2065" s="43">
        <f t="shared" si="197"/>
        <v>6.786962270346919E-2</v>
      </c>
      <c r="Q2065" s="78"/>
      <c r="R2065" s="75"/>
    </row>
    <row r="2066" spans="1:18" ht="12.6" customHeight="1">
      <c r="A2066" s="31">
        <v>41382</v>
      </c>
      <c r="B2066" s="64" t="s">
        <v>128</v>
      </c>
      <c r="C2066" s="90">
        <v>3.8900000000000004E-2</v>
      </c>
      <c r="D2066" s="44" t="str">
        <f>IF(MONTH(A2066)=MONTH(A2067),"-",VLOOKUP(A2066,'F03 inputs'!$AQ$8:$AV$3003,5))</f>
        <v>-</v>
      </c>
      <c r="E2066" s="44" t="str">
        <f>IF(MONTH(A2066)=MONTH(A2067),"-",VLOOKUP(A2066,'F03 inputs'!$AQ$8:$AV$3003,6))</f>
        <v>-</v>
      </c>
      <c r="F2066" s="32">
        <f>VLOOKUP(B2066,'F03 inputs'!$AW$9:$AZ$3003,3)</f>
        <v>-4.1053394805002157E-6</v>
      </c>
      <c r="G2066" s="32">
        <f>VLOOKUP(B2066,'F03 inputs'!$AW$9:$AZ$3003,4)</f>
        <v>4.8460417550176892E-6</v>
      </c>
      <c r="I2066" s="32">
        <f t="shared" si="192"/>
        <v>2.5782014329821502E-2</v>
      </c>
      <c r="J2066" s="32">
        <f t="shared" si="193"/>
        <v>6.4682014329821513E-2</v>
      </c>
      <c r="K2066" s="88">
        <f t="shared" si="194"/>
        <v>6.5727955074262434E-2</v>
      </c>
      <c r="M2066" s="32">
        <f t="shared" si="195"/>
        <v>2.7210392983356139E-2</v>
      </c>
      <c r="N2066" s="32">
        <f t="shared" si="196"/>
        <v>6.6110392983356137E-2</v>
      </c>
      <c r="O2066" s="43">
        <f t="shared" si="197"/>
        <v>6.7203038998459697E-2</v>
      </c>
      <c r="Q2066" s="78"/>
      <c r="R2066" s="75"/>
    </row>
    <row r="2067" spans="1:18" ht="12.6" customHeight="1">
      <c r="A2067" s="31">
        <v>41383</v>
      </c>
      <c r="B2067" s="64" t="s">
        <v>128</v>
      </c>
      <c r="C2067" s="90">
        <v>3.8949999999999999E-2</v>
      </c>
      <c r="D2067" s="44" t="str">
        <f>IF(MONTH(A2067)=MONTH(A2068),"-",VLOOKUP(A2067,'F03 inputs'!$AQ$8:$AV$3003,5))</f>
        <v>-</v>
      </c>
      <c r="E2067" s="44" t="str">
        <f>IF(MONTH(A2067)=MONTH(A2068),"-",VLOOKUP(A2067,'F03 inputs'!$AQ$8:$AV$3003,6))</f>
        <v>-</v>
      </c>
      <c r="F2067" s="32">
        <f>VLOOKUP(B2067,'F03 inputs'!$AW$9:$AZ$3003,3)</f>
        <v>-4.1053394805002157E-6</v>
      </c>
      <c r="G2067" s="32">
        <f>VLOOKUP(B2067,'F03 inputs'!$AW$9:$AZ$3003,4)</f>
        <v>4.8460417550176892E-6</v>
      </c>
      <c r="I2067" s="32">
        <f t="shared" si="192"/>
        <v>2.5777908990341002E-2</v>
      </c>
      <c r="J2067" s="32">
        <f t="shared" si="193"/>
        <v>6.4727908990341004E-2</v>
      </c>
      <c r="K2067" s="88">
        <f t="shared" si="194"/>
        <v>6.5775334540906671E-2</v>
      </c>
      <c r="M2067" s="32">
        <f t="shared" si="195"/>
        <v>2.7215239025111158E-2</v>
      </c>
      <c r="N2067" s="32">
        <f t="shared" si="196"/>
        <v>6.616523902511115E-2</v>
      </c>
      <c r="O2067" s="43">
        <f t="shared" si="197"/>
        <v>6.7259698738923568E-2</v>
      </c>
      <c r="Q2067" s="78"/>
      <c r="R2067" s="75"/>
    </row>
    <row r="2068" spans="1:18" ht="12.6" customHeight="1">
      <c r="A2068" s="31">
        <v>41386</v>
      </c>
      <c r="B2068" s="64" t="s">
        <v>128</v>
      </c>
      <c r="C2068" s="90">
        <v>3.9149999999999997E-2</v>
      </c>
      <c r="D2068" s="44" t="str">
        <f>IF(MONTH(A2068)=MONTH(A2069),"-",VLOOKUP(A2068,'F03 inputs'!$AQ$8:$AV$3003,5))</f>
        <v>-</v>
      </c>
      <c r="E2068" s="44" t="str">
        <f>IF(MONTH(A2068)=MONTH(A2069),"-",VLOOKUP(A2068,'F03 inputs'!$AQ$8:$AV$3003,6))</f>
        <v>-</v>
      </c>
      <c r="F2068" s="32">
        <f>VLOOKUP(B2068,'F03 inputs'!$AW$9:$AZ$3003,3)</f>
        <v>-4.1053394805002157E-6</v>
      </c>
      <c r="G2068" s="32">
        <f>VLOOKUP(B2068,'F03 inputs'!$AW$9:$AZ$3003,4)</f>
        <v>4.8460417550176892E-6</v>
      </c>
      <c r="I2068" s="32">
        <f t="shared" si="192"/>
        <v>2.5773803650860502E-2</v>
      </c>
      <c r="J2068" s="32">
        <f t="shared" si="193"/>
        <v>6.4923803650860507E-2</v>
      </c>
      <c r="K2068" s="88">
        <f t="shared" si="194"/>
        <v>6.5977578720984198E-2</v>
      </c>
      <c r="M2068" s="32">
        <f t="shared" si="195"/>
        <v>2.7220085066866177E-2</v>
      </c>
      <c r="N2068" s="32">
        <f t="shared" si="196"/>
        <v>6.6370085066866175E-2</v>
      </c>
      <c r="O2068" s="43">
        <f t="shared" si="197"/>
        <v>6.7471332114811711E-2</v>
      </c>
      <c r="Q2068" s="78"/>
      <c r="R2068" s="75"/>
    </row>
    <row r="2069" spans="1:18" ht="12.6" customHeight="1">
      <c r="A2069" s="31">
        <v>41387</v>
      </c>
      <c r="B2069" s="64" t="s">
        <v>128</v>
      </c>
      <c r="C2069" s="90">
        <v>3.8449999999999998E-2</v>
      </c>
      <c r="D2069" s="44" t="str">
        <f>IF(MONTH(A2069)=MONTH(A2070),"-",VLOOKUP(A2069,'F03 inputs'!$AQ$8:$AV$3003,5))</f>
        <v>-</v>
      </c>
      <c r="E2069" s="44" t="str">
        <f>IF(MONTH(A2069)=MONTH(A2070),"-",VLOOKUP(A2069,'F03 inputs'!$AQ$8:$AV$3003,6))</f>
        <v>-</v>
      </c>
      <c r="F2069" s="32">
        <f>VLOOKUP(B2069,'F03 inputs'!$AW$9:$AZ$3003,3)</f>
        <v>-4.1053394805002157E-6</v>
      </c>
      <c r="G2069" s="32">
        <f>VLOOKUP(B2069,'F03 inputs'!$AW$9:$AZ$3003,4)</f>
        <v>4.8460417550176892E-6</v>
      </c>
      <c r="I2069" s="32">
        <f t="shared" si="192"/>
        <v>2.5769698311380002E-2</v>
      </c>
      <c r="J2069" s="32">
        <f t="shared" si="193"/>
        <v>6.4219698311379997E-2</v>
      </c>
      <c r="K2069" s="88">
        <f t="shared" si="194"/>
        <v>6.5250740724180911E-2</v>
      </c>
      <c r="M2069" s="32">
        <f t="shared" si="195"/>
        <v>2.7224931108621196E-2</v>
      </c>
      <c r="N2069" s="32">
        <f t="shared" si="196"/>
        <v>6.5674931108621187E-2</v>
      </c>
      <c r="O2069" s="43">
        <f t="shared" si="197"/>
        <v>6.6753230252651896E-2</v>
      </c>
      <c r="Q2069" s="78"/>
      <c r="R2069" s="75"/>
    </row>
    <row r="2070" spans="1:18" ht="12.6" customHeight="1">
      <c r="A2070" s="31">
        <v>41388</v>
      </c>
      <c r="B2070" s="64" t="s">
        <v>128</v>
      </c>
      <c r="C2070" s="90">
        <v>3.8449999999999998E-2</v>
      </c>
      <c r="D2070" s="44" t="str">
        <f>IF(MONTH(A2070)=MONTH(A2071),"-",VLOOKUP(A2070,'F03 inputs'!$AQ$8:$AV$3003,5))</f>
        <v>-</v>
      </c>
      <c r="E2070" s="44" t="str">
        <f>IF(MONTH(A2070)=MONTH(A2071),"-",VLOOKUP(A2070,'F03 inputs'!$AQ$8:$AV$3003,6))</f>
        <v>-</v>
      </c>
      <c r="F2070" s="32">
        <f>VLOOKUP(B2070,'F03 inputs'!$AW$9:$AZ$3003,3)</f>
        <v>-4.1053394805002157E-6</v>
      </c>
      <c r="G2070" s="32">
        <f>VLOOKUP(B2070,'F03 inputs'!$AW$9:$AZ$3003,4)</f>
        <v>4.8460417550176892E-6</v>
      </c>
      <c r="I2070" s="32">
        <f t="shared" si="192"/>
        <v>2.5765592971899502E-2</v>
      </c>
      <c r="J2070" s="32">
        <f t="shared" si="193"/>
        <v>6.4215592971899493E-2</v>
      </c>
      <c r="K2070" s="88">
        <f t="shared" si="194"/>
        <v>6.5246503567082614E-2</v>
      </c>
      <c r="M2070" s="32">
        <f t="shared" si="195"/>
        <v>2.7229777150376215E-2</v>
      </c>
      <c r="N2070" s="32">
        <f t="shared" si="196"/>
        <v>6.5679777150376206E-2</v>
      </c>
      <c r="O2070" s="43">
        <f t="shared" si="197"/>
        <v>6.6758235432007096E-2</v>
      </c>
      <c r="Q2070" s="78"/>
      <c r="R2070" s="75"/>
    </row>
    <row r="2071" spans="1:18" ht="12.6" customHeight="1">
      <c r="A2071" s="31">
        <v>41390</v>
      </c>
      <c r="B2071" s="64" t="s">
        <v>128</v>
      </c>
      <c r="C2071" s="90">
        <v>3.8399999999999997E-2</v>
      </c>
      <c r="D2071" s="44" t="str">
        <f>IF(MONTH(A2071)=MONTH(A2072),"-",VLOOKUP(A2071,'F03 inputs'!$AQ$8:$AV$3003,5))</f>
        <v>-</v>
      </c>
      <c r="E2071" s="44" t="str">
        <f>IF(MONTH(A2071)=MONTH(A2072),"-",VLOOKUP(A2071,'F03 inputs'!$AQ$8:$AV$3003,6))</f>
        <v>-</v>
      </c>
      <c r="F2071" s="32">
        <f>VLOOKUP(B2071,'F03 inputs'!$AW$9:$AZ$3003,3)</f>
        <v>-4.1053394805002157E-6</v>
      </c>
      <c r="G2071" s="32">
        <f>VLOOKUP(B2071,'F03 inputs'!$AW$9:$AZ$3003,4)</f>
        <v>4.8460417550176892E-6</v>
      </c>
      <c r="I2071" s="32">
        <f t="shared" si="192"/>
        <v>2.5761487632419002E-2</v>
      </c>
      <c r="J2071" s="32">
        <f t="shared" si="193"/>
        <v>6.4161487632418995E-2</v>
      </c>
      <c r="K2071" s="88">
        <f t="shared" si="194"/>
        <v>6.5190661756220125E-2</v>
      </c>
      <c r="M2071" s="32">
        <f t="shared" si="195"/>
        <v>2.7234623192131234E-2</v>
      </c>
      <c r="N2071" s="32">
        <f t="shared" si="196"/>
        <v>6.5634623192131231E-2</v>
      </c>
      <c r="O2071" s="43">
        <f t="shared" si="197"/>
        <v>6.6711599132524668E-2</v>
      </c>
      <c r="Q2071" s="78"/>
      <c r="R2071" s="75"/>
    </row>
    <row r="2072" spans="1:18" ht="12.6" customHeight="1">
      <c r="A2072" s="31">
        <v>41393</v>
      </c>
      <c r="B2072" s="64" t="s">
        <v>128</v>
      </c>
      <c r="C2072" s="90">
        <v>3.7999999999999999E-2</v>
      </c>
      <c r="D2072" s="44" t="str">
        <f>IF(MONTH(A2072)=MONTH(A2073),"-",VLOOKUP(A2072,'F03 inputs'!$AQ$8:$AV$3003,5))</f>
        <v>-</v>
      </c>
      <c r="E2072" s="44" t="str">
        <f>IF(MONTH(A2072)=MONTH(A2073),"-",VLOOKUP(A2072,'F03 inputs'!$AQ$8:$AV$3003,6))</f>
        <v>-</v>
      </c>
      <c r="F2072" s="32">
        <f>VLOOKUP(B2072,'F03 inputs'!$AW$9:$AZ$3003,3)</f>
        <v>-4.1053394805002157E-6</v>
      </c>
      <c r="G2072" s="32">
        <f>VLOOKUP(B2072,'F03 inputs'!$AW$9:$AZ$3003,4)</f>
        <v>4.8460417550176892E-6</v>
      </c>
      <c r="I2072" s="32">
        <f t="shared" si="192"/>
        <v>2.5757382292938502E-2</v>
      </c>
      <c r="J2072" s="32">
        <f t="shared" si="193"/>
        <v>6.3757382292938508E-2</v>
      </c>
      <c r="K2072" s="88">
        <f t="shared" si="194"/>
        <v>6.4773633242150463E-2</v>
      </c>
      <c r="M2072" s="32">
        <f t="shared" si="195"/>
        <v>2.7239469233886253E-2</v>
      </c>
      <c r="N2072" s="32">
        <f t="shared" si="196"/>
        <v>6.5239469233886252E-2</v>
      </c>
      <c r="O2072" s="43">
        <f t="shared" si="197"/>
        <v>6.630351632036624E-2</v>
      </c>
      <c r="Q2072" s="78"/>
      <c r="R2072" s="75"/>
    </row>
    <row r="2073" spans="1:18" ht="12.6" customHeight="1">
      <c r="A2073" s="31">
        <v>41394</v>
      </c>
      <c r="B2073" s="64" t="s">
        <v>128</v>
      </c>
      <c r="C2073" s="90">
        <v>3.7749999999999999E-2</v>
      </c>
      <c r="D2073" s="44">
        <f>IF(MONTH(A2073)=MONTH(A2074),"-",VLOOKUP(A2073,'F03 inputs'!$AQ$8:$AV$3003,5))</f>
        <v>2.5753276953457999E-2</v>
      </c>
      <c r="E2073" s="44">
        <f>IF(MONTH(A2073)=MONTH(A2074),"-",VLOOKUP(A2073,'F03 inputs'!$AQ$8:$AV$3003,6))</f>
        <v>2.7244315275641248E-2</v>
      </c>
      <c r="F2073" s="32">
        <f>VLOOKUP(B2073,'F03 inputs'!$AW$9:$AZ$3003,3)</f>
        <v>-4.1053394805002157E-6</v>
      </c>
      <c r="G2073" s="32">
        <f>VLOOKUP(B2073,'F03 inputs'!$AW$9:$AZ$3003,4)</f>
        <v>4.8460417550176892E-6</v>
      </c>
      <c r="I2073" s="32">
        <f t="shared" si="192"/>
        <v>2.5753276953457999E-2</v>
      </c>
      <c r="J2073" s="32">
        <f t="shared" si="193"/>
        <v>6.3503276953458004E-2</v>
      </c>
      <c r="K2073" s="88">
        <f t="shared" si="194"/>
        <v>6.4511443499414733E-2</v>
      </c>
      <c r="M2073" s="32">
        <f t="shared" si="195"/>
        <v>2.7244315275641248E-2</v>
      </c>
      <c r="N2073" s="32">
        <f t="shared" si="196"/>
        <v>6.4994315275641243E-2</v>
      </c>
      <c r="O2073" s="43">
        <f t="shared" si="197"/>
        <v>6.6050380530178421E-2</v>
      </c>
      <c r="Q2073" s="78"/>
      <c r="R2073" s="75"/>
    </row>
    <row r="2074" spans="1:18" ht="12.6" customHeight="1">
      <c r="A2074" s="31">
        <v>41395</v>
      </c>
      <c r="B2074" s="64" t="s">
        <v>129</v>
      </c>
      <c r="C2074" s="90">
        <v>3.7850000000000002E-2</v>
      </c>
      <c r="D2074" s="44" t="str">
        <f>IF(MONTH(A2074)=MONTH(A2075),"-",VLOOKUP(A2074,'F03 inputs'!$AQ$8:$AV$3003,5))</f>
        <v>-</v>
      </c>
      <c r="E2074" s="44" t="str">
        <f>IF(MONTH(A2074)=MONTH(A2075),"-",VLOOKUP(A2074,'F03 inputs'!$AQ$8:$AV$3003,6))</f>
        <v>-</v>
      </c>
      <c r="F2074" s="32">
        <f>VLOOKUP(B2074,'F03 inputs'!$AW$9:$AZ$3003,3)</f>
        <v>-6.0898328925843436E-5</v>
      </c>
      <c r="G2074" s="32">
        <f>VLOOKUP(B2074,'F03 inputs'!$AW$9:$AZ$3003,4)</f>
        <v>-6.5050490202406359E-5</v>
      </c>
      <c r="I2074" s="32">
        <f t="shared" si="192"/>
        <v>2.5692378624532154E-2</v>
      </c>
      <c r="J2074" s="32">
        <f t="shared" si="193"/>
        <v>6.3542378624532159E-2</v>
      </c>
      <c r="K2074" s="88">
        <f t="shared" si="194"/>
        <v>6.455178709484799E-2</v>
      </c>
      <c r="M2074" s="32">
        <f t="shared" si="195"/>
        <v>2.7179264785438841E-2</v>
      </c>
      <c r="N2074" s="32">
        <f t="shared" si="196"/>
        <v>6.5029264785438842E-2</v>
      </c>
      <c r="O2074" s="43">
        <f t="shared" si="197"/>
        <v>6.6086466105072628E-2</v>
      </c>
      <c r="Q2074" s="78"/>
      <c r="R2074" s="75"/>
    </row>
    <row r="2075" spans="1:18" ht="12.6" customHeight="1">
      <c r="A2075" s="31">
        <v>41396</v>
      </c>
      <c r="B2075" s="64" t="s">
        <v>129</v>
      </c>
      <c r="C2075" s="90">
        <v>3.7149999999999996E-2</v>
      </c>
      <c r="D2075" s="44" t="str">
        <f>IF(MONTH(A2075)=MONTH(A2076),"-",VLOOKUP(A2075,'F03 inputs'!$AQ$8:$AV$3003,5))</f>
        <v>-</v>
      </c>
      <c r="E2075" s="44" t="str">
        <f>IF(MONTH(A2075)=MONTH(A2076),"-",VLOOKUP(A2075,'F03 inputs'!$AQ$8:$AV$3003,6))</f>
        <v>-</v>
      </c>
      <c r="F2075" s="32">
        <f>VLOOKUP(B2075,'F03 inputs'!$AW$9:$AZ$3003,3)</f>
        <v>-6.0898328925843436E-5</v>
      </c>
      <c r="G2075" s="32">
        <f>VLOOKUP(B2075,'F03 inputs'!$AW$9:$AZ$3003,4)</f>
        <v>-6.5050490202406359E-5</v>
      </c>
      <c r="I2075" s="32">
        <f t="shared" si="192"/>
        <v>2.5631480295606308E-2</v>
      </c>
      <c r="J2075" s="32">
        <f t="shared" si="193"/>
        <v>6.2781480295606304E-2</v>
      </c>
      <c r="K2075" s="88">
        <f t="shared" si="194"/>
        <v>6.3766858862633002E-2</v>
      </c>
      <c r="M2075" s="32">
        <f t="shared" si="195"/>
        <v>2.7114214295236434E-2</v>
      </c>
      <c r="N2075" s="32">
        <f t="shared" si="196"/>
        <v>6.4264214295236433E-2</v>
      </c>
      <c r="O2075" s="43">
        <f t="shared" si="197"/>
        <v>6.5296686604982446E-2</v>
      </c>
      <c r="Q2075" s="78"/>
      <c r="R2075" s="75"/>
    </row>
    <row r="2076" spans="1:18" ht="12.6" customHeight="1">
      <c r="A2076" s="31">
        <v>41397</v>
      </c>
      <c r="B2076" s="64" t="s">
        <v>129</v>
      </c>
      <c r="C2076" s="90">
        <v>3.6949999999999997E-2</v>
      </c>
      <c r="D2076" s="44" t="str">
        <f>IF(MONTH(A2076)=MONTH(A2077),"-",VLOOKUP(A2076,'F03 inputs'!$AQ$8:$AV$3003,5))</f>
        <v>-</v>
      </c>
      <c r="E2076" s="44" t="str">
        <f>IF(MONTH(A2076)=MONTH(A2077),"-",VLOOKUP(A2076,'F03 inputs'!$AQ$8:$AV$3003,6))</f>
        <v>-</v>
      </c>
      <c r="F2076" s="32">
        <f>VLOOKUP(B2076,'F03 inputs'!$AW$9:$AZ$3003,3)</f>
        <v>-6.0898328925843436E-5</v>
      </c>
      <c r="G2076" s="32">
        <f>VLOOKUP(B2076,'F03 inputs'!$AW$9:$AZ$3003,4)</f>
        <v>-6.5050490202406359E-5</v>
      </c>
      <c r="I2076" s="32">
        <f t="shared" si="192"/>
        <v>2.5570581966680463E-2</v>
      </c>
      <c r="J2076" s="32">
        <f t="shared" si="193"/>
        <v>6.2520581966680464E-2</v>
      </c>
      <c r="K2076" s="88">
        <f t="shared" si="194"/>
        <v>6.3497787759043467E-2</v>
      </c>
      <c r="M2076" s="32">
        <f t="shared" si="195"/>
        <v>2.7049163805034027E-2</v>
      </c>
      <c r="N2076" s="32">
        <f t="shared" si="196"/>
        <v>6.3999163805034023E-2</v>
      </c>
      <c r="O2076" s="43">
        <f t="shared" si="197"/>
        <v>6.5023137046969826E-2</v>
      </c>
      <c r="Q2076" s="78"/>
      <c r="R2076" s="75"/>
    </row>
    <row r="2077" spans="1:18" ht="12.6" customHeight="1">
      <c r="A2077" s="31">
        <v>41400</v>
      </c>
      <c r="B2077" s="64" t="s">
        <v>129</v>
      </c>
      <c r="C2077" s="90">
        <v>3.755E-2</v>
      </c>
      <c r="D2077" s="44" t="str">
        <f>IF(MONTH(A2077)=MONTH(A2078),"-",VLOOKUP(A2077,'F03 inputs'!$AQ$8:$AV$3003,5))</f>
        <v>-</v>
      </c>
      <c r="E2077" s="44" t="str">
        <f>IF(MONTH(A2077)=MONTH(A2078),"-",VLOOKUP(A2077,'F03 inputs'!$AQ$8:$AV$3003,6))</f>
        <v>-</v>
      </c>
      <c r="F2077" s="32">
        <f>VLOOKUP(B2077,'F03 inputs'!$AW$9:$AZ$3003,3)</f>
        <v>-6.0898328925843436E-5</v>
      </c>
      <c r="G2077" s="32">
        <f>VLOOKUP(B2077,'F03 inputs'!$AW$9:$AZ$3003,4)</f>
        <v>-6.5050490202406359E-5</v>
      </c>
      <c r="I2077" s="32">
        <f t="shared" si="192"/>
        <v>2.5509683637754618E-2</v>
      </c>
      <c r="J2077" s="32">
        <f t="shared" si="193"/>
        <v>6.3059683637754618E-2</v>
      </c>
      <c r="K2077" s="88">
        <f t="shared" si="194"/>
        <v>6.4053814562878175E-2</v>
      </c>
      <c r="M2077" s="32">
        <f t="shared" si="195"/>
        <v>2.698411331483162E-2</v>
      </c>
      <c r="N2077" s="32">
        <f t="shared" si="196"/>
        <v>6.4534113314831623E-2</v>
      </c>
      <c r="O2077" s="43">
        <f t="shared" si="197"/>
        <v>6.5575276260164683E-2</v>
      </c>
      <c r="Q2077" s="78"/>
      <c r="R2077" s="75"/>
    </row>
    <row r="2078" spans="1:18" ht="12.6" customHeight="1">
      <c r="A2078" s="31">
        <v>41401</v>
      </c>
      <c r="B2078" s="64" t="s">
        <v>129</v>
      </c>
      <c r="C2078" s="90">
        <v>3.7000000000000005E-2</v>
      </c>
      <c r="D2078" s="44" t="str">
        <f>IF(MONTH(A2078)=MONTH(A2079),"-",VLOOKUP(A2078,'F03 inputs'!$AQ$8:$AV$3003,5))</f>
        <v>-</v>
      </c>
      <c r="E2078" s="44" t="str">
        <f>IF(MONTH(A2078)=MONTH(A2079),"-",VLOOKUP(A2078,'F03 inputs'!$AQ$8:$AV$3003,6))</f>
        <v>-</v>
      </c>
      <c r="F2078" s="32">
        <f>VLOOKUP(B2078,'F03 inputs'!$AW$9:$AZ$3003,3)</f>
        <v>-6.0898328925843436E-5</v>
      </c>
      <c r="G2078" s="32">
        <f>VLOOKUP(B2078,'F03 inputs'!$AW$9:$AZ$3003,4)</f>
        <v>-6.5050490202406359E-5</v>
      </c>
      <c r="I2078" s="32">
        <f t="shared" si="192"/>
        <v>2.5448785308828773E-2</v>
      </c>
      <c r="J2078" s="32">
        <f t="shared" si="193"/>
        <v>6.2448785308828775E-2</v>
      </c>
      <c r="K2078" s="88">
        <f t="shared" si="194"/>
        <v>6.3423748005466019E-2</v>
      </c>
      <c r="M2078" s="32">
        <f t="shared" si="195"/>
        <v>2.6919062824629213E-2</v>
      </c>
      <c r="N2078" s="32">
        <f t="shared" si="196"/>
        <v>6.3919062824629225E-2</v>
      </c>
      <c r="O2078" s="43">
        <f t="shared" si="197"/>
        <v>6.4940474472723997E-2</v>
      </c>
      <c r="Q2078" s="78"/>
      <c r="R2078" s="75"/>
    </row>
    <row r="2079" spans="1:18" ht="12.6" customHeight="1">
      <c r="A2079" s="31">
        <v>41402</v>
      </c>
      <c r="B2079" s="64" t="s">
        <v>129</v>
      </c>
      <c r="C2079" s="90">
        <v>3.7450000000000004E-2</v>
      </c>
      <c r="D2079" s="44" t="str">
        <f>IF(MONTH(A2079)=MONTH(A2080),"-",VLOOKUP(A2079,'F03 inputs'!$AQ$8:$AV$3003,5))</f>
        <v>-</v>
      </c>
      <c r="E2079" s="44" t="str">
        <f>IF(MONTH(A2079)=MONTH(A2080),"-",VLOOKUP(A2079,'F03 inputs'!$AQ$8:$AV$3003,6))</f>
        <v>-</v>
      </c>
      <c r="F2079" s="32">
        <f>VLOOKUP(B2079,'F03 inputs'!$AW$9:$AZ$3003,3)</f>
        <v>-6.0898328925843436E-5</v>
      </c>
      <c r="G2079" s="32">
        <f>VLOOKUP(B2079,'F03 inputs'!$AW$9:$AZ$3003,4)</f>
        <v>-6.5050490202406359E-5</v>
      </c>
      <c r="I2079" s="32">
        <f t="shared" si="192"/>
        <v>2.5387886979902928E-2</v>
      </c>
      <c r="J2079" s="32">
        <f t="shared" si="193"/>
        <v>6.2837886979902932E-2</v>
      </c>
      <c r="K2079" s="88">
        <f t="shared" si="194"/>
        <v>6.3825036989927586E-2</v>
      </c>
      <c r="M2079" s="32">
        <f t="shared" si="195"/>
        <v>2.6854012334426806E-2</v>
      </c>
      <c r="N2079" s="32">
        <f t="shared" si="196"/>
        <v>6.4304012334426813E-2</v>
      </c>
      <c r="O2079" s="43">
        <f t="shared" si="197"/>
        <v>6.5337763835003226E-2</v>
      </c>
      <c r="Q2079" s="78"/>
      <c r="R2079" s="75"/>
    </row>
    <row r="2080" spans="1:18" ht="12.6" customHeight="1">
      <c r="A2080" s="31">
        <v>41403</v>
      </c>
      <c r="B2080" s="64" t="s">
        <v>129</v>
      </c>
      <c r="C2080" s="90">
        <v>3.7650000000000003E-2</v>
      </c>
      <c r="D2080" s="44" t="str">
        <f>IF(MONTH(A2080)=MONTH(A2081),"-",VLOOKUP(A2080,'F03 inputs'!$AQ$8:$AV$3003,5))</f>
        <v>-</v>
      </c>
      <c r="E2080" s="44" t="str">
        <f>IF(MONTH(A2080)=MONTH(A2081),"-",VLOOKUP(A2080,'F03 inputs'!$AQ$8:$AV$3003,6))</f>
        <v>-</v>
      </c>
      <c r="F2080" s="32">
        <f>VLOOKUP(B2080,'F03 inputs'!$AW$9:$AZ$3003,3)</f>
        <v>-6.0898328925843436E-5</v>
      </c>
      <c r="G2080" s="32">
        <f>VLOOKUP(B2080,'F03 inputs'!$AW$9:$AZ$3003,4)</f>
        <v>-6.5050490202406359E-5</v>
      </c>
      <c r="I2080" s="32">
        <f t="shared" si="192"/>
        <v>2.5326988650977083E-2</v>
      </c>
      <c r="J2080" s="32">
        <f t="shared" si="193"/>
        <v>6.2976988650977089E-2</v>
      </c>
      <c r="K2080" s="88">
        <f t="shared" si="194"/>
        <v>6.3968513925863224E-2</v>
      </c>
      <c r="M2080" s="32">
        <f t="shared" si="195"/>
        <v>2.6788961844224399E-2</v>
      </c>
      <c r="N2080" s="32">
        <f t="shared" si="196"/>
        <v>6.4438961844224402E-2</v>
      </c>
      <c r="O2080" s="43">
        <f t="shared" si="197"/>
        <v>6.5477056795114619E-2</v>
      </c>
      <c r="Q2080" s="78"/>
      <c r="R2080" s="75"/>
    </row>
    <row r="2081" spans="1:18" ht="12.6" customHeight="1">
      <c r="A2081" s="31">
        <v>41404</v>
      </c>
      <c r="B2081" s="64" t="s">
        <v>129</v>
      </c>
      <c r="C2081" s="90">
        <v>3.8599999999999995E-2</v>
      </c>
      <c r="D2081" s="44" t="str">
        <f>IF(MONTH(A2081)=MONTH(A2082),"-",VLOOKUP(A2081,'F03 inputs'!$AQ$8:$AV$3003,5))</f>
        <v>-</v>
      </c>
      <c r="E2081" s="44" t="str">
        <f>IF(MONTH(A2081)=MONTH(A2082),"-",VLOOKUP(A2081,'F03 inputs'!$AQ$8:$AV$3003,6))</f>
        <v>-</v>
      </c>
      <c r="F2081" s="32">
        <f>VLOOKUP(B2081,'F03 inputs'!$AW$9:$AZ$3003,3)</f>
        <v>-6.0898328925843436E-5</v>
      </c>
      <c r="G2081" s="32">
        <f>VLOOKUP(B2081,'F03 inputs'!$AW$9:$AZ$3003,4)</f>
        <v>-6.5050490202406359E-5</v>
      </c>
      <c r="I2081" s="32">
        <f t="shared" si="192"/>
        <v>2.5266090322051238E-2</v>
      </c>
      <c r="J2081" s="32">
        <f t="shared" si="193"/>
        <v>6.3866090322051233E-2</v>
      </c>
      <c r="K2081" s="88">
        <f t="shared" si="194"/>
        <v>6.4885809695307328E-2</v>
      </c>
      <c r="M2081" s="32">
        <f t="shared" si="195"/>
        <v>2.6723911354021992E-2</v>
      </c>
      <c r="N2081" s="32">
        <f t="shared" si="196"/>
        <v>6.5323911354021991E-2</v>
      </c>
      <c r="O2081" s="43">
        <f t="shared" si="197"/>
        <v>6.6390714702668774E-2</v>
      </c>
      <c r="Q2081" s="78"/>
      <c r="R2081" s="75"/>
    </row>
    <row r="2082" spans="1:18" ht="12.6" customHeight="1">
      <c r="A2082" s="31">
        <v>41407</v>
      </c>
      <c r="B2082" s="64" t="s">
        <v>129</v>
      </c>
      <c r="C2082" s="90">
        <v>3.8599999999999995E-2</v>
      </c>
      <c r="D2082" s="44" t="str">
        <f>IF(MONTH(A2082)=MONTH(A2083),"-",VLOOKUP(A2082,'F03 inputs'!$AQ$8:$AV$3003,5))</f>
        <v>-</v>
      </c>
      <c r="E2082" s="44" t="str">
        <f>IF(MONTH(A2082)=MONTH(A2083),"-",VLOOKUP(A2082,'F03 inputs'!$AQ$8:$AV$3003,6))</f>
        <v>-</v>
      </c>
      <c r="F2082" s="32">
        <f>VLOOKUP(B2082,'F03 inputs'!$AW$9:$AZ$3003,3)</f>
        <v>-6.0898328925843436E-5</v>
      </c>
      <c r="G2082" s="32">
        <f>VLOOKUP(B2082,'F03 inputs'!$AW$9:$AZ$3003,4)</f>
        <v>-6.5050490202406359E-5</v>
      </c>
      <c r="I2082" s="32">
        <f t="shared" si="192"/>
        <v>2.5205191993125393E-2</v>
      </c>
      <c r="J2082" s="32">
        <f t="shared" si="193"/>
        <v>6.3805191993125385E-2</v>
      </c>
      <c r="K2082" s="88">
        <f t="shared" si="194"/>
        <v>6.4822967624445171E-2</v>
      </c>
      <c r="M2082" s="32">
        <f t="shared" si="195"/>
        <v>2.6658860863819585E-2</v>
      </c>
      <c r="N2082" s="32">
        <f t="shared" si="196"/>
        <v>6.5258860863819573E-2</v>
      </c>
      <c r="O2082" s="43">
        <f t="shared" si="197"/>
        <v>6.6323540594130259E-2</v>
      </c>
      <c r="Q2082" s="78"/>
      <c r="R2082" s="75"/>
    </row>
    <row r="2083" spans="1:18" ht="12.6" customHeight="1">
      <c r="A2083" s="31">
        <v>41408</v>
      </c>
      <c r="B2083" s="64" t="s">
        <v>129</v>
      </c>
      <c r="C2083" s="90">
        <v>3.8599999999999995E-2</v>
      </c>
      <c r="D2083" s="44" t="str">
        <f>IF(MONTH(A2083)=MONTH(A2084),"-",VLOOKUP(A2083,'F03 inputs'!$AQ$8:$AV$3003,5))</f>
        <v>-</v>
      </c>
      <c r="E2083" s="44" t="str">
        <f>IF(MONTH(A2083)=MONTH(A2084),"-",VLOOKUP(A2083,'F03 inputs'!$AQ$8:$AV$3003,6))</f>
        <v>-</v>
      </c>
      <c r="F2083" s="32">
        <f>VLOOKUP(B2083,'F03 inputs'!$AW$9:$AZ$3003,3)</f>
        <v>-6.0898328925843436E-5</v>
      </c>
      <c r="G2083" s="32">
        <f>VLOOKUP(B2083,'F03 inputs'!$AW$9:$AZ$3003,4)</f>
        <v>-6.5050490202406359E-5</v>
      </c>
      <c r="I2083" s="32">
        <f t="shared" si="192"/>
        <v>2.5144293664199548E-2</v>
      </c>
      <c r="J2083" s="32">
        <f t="shared" si="193"/>
        <v>6.3744293664199536E-2</v>
      </c>
      <c r="K2083" s="88">
        <f t="shared" si="194"/>
        <v>6.4760127407886392E-2</v>
      </c>
      <c r="M2083" s="32">
        <f t="shared" si="195"/>
        <v>2.6593810373617178E-2</v>
      </c>
      <c r="N2083" s="32">
        <f t="shared" si="196"/>
        <v>6.519381037361717E-2</v>
      </c>
      <c r="O2083" s="43">
        <f t="shared" si="197"/>
        <v>6.6256368601375071E-2</v>
      </c>
      <c r="Q2083" s="78"/>
      <c r="R2083" s="75"/>
    </row>
    <row r="2084" spans="1:18" ht="12.6" customHeight="1">
      <c r="A2084" s="31">
        <v>41409</v>
      </c>
      <c r="B2084" s="64" t="s">
        <v>129</v>
      </c>
      <c r="C2084" s="90">
        <v>3.8849999999999996E-2</v>
      </c>
      <c r="D2084" s="44" t="str">
        <f>IF(MONTH(A2084)=MONTH(A2085),"-",VLOOKUP(A2084,'F03 inputs'!$AQ$8:$AV$3003,5))</f>
        <v>-</v>
      </c>
      <c r="E2084" s="44" t="str">
        <f>IF(MONTH(A2084)=MONTH(A2085),"-",VLOOKUP(A2084,'F03 inputs'!$AQ$8:$AV$3003,6))</f>
        <v>-</v>
      </c>
      <c r="F2084" s="32">
        <f>VLOOKUP(B2084,'F03 inputs'!$AW$9:$AZ$3003,3)</f>
        <v>-6.0898328925843436E-5</v>
      </c>
      <c r="G2084" s="32">
        <f>VLOOKUP(B2084,'F03 inputs'!$AW$9:$AZ$3003,4)</f>
        <v>-6.5050490202406359E-5</v>
      </c>
      <c r="I2084" s="32">
        <f t="shared" si="192"/>
        <v>2.5083395335273703E-2</v>
      </c>
      <c r="J2084" s="32">
        <f t="shared" si="193"/>
        <v>6.3933395335273702E-2</v>
      </c>
      <c r="K2084" s="88">
        <f t="shared" si="194"/>
        <v>6.4955265095048009E-2</v>
      </c>
      <c r="M2084" s="32">
        <f t="shared" si="195"/>
        <v>2.6528759883414771E-2</v>
      </c>
      <c r="N2084" s="32">
        <f t="shared" si="196"/>
        <v>6.5378759883414767E-2</v>
      </c>
      <c r="O2084" s="43">
        <f t="shared" si="197"/>
        <v>6.6447355444388068E-2</v>
      </c>
      <c r="Q2084" s="78"/>
      <c r="R2084" s="75"/>
    </row>
    <row r="2085" spans="1:18" ht="12.6" customHeight="1">
      <c r="A2085" s="31">
        <v>41410</v>
      </c>
      <c r="B2085" s="64" t="s">
        <v>129</v>
      </c>
      <c r="C2085" s="90">
        <v>3.8699999999999998E-2</v>
      </c>
      <c r="D2085" s="44" t="str">
        <f>IF(MONTH(A2085)=MONTH(A2086),"-",VLOOKUP(A2085,'F03 inputs'!$AQ$8:$AV$3003,5))</f>
        <v>-</v>
      </c>
      <c r="E2085" s="44" t="str">
        <f>IF(MONTH(A2085)=MONTH(A2086),"-",VLOOKUP(A2085,'F03 inputs'!$AQ$8:$AV$3003,6))</f>
        <v>-</v>
      </c>
      <c r="F2085" s="32">
        <f>VLOOKUP(B2085,'F03 inputs'!$AW$9:$AZ$3003,3)</f>
        <v>-6.0898328925843436E-5</v>
      </c>
      <c r="G2085" s="32">
        <f>VLOOKUP(B2085,'F03 inputs'!$AW$9:$AZ$3003,4)</f>
        <v>-6.5050490202406359E-5</v>
      </c>
      <c r="I2085" s="32">
        <f t="shared" si="192"/>
        <v>2.5022497006347857E-2</v>
      </c>
      <c r="J2085" s="32">
        <f t="shared" si="193"/>
        <v>6.3722497006347856E-2</v>
      </c>
      <c r="K2085" s="88">
        <f t="shared" si="194"/>
        <v>6.4737636162528922E-2</v>
      </c>
      <c r="M2085" s="32">
        <f t="shared" si="195"/>
        <v>2.6463709393212364E-2</v>
      </c>
      <c r="N2085" s="32">
        <f t="shared" si="196"/>
        <v>6.5163709393212366E-2</v>
      </c>
      <c r="O2085" s="43">
        <f t="shared" si="197"/>
        <v>6.6225286648682991E-2</v>
      </c>
      <c r="Q2085" s="78"/>
      <c r="R2085" s="75"/>
    </row>
    <row r="2086" spans="1:18" ht="12.6" customHeight="1">
      <c r="A2086" s="31">
        <v>41411</v>
      </c>
      <c r="B2086" s="64" t="s">
        <v>129</v>
      </c>
      <c r="C2086" s="90">
        <v>3.8149999999999996E-2</v>
      </c>
      <c r="D2086" s="44" t="str">
        <f>IF(MONTH(A2086)=MONTH(A2087),"-",VLOOKUP(A2086,'F03 inputs'!$AQ$8:$AV$3003,5))</f>
        <v>-</v>
      </c>
      <c r="E2086" s="44" t="str">
        <f>IF(MONTH(A2086)=MONTH(A2087),"-",VLOOKUP(A2086,'F03 inputs'!$AQ$8:$AV$3003,6))</f>
        <v>-</v>
      </c>
      <c r="F2086" s="32">
        <f>VLOOKUP(B2086,'F03 inputs'!$AW$9:$AZ$3003,3)</f>
        <v>-6.0898328925843436E-5</v>
      </c>
      <c r="G2086" s="32">
        <f>VLOOKUP(B2086,'F03 inputs'!$AW$9:$AZ$3003,4)</f>
        <v>-6.5050490202406359E-5</v>
      </c>
      <c r="I2086" s="32">
        <f t="shared" si="192"/>
        <v>2.4961598677422012E-2</v>
      </c>
      <c r="J2086" s="32">
        <f t="shared" si="193"/>
        <v>6.3111598677422012E-2</v>
      </c>
      <c r="K2086" s="88">
        <f t="shared" si="194"/>
        <v>6.4107367149327077E-2</v>
      </c>
      <c r="M2086" s="32">
        <f t="shared" si="195"/>
        <v>2.6398658903009957E-2</v>
      </c>
      <c r="N2086" s="32">
        <f t="shared" si="196"/>
        <v>6.4548658903009953E-2</v>
      </c>
      <c r="O2086" s="43">
        <f t="shared" si="197"/>
        <v>6.5590291244554066E-2</v>
      </c>
      <c r="Q2086" s="78"/>
      <c r="R2086" s="75"/>
    </row>
    <row r="2087" spans="1:18" ht="12.6" customHeight="1">
      <c r="A2087" s="31">
        <v>41414</v>
      </c>
      <c r="B2087" s="64" t="s">
        <v>129</v>
      </c>
      <c r="C2087" s="90">
        <v>3.8449999999999998E-2</v>
      </c>
      <c r="D2087" s="44" t="str">
        <f>IF(MONTH(A2087)=MONTH(A2088),"-",VLOOKUP(A2087,'F03 inputs'!$AQ$8:$AV$3003,5))</f>
        <v>-</v>
      </c>
      <c r="E2087" s="44" t="str">
        <f>IF(MONTH(A2087)=MONTH(A2088),"-",VLOOKUP(A2087,'F03 inputs'!$AQ$8:$AV$3003,6))</f>
        <v>-</v>
      </c>
      <c r="F2087" s="32">
        <f>VLOOKUP(B2087,'F03 inputs'!$AW$9:$AZ$3003,3)</f>
        <v>-6.0898328925843436E-5</v>
      </c>
      <c r="G2087" s="32">
        <f>VLOOKUP(B2087,'F03 inputs'!$AW$9:$AZ$3003,4)</f>
        <v>-6.5050490202406359E-5</v>
      </c>
      <c r="I2087" s="32">
        <f t="shared" si="192"/>
        <v>2.4900700348496167E-2</v>
      </c>
      <c r="J2087" s="32">
        <f t="shared" si="193"/>
        <v>6.3350700348496158E-2</v>
      </c>
      <c r="K2087" s="88">
        <f t="shared" si="194"/>
        <v>6.4354028157157517E-2</v>
      </c>
      <c r="M2087" s="32">
        <f t="shared" si="195"/>
        <v>2.633360841280755E-2</v>
      </c>
      <c r="N2087" s="32">
        <f t="shared" si="196"/>
        <v>6.4783608412807545E-2</v>
      </c>
      <c r="O2087" s="43">
        <f t="shared" si="197"/>
        <v>6.5832837392553412E-2</v>
      </c>
      <c r="Q2087" s="78"/>
      <c r="R2087" s="75"/>
    </row>
    <row r="2088" spans="1:18" ht="12.6" customHeight="1">
      <c r="A2088" s="31">
        <v>41415</v>
      </c>
      <c r="B2088" s="64" t="s">
        <v>129</v>
      </c>
      <c r="C2088" s="90">
        <v>3.8800000000000001E-2</v>
      </c>
      <c r="D2088" s="44" t="str">
        <f>IF(MONTH(A2088)=MONTH(A2089),"-",VLOOKUP(A2088,'F03 inputs'!$AQ$8:$AV$3003,5))</f>
        <v>-</v>
      </c>
      <c r="E2088" s="44" t="str">
        <f>IF(MONTH(A2088)=MONTH(A2089),"-",VLOOKUP(A2088,'F03 inputs'!$AQ$8:$AV$3003,6))</f>
        <v>-</v>
      </c>
      <c r="F2088" s="32">
        <f>VLOOKUP(B2088,'F03 inputs'!$AW$9:$AZ$3003,3)</f>
        <v>-6.0898328925843436E-5</v>
      </c>
      <c r="G2088" s="32">
        <f>VLOOKUP(B2088,'F03 inputs'!$AW$9:$AZ$3003,4)</f>
        <v>-6.5050490202406359E-5</v>
      </c>
      <c r="I2088" s="32">
        <f t="shared" si="192"/>
        <v>2.4839802019570322E-2</v>
      </c>
      <c r="J2088" s="32">
        <f t="shared" si="193"/>
        <v>6.3639802019570327E-2</v>
      </c>
      <c r="K2088" s="88">
        <f t="shared" si="194"/>
        <v>6.4652308119843127E-2</v>
      </c>
      <c r="M2088" s="32">
        <f t="shared" si="195"/>
        <v>2.6268557922605143E-2</v>
      </c>
      <c r="N2088" s="32">
        <f t="shared" si="196"/>
        <v>6.5068557922605144E-2</v>
      </c>
      <c r="O2088" s="43">
        <f t="shared" si="197"/>
        <v>6.612703723013702E-2</v>
      </c>
      <c r="Q2088" s="78"/>
      <c r="R2088" s="75"/>
    </row>
    <row r="2089" spans="1:18" ht="12.6" customHeight="1">
      <c r="A2089" s="31">
        <v>41416</v>
      </c>
      <c r="B2089" s="64" t="s">
        <v>129</v>
      </c>
      <c r="C2089" s="90">
        <v>3.8949999999999999E-2</v>
      </c>
      <c r="D2089" s="44" t="str">
        <f>IF(MONTH(A2089)=MONTH(A2090),"-",VLOOKUP(A2089,'F03 inputs'!$AQ$8:$AV$3003,5))</f>
        <v>-</v>
      </c>
      <c r="E2089" s="44" t="str">
        <f>IF(MONTH(A2089)=MONTH(A2090),"-",VLOOKUP(A2089,'F03 inputs'!$AQ$8:$AV$3003,6))</f>
        <v>-</v>
      </c>
      <c r="F2089" s="32">
        <f>VLOOKUP(B2089,'F03 inputs'!$AW$9:$AZ$3003,3)</f>
        <v>-6.0898328925843436E-5</v>
      </c>
      <c r="G2089" s="32">
        <f>VLOOKUP(B2089,'F03 inputs'!$AW$9:$AZ$3003,4)</f>
        <v>-6.5050490202406359E-5</v>
      </c>
      <c r="I2089" s="32">
        <f t="shared" si="192"/>
        <v>2.4778903690644477E-2</v>
      </c>
      <c r="J2089" s="32">
        <f t="shared" si="193"/>
        <v>6.3728903690644476E-2</v>
      </c>
      <c r="K2089" s="88">
        <f t="shared" si="194"/>
        <v>6.4744246982047171E-2</v>
      </c>
      <c r="M2089" s="32">
        <f t="shared" si="195"/>
        <v>2.6203507432402736E-2</v>
      </c>
      <c r="N2089" s="32">
        <f t="shared" si="196"/>
        <v>6.5153507432402738E-2</v>
      </c>
      <c r="O2089" s="43">
        <f t="shared" si="197"/>
        <v>6.6214752315088887E-2</v>
      </c>
      <c r="Q2089" s="78"/>
      <c r="R2089" s="75"/>
    </row>
    <row r="2090" spans="1:18" ht="12.6" customHeight="1">
      <c r="A2090" s="31">
        <v>41417</v>
      </c>
      <c r="B2090" s="64" t="s">
        <v>129</v>
      </c>
      <c r="C2090" s="90">
        <v>3.9050000000000001E-2</v>
      </c>
      <c r="D2090" s="44" t="str">
        <f>IF(MONTH(A2090)=MONTH(A2091),"-",VLOOKUP(A2090,'F03 inputs'!$AQ$8:$AV$3003,5))</f>
        <v>-</v>
      </c>
      <c r="E2090" s="44" t="str">
        <f>IF(MONTH(A2090)=MONTH(A2091),"-",VLOOKUP(A2090,'F03 inputs'!$AQ$8:$AV$3003,6))</f>
        <v>-</v>
      </c>
      <c r="F2090" s="32">
        <f>VLOOKUP(B2090,'F03 inputs'!$AW$9:$AZ$3003,3)</f>
        <v>-6.0898328925843436E-5</v>
      </c>
      <c r="G2090" s="32">
        <f>VLOOKUP(B2090,'F03 inputs'!$AW$9:$AZ$3003,4)</f>
        <v>-6.5050490202406359E-5</v>
      </c>
      <c r="I2090" s="32">
        <f t="shared" si="192"/>
        <v>2.4718005361718632E-2</v>
      </c>
      <c r="J2090" s="32">
        <f t="shared" si="193"/>
        <v>6.376800536171863E-2</v>
      </c>
      <c r="K2090" s="88">
        <f t="shared" si="194"/>
        <v>6.4784594988671618E-2</v>
      </c>
      <c r="M2090" s="32">
        <f t="shared" si="195"/>
        <v>2.6138456942200329E-2</v>
      </c>
      <c r="N2090" s="32">
        <f t="shared" si="196"/>
        <v>6.5188456942200323E-2</v>
      </c>
      <c r="O2090" s="43">
        <f t="shared" si="197"/>
        <v>6.6250840671826738E-2</v>
      </c>
      <c r="Q2090" s="78"/>
      <c r="R2090" s="75"/>
    </row>
    <row r="2091" spans="1:18" ht="12.6" customHeight="1">
      <c r="A2091" s="31">
        <v>41418</v>
      </c>
      <c r="B2091" s="64" t="s">
        <v>129</v>
      </c>
      <c r="C2091" s="90">
        <v>3.9199999999999999E-2</v>
      </c>
      <c r="D2091" s="44" t="str">
        <f>IF(MONTH(A2091)=MONTH(A2092),"-",VLOOKUP(A2091,'F03 inputs'!$AQ$8:$AV$3003,5))</f>
        <v>-</v>
      </c>
      <c r="E2091" s="44" t="str">
        <f>IF(MONTH(A2091)=MONTH(A2092),"-",VLOOKUP(A2091,'F03 inputs'!$AQ$8:$AV$3003,6))</f>
        <v>-</v>
      </c>
      <c r="F2091" s="32">
        <f>VLOOKUP(B2091,'F03 inputs'!$AW$9:$AZ$3003,3)</f>
        <v>-6.0898328925843436E-5</v>
      </c>
      <c r="G2091" s="32">
        <f>VLOOKUP(B2091,'F03 inputs'!$AW$9:$AZ$3003,4)</f>
        <v>-6.5050490202406359E-5</v>
      </c>
      <c r="I2091" s="32">
        <f t="shared" si="192"/>
        <v>2.4657107032792787E-2</v>
      </c>
      <c r="J2091" s="32">
        <f t="shared" si="193"/>
        <v>6.3857107032792793E-2</v>
      </c>
      <c r="K2091" s="88">
        <f t="shared" si="194"/>
        <v>6.4876539562442215E-2</v>
      </c>
      <c r="M2091" s="32">
        <f t="shared" si="195"/>
        <v>2.6073406451997922E-2</v>
      </c>
      <c r="N2091" s="32">
        <f t="shared" si="196"/>
        <v>6.5273406451997917E-2</v>
      </c>
      <c r="O2091" s="43">
        <f t="shared" si="197"/>
        <v>6.6338560849459771E-2</v>
      </c>
      <c r="Q2091" s="78"/>
      <c r="R2091" s="75"/>
    </row>
    <row r="2092" spans="1:18" ht="12.6" customHeight="1">
      <c r="A2092" s="31">
        <v>41421</v>
      </c>
      <c r="B2092" s="64" t="s">
        <v>129</v>
      </c>
      <c r="C2092" s="90">
        <v>3.8900000000000004E-2</v>
      </c>
      <c r="D2092" s="44" t="str">
        <f>IF(MONTH(A2092)=MONTH(A2093),"-",VLOOKUP(A2092,'F03 inputs'!$AQ$8:$AV$3003,5))</f>
        <v>-</v>
      </c>
      <c r="E2092" s="44" t="str">
        <f>IF(MONTH(A2092)=MONTH(A2093),"-",VLOOKUP(A2092,'F03 inputs'!$AQ$8:$AV$3003,6))</f>
        <v>-</v>
      </c>
      <c r="F2092" s="32">
        <f>VLOOKUP(B2092,'F03 inputs'!$AW$9:$AZ$3003,3)</f>
        <v>-6.0898328925843436E-5</v>
      </c>
      <c r="G2092" s="32">
        <f>VLOOKUP(B2092,'F03 inputs'!$AW$9:$AZ$3003,4)</f>
        <v>-6.5050490202406359E-5</v>
      </c>
      <c r="I2092" s="32">
        <f t="shared" si="192"/>
        <v>2.4596208703866942E-2</v>
      </c>
      <c r="J2092" s="32">
        <f t="shared" si="193"/>
        <v>6.3496208703866949E-2</v>
      </c>
      <c r="K2092" s="88">
        <f t="shared" si="194"/>
        <v>6.4504150833808005E-2</v>
      </c>
      <c r="M2092" s="32">
        <f t="shared" si="195"/>
        <v>2.6008355961795515E-2</v>
      </c>
      <c r="N2092" s="32">
        <f t="shared" si="196"/>
        <v>6.4908355961795519E-2</v>
      </c>
      <c r="O2092" s="43">
        <f t="shared" si="197"/>
        <v>6.596162963021146E-2</v>
      </c>
      <c r="Q2092" s="78"/>
      <c r="R2092" s="75"/>
    </row>
    <row r="2093" spans="1:18" ht="12.6" customHeight="1">
      <c r="A2093" s="31">
        <v>41422</v>
      </c>
      <c r="B2093" s="64" t="s">
        <v>129</v>
      </c>
      <c r="C2093" s="90">
        <v>3.9399999999999998E-2</v>
      </c>
      <c r="D2093" s="44" t="str">
        <f>IF(MONTH(A2093)=MONTH(A2094),"-",VLOOKUP(A2093,'F03 inputs'!$AQ$8:$AV$3003,5))</f>
        <v>-</v>
      </c>
      <c r="E2093" s="44" t="str">
        <f>IF(MONTH(A2093)=MONTH(A2094),"-",VLOOKUP(A2093,'F03 inputs'!$AQ$8:$AV$3003,6))</f>
        <v>-</v>
      </c>
      <c r="F2093" s="32">
        <f>VLOOKUP(B2093,'F03 inputs'!$AW$9:$AZ$3003,3)</f>
        <v>-6.0898328925843436E-5</v>
      </c>
      <c r="G2093" s="32">
        <f>VLOOKUP(B2093,'F03 inputs'!$AW$9:$AZ$3003,4)</f>
        <v>-6.5050490202406359E-5</v>
      </c>
      <c r="I2093" s="32">
        <f t="shared" si="192"/>
        <v>2.4535310374941097E-2</v>
      </c>
      <c r="J2093" s="32">
        <f t="shared" si="193"/>
        <v>6.3935310374941101E-2</v>
      </c>
      <c r="K2093" s="88">
        <f t="shared" si="194"/>
        <v>6.4957241353126083E-2</v>
      </c>
      <c r="M2093" s="32">
        <f t="shared" si="195"/>
        <v>2.5943305471593108E-2</v>
      </c>
      <c r="N2093" s="32">
        <f t="shared" si="196"/>
        <v>6.5343305471593102E-2</v>
      </c>
      <c r="O2093" s="43">
        <f t="shared" si="197"/>
        <v>6.6410742364081843E-2</v>
      </c>
      <c r="Q2093" s="78"/>
      <c r="R2093" s="75"/>
    </row>
    <row r="2094" spans="1:18" ht="12.6" customHeight="1">
      <c r="A2094" s="31">
        <v>41423</v>
      </c>
      <c r="B2094" s="64" t="s">
        <v>129</v>
      </c>
      <c r="C2094" s="90">
        <v>4.0500000000000001E-2</v>
      </c>
      <c r="D2094" s="44" t="str">
        <f>IF(MONTH(A2094)=MONTH(A2095),"-",VLOOKUP(A2094,'F03 inputs'!$AQ$8:$AV$3003,5))</f>
        <v>-</v>
      </c>
      <c r="E2094" s="44" t="str">
        <f>IF(MONTH(A2094)=MONTH(A2095),"-",VLOOKUP(A2094,'F03 inputs'!$AQ$8:$AV$3003,6))</f>
        <v>-</v>
      </c>
      <c r="F2094" s="32">
        <f>VLOOKUP(B2094,'F03 inputs'!$AW$9:$AZ$3003,3)</f>
        <v>-6.0898328925843436E-5</v>
      </c>
      <c r="G2094" s="32">
        <f>VLOOKUP(B2094,'F03 inputs'!$AW$9:$AZ$3003,4)</f>
        <v>-6.5050490202406359E-5</v>
      </c>
      <c r="I2094" s="32">
        <f t="shared" si="192"/>
        <v>2.4474412046015252E-2</v>
      </c>
      <c r="J2094" s="32">
        <f t="shared" si="193"/>
        <v>6.4974412046015256E-2</v>
      </c>
      <c r="K2094" s="88">
        <f t="shared" si="194"/>
        <v>6.6029830601196826E-2</v>
      </c>
      <c r="M2094" s="32">
        <f t="shared" si="195"/>
        <v>2.5878254981390701E-2</v>
      </c>
      <c r="N2094" s="32">
        <f t="shared" si="196"/>
        <v>6.6378254981390702E-2</v>
      </c>
      <c r="O2094" s="43">
        <f t="shared" si="197"/>
        <v>6.7479773164984103E-2</v>
      </c>
      <c r="Q2094" s="78"/>
      <c r="R2094" s="75"/>
    </row>
    <row r="2095" spans="1:18" ht="12.6" customHeight="1">
      <c r="A2095" s="31">
        <v>41424</v>
      </c>
      <c r="B2095" s="64" t="s">
        <v>129</v>
      </c>
      <c r="C2095" s="90">
        <v>3.9800000000000002E-2</v>
      </c>
      <c r="D2095" s="44" t="str">
        <f>IF(MONTH(A2095)=MONTH(A2096),"-",VLOOKUP(A2095,'F03 inputs'!$AQ$8:$AV$3003,5))</f>
        <v>-</v>
      </c>
      <c r="E2095" s="44" t="str">
        <f>IF(MONTH(A2095)=MONTH(A2096),"-",VLOOKUP(A2095,'F03 inputs'!$AQ$8:$AV$3003,6))</f>
        <v>-</v>
      </c>
      <c r="F2095" s="32">
        <f>VLOOKUP(B2095,'F03 inputs'!$AW$9:$AZ$3003,3)</f>
        <v>-6.0898328925843436E-5</v>
      </c>
      <c r="G2095" s="32">
        <f>VLOOKUP(B2095,'F03 inputs'!$AW$9:$AZ$3003,4)</f>
        <v>-6.5050490202406359E-5</v>
      </c>
      <c r="I2095" s="32">
        <f t="shared" si="192"/>
        <v>2.4413513717089406E-2</v>
      </c>
      <c r="J2095" s="32">
        <f t="shared" si="193"/>
        <v>6.4213513717089415E-2</v>
      </c>
      <c r="K2095" s="88">
        <f t="shared" si="194"/>
        <v>6.5244357553063015E-2</v>
      </c>
      <c r="M2095" s="32">
        <f t="shared" si="195"/>
        <v>2.5813204491188294E-2</v>
      </c>
      <c r="N2095" s="32">
        <f t="shared" si="196"/>
        <v>6.5613204491188293E-2</v>
      </c>
      <c r="O2095" s="43">
        <f t="shared" si="197"/>
        <v>6.668947764208899E-2</v>
      </c>
      <c r="Q2095" s="78"/>
      <c r="R2095" s="75"/>
    </row>
    <row r="2096" spans="1:18" ht="12.6" customHeight="1">
      <c r="A2096" s="31">
        <v>41425</v>
      </c>
      <c r="B2096" s="64" t="s">
        <v>129</v>
      </c>
      <c r="C2096" s="90">
        <v>3.9300000000000002E-2</v>
      </c>
      <c r="D2096" s="44">
        <f>IF(MONTH(A2096)=MONTH(A2097),"-",VLOOKUP(A2096,'F03 inputs'!$AQ$8:$AV$3003,5))</f>
        <v>2.43526153881636E-2</v>
      </c>
      <c r="E2096" s="44">
        <f>IF(MONTH(A2096)=MONTH(A2097),"-",VLOOKUP(A2096,'F03 inputs'!$AQ$8:$AV$3003,6))</f>
        <v>2.5748154000985901E-2</v>
      </c>
      <c r="F2096" s="32">
        <f>VLOOKUP(B2096,'F03 inputs'!$AW$9:$AZ$3003,3)</f>
        <v>-6.0898328925843436E-5</v>
      </c>
      <c r="G2096" s="32">
        <f>VLOOKUP(B2096,'F03 inputs'!$AW$9:$AZ$3003,4)</f>
        <v>-6.5050490202406359E-5</v>
      </c>
      <c r="I2096" s="32">
        <f t="shared" si="192"/>
        <v>2.43526153881636E-2</v>
      </c>
      <c r="J2096" s="32">
        <f t="shared" si="193"/>
        <v>6.3652615388163608E-2</v>
      </c>
      <c r="K2096" s="88">
        <f t="shared" si="194"/>
        <v>6.4665529249602116E-2</v>
      </c>
      <c r="M2096" s="32">
        <f t="shared" si="195"/>
        <v>2.5748154000985901E-2</v>
      </c>
      <c r="N2096" s="32">
        <f t="shared" si="196"/>
        <v>6.5048154000985903E-2</v>
      </c>
      <c r="O2096" s="43">
        <f t="shared" si="197"/>
        <v>6.6105969585719793E-2</v>
      </c>
      <c r="Q2096" s="78"/>
      <c r="R2096" s="75"/>
    </row>
    <row r="2097" spans="1:18" ht="12.6" customHeight="1">
      <c r="A2097" s="31">
        <v>41428</v>
      </c>
      <c r="B2097" s="64" t="s">
        <v>130</v>
      </c>
      <c r="C2097" s="90">
        <v>3.9849999999999997E-2</v>
      </c>
      <c r="D2097" s="44" t="str">
        <f>IF(MONTH(A2097)=MONTH(A2098),"-",VLOOKUP(A2097,'F03 inputs'!$AQ$8:$AV$3003,5))</f>
        <v>-</v>
      </c>
      <c r="E2097" s="44" t="str">
        <f>IF(MONTH(A2097)=MONTH(A2098),"-",VLOOKUP(A2097,'F03 inputs'!$AQ$8:$AV$3003,6))</f>
        <v>-</v>
      </c>
      <c r="F2097" s="32">
        <f>VLOOKUP(B2097,'F03 inputs'!$AW$9:$AZ$3003,3)</f>
        <v>2.6715511803267363E-4</v>
      </c>
      <c r="G2097" s="32">
        <f>VLOOKUP(B2097,'F03 inputs'!$AW$9:$AZ$3003,4)</f>
        <v>2.9514115810222414E-4</v>
      </c>
      <c r="I2097" s="32">
        <f t="shared" si="192"/>
        <v>2.4619770506196272E-2</v>
      </c>
      <c r="J2097" s="32">
        <f t="shared" si="193"/>
        <v>6.4469770506196261E-2</v>
      </c>
      <c r="K2097" s="88">
        <f t="shared" si="194"/>
        <v>6.5508858333476416E-2</v>
      </c>
      <c r="M2097" s="32">
        <f t="shared" si="195"/>
        <v>2.6043295159088126E-2</v>
      </c>
      <c r="N2097" s="32">
        <f t="shared" si="196"/>
        <v>6.5893295159088122E-2</v>
      </c>
      <c r="O2097" s="43">
        <f t="shared" si="197"/>
        <v>6.697877674581898E-2</v>
      </c>
      <c r="Q2097" s="78"/>
      <c r="R2097" s="75"/>
    </row>
    <row r="2098" spans="1:18" ht="12.6" customHeight="1">
      <c r="A2098" s="31">
        <v>41429</v>
      </c>
      <c r="B2098" s="64" t="s">
        <v>130</v>
      </c>
      <c r="C2098" s="90">
        <v>4.0099999999999997E-2</v>
      </c>
      <c r="D2098" s="44" t="str">
        <f>IF(MONTH(A2098)=MONTH(A2099),"-",VLOOKUP(A2098,'F03 inputs'!$AQ$8:$AV$3003,5))</f>
        <v>-</v>
      </c>
      <c r="E2098" s="44" t="str">
        <f>IF(MONTH(A2098)=MONTH(A2099),"-",VLOOKUP(A2098,'F03 inputs'!$AQ$8:$AV$3003,6))</f>
        <v>-</v>
      </c>
      <c r="F2098" s="32">
        <f>VLOOKUP(B2098,'F03 inputs'!$AW$9:$AZ$3003,3)</f>
        <v>2.6715511803267363E-4</v>
      </c>
      <c r="G2098" s="32">
        <f>VLOOKUP(B2098,'F03 inputs'!$AW$9:$AZ$3003,4)</f>
        <v>2.9514115810222414E-4</v>
      </c>
      <c r="I2098" s="32">
        <f t="shared" si="192"/>
        <v>2.4886925624228944E-2</v>
      </c>
      <c r="J2098" s="32">
        <f t="shared" si="193"/>
        <v>6.4986925624228947E-2</v>
      </c>
      <c r="K2098" s="88">
        <f t="shared" si="194"/>
        <v>6.6042750749751189E-2</v>
      </c>
      <c r="M2098" s="32">
        <f t="shared" si="195"/>
        <v>2.633843631719035E-2</v>
      </c>
      <c r="N2098" s="32">
        <f t="shared" si="196"/>
        <v>6.6438436317190347E-2</v>
      </c>
      <c r="O2098" s="43">
        <f t="shared" si="197"/>
        <v>6.7541952772258496E-2</v>
      </c>
      <c r="Q2098" s="78"/>
      <c r="R2098" s="75"/>
    </row>
    <row r="2099" spans="1:18" ht="12.6" customHeight="1">
      <c r="A2099" s="31">
        <v>41430</v>
      </c>
      <c r="B2099" s="64" t="s">
        <v>130</v>
      </c>
      <c r="C2099" s="90">
        <v>3.9800000000000002E-2</v>
      </c>
      <c r="D2099" s="44" t="str">
        <f>IF(MONTH(A2099)=MONTH(A2100),"-",VLOOKUP(A2099,'F03 inputs'!$AQ$8:$AV$3003,5))</f>
        <v>-</v>
      </c>
      <c r="E2099" s="44" t="str">
        <f>IF(MONTH(A2099)=MONTH(A2100),"-",VLOOKUP(A2099,'F03 inputs'!$AQ$8:$AV$3003,6))</f>
        <v>-</v>
      </c>
      <c r="F2099" s="32">
        <f>VLOOKUP(B2099,'F03 inputs'!$AW$9:$AZ$3003,3)</f>
        <v>2.6715511803267363E-4</v>
      </c>
      <c r="G2099" s="32">
        <f>VLOOKUP(B2099,'F03 inputs'!$AW$9:$AZ$3003,4)</f>
        <v>2.9514115810222414E-4</v>
      </c>
      <c r="I2099" s="32">
        <f t="shared" si="192"/>
        <v>2.5154080742261616E-2</v>
      </c>
      <c r="J2099" s="32">
        <f t="shared" si="193"/>
        <v>6.4954080742261611E-2</v>
      </c>
      <c r="K2099" s="88">
        <f t="shared" si="194"/>
        <v>6.6008838893529598E-2</v>
      </c>
      <c r="M2099" s="32">
        <f t="shared" si="195"/>
        <v>2.6633577475292575E-2</v>
      </c>
      <c r="N2099" s="32">
        <f t="shared" si="196"/>
        <v>6.6433577475292577E-2</v>
      </c>
      <c r="O2099" s="43">
        <f t="shared" si="197"/>
        <v>6.7536932529333793E-2</v>
      </c>
      <c r="Q2099" s="78"/>
      <c r="R2099" s="75"/>
    </row>
    <row r="2100" spans="1:18" ht="12.6" customHeight="1">
      <c r="A2100" s="31">
        <v>41431</v>
      </c>
      <c r="B2100" s="64" t="s">
        <v>130</v>
      </c>
      <c r="C2100" s="90">
        <v>3.9300000000000002E-2</v>
      </c>
      <c r="D2100" s="44" t="str">
        <f>IF(MONTH(A2100)=MONTH(A2101),"-",VLOOKUP(A2100,'F03 inputs'!$AQ$8:$AV$3003,5))</f>
        <v>-</v>
      </c>
      <c r="E2100" s="44" t="str">
        <f>IF(MONTH(A2100)=MONTH(A2101),"-",VLOOKUP(A2100,'F03 inputs'!$AQ$8:$AV$3003,6))</f>
        <v>-</v>
      </c>
      <c r="F2100" s="32">
        <f>VLOOKUP(B2100,'F03 inputs'!$AW$9:$AZ$3003,3)</f>
        <v>2.6715511803267363E-4</v>
      </c>
      <c r="G2100" s="32">
        <f>VLOOKUP(B2100,'F03 inputs'!$AW$9:$AZ$3003,4)</f>
        <v>2.9514115810222414E-4</v>
      </c>
      <c r="I2100" s="32">
        <f t="shared" si="192"/>
        <v>2.5421235860294288E-2</v>
      </c>
      <c r="J2100" s="32">
        <f t="shared" si="193"/>
        <v>6.4721235860294296E-2</v>
      </c>
      <c r="K2100" s="88">
        <f t="shared" si="194"/>
        <v>6.5768445453115332E-2</v>
      </c>
      <c r="M2100" s="32">
        <f t="shared" si="195"/>
        <v>2.6928718633394799E-2</v>
      </c>
      <c r="N2100" s="32">
        <f t="shared" si="196"/>
        <v>6.6228718633394801E-2</v>
      </c>
      <c r="O2100" s="43">
        <f t="shared" si="197"/>
        <v>6.7325279426350138E-2</v>
      </c>
      <c r="Q2100" s="78"/>
      <c r="R2100" s="75"/>
    </row>
    <row r="2101" spans="1:18" ht="12.6" customHeight="1">
      <c r="A2101" s="31">
        <v>41432</v>
      </c>
      <c r="B2101" s="64" t="s">
        <v>130</v>
      </c>
      <c r="C2101" s="90">
        <v>3.875E-2</v>
      </c>
      <c r="D2101" s="44" t="str">
        <f>IF(MONTH(A2101)=MONTH(A2102),"-",VLOOKUP(A2101,'F03 inputs'!$AQ$8:$AV$3003,5))</f>
        <v>-</v>
      </c>
      <c r="E2101" s="44" t="str">
        <f>IF(MONTH(A2101)=MONTH(A2102),"-",VLOOKUP(A2101,'F03 inputs'!$AQ$8:$AV$3003,6))</f>
        <v>-</v>
      </c>
      <c r="F2101" s="32">
        <f>VLOOKUP(B2101,'F03 inputs'!$AW$9:$AZ$3003,3)</f>
        <v>2.6715511803267363E-4</v>
      </c>
      <c r="G2101" s="32">
        <f>VLOOKUP(B2101,'F03 inputs'!$AW$9:$AZ$3003,4)</f>
        <v>2.9514115810222414E-4</v>
      </c>
      <c r="I2101" s="32">
        <f t="shared" si="192"/>
        <v>2.568839097832696E-2</v>
      </c>
      <c r="J2101" s="32">
        <f t="shared" si="193"/>
        <v>6.4438390978326959E-2</v>
      </c>
      <c r="K2101" s="88">
        <f t="shared" si="194"/>
        <v>6.547646753629599E-2</v>
      </c>
      <c r="M2101" s="32">
        <f t="shared" si="195"/>
        <v>2.7223859791497024E-2</v>
      </c>
      <c r="N2101" s="32">
        <f t="shared" si="196"/>
        <v>6.597385979149703E-2</v>
      </c>
      <c r="O2101" s="43">
        <f t="shared" si="197"/>
        <v>6.7061997335444268E-2</v>
      </c>
      <c r="Q2101" s="78"/>
      <c r="R2101" s="75"/>
    </row>
    <row r="2102" spans="1:18" ht="12.6" customHeight="1">
      <c r="A2102" s="31">
        <v>41436</v>
      </c>
      <c r="B2102" s="64" t="s">
        <v>130</v>
      </c>
      <c r="C2102" s="90">
        <v>0.04</v>
      </c>
      <c r="D2102" s="44" t="str">
        <f>IF(MONTH(A2102)=MONTH(A2103),"-",VLOOKUP(A2102,'F03 inputs'!$AQ$8:$AV$3003,5))</f>
        <v>-</v>
      </c>
      <c r="E2102" s="44" t="str">
        <f>IF(MONTH(A2102)=MONTH(A2103),"-",VLOOKUP(A2102,'F03 inputs'!$AQ$8:$AV$3003,6))</f>
        <v>-</v>
      </c>
      <c r="F2102" s="32">
        <f>VLOOKUP(B2102,'F03 inputs'!$AW$9:$AZ$3003,3)</f>
        <v>2.6715511803267363E-4</v>
      </c>
      <c r="G2102" s="32">
        <f>VLOOKUP(B2102,'F03 inputs'!$AW$9:$AZ$3003,4)</f>
        <v>2.9514115810222414E-4</v>
      </c>
      <c r="I2102" s="32">
        <f t="shared" si="192"/>
        <v>2.5955546096359632E-2</v>
      </c>
      <c r="J2102" s="32">
        <f t="shared" si="193"/>
        <v>6.5955546096359632E-2</v>
      </c>
      <c r="K2102" s="88">
        <f t="shared" si="194"/>
        <v>6.7043079611576628E-2</v>
      </c>
      <c r="M2102" s="32">
        <f t="shared" si="195"/>
        <v>2.7519000949599248E-2</v>
      </c>
      <c r="N2102" s="32">
        <f t="shared" si="196"/>
        <v>6.7519000949599256E-2</v>
      </c>
      <c r="O2102" s="43">
        <f t="shared" si="197"/>
        <v>6.865870482190739E-2</v>
      </c>
      <c r="Q2102" s="78"/>
      <c r="R2102" s="75"/>
    </row>
    <row r="2103" spans="1:18" ht="12.6" customHeight="1">
      <c r="A2103" s="31">
        <v>41437</v>
      </c>
      <c r="B2103" s="64" t="s">
        <v>130</v>
      </c>
      <c r="C2103" s="90">
        <v>4.045E-2</v>
      </c>
      <c r="D2103" s="44" t="str">
        <f>IF(MONTH(A2103)=MONTH(A2104),"-",VLOOKUP(A2103,'F03 inputs'!$AQ$8:$AV$3003,5))</f>
        <v>-</v>
      </c>
      <c r="E2103" s="44" t="str">
        <f>IF(MONTH(A2103)=MONTH(A2104),"-",VLOOKUP(A2103,'F03 inputs'!$AQ$8:$AV$3003,6))</f>
        <v>-</v>
      </c>
      <c r="F2103" s="32">
        <f>VLOOKUP(B2103,'F03 inputs'!$AW$9:$AZ$3003,3)</f>
        <v>2.6715511803267363E-4</v>
      </c>
      <c r="G2103" s="32">
        <f>VLOOKUP(B2103,'F03 inputs'!$AW$9:$AZ$3003,4)</f>
        <v>2.9514115810222414E-4</v>
      </c>
      <c r="I2103" s="32">
        <f t="shared" si="192"/>
        <v>2.6222701214392304E-2</v>
      </c>
      <c r="J2103" s="32">
        <f t="shared" si="193"/>
        <v>6.667270121439231E-2</v>
      </c>
      <c r="K2103" s="88">
        <f t="shared" si="194"/>
        <v>6.7784013486198225E-2</v>
      </c>
      <c r="M2103" s="32">
        <f t="shared" si="195"/>
        <v>2.7814142107701473E-2</v>
      </c>
      <c r="N2103" s="32">
        <f t="shared" si="196"/>
        <v>6.8264142107701473E-2</v>
      </c>
      <c r="O2103" s="43">
        <f t="shared" si="197"/>
        <v>6.9429140382126331E-2</v>
      </c>
      <c r="Q2103" s="78"/>
      <c r="R2103" s="75"/>
    </row>
    <row r="2104" spans="1:18" ht="12.6" customHeight="1">
      <c r="A2104" s="31">
        <v>41438</v>
      </c>
      <c r="B2104" s="64" t="s">
        <v>130</v>
      </c>
      <c r="C2104" s="90">
        <v>3.9800000000000002E-2</v>
      </c>
      <c r="D2104" s="44" t="str">
        <f>IF(MONTH(A2104)=MONTH(A2105),"-",VLOOKUP(A2104,'F03 inputs'!$AQ$8:$AV$3003,5))</f>
        <v>-</v>
      </c>
      <c r="E2104" s="44" t="str">
        <f>IF(MONTH(A2104)=MONTH(A2105),"-",VLOOKUP(A2104,'F03 inputs'!$AQ$8:$AV$3003,6))</f>
        <v>-</v>
      </c>
      <c r="F2104" s="32">
        <f>VLOOKUP(B2104,'F03 inputs'!$AW$9:$AZ$3003,3)</f>
        <v>2.6715511803267363E-4</v>
      </c>
      <c r="G2104" s="32">
        <f>VLOOKUP(B2104,'F03 inputs'!$AW$9:$AZ$3003,4)</f>
        <v>2.9514115810222414E-4</v>
      </c>
      <c r="I2104" s="32">
        <f t="shared" si="192"/>
        <v>2.6489856332424976E-2</v>
      </c>
      <c r="J2104" s="32">
        <f t="shared" si="193"/>
        <v>6.6289856332424985E-2</v>
      </c>
      <c r="K2104" s="88">
        <f t="shared" si="194"/>
        <v>6.7388442595568199E-2</v>
      </c>
      <c r="M2104" s="32">
        <f t="shared" si="195"/>
        <v>2.8109283265803697E-2</v>
      </c>
      <c r="N2104" s="32">
        <f t="shared" si="196"/>
        <v>6.7909283265803699E-2</v>
      </c>
      <c r="O2104" s="43">
        <f t="shared" si="197"/>
        <v>6.9062200954222774E-2</v>
      </c>
      <c r="Q2104" s="78"/>
      <c r="R2104" s="75"/>
    </row>
    <row r="2105" spans="1:18" ht="12.6" customHeight="1">
      <c r="A2105" s="31">
        <v>41439</v>
      </c>
      <c r="B2105" s="64" t="s">
        <v>130</v>
      </c>
      <c r="C2105" s="90">
        <v>3.9550000000000002E-2</v>
      </c>
      <c r="D2105" s="44" t="str">
        <f>IF(MONTH(A2105)=MONTH(A2106),"-",VLOOKUP(A2105,'F03 inputs'!$AQ$8:$AV$3003,5))</f>
        <v>-</v>
      </c>
      <c r="E2105" s="44" t="str">
        <f>IF(MONTH(A2105)=MONTH(A2106),"-",VLOOKUP(A2105,'F03 inputs'!$AQ$8:$AV$3003,6))</f>
        <v>-</v>
      </c>
      <c r="F2105" s="32">
        <f>VLOOKUP(B2105,'F03 inputs'!$AW$9:$AZ$3003,3)</f>
        <v>2.6715511803267363E-4</v>
      </c>
      <c r="G2105" s="32">
        <f>VLOOKUP(B2105,'F03 inputs'!$AW$9:$AZ$3003,4)</f>
        <v>2.9514115810222414E-4</v>
      </c>
      <c r="I2105" s="32">
        <f t="shared" si="192"/>
        <v>2.6757011450457648E-2</v>
      </c>
      <c r="J2105" s="32">
        <f t="shared" si="193"/>
        <v>6.6307011450457642E-2</v>
      </c>
      <c r="K2105" s="88">
        <f t="shared" si="194"/>
        <v>6.7406166392330435E-2</v>
      </c>
      <c r="M2105" s="32">
        <f t="shared" si="195"/>
        <v>2.8404424423905922E-2</v>
      </c>
      <c r="N2105" s="32">
        <f t="shared" si="196"/>
        <v>6.7954424423905924E-2</v>
      </c>
      <c r="O2105" s="43">
        <f t="shared" si="197"/>
        <v>6.9108875373602219E-2</v>
      </c>
      <c r="Q2105" s="78"/>
      <c r="R2105" s="75"/>
    </row>
    <row r="2106" spans="1:18" ht="12.6" customHeight="1">
      <c r="A2106" s="31">
        <v>41442</v>
      </c>
      <c r="B2106" s="64" t="s">
        <v>130</v>
      </c>
      <c r="C2106" s="90">
        <v>4.0050000000000002E-2</v>
      </c>
      <c r="D2106" s="44" t="str">
        <f>IF(MONTH(A2106)=MONTH(A2107),"-",VLOOKUP(A2106,'F03 inputs'!$AQ$8:$AV$3003,5))</f>
        <v>-</v>
      </c>
      <c r="E2106" s="44" t="str">
        <f>IF(MONTH(A2106)=MONTH(A2107),"-",VLOOKUP(A2106,'F03 inputs'!$AQ$8:$AV$3003,6))</f>
        <v>-</v>
      </c>
      <c r="F2106" s="32">
        <f>VLOOKUP(B2106,'F03 inputs'!$AW$9:$AZ$3003,3)</f>
        <v>2.6715511803267363E-4</v>
      </c>
      <c r="G2106" s="32">
        <f>VLOOKUP(B2106,'F03 inputs'!$AW$9:$AZ$3003,4)</f>
        <v>2.9514115810222414E-4</v>
      </c>
      <c r="I2106" s="32">
        <f t="shared" si="192"/>
        <v>2.702416656849032E-2</v>
      </c>
      <c r="J2106" s="32">
        <f t="shared" si="193"/>
        <v>6.7074166568490329E-2</v>
      </c>
      <c r="K2106" s="88">
        <f t="shared" si="194"/>
        <v>6.8198902523704863E-2</v>
      </c>
      <c r="M2106" s="32">
        <f t="shared" si="195"/>
        <v>2.8699565582008146E-2</v>
      </c>
      <c r="N2106" s="32">
        <f t="shared" si="196"/>
        <v>6.8749565582008149E-2</v>
      </c>
      <c r="O2106" s="43">
        <f t="shared" si="197"/>
        <v>6.9931191273937099E-2</v>
      </c>
      <c r="Q2106" s="78"/>
      <c r="R2106" s="75"/>
    </row>
    <row r="2107" spans="1:18" ht="12.6" customHeight="1">
      <c r="A2107" s="31">
        <v>41443</v>
      </c>
      <c r="B2107" s="64" t="s">
        <v>130</v>
      </c>
      <c r="C2107" s="90">
        <v>3.9900000000000005E-2</v>
      </c>
      <c r="D2107" s="44" t="str">
        <f>IF(MONTH(A2107)=MONTH(A2108),"-",VLOOKUP(A2107,'F03 inputs'!$AQ$8:$AV$3003,5))</f>
        <v>-</v>
      </c>
      <c r="E2107" s="44" t="str">
        <f>IF(MONTH(A2107)=MONTH(A2108),"-",VLOOKUP(A2107,'F03 inputs'!$AQ$8:$AV$3003,6))</f>
        <v>-</v>
      </c>
      <c r="F2107" s="32">
        <f>VLOOKUP(B2107,'F03 inputs'!$AW$9:$AZ$3003,3)</f>
        <v>2.6715511803267363E-4</v>
      </c>
      <c r="G2107" s="32">
        <f>VLOOKUP(B2107,'F03 inputs'!$AW$9:$AZ$3003,4)</f>
        <v>2.9514115810222414E-4</v>
      </c>
      <c r="I2107" s="32">
        <f t="shared" si="192"/>
        <v>2.7291321686522992E-2</v>
      </c>
      <c r="J2107" s="32">
        <f t="shared" si="193"/>
        <v>6.7191321686523003E-2</v>
      </c>
      <c r="K2107" s="88">
        <f t="shared" si="194"/>
        <v>6.8319990114018347E-2</v>
      </c>
      <c r="M2107" s="32">
        <f t="shared" si="195"/>
        <v>2.8994706740110371E-2</v>
      </c>
      <c r="N2107" s="32">
        <f t="shared" si="196"/>
        <v>6.8894706740110376E-2</v>
      </c>
      <c r="O2107" s="43">
        <f t="shared" si="197"/>
        <v>7.008132689431168E-2</v>
      </c>
      <c r="Q2107" s="78"/>
      <c r="R2107" s="75"/>
    </row>
    <row r="2108" spans="1:18" ht="12.6" customHeight="1">
      <c r="A2108" s="31">
        <v>41444</v>
      </c>
      <c r="B2108" s="64" t="s">
        <v>130</v>
      </c>
      <c r="C2108" s="90">
        <v>3.9949999999999999E-2</v>
      </c>
      <c r="D2108" s="44" t="str">
        <f>IF(MONTH(A2108)=MONTH(A2109),"-",VLOOKUP(A2108,'F03 inputs'!$AQ$8:$AV$3003,5))</f>
        <v>-</v>
      </c>
      <c r="E2108" s="44" t="str">
        <f>IF(MONTH(A2108)=MONTH(A2109),"-",VLOOKUP(A2108,'F03 inputs'!$AQ$8:$AV$3003,6))</f>
        <v>-</v>
      </c>
      <c r="F2108" s="32">
        <f>VLOOKUP(B2108,'F03 inputs'!$AW$9:$AZ$3003,3)</f>
        <v>2.6715511803267363E-4</v>
      </c>
      <c r="G2108" s="32">
        <f>VLOOKUP(B2108,'F03 inputs'!$AW$9:$AZ$3003,4)</f>
        <v>2.9514115810222414E-4</v>
      </c>
      <c r="I2108" s="32">
        <f t="shared" si="192"/>
        <v>2.7558476804555664E-2</v>
      </c>
      <c r="J2108" s="32">
        <f t="shared" si="193"/>
        <v>6.7508476804555656E-2</v>
      </c>
      <c r="K2108" s="88">
        <f t="shared" si="194"/>
        <v>6.8647825414673402E-2</v>
      </c>
      <c r="M2108" s="32">
        <f t="shared" si="195"/>
        <v>2.9289847898212595E-2</v>
      </c>
      <c r="N2108" s="32">
        <f t="shared" si="196"/>
        <v>6.9239847898212595E-2</v>
      </c>
      <c r="O2108" s="43">
        <f t="shared" si="197"/>
        <v>7.043838703245453E-2</v>
      </c>
      <c r="Q2108" s="78"/>
      <c r="R2108" s="75"/>
    </row>
    <row r="2109" spans="1:18" ht="12.6" customHeight="1">
      <c r="A2109" s="31">
        <v>41445</v>
      </c>
      <c r="B2109" s="64" t="s">
        <v>130</v>
      </c>
      <c r="C2109" s="90">
        <v>4.1599999999999998E-2</v>
      </c>
      <c r="D2109" s="44" t="str">
        <f>IF(MONTH(A2109)=MONTH(A2110),"-",VLOOKUP(A2109,'F03 inputs'!$AQ$8:$AV$3003,5))</f>
        <v>-</v>
      </c>
      <c r="E2109" s="44" t="str">
        <f>IF(MONTH(A2109)=MONTH(A2110),"-",VLOOKUP(A2109,'F03 inputs'!$AQ$8:$AV$3003,6))</f>
        <v>-</v>
      </c>
      <c r="F2109" s="32">
        <f>VLOOKUP(B2109,'F03 inputs'!$AW$9:$AZ$3003,3)</f>
        <v>2.6715511803267363E-4</v>
      </c>
      <c r="G2109" s="32">
        <f>VLOOKUP(B2109,'F03 inputs'!$AW$9:$AZ$3003,4)</f>
        <v>2.9514115810222414E-4</v>
      </c>
      <c r="I2109" s="32">
        <f t="shared" si="192"/>
        <v>2.7825631922588336E-2</v>
      </c>
      <c r="J2109" s="32">
        <f t="shared" si="193"/>
        <v>6.9425631922588327E-2</v>
      </c>
      <c r="K2109" s="88">
        <f t="shared" si="194"/>
        <v>7.0630611514550967E-2</v>
      </c>
      <c r="M2109" s="32">
        <f t="shared" si="195"/>
        <v>2.958498905631482E-2</v>
      </c>
      <c r="N2109" s="32">
        <f t="shared" si="196"/>
        <v>7.1184989056314818E-2</v>
      </c>
      <c r="O2109" s="43">
        <f t="shared" si="197"/>
        <v>7.2451814723051733E-2</v>
      </c>
      <c r="Q2109" s="78"/>
      <c r="R2109" s="75"/>
    </row>
    <row r="2110" spans="1:18" ht="12.6" customHeight="1">
      <c r="A2110" s="31">
        <v>41446</v>
      </c>
      <c r="B2110" s="64" t="s">
        <v>130</v>
      </c>
      <c r="C2110" s="90">
        <v>4.3099999999999999E-2</v>
      </c>
      <c r="D2110" s="44" t="str">
        <f>IF(MONTH(A2110)=MONTH(A2111),"-",VLOOKUP(A2110,'F03 inputs'!$AQ$8:$AV$3003,5))</f>
        <v>-</v>
      </c>
      <c r="E2110" s="44" t="str">
        <f>IF(MONTH(A2110)=MONTH(A2111),"-",VLOOKUP(A2110,'F03 inputs'!$AQ$8:$AV$3003,6))</f>
        <v>-</v>
      </c>
      <c r="F2110" s="32">
        <f>VLOOKUP(B2110,'F03 inputs'!$AW$9:$AZ$3003,3)</f>
        <v>2.6715511803267363E-4</v>
      </c>
      <c r="G2110" s="32">
        <f>VLOOKUP(B2110,'F03 inputs'!$AW$9:$AZ$3003,4)</f>
        <v>2.9514115810222414E-4</v>
      </c>
      <c r="I2110" s="32">
        <f t="shared" si="192"/>
        <v>2.8092787040621008E-2</v>
      </c>
      <c r="J2110" s="32">
        <f t="shared" si="193"/>
        <v>7.1192787040621014E-2</v>
      </c>
      <c r="K2110" s="88">
        <f t="shared" si="194"/>
        <v>7.2459890272273952E-2</v>
      </c>
      <c r="M2110" s="32">
        <f t="shared" si="195"/>
        <v>2.9880130214417044E-2</v>
      </c>
      <c r="N2110" s="32">
        <f t="shared" si="196"/>
        <v>7.2980130214417044E-2</v>
      </c>
      <c r="O2110" s="43">
        <f t="shared" si="197"/>
        <v>7.4311655065945059E-2</v>
      </c>
      <c r="Q2110" s="78"/>
      <c r="R2110" s="75"/>
    </row>
    <row r="2111" spans="1:18" ht="12.6" customHeight="1">
      <c r="A2111" s="31">
        <v>41449</v>
      </c>
      <c r="B2111" s="64" t="s">
        <v>130</v>
      </c>
      <c r="C2111" s="90">
        <v>4.5949999999999998E-2</v>
      </c>
      <c r="D2111" s="44" t="str">
        <f>IF(MONTH(A2111)=MONTH(A2112),"-",VLOOKUP(A2111,'F03 inputs'!$AQ$8:$AV$3003,5))</f>
        <v>-</v>
      </c>
      <c r="E2111" s="44" t="str">
        <f>IF(MONTH(A2111)=MONTH(A2112),"-",VLOOKUP(A2111,'F03 inputs'!$AQ$8:$AV$3003,6))</f>
        <v>-</v>
      </c>
      <c r="F2111" s="32">
        <f>VLOOKUP(B2111,'F03 inputs'!$AW$9:$AZ$3003,3)</f>
        <v>2.6715511803267363E-4</v>
      </c>
      <c r="G2111" s="32">
        <f>VLOOKUP(B2111,'F03 inputs'!$AW$9:$AZ$3003,4)</f>
        <v>2.9514115810222414E-4</v>
      </c>
      <c r="I2111" s="32">
        <f t="shared" si="192"/>
        <v>2.835994215865368E-2</v>
      </c>
      <c r="J2111" s="32">
        <f t="shared" si="193"/>
        <v>7.4309942158653677E-2</v>
      </c>
      <c r="K2111" s="88">
        <f t="shared" si="194"/>
        <v>7.569043403455944E-2</v>
      </c>
      <c r="M2111" s="32">
        <f t="shared" si="195"/>
        <v>3.0175271372519269E-2</v>
      </c>
      <c r="N2111" s="32">
        <f t="shared" si="196"/>
        <v>7.612527137251926E-2</v>
      </c>
      <c r="O2111" s="43">
        <f t="shared" si="197"/>
        <v>7.7574035607904213E-2</v>
      </c>
      <c r="Q2111" s="78"/>
      <c r="R2111" s="75"/>
    </row>
    <row r="2112" spans="1:18" ht="12.6" customHeight="1">
      <c r="A2112" s="31">
        <v>41450</v>
      </c>
      <c r="B2112" s="64" t="s">
        <v>130</v>
      </c>
      <c r="C2112" s="90">
        <v>4.385E-2</v>
      </c>
      <c r="D2112" s="44" t="str">
        <f>IF(MONTH(A2112)=MONTH(A2113),"-",VLOOKUP(A2112,'F03 inputs'!$AQ$8:$AV$3003,5))</f>
        <v>-</v>
      </c>
      <c r="E2112" s="44" t="str">
        <f>IF(MONTH(A2112)=MONTH(A2113),"-",VLOOKUP(A2112,'F03 inputs'!$AQ$8:$AV$3003,6))</f>
        <v>-</v>
      </c>
      <c r="F2112" s="32">
        <f>VLOOKUP(B2112,'F03 inputs'!$AW$9:$AZ$3003,3)</f>
        <v>2.6715511803267363E-4</v>
      </c>
      <c r="G2112" s="32">
        <f>VLOOKUP(B2112,'F03 inputs'!$AW$9:$AZ$3003,4)</f>
        <v>2.9514115810222414E-4</v>
      </c>
      <c r="I2112" s="32">
        <f t="shared" si="192"/>
        <v>2.8627097276686352E-2</v>
      </c>
      <c r="J2112" s="32">
        <f t="shared" si="193"/>
        <v>7.2477097276686359E-2</v>
      </c>
      <c r="K2112" s="88">
        <f t="shared" si="194"/>
        <v>7.3790329684100042E-2</v>
      </c>
      <c r="M2112" s="32">
        <f t="shared" si="195"/>
        <v>3.0470412530621493E-2</v>
      </c>
      <c r="N2112" s="32">
        <f t="shared" si="196"/>
        <v>7.4320412530621494E-2</v>
      </c>
      <c r="O2112" s="43">
        <f t="shared" si="197"/>
        <v>7.5701293460301855E-2</v>
      </c>
      <c r="Q2112" s="78"/>
      <c r="R2112" s="75"/>
    </row>
    <row r="2113" spans="1:20" ht="12.6" customHeight="1">
      <c r="A2113" s="31">
        <v>41451</v>
      </c>
      <c r="B2113" s="64" t="s">
        <v>130</v>
      </c>
      <c r="C2113" s="90">
        <v>4.4249999999999998E-2</v>
      </c>
      <c r="D2113" s="44" t="str">
        <f>IF(MONTH(A2113)=MONTH(A2114),"-",VLOOKUP(A2113,'F03 inputs'!$AQ$8:$AV$3003,5))</f>
        <v>-</v>
      </c>
      <c r="E2113" s="44" t="str">
        <f>IF(MONTH(A2113)=MONTH(A2114),"-",VLOOKUP(A2113,'F03 inputs'!$AQ$8:$AV$3003,6))</f>
        <v>-</v>
      </c>
      <c r="F2113" s="32">
        <f>VLOOKUP(B2113,'F03 inputs'!$AW$9:$AZ$3003,3)</f>
        <v>2.6715511803267363E-4</v>
      </c>
      <c r="G2113" s="32">
        <f>VLOOKUP(B2113,'F03 inputs'!$AW$9:$AZ$3003,4)</f>
        <v>2.9514115810222414E-4</v>
      </c>
      <c r="I2113" s="32">
        <f t="shared" si="192"/>
        <v>2.8894252394719024E-2</v>
      </c>
      <c r="J2113" s="32">
        <f t="shared" si="193"/>
        <v>7.3144252394719028E-2</v>
      </c>
      <c r="K2113" s="88">
        <f t="shared" si="194"/>
        <v>7.4481772809314561E-2</v>
      </c>
      <c r="M2113" s="32">
        <f t="shared" si="195"/>
        <v>3.0765553688723718E-2</v>
      </c>
      <c r="N2113" s="32">
        <f t="shared" si="196"/>
        <v>7.5015553688723716E-2</v>
      </c>
      <c r="O2113" s="43">
        <f t="shared" si="197"/>
        <v>7.6422387012530235E-2</v>
      </c>
      <c r="Q2113" s="78"/>
      <c r="R2113" s="75"/>
    </row>
    <row r="2114" spans="1:20" ht="12.6" customHeight="1">
      <c r="A2114" s="31">
        <v>41452</v>
      </c>
      <c r="B2114" s="64" t="s">
        <v>130</v>
      </c>
      <c r="C2114" s="90">
        <v>4.3899999999999995E-2</v>
      </c>
      <c r="D2114" s="44" t="str">
        <f>IF(MONTH(A2114)=MONTH(A2115),"-",VLOOKUP(A2114,'F03 inputs'!$AQ$8:$AV$3003,5))</f>
        <v>-</v>
      </c>
      <c r="E2114" s="44" t="str">
        <f>IF(MONTH(A2114)=MONTH(A2115),"-",VLOOKUP(A2114,'F03 inputs'!$AQ$8:$AV$3003,6))</f>
        <v>-</v>
      </c>
      <c r="F2114" s="32">
        <f>VLOOKUP(B2114,'F03 inputs'!$AW$9:$AZ$3003,3)</f>
        <v>2.6715511803267363E-4</v>
      </c>
      <c r="G2114" s="32">
        <f>VLOOKUP(B2114,'F03 inputs'!$AW$9:$AZ$3003,4)</f>
        <v>2.9514115810222414E-4</v>
      </c>
      <c r="I2114" s="32">
        <f t="shared" si="192"/>
        <v>2.9161407512751696E-2</v>
      </c>
      <c r="J2114" s="32">
        <f t="shared" si="193"/>
        <v>7.3061407512751697E-2</v>
      </c>
      <c r="K2114" s="88">
        <f t="shared" si="194"/>
        <v>7.4395899829687639E-2</v>
      </c>
      <c r="M2114" s="32">
        <f t="shared" si="195"/>
        <v>3.1060694846825943E-2</v>
      </c>
      <c r="N2114" s="32">
        <f t="shared" si="196"/>
        <v>7.4960694846825937E-2</v>
      </c>
      <c r="O2114" s="43">
        <f t="shared" si="197"/>
        <v>7.636547128980542E-2</v>
      </c>
      <c r="Q2114" s="78"/>
      <c r="R2114" s="75"/>
    </row>
    <row r="2115" spans="1:20" ht="12.6" customHeight="1">
      <c r="A2115" s="31">
        <v>41453</v>
      </c>
      <c r="B2115" s="64" t="s">
        <v>130</v>
      </c>
      <c r="C2115" s="90">
        <v>4.3049999999999998E-2</v>
      </c>
      <c r="D2115" s="44">
        <f>IF(MONTH(A2115)=MONTH(A2116),"-",VLOOKUP(A2115,'F03 inputs'!$AQ$8:$AV$3003,5))</f>
        <v>2.9428562630784399E-2</v>
      </c>
      <c r="E2115" s="44">
        <f>IF(MONTH(A2115)=MONTH(A2116),"-",VLOOKUP(A2115,'F03 inputs'!$AQ$8:$AV$3003,6))</f>
        <v>3.135583600492816E-2</v>
      </c>
      <c r="F2115" s="32">
        <f>VLOOKUP(B2115,'F03 inputs'!$AW$9:$AZ$3003,3)</f>
        <v>2.6715511803267363E-4</v>
      </c>
      <c r="G2115" s="32">
        <f>VLOOKUP(B2115,'F03 inputs'!$AW$9:$AZ$3003,4)</f>
        <v>2.9514115810222414E-4</v>
      </c>
      <c r="I2115" s="32">
        <f t="shared" si="192"/>
        <v>2.9428562630784399E-2</v>
      </c>
      <c r="J2115" s="32">
        <f t="shared" si="193"/>
        <v>7.2478562630784393E-2</v>
      </c>
      <c r="K2115" s="88">
        <f t="shared" si="194"/>
        <v>7.3791848141040672E-2</v>
      </c>
      <c r="M2115" s="32">
        <f t="shared" si="195"/>
        <v>3.135583600492816E-2</v>
      </c>
      <c r="N2115" s="32">
        <f t="shared" si="196"/>
        <v>7.4405836004928158E-2</v>
      </c>
      <c r="O2115" s="43">
        <f t="shared" si="197"/>
        <v>7.5789893112826023E-2</v>
      </c>
      <c r="Q2115" s="78"/>
      <c r="R2115" s="75"/>
      <c r="T2115" s="48"/>
    </row>
    <row r="2116" spans="1:20" ht="12.6" customHeight="1">
      <c r="A2116" s="31">
        <v>41456</v>
      </c>
      <c r="B2116" s="64" t="s">
        <v>131</v>
      </c>
      <c r="C2116" s="90">
        <v>4.3700000000000003E-2</v>
      </c>
      <c r="D2116" s="44" t="str">
        <f>IF(MONTH(A2116)=MONTH(A2117),"-",VLOOKUP(A2116,'F03 inputs'!$AQ$8:$AV$3003,5))</f>
        <v>-</v>
      </c>
      <c r="E2116" s="44" t="str">
        <f>IF(MONTH(A2116)=MONTH(A2117),"-",VLOOKUP(A2116,'F03 inputs'!$AQ$8:$AV$3003,6))</f>
        <v>-</v>
      </c>
      <c r="F2116" s="32">
        <f>VLOOKUP(B2116,'F03 inputs'!$AW$9:$AZ$3003,3)</f>
        <v>-2.9616359744678161E-5</v>
      </c>
      <c r="G2116" s="32">
        <f>VLOOKUP(B2116,'F03 inputs'!$AW$9:$AZ$3003,4)</f>
        <v>-1.6546305164775225E-5</v>
      </c>
      <c r="I2116" s="32">
        <f t="shared" si="192"/>
        <v>2.9398946271039721E-2</v>
      </c>
      <c r="J2116" s="32">
        <f t="shared" si="193"/>
        <v>7.3098946271039716E-2</v>
      </c>
      <c r="K2116" s="88">
        <f t="shared" si="194"/>
        <v>7.4434810257523631E-2</v>
      </c>
      <c r="M2116" s="32">
        <f t="shared" si="195"/>
        <v>3.1339289699763385E-2</v>
      </c>
      <c r="N2116" s="32">
        <f t="shared" si="196"/>
        <v>7.5039289699763395E-2</v>
      </c>
      <c r="O2116" s="43">
        <f t="shared" si="197"/>
        <v>7.6447013449424839E-2</v>
      </c>
      <c r="Q2116" s="78"/>
      <c r="R2116" s="75"/>
      <c r="T2116" s="48"/>
    </row>
    <row r="2117" spans="1:20" ht="12.6" customHeight="1">
      <c r="A2117" s="31">
        <v>41457</v>
      </c>
      <c r="B2117" s="64" t="s">
        <v>131</v>
      </c>
      <c r="C2117" s="90">
        <v>4.2950000000000002E-2</v>
      </c>
      <c r="D2117" s="44" t="str">
        <f>IF(MONTH(A2117)=MONTH(A2118),"-",VLOOKUP(A2117,'F03 inputs'!$AQ$8:$AV$3003,5))</f>
        <v>-</v>
      </c>
      <c r="E2117" s="44" t="str">
        <f>IF(MONTH(A2117)=MONTH(A2118),"-",VLOOKUP(A2117,'F03 inputs'!$AQ$8:$AV$3003,6))</f>
        <v>-</v>
      </c>
      <c r="F2117" s="32">
        <f>VLOOKUP(B2117,'F03 inputs'!$AW$9:$AZ$3003,3)</f>
        <v>-2.9616359744678161E-5</v>
      </c>
      <c r="G2117" s="32">
        <f>VLOOKUP(B2117,'F03 inputs'!$AW$9:$AZ$3003,4)</f>
        <v>-1.6546305164775225E-5</v>
      </c>
      <c r="I2117" s="32">
        <f t="shared" si="192"/>
        <v>2.9369329911295042E-2</v>
      </c>
      <c r="J2117" s="32">
        <f t="shared" si="193"/>
        <v>7.2319329911295041E-2</v>
      </c>
      <c r="K2117" s="88">
        <f t="shared" si="194"/>
        <v>7.3626851280999661E-2</v>
      </c>
      <c r="M2117" s="32">
        <f t="shared" si="195"/>
        <v>3.1322743394598611E-2</v>
      </c>
      <c r="N2117" s="32">
        <f t="shared" si="196"/>
        <v>7.4272743394598606E-2</v>
      </c>
      <c r="O2117" s="43">
        <f t="shared" si="197"/>
        <v>7.5651853497438415E-2</v>
      </c>
      <c r="Q2117" s="78"/>
      <c r="R2117" s="75"/>
      <c r="T2117" s="48"/>
    </row>
    <row r="2118" spans="1:20" ht="12.6" customHeight="1">
      <c r="A2118" s="31">
        <v>41458</v>
      </c>
      <c r="B2118" s="64" t="s">
        <v>131</v>
      </c>
      <c r="C2118" s="90">
        <v>4.2950000000000002E-2</v>
      </c>
      <c r="D2118" s="44" t="str">
        <f>IF(MONTH(A2118)=MONTH(A2119),"-",VLOOKUP(A2118,'F03 inputs'!$AQ$8:$AV$3003,5))</f>
        <v>-</v>
      </c>
      <c r="E2118" s="44" t="str">
        <f>IF(MONTH(A2118)=MONTH(A2119),"-",VLOOKUP(A2118,'F03 inputs'!$AQ$8:$AV$3003,6))</f>
        <v>-</v>
      </c>
      <c r="F2118" s="32">
        <f>VLOOKUP(B2118,'F03 inputs'!$AW$9:$AZ$3003,3)</f>
        <v>-2.9616359744678161E-5</v>
      </c>
      <c r="G2118" s="32">
        <f>VLOOKUP(B2118,'F03 inputs'!$AW$9:$AZ$3003,4)</f>
        <v>-1.6546305164775225E-5</v>
      </c>
      <c r="I2118" s="32">
        <f t="shared" ref="I2118:I2181" si="198">IF(D2118&lt;&gt;"-",D2118,I2117+F2118)</f>
        <v>2.9339713551550364E-2</v>
      </c>
      <c r="J2118" s="32">
        <f t="shared" ref="J2118:J2181" si="199">C2118+I2118</f>
        <v>7.2289713551550366E-2</v>
      </c>
      <c r="K2118" s="88">
        <f t="shared" ref="K2118:K2181" si="200">EFFECT(J2118,2)</f>
        <v>7.3596164222891725E-2</v>
      </c>
      <c r="M2118" s="32">
        <f t="shared" ref="M2118:M2181" si="201">IF(E2118&lt;&gt;"-",E2118,M2117+G2118)</f>
        <v>3.1306197089433836E-2</v>
      </c>
      <c r="N2118" s="32">
        <f t="shared" ref="N2118:N2181" si="202">C2118+M2118</f>
        <v>7.4256197089433845E-2</v>
      </c>
      <c r="O2118" s="43">
        <f t="shared" ref="O2118:O2181" si="203">EFFECT(N2118,2)</f>
        <v>7.5634692790979896E-2</v>
      </c>
      <c r="Q2118" s="78"/>
      <c r="R2118" s="75"/>
      <c r="T2118" s="48"/>
    </row>
    <row r="2119" spans="1:20" ht="12.6" customHeight="1">
      <c r="A2119" s="31">
        <v>41459</v>
      </c>
      <c r="B2119" s="64" t="s">
        <v>131</v>
      </c>
      <c r="C2119" s="90">
        <v>4.3400000000000001E-2</v>
      </c>
      <c r="D2119" s="44" t="str">
        <f>IF(MONTH(A2119)=MONTH(A2120),"-",VLOOKUP(A2119,'F03 inputs'!$AQ$8:$AV$3003,5))</f>
        <v>-</v>
      </c>
      <c r="E2119" s="44" t="str">
        <f>IF(MONTH(A2119)=MONTH(A2120),"-",VLOOKUP(A2119,'F03 inputs'!$AQ$8:$AV$3003,6))</f>
        <v>-</v>
      </c>
      <c r="F2119" s="32">
        <f>VLOOKUP(B2119,'F03 inputs'!$AW$9:$AZ$3003,3)</f>
        <v>-2.9616359744678161E-5</v>
      </c>
      <c r="G2119" s="32">
        <f>VLOOKUP(B2119,'F03 inputs'!$AW$9:$AZ$3003,4)</f>
        <v>-1.6546305164775225E-5</v>
      </c>
      <c r="I2119" s="32">
        <f t="shared" si="198"/>
        <v>2.9310097191805686E-2</v>
      </c>
      <c r="J2119" s="32">
        <f t="shared" si="199"/>
        <v>7.2710097191805684E-2</v>
      </c>
      <c r="K2119" s="88">
        <f t="shared" si="200"/>
        <v>7.4031786750216044E-2</v>
      </c>
      <c r="M2119" s="32">
        <f t="shared" si="201"/>
        <v>3.1289650784269062E-2</v>
      </c>
      <c r="N2119" s="32">
        <f t="shared" si="202"/>
        <v>7.4689650784269063E-2</v>
      </c>
      <c r="O2119" s="43">
        <f t="shared" si="203"/>
        <v>7.6084286767837961E-2</v>
      </c>
      <c r="Q2119" s="78"/>
      <c r="R2119" s="75"/>
      <c r="T2119" s="48"/>
    </row>
    <row r="2120" spans="1:20" ht="12.6" customHeight="1">
      <c r="A2120" s="31">
        <v>41460</v>
      </c>
      <c r="B2120" s="64" t="s">
        <v>131</v>
      </c>
      <c r="C2120" s="90">
        <v>4.3650000000000001E-2</v>
      </c>
      <c r="D2120" s="44" t="str">
        <f>IF(MONTH(A2120)=MONTH(A2121),"-",VLOOKUP(A2120,'F03 inputs'!$AQ$8:$AV$3003,5))</f>
        <v>-</v>
      </c>
      <c r="E2120" s="44" t="str">
        <f>IF(MONTH(A2120)=MONTH(A2121),"-",VLOOKUP(A2120,'F03 inputs'!$AQ$8:$AV$3003,6))</f>
        <v>-</v>
      </c>
      <c r="F2120" s="32">
        <f>VLOOKUP(B2120,'F03 inputs'!$AW$9:$AZ$3003,3)</f>
        <v>-2.9616359744678161E-5</v>
      </c>
      <c r="G2120" s="32">
        <f>VLOOKUP(B2120,'F03 inputs'!$AW$9:$AZ$3003,4)</f>
        <v>-1.6546305164775225E-5</v>
      </c>
      <c r="I2120" s="32">
        <f t="shared" si="198"/>
        <v>2.9280480832061008E-2</v>
      </c>
      <c r="J2120" s="32">
        <f t="shared" si="199"/>
        <v>7.2930480832061009E-2</v>
      </c>
      <c r="K2120" s="88">
        <f t="shared" si="200"/>
        <v>7.4260194590660022E-2</v>
      </c>
      <c r="M2120" s="32">
        <f t="shared" si="201"/>
        <v>3.1273104479104287E-2</v>
      </c>
      <c r="N2120" s="32">
        <f t="shared" si="202"/>
        <v>7.4923104479104288E-2</v>
      </c>
      <c r="O2120" s="43">
        <f t="shared" si="203"/>
        <v>7.6326472375300769E-2</v>
      </c>
      <c r="Q2120" s="78"/>
      <c r="R2120" s="75"/>
      <c r="T2120" s="48"/>
    </row>
    <row r="2121" spans="1:20" ht="12.6" customHeight="1">
      <c r="A2121" s="31">
        <v>41463</v>
      </c>
      <c r="B2121" s="64" t="s">
        <v>131</v>
      </c>
      <c r="C2121" s="90">
        <v>4.4450000000000003E-2</v>
      </c>
      <c r="D2121" s="44" t="str">
        <f>IF(MONTH(A2121)=MONTH(A2122),"-",VLOOKUP(A2121,'F03 inputs'!$AQ$8:$AV$3003,5))</f>
        <v>-</v>
      </c>
      <c r="E2121" s="44" t="str">
        <f>IF(MONTH(A2121)=MONTH(A2122),"-",VLOOKUP(A2121,'F03 inputs'!$AQ$8:$AV$3003,6))</f>
        <v>-</v>
      </c>
      <c r="F2121" s="32">
        <f>VLOOKUP(B2121,'F03 inputs'!$AW$9:$AZ$3003,3)</f>
        <v>-2.9616359744678161E-5</v>
      </c>
      <c r="G2121" s="32">
        <f>VLOOKUP(B2121,'F03 inputs'!$AW$9:$AZ$3003,4)</f>
        <v>-1.6546305164775225E-5</v>
      </c>
      <c r="I2121" s="32">
        <f t="shared" si="198"/>
        <v>2.925086447231633E-2</v>
      </c>
      <c r="J2121" s="32">
        <f t="shared" si="199"/>
        <v>7.370086447231633E-2</v>
      </c>
      <c r="K2121" s="88">
        <f t="shared" si="200"/>
        <v>7.5058818828308116E-2</v>
      </c>
      <c r="M2121" s="32">
        <f t="shared" si="201"/>
        <v>3.1256558173939512E-2</v>
      </c>
      <c r="N2121" s="32">
        <f t="shared" si="202"/>
        <v>7.5706558173939509E-2</v>
      </c>
      <c r="O2121" s="43">
        <f t="shared" si="203"/>
        <v>7.7139428911575436E-2</v>
      </c>
      <c r="Q2121" s="78"/>
      <c r="R2121" s="75"/>
      <c r="T2121" s="48"/>
    </row>
    <row r="2122" spans="1:20" ht="12.6" customHeight="1">
      <c r="A2122" s="31">
        <v>41464</v>
      </c>
      <c r="B2122" s="64" t="s">
        <v>131</v>
      </c>
      <c r="C2122" s="90">
        <v>4.4150000000000002E-2</v>
      </c>
      <c r="D2122" s="44" t="str">
        <f>IF(MONTH(A2122)=MONTH(A2123),"-",VLOOKUP(A2122,'F03 inputs'!$AQ$8:$AV$3003,5))</f>
        <v>-</v>
      </c>
      <c r="E2122" s="44" t="str">
        <f>IF(MONTH(A2122)=MONTH(A2123),"-",VLOOKUP(A2122,'F03 inputs'!$AQ$8:$AV$3003,6))</f>
        <v>-</v>
      </c>
      <c r="F2122" s="32">
        <f>VLOOKUP(B2122,'F03 inputs'!$AW$9:$AZ$3003,3)</f>
        <v>-2.9616359744678161E-5</v>
      </c>
      <c r="G2122" s="32">
        <f>VLOOKUP(B2122,'F03 inputs'!$AW$9:$AZ$3003,4)</f>
        <v>-1.6546305164775225E-5</v>
      </c>
      <c r="I2122" s="32">
        <f t="shared" si="198"/>
        <v>2.9221248112571652E-2</v>
      </c>
      <c r="J2122" s="32">
        <f t="shared" si="199"/>
        <v>7.3371248112571646E-2</v>
      </c>
      <c r="K2122" s="88">
        <f t="shared" si="200"/>
        <v>7.4717083124970829E-2</v>
      </c>
      <c r="M2122" s="32">
        <f t="shared" si="201"/>
        <v>3.1240011868774738E-2</v>
      </c>
      <c r="N2122" s="32">
        <f t="shared" si="202"/>
        <v>7.5390011868774739E-2</v>
      </c>
      <c r="O2122" s="43">
        <f t="shared" si="203"/>
        <v>7.6810925341168401E-2</v>
      </c>
      <c r="Q2122" s="78"/>
      <c r="R2122" s="75"/>
      <c r="T2122" s="48"/>
    </row>
    <row r="2123" spans="1:20" ht="12.6" customHeight="1">
      <c r="A2123" s="31">
        <v>41465</v>
      </c>
      <c r="B2123" s="64" t="s">
        <v>131</v>
      </c>
      <c r="C2123" s="90">
        <v>4.3949999999999996E-2</v>
      </c>
      <c r="D2123" s="44" t="str">
        <f>IF(MONTH(A2123)=MONTH(A2124),"-",VLOOKUP(A2123,'F03 inputs'!$AQ$8:$AV$3003,5))</f>
        <v>-</v>
      </c>
      <c r="E2123" s="44" t="str">
        <f>IF(MONTH(A2123)=MONTH(A2124),"-",VLOOKUP(A2123,'F03 inputs'!$AQ$8:$AV$3003,6))</f>
        <v>-</v>
      </c>
      <c r="F2123" s="32">
        <f>VLOOKUP(B2123,'F03 inputs'!$AW$9:$AZ$3003,3)</f>
        <v>-2.9616359744678161E-5</v>
      </c>
      <c r="G2123" s="32">
        <f>VLOOKUP(B2123,'F03 inputs'!$AW$9:$AZ$3003,4)</f>
        <v>-1.6546305164775225E-5</v>
      </c>
      <c r="I2123" s="32">
        <f t="shared" si="198"/>
        <v>2.9191631752826974E-2</v>
      </c>
      <c r="J2123" s="32">
        <f t="shared" si="199"/>
        <v>7.3141631752826966E-2</v>
      </c>
      <c r="K2123" s="88">
        <f t="shared" si="200"/>
        <v>7.4479056326693494E-2</v>
      </c>
      <c r="M2123" s="32">
        <f t="shared" si="201"/>
        <v>3.1223465563609963E-2</v>
      </c>
      <c r="N2123" s="32">
        <f t="shared" si="202"/>
        <v>7.5173465563609959E-2</v>
      </c>
      <c r="O2123" s="43">
        <f t="shared" si="203"/>
        <v>7.6586228044820626E-2</v>
      </c>
      <c r="Q2123" s="78"/>
      <c r="R2123" s="75"/>
      <c r="T2123" s="48"/>
    </row>
    <row r="2124" spans="1:20" ht="12.6" customHeight="1">
      <c r="A2124" s="31">
        <v>41466</v>
      </c>
      <c r="B2124" s="64" t="s">
        <v>131</v>
      </c>
      <c r="C2124" s="90">
        <v>4.3049999999999998E-2</v>
      </c>
      <c r="D2124" s="44" t="str">
        <f>IF(MONTH(A2124)=MONTH(A2125),"-",VLOOKUP(A2124,'F03 inputs'!$AQ$8:$AV$3003,5))</f>
        <v>-</v>
      </c>
      <c r="E2124" s="44" t="str">
        <f>IF(MONTH(A2124)=MONTH(A2125),"-",VLOOKUP(A2124,'F03 inputs'!$AQ$8:$AV$3003,6))</f>
        <v>-</v>
      </c>
      <c r="F2124" s="32">
        <f>VLOOKUP(B2124,'F03 inputs'!$AW$9:$AZ$3003,3)</f>
        <v>-2.9616359744678161E-5</v>
      </c>
      <c r="G2124" s="32">
        <f>VLOOKUP(B2124,'F03 inputs'!$AW$9:$AZ$3003,4)</f>
        <v>-1.6546305164775225E-5</v>
      </c>
      <c r="I2124" s="32">
        <f t="shared" si="198"/>
        <v>2.9162015393082295E-2</v>
      </c>
      <c r="J2124" s="32">
        <f t="shared" si="199"/>
        <v>7.2212015393082293E-2</v>
      </c>
      <c r="K2124" s="88">
        <f t="shared" si="200"/>
        <v>7.3515659184864912E-2</v>
      </c>
      <c r="M2124" s="32">
        <f t="shared" si="201"/>
        <v>3.1206919258445188E-2</v>
      </c>
      <c r="N2124" s="32">
        <f t="shared" si="202"/>
        <v>7.4256919258445186E-2</v>
      </c>
      <c r="O2124" s="43">
        <f t="shared" si="203"/>
        <v>7.5635441772883727E-2</v>
      </c>
      <c r="Q2124" s="78"/>
      <c r="R2124" s="75"/>
      <c r="T2124" s="48"/>
    </row>
    <row r="2125" spans="1:20" ht="12.6" customHeight="1">
      <c r="A2125" s="31">
        <v>41467</v>
      </c>
      <c r="B2125" s="64" t="s">
        <v>131</v>
      </c>
      <c r="C2125" s="90">
        <v>4.3099999999999999E-2</v>
      </c>
      <c r="D2125" s="44" t="str">
        <f>IF(MONTH(A2125)=MONTH(A2126),"-",VLOOKUP(A2125,'F03 inputs'!$AQ$8:$AV$3003,5))</f>
        <v>-</v>
      </c>
      <c r="E2125" s="44" t="str">
        <f>IF(MONTH(A2125)=MONTH(A2126),"-",VLOOKUP(A2125,'F03 inputs'!$AQ$8:$AV$3003,6))</f>
        <v>-</v>
      </c>
      <c r="F2125" s="32">
        <f>VLOOKUP(B2125,'F03 inputs'!$AW$9:$AZ$3003,3)</f>
        <v>-2.9616359744678161E-5</v>
      </c>
      <c r="G2125" s="32">
        <f>VLOOKUP(B2125,'F03 inputs'!$AW$9:$AZ$3003,4)</f>
        <v>-1.6546305164775225E-5</v>
      </c>
      <c r="I2125" s="32">
        <f t="shared" si="198"/>
        <v>2.9132399033337617E-2</v>
      </c>
      <c r="J2125" s="32">
        <f t="shared" si="199"/>
        <v>7.2232399033337613E-2</v>
      </c>
      <c r="K2125" s="88">
        <f t="shared" si="200"/>
        <v>7.3536778900865407E-2</v>
      </c>
      <c r="M2125" s="32">
        <f t="shared" si="201"/>
        <v>3.1190372953280414E-2</v>
      </c>
      <c r="N2125" s="32">
        <f t="shared" si="202"/>
        <v>7.429037295328042E-2</v>
      </c>
      <c r="O2125" s="43">
        <f t="shared" si="203"/>
        <v>7.5670137831664652E-2</v>
      </c>
      <c r="Q2125" s="78"/>
      <c r="R2125" s="75"/>
      <c r="T2125" s="48"/>
    </row>
    <row r="2126" spans="1:20" ht="12.6" customHeight="1">
      <c r="A2126" s="31">
        <v>41470</v>
      </c>
      <c r="B2126" s="64" t="s">
        <v>131</v>
      </c>
      <c r="C2126" s="90">
        <v>4.2900000000000001E-2</v>
      </c>
      <c r="D2126" s="44" t="str">
        <f>IF(MONTH(A2126)=MONTH(A2127),"-",VLOOKUP(A2126,'F03 inputs'!$AQ$8:$AV$3003,5))</f>
        <v>-</v>
      </c>
      <c r="E2126" s="44" t="str">
        <f>IF(MONTH(A2126)=MONTH(A2127),"-",VLOOKUP(A2126,'F03 inputs'!$AQ$8:$AV$3003,6))</f>
        <v>-</v>
      </c>
      <c r="F2126" s="32">
        <f>VLOOKUP(B2126,'F03 inputs'!$AW$9:$AZ$3003,3)</f>
        <v>-2.9616359744678161E-5</v>
      </c>
      <c r="G2126" s="32">
        <f>VLOOKUP(B2126,'F03 inputs'!$AW$9:$AZ$3003,4)</f>
        <v>-1.6546305164775225E-5</v>
      </c>
      <c r="I2126" s="32">
        <f t="shared" si="198"/>
        <v>2.9102782673592939E-2</v>
      </c>
      <c r="J2126" s="32">
        <f t="shared" si="199"/>
        <v>7.2002782673592947E-2</v>
      </c>
      <c r="K2126" s="88">
        <f t="shared" si="200"/>
        <v>7.3298882851778213E-2</v>
      </c>
      <c r="M2126" s="32">
        <f t="shared" si="201"/>
        <v>3.1173826648115639E-2</v>
      </c>
      <c r="N2126" s="32">
        <f t="shared" si="202"/>
        <v>7.407382664811564E-2</v>
      </c>
      <c r="O2126" s="43">
        <f t="shared" si="203"/>
        <v>7.5445559596689415E-2</v>
      </c>
      <c r="Q2126" s="78"/>
      <c r="R2126" s="75"/>
      <c r="T2126" s="48"/>
    </row>
    <row r="2127" spans="1:20" ht="12.6" customHeight="1">
      <c r="A2127" s="31">
        <v>41471</v>
      </c>
      <c r="B2127" s="64" t="s">
        <v>131</v>
      </c>
      <c r="C2127" s="90">
        <v>4.3150000000000001E-2</v>
      </c>
      <c r="D2127" s="44" t="str">
        <f>IF(MONTH(A2127)=MONTH(A2128),"-",VLOOKUP(A2127,'F03 inputs'!$AQ$8:$AV$3003,5))</f>
        <v>-</v>
      </c>
      <c r="E2127" s="44" t="str">
        <f>IF(MONTH(A2127)=MONTH(A2128),"-",VLOOKUP(A2127,'F03 inputs'!$AQ$8:$AV$3003,6))</f>
        <v>-</v>
      </c>
      <c r="F2127" s="32">
        <f>VLOOKUP(B2127,'F03 inputs'!$AW$9:$AZ$3003,3)</f>
        <v>-2.9616359744678161E-5</v>
      </c>
      <c r="G2127" s="32">
        <f>VLOOKUP(B2127,'F03 inputs'!$AW$9:$AZ$3003,4)</f>
        <v>-1.6546305164775225E-5</v>
      </c>
      <c r="I2127" s="32">
        <f t="shared" si="198"/>
        <v>2.9073166313848261E-2</v>
      </c>
      <c r="J2127" s="32">
        <f t="shared" si="199"/>
        <v>7.2223166313848258E-2</v>
      </c>
      <c r="K2127" s="88">
        <f t="shared" si="200"/>
        <v>7.3527212751947513E-2</v>
      </c>
      <c r="M2127" s="32">
        <f t="shared" si="201"/>
        <v>3.1157280342950865E-2</v>
      </c>
      <c r="N2127" s="32">
        <f t="shared" si="202"/>
        <v>7.4307280342950865E-2</v>
      </c>
      <c r="O2127" s="43">
        <f t="shared" si="203"/>
        <v>7.5687673320942173E-2</v>
      </c>
      <c r="Q2127" s="78"/>
      <c r="R2127" s="75"/>
      <c r="T2127" s="48"/>
    </row>
    <row r="2128" spans="1:20" ht="12.6" customHeight="1">
      <c r="A2128" s="31">
        <v>41472</v>
      </c>
      <c r="B2128" s="64" t="s">
        <v>131</v>
      </c>
      <c r="C2128" s="90">
        <v>4.3150000000000001E-2</v>
      </c>
      <c r="D2128" s="44" t="str">
        <f>IF(MONTH(A2128)=MONTH(A2129),"-",VLOOKUP(A2128,'F03 inputs'!$AQ$8:$AV$3003,5))</f>
        <v>-</v>
      </c>
      <c r="E2128" s="44" t="str">
        <f>IF(MONTH(A2128)=MONTH(A2129),"-",VLOOKUP(A2128,'F03 inputs'!$AQ$8:$AV$3003,6))</f>
        <v>-</v>
      </c>
      <c r="F2128" s="32">
        <f>VLOOKUP(B2128,'F03 inputs'!$AW$9:$AZ$3003,3)</f>
        <v>-2.9616359744678161E-5</v>
      </c>
      <c r="G2128" s="32">
        <f>VLOOKUP(B2128,'F03 inputs'!$AW$9:$AZ$3003,4)</f>
        <v>-1.6546305164775225E-5</v>
      </c>
      <c r="I2128" s="32">
        <f t="shared" si="198"/>
        <v>2.9043549954103583E-2</v>
      </c>
      <c r="J2128" s="32">
        <f t="shared" si="199"/>
        <v>7.2193549954103584E-2</v>
      </c>
      <c r="K2128" s="88">
        <f t="shared" si="200"/>
        <v>7.3496527117847377E-2</v>
      </c>
      <c r="M2128" s="32">
        <f t="shared" si="201"/>
        <v>3.114073403778609E-2</v>
      </c>
      <c r="N2128" s="32">
        <f t="shared" si="202"/>
        <v>7.4290734037786091E-2</v>
      </c>
      <c r="O2128" s="43">
        <f t="shared" si="203"/>
        <v>7.5670512328754436E-2</v>
      </c>
      <c r="Q2128" s="78"/>
      <c r="R2128" s="75"/>
      <c r="T2128" s="48"/>
    </row>
    <row r="2129" spans="1:20" ht="12.6" customHeight="1">
      <c r="A2129" s="31">
        <v>41473</v>
      </c>
      <c r="B2129" s="64" t="s">
        <v>131</v>
      </c>
      <c r="C2129" s="90">
        <v>4.2300000000000004E-2</v>
      </c>
      <c r="D2129" s="44" t="str">
        <f>IF(MONTH(A2129)=MONTH(A2130),"-",VLOOKUP(A2129,'F03 inputs'!$AQ$8:$AV$3003,5))</f>
        <v>-</v>
      </c>
      <c r="E2129" s="44" t="str">
        <f>IF(MONTH(A2129)=MONTH(A2130),"-",VLOOKUP(A2129,'F03 inputs'!$AQ$8:$AV$3003,6))</f>
        <v>-</v>
      </c>
      <c r="F2129" s="32">
        <f>VLOOKUP(B2129,'F03 inputs'!$AW$9:$AZ$3003,3)</f>
        <v>-2.9616359744678161E-5</v>
      </c>
      <c r="G2129" s="32">
        <f>VLOOKUP(B2129,'F03 inputs'!$AW$9:$AZ$3003,4)</f>
        <v>-1.6546305164775225E-5</v>
      </c>
      <c r="I2129" s="32">
        <f t="shared" si="198"/>
        <v>2.9013933594358905E-2</v>
      </c>
      <c r="J2129" s="32">
        <f t="shared" si="199"/>
        <v>7.1313933594358905E-2</v>
      </c>
      <c r="K2129" s="88">
        <f t="shared" si="200"/>
        <v>7.2585352875534248E-2</v>
      </c>
      <c r="M2129" s="32">
        <f t="shared" si="201"/>
        <v>3.1124187732621315E-2</v>
      </c>
      <c r="N2129" s="32">
        <f t="shared" si="202"/>
        <v>7.3424187732621327E-2</v>
      </c>
      <c r="O2129" s="43">
        <f t="shared" si="203"/>
        <v>7.4771965568670051E-2</v>
      </c>
      <c r="Q2129" s="78"/>
      <c r="R2129" s="75"/>
      <c r="T2129" s="48"/>
    </row>
    <row r="2130" spans="1:20" ht="12.6" customHeight="1">
      <c r="A2130" s="31">
        <v>41474</v>
      </c>
      <c r="B2130" s="64" t="s">
        <v>131</v>
      </c>
      <c r="C2130" s="90">
        <v>4.2249999999999996E-2</v>
      </c>
      <c r="D2130" s="44" t="str">
        <f>IF(MONTH(A2130)=MONTH(A2131),"-",VLOOKUP(A2130,'F03 inputs'!$AQ$8:$AV$3003,5))</f>
        <v>-</v>
      </c>
      <c r="E2130" s="44" t="str">
        <f>IF(MONTH(A2130)=MONTH(A2131),"-",VLOOKUP(A2130,'F03 inputs'!$AQ$8:$AV$3003,6))</f>
        <v>-</v>
      </c>
      <c r="F2130" s="32">
        <f>VLOOKUP(B2130,'F03 inputs'!$AW$9:$AZ$3003,3)</f>
        <v>-2.9616359744678161E-5</v>
      </c>
      <c r="G2130" s="32">
        <f>VLOOKUP(B2130,'F03 inputs'!$AW$9:$AZ$3003,4)</f>
        <v>-1.6546305164775225E-5</v>
      </c>
      <c r="I2130" s="32">
        <f t="shared" si="198"/>
        <v>2.8984317234614226E-2</v>
      </c>
      <c r="J2130" s="32">
        <f t="shared" si="199"/>
        <v>7.1234317234614222E-2</v>
      </c>
      <c r="K2130" s="88">
        <f t="shared" si="200"/>
        <v>7.250289922258446E-2</v>
      </c>
      <c r="M2130" s="32">
        <f t="shared" si="201"/>
        <v>3.1107641427456541E-2</v>
      </c>
      <c r="N2130" s="32">
        <f t="shared" si="202"/>
        <v>7.3357641427456544E-2</v>
      </c>
      <c r="O2130" s="43">
        <f t="shared" si="203"/>
        <v>7.4702977316406516E-2</v>
      </c>
      <c r="Q2130" s="78"/>
      <c r="R2130" s="75"/>
      <c r="T2130" s="48"/>
    </row>
    <row r="2131" spans="1:20" ht="12.6" customHeight="1">
      <c r="A2131" s="31">
        <v>41477</v>
      </c>
      <c r="B2131" s="64" t="s">
        <v>131</v>
      </c>
      <c r="C2131" s="90">
        <v>4.2099999999999999E-2</v>
      </c>
      <c r="D2131" s="44" t="str">
        <f>IF(MONTH(A2131)=MONTH(A2132),"-",VLOOKUP(A2131,'F03 inputs'!$AQ$8:$AV$3003,5))</f>
        <v>-</v>
      </c>
      <c r="E2131" s="44" t="str">
        <f>IF(MONTH(A2131)=MONTH(A2132),"-",VLOOKUP(A2131,'F03 inputs'!$AQ$8:$AV$3003,6))</f>
        <v>-</v>
      </c>
      <c r="F2131" s="32">
        <f>VLOOKUP(B2131,'F03 inputs'!$AW$9:$AZ$3003,3)</f>
        <v>-2.9616359744678161E-5</v>
      </c>
      <c r="G2131" s="32">
        <f>VLOOKUP(B2131,'F03 inputs'!$AW$9:$AZ$3003,4)</f>
        <v>-1.6546305164775225E-5</v>
      </c>
      <c r="I2131" s="32">
        <f t="shared" si="198"/>
        <v>2.8954700874869548E-2</v>
      </c>
      <c r="J2131" s="32">
        <f t="shared" si="199"/>
        <v>7.105470087486955E-2</v>
      </c>
      <c r="K2131" s="88">
        <f t="shared" si="200"/>
        <v>7.2316893503973745E-2</v>
      </c>
      <c r="M2131" s="32">
        <f t="shared" si="201"/>
        <v>3.1091095122291766E-2</v>
      </c>
      <c r="N2131" s="32">
        <f t="shared" si="202"/>
        <v>7.3191095122291772E-2</v>
      </c>
      <c r="O2131" s="43">
        <f t="shared" si="203"/>
        <v>7.4530329223591929E-2</v>
      </c>
      <c r="Q2131" s="78"/>
      <c r="R2131" s="75"/>
      <c r="T2131" s="48"/>
    </row>
    <row r="2132" spans="1:20" ht="12.6" customHeight="1">
      <c r="A2132" s="31">
        <v>41478</v>
      </c>
      <c r="B2132" s="64" t="s">
        <v>131</v>
      </c>
      <c r="C2132" s="90">
        <v>4.2050000000000004E-2</v>
      </c>
      <c r="D2132" s="44" t="str">
        <f>IF(MONTH(A2132)=MONTH(A2133),"-",VLOOKUP(A2132,'F03 inputs'!$AQ$8:$AV$3003,5))</f>
        <v>-</v>
      </c>
      <c r="E2132" s="44" t="str">
        <f>IF(MONTH(A2132)=MONTH(A2133),"-",VLOOKUP(A2132,'F03 inputs'!$AQ$8:$AV$3003,6))</f>
        <v>-</v>
      </c>
      <c r="F2132" s="32">
        <f>VLOOKUP(B2132,'F03 inputs'!$AW$9:$AZ$3003,3)</f>
        <v>-2.9616359744678161E-5</v>
      </c>
      <c r="G2132" s="32">
        <f>VLOOKUP(B2132,'F03 inputs'!$AW$9:$AZ$3003,4)</f>
        <v>-1.6546305164775225E-5</v>
      </c>
      <c r="I2132" s="32">
        <f t="shared" si="198"/>
        <v>2.892508451512487E-2</v>
      </c>
      <c r="J2132" s="32">
        <f t="shared" si="199"/>
        <v>7.0975084515124881E-2</v>
      </c>
      <c r="K2132" s="88">
        <f t="shared" si="200"/>
        <v>7.2234450170607145E-2</v>
      </c>
      <c r="M2132" s="32">
        <f t="shared" si="201"/>
        <v>3.1074548817126992E-2</v>
      </c>
      <c r="N2132" s="32">
        <f t="shared" si="202"/>
        <v>7.3124548817126989E-2</v>
      </c>
      <c r="O2132" s="43">
        <f t="shared" si="203"/>
        <v>7.4461348727054011E-2</v>
      </c>
      <c r="Q2132" s="78"/>
      <c r="R2132" s="75"/>
      <c r="T2132" s="48"/>
    </row>
    <row r="2133" spans="1:20" ht="12.6" customHeight="1">
      <c r="A2133" s="31">
        <v>41479</v>
      </c>
      <c r="B2133" s="64" t="s">
        <v>131</v>
      </c>
      <c r="C2133" s="90">
        <v>4.215E-2</v>
      </c>
      <c r="D2133" s="44" t="str">
        <f>IF(MONTH(A2133)=MONTH(A2134),"-",VLOOKUP(A2133,'F03 inputs'!$AQ$8:$AV$3003,5))</f>
        <v>-</v>
      </c>
      <c r="E2133" s="44" t="str">
        <f>IF(MONTH(A2133)=MONTH(A2134),"-",VLOOKUP(A2133,'F03 inputs'!$AQ$8:$AV$3003,6))</f>
        <v>-</v>
      </c>
      <c r="F2133" s="32">
        <f>VLOOKUP(B2133,'F03 inputs'!$AW$9:$AZ$3003,3)</f>
        <v>-2.9616359744678161E-5</v>
      </c>
      <c r="G2133" s="32">
        <f>VLOOKUP(B2133,'F03 inputs'!$AW$9:$AZ$3003,4)</f>
        <v>-1.6546305164775225E-5</v>
      </c>
      <c r="I2133" s="32">
        <f t="shared" si="198"/>
        <v>2.8895468155380192E-2</v>
      </c>
      <c r="J2133" s="32">
        <f t="shared" si="199"/>
        <v>7.1045468155380195E-2</v>
      </c>
      <c r="K2133" s="88">
        <f t="shared" si="200"/>
        <v>7.2307332791734291E-2</v>
      </c>
      <c r="M2133" s="32">
        <f t="shared" si="201"/>
        <v>3.1058002511962217E-2</v>
      </c>
      <c r="N2133" s="32">
        <f t="shared" si="202"/>
        <v>7.3208002511962217E-2</v>
      </c>
      <c r="O2133" s="43">
        <f t="shared" si="203"/>
        <v>7.4547855419910158E-2</v>
      </c>
      <c r="Q2133" s="78"/>
      <c r="R2133" s="75"/>
      <c r="T2133" s="48"/>
    </row>
    <row r="2134" spans="1:20" ht="12.6" customHeight="1">
      <c r="A2134" s="31">
        <v>41480</v>
      </c>
      <c r="B2134" s="64" t="s">
        <v>131</v>
      </c>
      <c r="C2134" s="90">
        <v>4.2800000000000005E-2</v>
      </c>
      <c r="D2134" s="44" t="str">
        <f>IF(MONTH(A2134)=MONTH(A2135),"-",VLOOKUP(A2134,'F03 inputs'!$AQ$8:$AV$3003,5))</f>
        <v>-</v>
      </c>
      <c r="E2134" s="44" t="str">
        <f>IF(MONTH(A2134)=MONTH(A2135),"-",VLOOKUP(A2134,'F03 inputs'!$AQ$8:$AV$3003,6))</f>
        <v>-</v>
      </c>
      <c r="F2134" s="32">
        <f>VLOOKUP(B2134,'F03 inputs'!$AW$9:$AZ$3003,3)</f>
        <v>-2.9616359744678161E-5</v>
      </c>
      <c r="G2134" s="32">
        <f>VLOOKUP(B2134,'F03 inputs'!$AW$9:$AZ$3003,4)</f>
        <v>-1.6546305164775225E-5</v>
      </c>
      <c r="I2134" s="32">
        <f t="shared" si="198"/>
        <v>2.8865851795635514E-2</v>
      </c>
      <c r="J2134" s="32">
        <f t="shared" si="199"/>
        <v>7.1665851795635518E-2</v>
      </c>
      <c r="K2134" s="88">
        <f t="shared" si="200"/>
        <v>7.2949850374034231E-2</v>
      </c>
      <c r="M2134" s="32">
        <f t="shared" si="201"/>
        <v>3.1041456206797442E-2</v>
      </c>
      <c r="N2134" s="32">
        <f t="shared" si="202"/>
        <v>7.384145620679744E-2</v>
      </c>
      <c r="O2134" s="43">
        <f t="shared" si="203"/>
        <v>7.5204596370482601E-2</v>
      </c>
      <c r="Q2134" s="78"/>
      <c r="R2134" s="75"/>
      <c r="T2134" s="48"/>
    </row>
    <row r="2135" spans="1:20" ht="12.6" customHeight="1">
      <c r="A2135" s="31">
        <v>41481</v>
      </c>
      <c r="B2135" s="64" t="s">
        <v>131</v>
      </c>
      <c r="C2135" s="90">
        <v>4.2750000000000003E-2</v>
      </c>
      <c r="D2135" s="44" t="str">
        <f>IF(MONTH(A2135)=MONTH(A2136),"-",VLOOKUP(A2135,'F03 inputs'!$AQ$8:$AV$3003,5))</f>
        <v>-</v>
      </c>
      <c r="E2135" s="44" t="str">
        <f>IF(MONTH(A2135)=MONTH(A2136),"-",VLOOKUP(A2135,'F03 inputs'!$AQ$8:$AV$3003,6))</f>
        <v>-</v>
      </c>
      <c r="F2135" s="32">
        <f>VLOOKUP(B2135,'F03 inputs'!$AW$9:$AZ$3003,3)</f>
        <v>-2.9616359744678161E-5</v>
      </c>
      <c r="G2135" s="32">
        <f>VLOOKUP(B2135,'F03 inputs'!$AW$9:$AZ$3003,4)</f>
        <v>-1.6546305164775225E-5</v>
      </c>
      <c r="I2135" s="32">
        <f t="shared" si="198"/>
        <v>2.8836235435890836E-2</v>
      </c>
      <c r="J2135" s="32">
        <f t="shared" si="199"/>
        <v>7.1586235435890835E-2</v>
      </c>
      <c r="K2135" s="88">
        <f t="shared" si="200"/>
        <v>7.2867382711861328E-2</v>
      </c>
      <c r="M2135" s="32">
        <f t="shared" si="201"/>
        <v>3.1024909901632668E-2</v>
      </c>
      <c r="N2135" s="32">
        <f t="shared" si="202"/>
        <v>7.3774909901632671E-2</v>
      </c>
      <c r="O2135" s="43">
        <f t="shared" si="203"/>
        <v>7.5135594234380987E-2</v>
      </c>
      <c r="Q2135" s="78"/>
      <c r="R2135" s="75"/>
      <c r="T2135" s="48"/>
    </row>
    <row r="2136" spans="1:20" ht="12.6" customHeight="1">
      <c r="A2136" s="31">
        <v>41484</v>
      </c>
      <c r="B2136" s="64" t="s">
        <v>131</v>
      </c>
      <c r="C2136" s="90">
        <v>4.2450000000000002E-2</v>
      </c>
      <c r="D2136" s="44" t="str">
        <f>IF(MONTH(A2136)=MONTH(A2137),"-",VLOOKUP(A2136,'F03 inputs'!$AQ$8:$AV$3003,5))</f>
        <v>-</v>
      </c>
      <c r="E2136" s="44" t="str">
        <f>IF(MONTH(A2136)=MONTH(A2137),"-",VLOOKUP(A2136,'F03 inputs'!$AQ$8:$AV$3003,6))</f>
        <v>-</v>
      </c>
      <c r="F2136" s="32">
        <f>VLOOKUP(B2136,'F03 inputs'!$AW$9:$AZ$3003,3)</f>
        <v>-2.9616359744678161E-5</v>
      </c>
      <c r="G2136" s="32">
        <f>VLOOKUP(B2136,'F03 inputs'!$AW$9:$AZ$3003,4)</f>
        <v>-1.6546305164775225E-5</v>
      </c>
      <c r="I2136" s="32">
        <f t="shared" si="198"/>
        <v>2.8806619076146157E-2</v>
      </c>
      <c r="J2136" s="32">
        <f t="shared" si="199"/>
        <v>7.1256619076146166E-2</v>
      </c>
      <c r="K2136" s="88">
        <f t="shared" si="200"/>
        <v>7.2525995516687036E-2</v>
      </c>
      <c r="M2136" s="32">
        <f t="shared" si="201"/>
        <v>3.1008363596467893E-2</v>
      </c>
      <c r="N2136" s="32">
        <f t="shared" si="202"/>
        <v>7.3458363596467902E-2</v>
      </c>
      <c r="O2136" s="43">
        <f t="shared" si="203"/>
        <v>7.4807396392035708E-2</v>
      </c>
      <c r="Q2136" s="78"/>
      <c r="R2136" s="75"/>
      <c r="T2136" s="48"/>
    </row>
    <row r="2137" spans="1:20" ht="12.6" customHeight="1">
      <c r="A2137" s="31">
        <v>41485</v>
      </c>
      <c r="B2137" s="64" t="s">
        <v>131</v>
      </c>
      <c r="C2137" s="90">
        <v>4.1749999999999995E-2</v>
      </c>
      <c r="D2137" s="44" t="str">
        <f>IF(MONTH(A2137)=MONTH(A2138),"-",VLOOKUP(A2137,'F03 inputs'!$AQ$8:$AV$3003,5))</f>
        <v>-</v>
      </c>
      <c r="E2137" s="44" t="str">
        <f>IF(MONTH(A2137)=MONTH(A2138),"-",VLOOKUP(A2137,'F03 inputs'!$AQ$8:$AV$3003,6))</f>
        <v>-</v>
      </c>
      <c r="F2137" s="32">
        <f>VLOOKUP(B2137,'F03 inputs'!$AW$9:$AZ$3003,3)</f>
        <v>-2.9616359744678161E-5</v>
      </c>
      <c r="G2137" s="32">
        <f>VLOOKUP(B2137,'F03 inputs'!$AW$9:$AZ$3003,4)</f>
        <v>-1.6546305164775225E-5</v>
      </c>
      <c r="I2137" s="32">
        <f t="shared" si="198"/>
        <v>2.8777002716401479E-2</v>
      </c>
      <c r="J2137" s="32">
        <f t="shared" si="199"/>
        <v>7.0527002716401471E-2</v>
      </c>
      <c r="K2137" s="88">
        <f t="shared" si="200"/>
        <v>7.177051724444139E-2</v>
      </c>
      <c r="M2137" s="32">
        <f t="shared" si="201"/>
        <v>3.0991817291303118E-2</v>
      </c>
      <c r="N2137" s="32">
        <f t="shared" si="202"/>
        <v>7.2741817291303107E-2</v>
      </c>
      <c r="O2137" s="43">
        <f t="shared" si="203"/>
        <v>7.4064660287013639E-2</v>
      </c>
      <c r="Q2137" s="78"/>
      <c r="R2137" s="75"/>
      <c r="T2137" s="48"/>
    </row>
    <row r="2138" spans="1:20" ht="12.6" customHeight="1">
      <c r="A2138" s="31">
        <v>41486</v>
      </c>
      <c r="B2138" s="64" t="s">
        <v>131</v>
      </c>
      <c r="C2138" s="90">
        <v>4.1849999999999998E-2</v>
      </c>
      <c r="D2138" s="44">
        <f>IF(MONTH(A2138)=MONTH(A2139),"-",VLOOKUP(A2138,'F03 inputs'!$AQ$8:$AV$3003,5))</f>
        <v>2.8747386356656801E-2</v>
      </c>
      <c r="E2138" s="44">
        <f>IF(MONTH(A2138)=MONTH(A2139),"-",VLOOKUP(A2138,'F03 inputs'!$AQ$8:$AV$3003,6))</f>
        <v>3.097527098613833E-2</v>
      </c>
      <c r="F2138" s="32">
        <f>VLOOKUP(B2138,'F03 inputs'!$AW$9:$AZ$3003,3)</f>
        <v>-2.9616359744678161E-5</v>
      </c>
      <c r="G2138" s="32">
        <f>VLOOKUP(B2138,'F03 inputs'!$AW$9:$AZ$3003,4)</f>
        <v>-1.6546305164775225E-5</v>
      </c>
      <c r="I2138" s="32">
        <f t="shared" si="198"/>
        <v>2.8747386356656801E-2</v>
      </c>
      <c r="J2138" s="32">
        <f t="shared" si="199"/>
        <v>7.0597386356656799E-2</v>
      </c>
      <c r="K2138" s="88">
        <f t="shared" si="200"/>
        <v>7.1843384096754503E-2</v>
      </c>
      <c r="M2138" s="32">
        <f t="shared" si="201"/>
        <v>3.097527098613833E-2</v>
      </c>
      <c r="N2138" s="32">
        <f t="shared" si="202"/>
        <v>7.2825270986138335E-2</v>
      </c>
      <c r="O2138" s="43">
        <f t="shared" si="203"/>
        <v>7.4151151009689498E-2</v>
      </c>
      <c r="Q2138" s="78"/>
      <c r="R2138" s="75"/>
      <c r="T2138" s="48"/>
    </row>
    <row r="2139" spans="1:20" ht="12.6" customHeight="1">
      <c r="A2139" s="31">
        <v>41487</v>
      </c>
      <c r="B2139" s="64" t="s">
        <v>132</v>
      </c>
      <c r="C2139" s="90">
        <v>4.1500000000000002E-2</v>
      </c>
      <c r="D2139" s="44" t="str">
        <f>IF(MONTH(A2139)=MONTH(A2140),"-",VLOOKUP(A2139,'F03 inputs'!$AQ$8:$AV$3003,5))</f>
        <v>-</v>
      </c>
      <c r="E2139" s="44" t="str">
        <f>IF(MONTH(A2139)=MONTH(A2140),"-",VLOOKUP(A2139,'F03 inputs'!$AQ$8:$AV$3003,6))</f>
        <v>-</v>
      </c>
      <c r="F2139" s="32">
        <f>VLOOKUP(B2139,'F03 inputs'!$AW$9:$AZ$3003,3)</f>
        <v>1.6137783263714201E-5</v>
      </c>
      <c r="G2139" s="32">
        <f>VLOOKUP(B2139,'F03 inputs'!$AW$9:$AZ$3003,4)</f>
        <v>2.494355097085904E-5</v>
      </c>
      <c r="I2139" s="32">
        <f t="shared" si="198"/>
        <v>2.8763524139920515E-2</v>
      </c>
      <c r="J2139" s="32">
        <f t="shared" si="199"/>
        <v>7.0263524139920513E-2</v>
      </c>
      <c r="K2139" s="88">
        <f t="shared" si="200"/>
        <v>7.1497764846060852E-2</v>
      </c>
      <c r="M2139" s="32">
        <f t="shared" si="201"/>
        <v>3.1000214537109189E-2</v>
      </c>
      <c r="N2139" s="32">
        <f t="shared" si="202"/>
        <v>7.2500214537109198E-2</v>
      </c>
      <c r="O2139" s="43">
        <f t="shared" si="203"/>
        <v>7.3814284814090803E-2</v>
      </c>
      <c r="Q2139" s="78"/>
      <c r="R2139" s="75"/>
      <c r="T2139" s="48"/>
    </row>
    <row r="2140" spans="1:20" ht="12.6" customHeight="1">
      <c r="A2140" s="31">
        <v>41488</v>
      </c>
      <c r="B2140" s="64" t="s">
        <v>132</v>
      </c>
      <c r="C2140" s="90">
        <v>4.24E-2</v>
      </c>
      <c r="D2140" s="44" t="str">
        <f>IF(MONTH(A2140)=MONTH(A2141),"-",VLOOKUP(A2140,'F03 inputs'!$AQ$8:$AV$3003,5))</f>
        <v>-</v>
      </c>
      <c r="E2140" s="44" t="str">
        <f>IF(MONTH(A2140)=MONTH(A2141),"-",VLOOKUP(A2140,'F03 inputs'!$AQ$8:$AV$3003,6))</f>
        <v>-</v>
      </c>
      <c r="F2140" s="32">
        <f>VLOOKUP(B2140,'F03 inputs'!$AW$9:$AZ$3003,3)</f>
        <v>1.6137783263714201E-5</v>
      </c>
      <c r="G2140" s="32">
        <f>VLOOKUP(B2140,'F03 inputs'!$AW$9:$AZ$3003,4)</f>
        <v>2.494355097085904E-5</v>
      </c>
      <c r="I2140" s="32">
        <f t="shared" si="198"/>
        <v>2.8779661923184229E-2</v>
      </c>
      <c r="J2140" s="32">
        <f t="shared" si="199"/>
        <v>7.1179661923184229E-2</v>
      </c>
      <c r="K2140" s="88">
        <f t="shared" si="200"/>
        <v>7.244629799105895E-2</v>
      </c>
      <c r="M2140" s="32">
        <f t="shared" si="201"/>
        <v>3.1025158088080047E-2</v>
      </c>
      <c r="N2140" s="32">
        <f t="shared" si="202"/>
        <v>7.3425158088080048E-2</v>
      </c>
      <c r="O2140" s="43">
        <f t="shared" si="203"/>
        <v>7.4772971548145106E-2</v>
      </c>
      <c r="Q2140" s="78"/>
      <c r="R2140" s="75"/>
      <c r="T2140" s="48"/>
    </row>
    <row r="2141" spans="1:20" ht="12.6" customHeight="1">
      <c r="A2141" s="31">
        <v>41492</v>
      </c>
      <c r="B2141" s="64" t="s">
        <v>132</v>
      </c>
      <c r="C2141" s="90">
        <v>4.1700000000000001E-2</v>
      </c>
      <c r="D2141" s="44" t="str">
        <f>IF(MONTH(A2141)=MONTH(A2142),"-",VLOOKUP(A2141,'F03 inputs'!$AQ$8:$AV$3003,5))</f>
        <v>-</v>
      </c>
      <c r="E2141" s="44" t="str">
        <f>IF(MONTH(A2141)=MONTH(A2142),"-",VLOOKUP(A2141,'F03 inputs'!$AQ$8:$AV$3003,6))</f>
        <v>-</v>
      </c>
      <c r="F2141" s="32">
        <f>VLOOKUP(B2141,'F03 inputs'!$AW$9:$AZ$3003,3)</f>
        <v>1.6137783263714201E-5</v>
      </c>
      <c r="G2141" s="32">
        <f>VLOOKUP(B2141,'F03 inputs'!$AW$9:$AZ$3003,4)</f>
        <v>2.494355097085904E-5</v>
      </c>
      <c r="I2141" s="32">
        <f t="shared" si="198"/>
        <v>2.8795799706447942E-2</v>
      </c>
      <c r="J2141" s="32">
        <f t="shared" si="199"/>
        <v>7.049579970644794E-2</v>
      </c>
      <c r="K2141" s="88">
        <f t="shared" si="200"/>
        <v>7.1738214150510737E-2</v>
      </c>
      <c r="M2141" s="32">
        <f t="shared" si="201"/>
        <v>3.1050101639050906E-2</v>
      </c>
      <c r="N2141" s="32">
        <f t="shared" si="202"/>
        <v>7.2750101639050907E-2</v>
      </c>
      <c r="O2141" s="43">
        <f t="shared" si="203"/>
        <v>7.407324596117415E-2</v>
      </c>
      <c r="Q2141" s="78"/>
      <c r="R2141" s="75"/>
      <c r="T2141" s="48"/>
    </row>
    <row r="2142" spans="1:20" ht="12.6" customHeight="1">
      <c r="A2142" s="31">
        <v>41493</v>
      </c>
      <c r="B2142" s="64" t="s">
        <v>132</v>
      </c>
      <c r="C2142" s="90">
        <v>4.1449999999999994E-2</v>
      </c>
      <c r="D2142" s="44" t="str">
        <f>IF(MONTH(A2142)=MONTH(A2143),"-",VLOOKUP(A2142,'F03 inputs'!$AQ$8:$AV$3003,5))</f>
        <v>-</v>
      </c>
      <c r="E2142" s="44" t="str">
        <f>IF(MONTH(A2142)=MONTH(A2143),"-",VLOOKUP(A2142,'F03 inputs'!$AQ$8:$AV$3003,6))</f>
        <v>-</v>
      </c>
      <c r="F2142" s="32">
        <f>VLOOKUP(B2142,'F03 inputs'!$AW$9:$AZ$3003,3)</f>
        <v>1.6137783263714201E-5</v>
      </c>
      <c r="G2142" s="32">
        <f>VLOOKUP(B2142,'F03 inputs'!$AW$9:$AZ$3003,4)</f>
        <v>2.494355097085904E-5</v>
      </c>
      <c r="I2142" s="32">
        <f t="shared" si="198"/>
        <v>2.8811937489711656E-2</v>
      </c>
      <c r="J2142" s="32">
        <f t="shared" si="199"/>
        <v>7.0261937489711657E-2</v>
      </c>
      <c r="K2142" s="88">
        <f t="shared" si="200"/>
        <v>7.1496122454663524E-2</v>
      </c>
      <c r="M2142" s="32">
        <f t="shared" si="201"/>
        <v>3.1075045190021765E-2</v>
      </c>
      <c r="N2142" s="32">
        <f t="shared" si="202"/>
        <v>7.2525045190021759E-2</v>
      </c>
      <c r="O2142" s="43">
        <f t="shared" si="203"/>
        <v>7.384001573497545E-2</v>
      </c>
      <c r="Q2142" s="78"/>
      <c r="R2142" s="75"/>
      <c r="T2142" s="48"/>
    </row>
    <row r="2143" spans="1:20" ht="12.6" customHeight="1">
      <c r="A2143" s="31">
        <v>41494</v>
      </c>
      <c r="B2143" s="64" t="s">
        <v>132</v>
      </c>
      <c r="C2143" s="90">
        <v>4.1399999999999999E-2</v>
      </c>
      <c r="D2143" s="44" t="str">
        <f>IF(MONTH(A2143)=MONTH(A2144),"-",VLOOKUP(A2143,'F03 inputs'!$AQ$8:$AV$3003,5))</f>
        <v>-</v>
      </c>
      <c r="E2143" s="44" t="str">
        <f>IF(MONTH(A2143)=MONTH(A2144),"-",VLOOKUP(A2143,'F03 inputs'!$AQ$8:$AV$3003,6))</f>
        <v>-</v>
      </c>
      <c r="F2143" s="32">
        <f>VLOOKUP(B2143,'F03 inputs'!$AW$9:$AZ$3003,3)</f>
        <v>1.6137783263714201E-5</v>
      </c>
      <c r="G2143" s="32">
        <f>VLOOKUP(B2143,'F03 inputs'!$AW$9:$AZ$3003,4)</f>
        <v>2.494355097085904E-5</v>
      </c>
      <c r="I2143" s="32">
        <f t="shared" si="198"/>
        <v>2.882807527297537E-2</v>
      </c>
      <c r="J2143" s="32">
        <f t="shared" si="199"/>
        <v>7.0228075272975365E-2</v>
      </c>
      <c r="K2143" s="88">
        <f t="shared" si="200"/>
        <v>7.1461070912112179E-2</v>
      </c>
      <c r="M2143" s="32">
        <f t="shared" si="201"/>
        <v>3.1099988740992623E-2</v>
      </c>
      <c r="N2143" s="32">
        <f t="shared" si="202"/>
        <v>7.2499988740992616E-2</v>
      </c>
      <c r="O2143" s="43">
        <f t="shared" si="203"/>
        <v>7.381405083285375E-2</v>
      </c>
      <c r="Q2143" s="78"/>
      <c r="R2143" s="75"/>
      <c r="T2143" s="48"/>
    </row>
    <row r="2144" spans="1:20" ht="12.6" customHeight="1">
      <c r="A2144" s="31">
        <v>41495</v>
      </c>
      <c r="B2144" s="64" t="s">
        <v>132</v>
      </c>
      <c r="C2144" s="90">
        <v>4.1799999999999997E-2</v>
      </c>
      <c r="D2144" s="44" t="str">
        <f>IF(MONTH(A2144)=MONTH(A2145),"-",VLOOKUP(A2144,'F03 inputs'!$AQ$8:$AV$3003,5))</f>
        <v>-</v>
      </c>
      <c r="E2144" s="44" t="str">
        <f>IF(MONTH(A2144)=MONTH(A2145),"-",VLOOKUP(A2144,'F03 inputs'!$AQ$8:$AV$3003,6))</f>
        <v>-</v>
      </c>
      <c r="F2144" s="32">
        <f>VLOOKUP(B2144,'F03 inputs'!$AW$9:$AZ$3003,3)</f>
        <v>1.6137783263714201E-5</v>
      </c>
      <c r="G2144" s="32">
        <f>VLOOKUP(B2144,'F03 inputs'!$AW$9:$AZ$3003,4)</f>
        <v>2.494355097085904E-5</v>
      </c>
      <c r="I2144" s="32">
        <f t="shared" si="198"/>
        <v>2.8844213056239083E-2</v>
      </c>
      <c r="J2144" s="32">
        <f t="shared" si="199"/>
        <v>7.064421305623908E-2</v>
      </c>
      <c r="K2144" s="88">
        <f t="shared" si="200"/>
        <v>7.1891864265822836E-2</v>
      </c>
      <c r="M2144" s="32">
        <f t="shared" si="201"/>
        <v>3.1124932291963482E-2</v>
      </c>
      <c r="N2144" s="32">
        <f t="shared" si="202"/>
        <v>7.2924932291963479E-2</v>
      </c>
      <c r="O2144" s="43">
        <f t="shared" si="203"/>
        <v>7.4254443729410591E-2</v>
      </c>
      <c r="Q2144" s="78"/>
      <c r="R2144" s="75"/>
      <c r="T2144" s="48"/>
    </row>
    <row r="2145" spans="1:20" ht="12.6" customHeight="1">
      <c r="A2145" s="31">
        <v>41498</v>
      </c>
      <c r="B2145" s="64" t="s">
        <v>132</v>
      </c>
      <c r="C2145" s="90">
        <v>4.165E-2</v>
      </c>
      <c r="D2145" s="44" t="str">
        <f>IF(MONTH(A2145)=MONTH(A2146),"-",VLOOKUP(A2145,'F03 inputs'!$AQ$8:$AV$3003,5))</f>
        <v>-</v>
      </c>
      <c r="E2145" s="44" t="str">
        <f>IF(MONTH(A2145)=MONTH(A2146),"-",VLOOKUP(A2145,'F03 inputs'!$AQ$8:$AV$3003,6))</f>
        <v>-</v>
      </c>
      <c r="F2145" s="32">
        <f>VLOOKUP(B2145,'F03 inputs'!$AW$9:$AZ$3003,3)</f>
        <v>1.6137783263714201E-5</v>
      </c>
      <c r="G2145" s="32">
        <f>VLOOKUP(B2145,'F03 inputs'!$AW$9:$AZ$3003,4)</f>
        <v>2.494355097085904E-5</v>
      </c>
      <c r="I2145" s="32">
        <f t="shared" si="198"/>
        <v>2.8860350839502797E-2</v>
      </c>
      <c r="J2145" s="32">
        <f t="shared" si="199"/>
        <v>7.05103508395028E-2</v>
      </c>
      <c r="K2145" s="88">
        <f t="shared" si="200"/>
        <v>7.1753278233380291E-2</v>
      </c>
      <c r="M2145" s="32">
        <f t="shared" si="201"/>
        <v>3.1149875842934341E-2</v>
      </c>
      <c r="N2145" s="32">
        <f t="shared" si="202"/>
        <v>7.2799875842934347E-2</v>
      </c>
      <c r="O2145" s="43">
        <f t="shared" si="203"/>
        <v>7.4124831323621132E-2</v>
      </c>
      <c r="Q2145" s="78"/>
      <c r="R2145" s="75"/>
      <c r="T2145" s="48"/>
    </row>
    <row r="2146" spans="1:20" ht="12.6" customHeight="1">
      <c r="A2146" s="31">
        <v>41499</v>
      </c>
      <c r="B2146" s="64" t="s">
        <v>132</v>
      </c>
      <c r="C2146" s="90">
        <v>4.2199999999999994E-2</v>
      </c>
      <c r="D2146" s="44" t="str">
        <f>IF(MONTH(A2146)=MONTH(A2147),"-",VLOOKUP(A2146,'F03 inputs'!$AQ$8:$AV$3003,5))</f>
        <v>-</v>
      </c>
      <c r="E2146" s="44" t="str">
        <f>IF(MONTH(A2146)=MONTH(A2147),"-",VLOOKUP(A2146,'F03 inputs'!$AQ$8:$AV$3003,6))</f>
        <v>-</v>
      </c>
      <c r="F2146" s="32">
        <f>VLOOKUP(B2146,'F03 inputs'!$AW$9:$AZ$3003,3)</f>
        <v>1.6137783263714201E-5</v>
      </c>
      <c r="G2146" s="32">
        <f>VLOOKUP(B2146,'F03 inputs'!$AW$9:$AZ$3003,4)</f>
        <v>2.494355097085904E-5</v>
      </c>
      <c r="I2146" s="32">
        <f t="shared" si="198"/>
        <v>2.8876488622766511E-2</v>
      </c>
      <c r="J2146" s="32">
        <f t="shared" si="199"/>
        <v>7.1076488622766498E-2</v>
      </c>
      <c r="K2146" s="88">
        <f t="shared" si="200"/>
        <v>7.2339455431501998E-2</v>
      </c>
      <c r="M2146" s="32">
        <f t="shared" si="201"/>
        <v>3.11748193939052E-2</v>
      </c>
      <c r="N2146" s="32">
        <f t="shared" si="202"/>
        <v>7.3374819393905194E-2</v>
      </c>
      <c r="O2146" s="43">
        <f t="shared" si="203"/>
        <v>7.472078542417715E-2</v>
      </c>
      <c r="Q2146" s="78"/>
      <c r="R2146" s="75"/>
      <c r="T2146" s="48"/>
    </row>
    <row r="2147" spans="1:20" ht="12.6" customHeight="1">
      <c r="A2147" s="31">
        <v>41500</v>
      </c>
      <c r="B2147" s="64" t="s">
        <v>132</v>
      </c>
      <c r="C2147" s="90">
        <v>4.2999999999999997E-2</v>
      </c>
      <c r="D2147" s="44" t="str">
        <f>IF(MONTH(A2147)=MONTH(A2148),"-",VLOOKUP(A2147,'F03 inputs'!$AQ$8:$AV$3003,5))</f>
        <v>-</v>
      </c>
      <c r="E2147" s="44" t="str">
        <f>IF(MONTH(A2147)=MONTH(A2148),"-",VLOOKUP(A2147,'F03 inputs'!$AQ$8:$AV$3003,6))</f>
        <v>-</v>
      </c>
      <c r="F2147" s="32">
        <f>VLOOKUP(B2147,'F03 inputs'!$AW$9:$AZ$3003,3)</f>
        <v>1.6137783263714201E-5</v>
      </c>
      <c r="G2147" s="32">
        <f>VLOOKUP(B2147,'F03 inputs'!$AW$9:$AZ$3003,4)</f>
        <v>2.494355097085904E-5</v>
      </c>
      <c r="I2147" s="32">
        <f t="shared" si="198"/>
        <v>2.8892626406030224E-2</v>
      </c>
      <c r="J2147" s="32">
        <f t="shared" si="199"/>
        <v>7.1892626406030224E-2</v>
      </c>
      <c r="K2147" s="88">
        <f t="shared" si="200"/>
        <v>7.3184763838919586E-2</v>
      </c>
      <c r="M2147" s="32">
        <f t="shared" si="201"/>
        <v>3.1199762944876058E-2</v>
      </c>
      <c r="N2147" s="32">
        <f t="shared" si="202"/>
        <v>7.4199762944876055E-2</v>
      </c>
      <c r="O2147" s="43">
        <f t="shared" si="203"/>
        <v>7.5576164150144898E-2</v>
      </c>
      <c r="Q2147" s="78"/>
      <c r="R2147" s="75"/>
      <c r="T2147" s="48"/>
    </row>
    <row r="2148" spans="1:20" ht="12.6" customHeight="1">
      <c r="A2148" s="31">
        <v>41501</v>
      </c>
      <c r="B2148" s="64" t="s">
        <v>132</v>
      </c>
      <c r="C2148" s="90">
        <v>4.3550000000000005E-2</v>
      </c>
      <c r="D2148" s="44" t="str">
        <f>IF(MONTH(A2148)=MONTH(A2149),"-",VLOOKUP(A2148,'F03 inputs'!$AQ$8:$AV$3003,5))</f>
        <v>-</v>
      </c>
      <c r="E2148" s="44" t="str">
        <f>IF(MONTH(A2148)=MONTH(A2149),"-",VLOOKUP(A2148,'F03 inputs'!$AQ$8:$AV$3003,6))</f>
        <v>-</v>
      </c>
      <c r="F2148" s="32">
        <f>VLOOKUP(B2148,'F03 inputs'!$AW$9:$AZ$3003,3)</f>
        <v>1.6137783263714201E-5</v>
      </c>
      <c r="G2148" s="32">
        <f>VLOOKUP(B2148,'F03 inputs'!$AW$9:$AZ$3003,4)</f>
        <v>2.494355097085904E-5</v>
      </c>
      <c r="I2148" s="32">
        <f t="shared" si="198"/>
        <v>2.8908764189293938E-2</v>
      </c>
      <c r="J2148" s="32">
        <f t="shared" si="199"/>
        <v>7.245876418929395E-2</v>
      </c>
      <c r="K2148" s="88">
        <f t="shared" si="200"/>
        <v>7.3771332316253657E-2</v>
      </c>
      <c r="M2148" s="32">
        <f t="shared" si="201"/>
        <v>3.1224706495846917E-2</v>
      </c>
      <c r="N2148" s="32">
        <f t="shared" si="202"/>
        <v>7.4774706495846915E-2</v>
      </c>
      <c r="O2148" s="43">
        <f t="shared" si="203"/>
        <v>7.6172520678731814E-2</v>
      </c>
      <c r="Q2148" s="78"/>
      <c r="R2148" s="75"/>
      <c r="T2148" s="48"/>
    </row>
    <row r="2149" spans="1:20" ht="12.6" customHeight="1">
      <c r="A2149" s="31">
        <v>41502</v>
      </c>
      <c r="B2149" s="64" t="s">
        <v>132</v>
      </c>
      <c r="C2149" s="90">
        <v>4.4349999999999994E-2</v>
      </c>
      <c r="D2149" s="44" t="str">
        <f>IF(MONTH(A2149)=MONTH(A2150),"-",VLOOKUP(A2149,'F03 inputs'!$AQ$8:$AV$3003,5))</f>
        <v>-</v>
      </c>
      <c r="E2149" s="44" t="str">
        <f>IF(MONTH(A2149)=MONTH(A2150),"-",VLOOKUP(A2149,'F03 inputs'!$AQ$8:$AV$3003,6))</f>
        <v>-</v>
      </c>
      <c r="F2149" s="32">
        <f>VLOOKUP(B2149,'F03 inputs'!$AW$9:$AZ$3003,3)</f>
        <v>1.6137783263714201E-5</v>
      </c>
      <c r="G2149" s="32">
        <f>VLOOKUP(B2149,'F03 inputs'!$AW$9:$AZ$3003,4)</f>
        <v>2.494355097085904E-5</v>
      </c>
      <c r="I2149" s="32">
        <f t="shared" si="198"/>
        <v>2.8924901972557652E-2</v>
      </c>
      <c r="J2149" s="32">
        <f t="shared" si="199"/>
        <v>7.3274901972557649E-2</v>
      </c>
      <c r="K2149" s="88">
        <f t="shared" si="200"/>
        <v>7.4617204787329472E-2</v>
      </c>
      <c r="M2149" s="32">
        <f t="shared" si="201"/>
        <v>3.1249650046817776E-2</v>
      </c>
      <c r="N2149" s="32">
        <f t="shared" si="202"/>
        <v>7.5599650046817762E-2</v>
      </c>
      <c r="O2149" s="43">
        <f t="shared" si="203"/>
        <v>7.7028476818618019E-2</v>
      </c>
      <c r="Q2149" s="78"/>
      <c r="R2149" s="75"/>
      <c r="T2149" s="48"/>
    </row>
    <row r="2150" spans="1:20" ht="12.6" customHeight="1">
      <c r="A2150" s="31">
        <v>41505</v>
      </c>
      <c r="B2150" s="64" t="s">
        <v>132</v>
      </c>
      <c r="C2150" s="90">
        <v>4.4900000000000002E-2</v>
      </c>
      <c r="D2150" s="44" t="str">
        <f>IF(MONTH(A2150)=MONTH(A2151),"-",VLOOKUP(A2150,'F03 inputs'!$AQ$8:$AV$3003,5))</f>
        <v>-</v>
      </c>
      <c r="E2150" s="44" t="str">
        <f>IF(MONTH(A2150)=MONTH(A2151),"-",VLOOKUP(A2150,'F03 inputs'!$AQ$8:$AV$3003,6))</f>
        <v>-</v>
      </c>
      <c r="F2150" s="32">
        <f>VLOOKUP(B2150,'F03 inputs'!$AW$9:$AZ$3003,3)</f>
        <v>1.6137783263714201E-5</v>
      </c>
      <c r="G2150" s="32">
        <f>VLOOKUP(B2150,'F03 inputs'!$AW$9:$AZ$3003,4)</f>
        <v>2.494355097085904E-5</v>
      </c>
      <c r="I2150" s="32">
        <f t="shared" si="198"/>
        <v>2.8941039755821366E-2</v>
      </c>
      <c r="J2150" s="32">
        <f t="shared" si="199"/>
        <v>7.3841039755821375E-2</v>
      </c>
      <c r="K2150" s="88">
        <f t="shared" si="200"/>
        <v>7.5204164543876795E-2</v>
      </c>
      <c r="M2150" s="32">
        <f t="shared" si="201"/>
        <v>3.1274593597788634E-2</v>
      </c>
      <c r="N2150" s="32">
        <f t="shared" si="202"/>
        <v>7.6174593597788637E-2</v>
      </c>
      <c r="O2150" s="43">
        <f t="shared" si="203"/>
        <v>7.7625235775235835E-2</v>
      </c>
      <c r="Q2150" s="78"/>
      <c r="R2150" s="75"/>
      <c r="T2150" s="48"/>
    </row>
    <row r="2151" spans="1:20" ht="12.6" customHeight="1">
      <c r="A2151" s="31">
        <v>41506</v>
      </c>
      <c r="B2151" s="64" t="s">
        <v>132</v>
      </c>
      <c r="C2151" s="90">
        <v>4.4850000000000001E-2</v>
      </c>
      <c r="D2151" s="44" t="str">
        <f>IF(MONTH(A2151)=MONTH(A2152),"-",VLOOKUP(A2151,'F03 inputs'!$AQ$8:$AV$3003,5))</f>
        <v>-</v>
      </c>
      <c r="E2151" s="44" t="str">
        <f>IF(MONTH(A2151)=MONTH(A2152),"-",VLOOKUP(A2151,'F03 inputs'!$AQ$8:$AV$3003,6))</f>
        <v>-</v>
      </c>
      <c r="F2151" s="32">
        <f>VLOOKUP(B2151,'F03 inputs'!$AW$9:$AZ$3003,3)</f>
        <v>1.6137783263714201E-5</v>
      </c>
      <c r="G2151" s="32">
        <f>VLOOKUP(B2151,'F03 inputs'!$AW$9:$AZ$3003,4)</f>
        <v>2.494355097085904E-5</v>
      </c>
      <c r="I2151" s="32">
        <f t="shared" si="198"/>
        <v>2.8957177539085079E-2</v>
      </c>
      <c r="J2151" s="32">
        <f t="shared" si="199"/>
        <v>7.3807177539085084E-2</v>
      </c>
      <c r="K2151" s="88">
        <f t="shared" si="200"/>
        <v>7.5169052403156744E-2</v>
      </c>
      <c r="M2151" s="32">
        <f t="shared" si="201"/>
        <v>3.1299537148759493E-2</v>
      </c>
      <c r="N2151" s="32">
        <f t="shared" si="202"/>
        <v>7.6149537148759494E-2</v>
      </c>
      <c r="O2151" s="43">
        <f t="shared" si="203"/>
        <v>7.7599225150751794E-2</v>
      </c>
      <c r="Q2151" s="78"/>
      <c r="R2151" s="75"/>
      <c r="T2151" s="48"/>
    </row>
    <row r="2152" spans="1:20" ht="12.6" customHeight="1">
      <c r="A2152" s="31">
        <v>41507</v>
      </c>
      <c r="B2152" s="64" t="s">
        <v>132</v>
      </c>
      <c r="C2152" s="90">
        <v>4.4699999999999997E-2</v>
      </c>
      <c r="D2152" s="44" t="str">
        <f>IF(MONTH(A2152)=MONTH(A2153),"-",VLOOKUP(A2152,'F03 inputs'!$AQ$8:$AV$3003,5))</f>
        <v>-</v>
      </c>
      <c r="E2152" s="44" t="str">
        <f>IF(MONTH(A2152)=MONTH(A2153),"-",VLOOKUP(A2152,'F03 inputs'!$AQ$8:$AV$3003,6))</f>
        <v>-</v>
      </c>
      <c r="F2152" s="32">
        <f>VLOOKUP(B2152,'F03 inputs'!$AW$9:$AZ$3003,3)</f>
        <v>1.6137783263714201E-5</v>
      </c>
      <c r="G2152" s="32">
        <f>VLOOKUP(B2152,'F03 inputs'!$AW$9:$AZ$3003,4)</f>
        <v>2.494355097085904E-5</v>
      </c>
      <c r="I2152" s="32">
        <f t="shared" si="198"/>
        <v>2.8973315322348793E-2</v>
      </c>
      <c r="J2152" s="32">
        <f t="shared" si="199"/>
        <v>7.367331532234879E-2</v>
      </c>
      <c r="K2152" s="88">
        <f t="shared" si="200"/>
        <v>7.5030254669995466E-2</v>
      </c>
      <c r="M2152" s="32">
        <f t="shared" si="201"/>
        <v>3.1324480699730352E-2</v>
      </c>
      <c r="N2152" s="32">
        <f t="shared" si="202"/>
        <v>7.6024480699730348E-2</v>
      </c>
      <c r="O2152" s="43">
        <f t="shared" si="203"/>
        <v>7.7469411116146469E-2</v>
      </c>
      <c r="Q2152" s="78"/>
      <c r="R2152" s="75"/>
      <c r="T2152" s="48"/>
    </row>
    <row r="2153" spans="1:20" ht="12.6" customHeight="1">
      <c r="A2153" s="31">
        <v>41508</v>
      </c>
      <c r="B2153" s="64" t="s">
        <v>132</v>
      </c>
      <c r="C2153" s="90">
        <v>4.5499999999999999E-2</v>
      </c>
      <c r="D2153" s="44" t="str">
        <f>IF(MONTH(A2153)=MONTH(A2154),"-",VLOOKUP(A2153,'F03 inputs'!$AQ$8:$AV$3003,5))</f>
        <v>-</v>
      </c>
      <c r="E2153" s="44" t="str">
        <f>IF(MONTH(A2153)=MONTH(A2154),"-",VLOOKUP(A2153,'F03 inputs'!$AQ$8:$AV$3003,6))</f>
        <v>-</v>
      </c>
      <c r="F2153" s="32">
        <f>VLOOKUP(B2153,'F03 inputs'!$AW$9:$AZ$3003,3)</f>
        <v>1.6137783263714201E-5</v>
      </c>
      <c r="G2153" s="32">
        <f>VLOOKUP(B2153,'F03 inputs'!$AW$9:$AZ$3003,4)</f>
        <v>2.494355097085904E-5</v>
      </c>
      <c r="I2153" s="32">
        <f t="shared" si="198"/>
        <v>2.8989453105612507E-2</v>
      </c>
      <c r="J2153" s="32">
        <f t="shared" si="199"/>
        <v>7.4489453105612502E-2</v>
      </c>
      <c r="K2153" s="88">
        <f t="shared" si="200"/>
        <v>7.5876622761605672E-2</v>
      </c>
      <c r="M2153" s="32">
        <f t="shared" si="201"/>
        <v>3.1349424250701211E-2</v>
      </c>
      <c r="N2153" s="32">
        <f t="shared" si="202"/>
        <v>7.6849424250701209E-2</v>
      </c>
      <c r="O2153" s="43">
        <f t="shared" si="203"/>
        <v>7.8325882752617426E-2</v>
      </c>
      <c r="Q2153" s="78"/>
      <c r="R2153" s="75"/>
      <c r="T2153" s="48"/>
    </row>
    <row r="2154" spans="1:20" ht="12.6" customHeight="1">
      <c r="A2154" s="31">
        <v>41509</v>
      </c>
      <c r="B2154" s="64" t="s">
        <v>132</v>
      </c>
      <c r="C2154" s="90">
        <v>4.505E-2</v>
      </c>
      <c r="D2154" s="44" t="str">
        <f>IF(MONTH(A2154)=MONTH(A2155),"-",VLOOKUP(A2154,'F03 inputs'!$AQ$8:$AV$3003,5))</f>
        <v>-</v>
      </c>
      <c r="E2154" s="44" t="str">
        <f>IF(MONTH(A2154)=MONTH(A2155),"-",VLOOKUP(A2154,'F03 inputs'!$AQ$8:$AV$3003,6))</f>
        <v>-</v>
      </c>
      <c r="F2154" s="32">
        <f>VLOOKUP(B2154,'F03 inputs'!$AW$9:$AZ$3003,3)</f>
        <v>1.6137783263714201E-5</v>
      </c>
      <c r="G2154" s="32">
        <f>VLOOKUP(B2154,'F03 inputs'!$AW$9:$AZ$3003,4)</f>
        <v>2.494355097085904E-5</v>
      </c>
      <c r="I2154" s="32">
        <f t="shared" si="198"/>
        <v>2.900559088887622E-2</v>
      </c>
      <c r="J2154" s="32">
        <f t="shared" si="199"/>
        <v>7.4055590888876227E-2</v>
      </c>
      <c r="K2154" s="88">
        <f t="shared" si="200"/>
        <v>7.5426648524351103E-2</v>
      </c>
      <c r="M2154" s="32">
        <f t="shared" si="201"/>
        <v>3.1374367801672069E-2</v>
      </c>
      <c r="N2154" s="32">
        <f t="shared" si="202"/>
        <v>7.6424367801672069E-2</v>
      </c>
      <c r="O2154" s="43">
        <f t="shared" si="203"/>
        <v>7.7884538800143455E-2</v>
      </c>
      <c r="Q2154" s="78"/>
      <c r="R2154" s="75"/>
      <c r="T2154" s="48"/>
    </row>
    <row r="2155" spans="1:20" ht="12.6" customHeight="1">
      <c r="A2155" s="31">
        <v>41512</v>
      </c>
      <c r="B2155" s="64" t="s">
        <v>132</v>
      </c>
      <c r="C2155" s="90">
        <v>4.4649999999999995E-2</v>
      </c>
      <c r="D2155" s="44" t="str">
        <f>IF(MONTH(A2155)=MONTH(A2156),"-",VLOOKUP(A2155,'F03 inputs'!$AQ$8:$AV$3003,5))</f>
        <v>-</v>
      </c>
      <c r="E2155" s="44" t="str">
        <f>IF(MONTH(A2155)=MONTH(A2156),"-",VLOOKUP(A2155,'F03 inputs'!$AQ$8:$AV$3003,6))</f>
        <v>-</v>
      </c>
      <c r="F2155" s="32">
        <f>VLOOKUP(B2155,'F03 inputs'!$AW$9:$AZ$3003,3)</f>
        <v>1.6137783263714201E-5</v>
      </c>
      <c r="G2155" s="32">
        <f>VLOOKUP(B2155,'F03 inputs'!$AW$9:$AZ$3003,4)</f>
        <v>2.494355097085904E-5</v>
      </c>
      <c r="I2155" s="32">
        <f t="shared" si="198"/>
        <v>2.9021728672139934E-2</v>
      </c>
      <c r="J2155" s="32">
        <f t="shared" si="199"/>
        <v>7.3671728672139933E-2</v>
      </c>
      <c r="K2155" s="88">
        <f t="shared" si="200"/>
        <v>7.5028609573525307E-2</v>
      </c>
      <c r="M2155" s="32">
        <f t="shared" si="201"/>
        <v>3.1399311352642928E-2</v>
      </c>
      <c r="N2155" s="32">
        <f t="shared" si="202"/>
        <v>7.6049311352642923E-2</v>
      </c>
      <c r="O2155" s="43">
        <f t="shared" si="203"/>
        <v>7.749518579194592E-2</v>
      </c>
      <c r="Q2155" s="78"/>
      <c r="R2155" s="75"/>
      <c r="T2155" s="48"/>
    </row>
    <row r="2156" spans="1:20" ht="12.6" customHeight="1">
      <c r="A2156" s="31">
        <v>41513</v>
      </c>
      <c r="B2156" s="64" t="s">
        <v>132</v>
      </c>
      <c r="C2156" s="90">
        <v>4.4000000000000004E-2</v>
      </c>
      <c r="D2156" s="44" t="str">
        <f>IF(MONTH(A2156)=MONTH(A2157),"-",VLOOKUP(A2156,'F03 inputs'!$AQ$8:$AV$3003,5))</f>
        <v>-</v>
      </c>
      <c r="E2156" s="44" t="str">
        <f>IF(MONTH(A2156)=MONTH(A2157),"-",VLOOKUP(A2156,'F03 inputs'!$AQ$8:$AV$3003,6))</f>
        <v>-</v>
      </c>
      <c r="F2156" s="32">
        <f>VLOOKUP(B2156,'F03 inputs'!$AW$9:$AZ$3003,3)</f>
        <v>1.6137783263714201E-5</v>
      </c>
      <c r="G2156" s="32">
        <f>VLOOKUP(B2156,'F03 inputs'!$AW$9:$AZ$3003,4)</f>
        <v>2.494355097085904E-5</v>
      </c>
      <c r="I2156" s="32">
        <f t="shared" si="198"/>
        <v>2.9037866455403648E-2</v>
      </c>
      <c r="J2156" s="32">
        <f t="shared" si="199"/>
        <v>7.3037866455403652E-2</v>
      </c>
      <c r="K2156" s="88">
        <f t="shared" si="200"/>
        <v>7.4371498939493019E-2</v>
      </c>
      <c r="M2156" s="32">
        <f t="shared" si="201"/>
        <v>3.1424254903613787E-2</v>
      </c>
      <c r="N2156" s="32">
        <f t="shared" si="202"/>
        <v>7.5424254903613791E-2</v>
      </c>
      <c r="O2156" s="43">
        <f t="shared" si="203"/>
        <v>7.6846459460555128E-2</v>
      </c>
      <c r="Q2156" s="78"/>
      <c r="R2156" s="75"/>
      <c r="T2156" s="48"/>
    </row>
    <row r="2157" spans="1:20" ht="12.6" customHeight="1">
      <c r="A2157" s="31">
        <v>41514</v>
      </c>
      <c r="B2157" s="64" t="s">
        <v>132</v>
      </c>
      <c r="C2157" s="90">
        <v>4.3700000000000003E-2</v>
      </c>
      <c r="D2157" s="44" t="str">
        <f>IF(MONTH(A2157)=MONTH(A2158),"-",VLOOKUP(A2157,'F03 inputs'!$AQ$8:$AV$3003,5))</f>
        <v>-</v>
      </c>
      <c r="E2157" s="44" t="str">
        <f>IF(MONTH(A2157)=MONTH(A2158),"-",VLOOKUP(A2157,'F03 inputs'!$AQ$8:$AV$3003,6))</f>
        <v>-</v>
      </c>
      <c r="F2157" s="32">
        <f>VLOOKUP(B2157,'F03 inputs'!$AW$9:$AZ$3003,3)</f>
        <v>1.6137783263714201E-5</v>
      </c>
      <c r="G2157" s="32">
        <f>VLOOKUP(B2157,'F03 inputs'!$AW$9:$AZ$3003,4)</f>
        <v>2.494355097085904E-5</v>
      </c>
      <c r="I2157" s="32">
        <f t="shared" si="198"/>
        <v>2.9054004238667362E-2</v>
      </c>
      <c r="J2157" s="32">
        <f t="shared" si="199"/>
        <v>7.2754004238667361E-2</v>
      </c>
      <c r="K2157" s="88">
        <f t="shared" si="200"/>
        <v>7.4077290521857408E-2</v>
      </c>
      <c r="M2157" s="32">
        <f t="shared" si="201"/>
        <v>3.1449198454584645E-2</v>
      </c>
      <c r="N2157" s="32">
        <f t="shared" si="202"/>
        <v>7.5149198454584648E-2</v>
      </c>
      <c r="O2157" s="43">
        <f t="shared" si="203"/>
        <v>7.6561048961676148E-2</v>
      </c>
      <c r="Q2157" s="78"/>
      <c r="R2157" s="75"/>
      <c r="T2157" s="48"/>
    </row>
    <row r="2158" spans="1:20" ht="12.6" customHeight="1">
      <c r="A2158" s="31">
        <v>41515</v>
      </c>
      <c r="B2158" s="64" t="s">
        <v>132</v>
      </c>
      <c r="C2158" s="90">
        <v>4.4000000000000004E-2</v>
      </c>
      <c r="D2158" s="44" t="str">
        <f>IF(MONTH(A2158)=MONTH(A2159),"-",VLOOKUP(A2158,'F03 inputs'!$AQ$8:$AV$3003,5))</f>
        <v>-</v>
      </c>
      <c r="E2158" s="44" t="str">
        <f>IF(MONTH(A2158)=MONTH(A2159),"-",VLOOKUP(A2158,'F03 inputs'!$AQ$8:$AV$3003,6))</f>
        <v>-</v>
      </c>
      <c r="F2158" s="32">
        <f>VLOOKUP(B2158,'F03 inputs'!$AW$9:$AZ$3003,3)</f>
        <v>1.6137783263714201E-5</v>
      </c>
      <c r="G2158" s="32">
        <f>VLOOKUP(B2158,'F03 inputs'!$AW$9:$AZ$3003,4)</f>
        <v>2.494355097085904E-5</v>
      </c>
      <c r="I2158" s="32">
        <f t="shared" si="198"/>
        <v>2.9070142021931075E-2</v>
      </c>
      <c r="J2158" s="32">
        <f t="shared" si="199"/>
        <v>7.3070142021931073E-2</v>
      </c>
      <c r="K2158" s="88">
        <f t="shared" si="200"/>
        <v>7.440495343570741E-2</v>
      </c>
      <c r="M2158" s="32">
        <f t="shared" si="201"/>
        <v>3.1474142005555504E-2</v>
      </c>
      <c r="N2158" s="32">
        <f t="shared" si="202"/>
        <v>7.5474142005555508E-2</v>
      </c>
      <c r="O2158" s="43">
        <f t="shared" si="203"/>
        <v>7.6898228533424318E-2</v>
      </c>
      <c r="Q2158" s="78"/>
      <c r="R2158" s="75"/>
      <c r="T2158" s="48"/>
    </row>
    <row r="2159" spans="1:20" ht="12.6" customHeight="1">
      <c r="A2159" s="31">
        <v>41516</v>
      </c>
      <c r="B2159" s="64" t="s">
        <v>132</v>
      </c>
      <c r="C2159" s="90">
        <v>4.3899999999999995E-2</v>
      </c>
      <c r="D2159" s="44">
        <f>IF(MONTH(A2159)=MONTH(A2160),"-",VLOOKUP(A2159,'F03 inputs'!$AQ$8:$AV$3003,5))</f>
        <v>2.9086279805194799E-2</v>
      </c>
      <c r="E2159" s="44">
        <f>IF(MONTH(A2159)=MONTH(A2160),"-",VLOOKUP(A2159,'F03 inputs'!$AQ$8:$AV$3003,6))</f>
        <v>3.149908555652637E-2</v>
      </c>
      <c r="F2159" s="32">
        <f>VLOOKUP(B2159,'F03 inputs'!$AW$9:$AZ$3003,3)</f>
        <v>1.6137783263714201E-5</v>
      </c>
      <c r="G2159" s="32">
        <f>VLOOKUP(B2159,'F03 inputs'!$AW$9:$AZ$3003,4)</f>
        <v>2.494355097085904E-5</v>
      </c>
      <c r="I2159" s="32">
        <f t="shared" si="198"/>
        <v>2.9086279805194799E-2</v>
      </c>
      <c r="J2159" s="32">
        <f t="shared" si="199"/>
        <v>7.2986279805194787E-2</v>
      </c>
      <c r="K2159" s="88">
        <f t="shared" si="200"/>
        <v>7.4318029065145286E-2</v>
      </c>
      <c r="M2159" s="32">
        <f t="shared" si="201"/>
        <v>3.149908555652637E-2</v>
      </c>
      <c r="N2159" s="32">
        <f t="shared" si="202"/>
        <v>7.5399085556526357E-2</v>
      </c>
      <c r="O2159" s="43">
        <f t="shared" si="203"/>
        <v>7.6820341082216359E-2</v>
      </c>
      <c r="Q2159" s="78"/>
      <c r="R2159" s="75"/>
      <c r="T2159" s="48"/>
    </row>
    <row r="2160" spans="1:20" ht="12.6" customHeight="1">
      <c r="A2160" s="31">
        <v>41519</v>
      </c>
      <c r="B2160" s="64" t="s">
        <v>133</v>
      </c>
      <c r="C2160" s="90">
        <v>4.4450000000000003E-2</v>
      </c>
      <c r="D2160" s="44" t="str">
        <f>IF(MONTH(A2160)=MONTH(A2161),"-",VLOOKUP(A2160,'F03 inputs'!$AQ$8:$AV$3003,5))</f>
        <v>-</v>
      </c>
      <c r="E2160" s="44" t="str">
        <f>IF(MONTH(A2160)=MONTH(A2161),"-",VLOOKUP(A2160,'F03 inputs'!$AQ$8:$AV$3003,6))</f>
        <v>-</v>
      </c>
      <c r="F2160" s="32">
        <f>VLOOKUP(B2160,'F03 inputs'!$AW$9:$AZ$3003,3)</f>
        <v>4.8743738615428643E-5</v>
      </c>
      <c r="G2160" s="32">
        <f>VLOOKUP(B2160,'F03 inputs'!$AW$9:$AZ$3003,4)</f>
        <v>5.2836284921734901E-5</v>
      </c>
      <c r="I2160" s="32">
        <f t="shared" si="198"/>
        <v>2.9135023543810229E-2</v>
      </c>
      <c r="J2160" s="32">
        <f t="shared" si="199"/>
        <v>7.3585023543810232E-2</v>
      </c>
      <c r="K2160" s="88">
        <f t="shared" si="200"/>
        <v>7.4938712466295687E-2</v>
      </c>
      <c r="M2160" s="32">
        <f t="shared" si="201"/>
        <v>3.1551921841448102E-2</v>
      </c>
      <c r="N2160" s="32">
        <f t="shared" si="202"/>
        <v>7.6001921841448106E-2</v>
      </c>
      <c r="O2160" s="43">
        <f t="shared" si="203"/>
        <v>7.7445994872346713E-2</v>
      </c>
      <c r="Q2160" s="78"/>
      <c r="R2160" s="75"/>
      <c r="T2160" s="48"/>
    </row>
    <row r="2161" spans="1:20" ht="12.6" customHeight="1">
      <c r="A2161" s="31">
        <v>41520</v>
      </c>
      <c r="B2161" s="64" t="s">
        <v>133</v>
      </c>
      <c r="C2161" s="90">
        <v>4.4999999999999998E-2</v>
      </c>
      <c r="D2161" s="44" t="str">
        <f>IF(MONTH(A2161)=MONTH(A2162),"-",VLOOKUP(A2161,'F03 inputs'!$AQ$8:$AV$3003,5))</f>
        <v>-</v>
      </c>
      <c r="E2161" s="44" t="str">
        <f>IF(MONTH(A2161)=MONTH(A2162),"-",VLOOKUP(A2161,'F03 inputs'!$AQ$8:$AV$3003,6))</f>
        <v>-</v>
      </c>
      <c r="F2161" s="32">
        <f>VLOOKUP(B2161,'F03 inputs'!$AW$9:$AZ$3003,3)</f>
        <v>4.8743738615428643E-5</v>
      </c>
      <c r="G2161" s="32">
        <f>VLOOKUP(B2161,'F03 inputs'!$AW$9:$AZ$3003,4)</f>
        <v>5.2836284921734901E-5</v>
      </c>
      <c r="I2161" s="32">
        <f t="shared" si="198"/>
        <v>2.9183767282425659E-2</v>
      </c>
      <c r="J2161" s="32">
        <f t="shared" si="199"/>
        <v>7.418376728242565E-2</v>
      </c>
      <c r="K2161" s="88">
        <f t="shared" si="200"/>
        <v>7.5559575114479083E-2</v>
      </c>
      <c r="M2161" s="32">
        <f t="shared" si="201"/>
        <v>3.1604758126369835E-2</v>
      </c>
      <c r="N2161" s="32">
        <f t="shared" si="202"/>
        <v>7.6604758126369826E-2</v>
      </c>
      <c r="O2161" s="43">
        <f t="shared" si="203"/>
        <v>7.8071830368269701E-2</v>
      </c>
      <c r="Q2161" s="78"/>
      <c r="R2161" s="75"/>
      <c r="T2161" s="48"/>
    </row>
    <row r="2162" spans="1:20" ht="12.6" customHeight="1">
      <c r="A2162" s="31">
        <v>41521</v>
      </c>
      <c r="B2162" s="64" t="s">
        <v>133</v>
      </c>
      <c r="C2162" s="90">
        <v>4.5350000000000001E-2</v>
      </c>
      <c r="D2162" s="44" t="str">
        <f>IF(MONTH(A2162)=MONTH(A2163),"-",VLOOKUP(A2162,'F03 inputs'!$AQ$8:$AV$3003,5))</f>
        <v>-</v>
      </c>
      <c r="E2162" s="44" t="str">
        <f>IF(MONTH(A2162)=MONTH(A2163),"-",VLOOKUP(A2162,'F03 inputs'!$AQ$8:$AV$3003,6))</f>
        <v>-</v>
      </c>
      <c r="F2162" s="32">
        <f>VLOOKUP(B2162,'F03 inputs'!$AW$9:$AZ$3003,3)</f>
        <v>4.8743738615428643E-5</v>
      </c>
      <c r="G2162" s="32">
        <f>VLOOKUP(B2162,'F03 inputs'!$AW$9:$AZ$3003,4)</f>
        <v>5.2836284921734901E-5</v>
      </c>
      <c r="I2162" s="32">
        <f t="shared" si="198"/>
        <v>2.9232511021041088E-2</v>
      </c>
      <c r="J2162" s="32">
        <f t="shared" si="199"/>
        <v>7.458251102104109E-2</v>
      </c>
      <c r="K2162" s="88">
        <f t="shared" si="200"/>
        <v>7.5973148758591957E-2</v>
      </c>
      <c r="M2162" s="32">
        <f t="shared" si="201"/>
        <v>3.1657594411291567E-2</v>
      </c>
      <c r="N2162" s="32">
        <f t="shared" si="202"/>
        <v>7.7007594411291569E-2</v>
      </c>
      <c r="O2162" s="43">
        <f t="shared" si="203"/>
        <v>7.8490136810545286E-2</v>
      </c>
      <c r="Q2162" s="78"/>
      <c r="R2162" s="75"/>
      <c r="T2162" s="48"/>
    </row>
    <row r="2163" spans="1:20" ht="12.6" customHeight="1">
      <c r="A2163" s="31">
        <v>41522</v>
      </c>
      <c r="B2163" s="64" t="s">
        <v>133</v>
      </c>
      <c r="C2163" s="90">
        <v>4.5850000000000002E-2</v>
      </c>
      <c r="D2163" s="44" t="str">
        <f>IF(MONTH(A2163)=MONTH(A2164),"-",VLOOKUP(A2163,'F03 inputs'!$AQ$8:$AV$3003,5))</f>
        <v>-</v>
      </c>
      <c r="E2163" s="44" t="str">
        <f>IF(MONTH(A2163)=MONTH(A2164),"-",VLOOKUP(A2163,'F03 inputs'!$AQ$8:$AV$3003,6))</f>
        <v>-</v>
      </c>
      <c r="F2163" s="32">
        <f>VLOOKUP(B2163,'F03 inputs'!$AW$9:$AZ$3003,3)</f>
        <v>4.8743738615428643E-5</v>
      </c>
      <c r="G2163" s="32">
        <f>VLOOKUP(B2163,'F03 inputs'!$AW$9:$AZ$3003,4)</f>
        <v>5.2836284921734901E-5</v>
      </c>
      <c r="I2163" s="32">
        <f t="shared" si="198"/>
        <v>2.9281254759656518E-2</v>
      </c>
      <c r="J2163" s="32">
        <f t="shared" si="199"/>
        <v>7.5131254759656513E-2</v>
      </c>
      <c r="K2163" s="88">
        <f t="shared" si="200"/>
        <v>7.6542431120096399E-2</v>
      </c>
      <c r="M2163" s="32">
        <f t="shared" si="201"/>
        <v>3.17104306962133E-2</v>
      </c>
      <c r="N2163" s="32">
        <f t="shared" si="202"/>
        <v>7.7560430696213295E-2</v>
      </c>
      <c r="O2163" s="43">
        <f t="shared" si="203"/>
        <v>7.9064335798658902E-2</v>
      </c>
      <c r="Q2163" s="78"/>
      <c r="R2163" s="75"/>
      <c r="T2163" s="48"/>
    </row>
    <row r="2164" spans="1:20" ht="12.6" customHeight="1">
      <c r="A2164" s="31">
        <v>41523</v>
      </c>
      <c r="B2164" s="64" t="s">
        <v>133</v>
      </c>
      <c r="C2164" s="90">
        <v>4.6600000000000003E-2</v>
      </c>
      <c r="D2164" s="44" t="str">
        <f>IF(MONTH(A2164)=MONTH(A2165),"-",VLOOKUP(A2164,'F03 inputs'!$AQ$8:$AV$3003,5))</f>
        <v>-</v>
      </c>
      <c r="E2164" s="44" t="str">
        <f>IF(MONTH(A2164)=MONTH(A2165),"-",VLOOKUP(A2164,'F03 inputs'!$AQ$8:$AV$3003,6))</f>
        <v>-</v>
      </c>
      <c r="F2164" s="32">
        <f>VLOOKUP(B2164,'F03 inputs'!$AW$9:$AZ$3003,3)</f>
        <v>4.8743738615428643E-5</v>
      </c>
      <c r="G2164" s="32">
        <f>VLOOKUP(B2164,'F03 inputs'!$AW$9:$AZ$3003,4)</f>
        <v>5.2836284921734901E-5</v>
      </c>
      <c r="I2164" s="32">
        <f t="shared" si="198"/>
        <v>2.9329998498271947E-2</v>
      </c>
      <c r="J2164" s="32">
        <f t="shared" si="199"/>
        <v>7.592999849827195E-2</v>
      </c>
      <c r="K2164" s="88">
        <f t="shared" si="200"/>
        <v>7.7371339666258976E-2</v>
      </c>
      <c r="M2164" s="32">
        <f t="shared" si="201"/>
        <v>3.1763266981135033E-2</v>
      </c>
      <c r="N2164" s="32">
        <f t="shared" si="202"/>
        <v>7.8363266981135035E-2</v>
      </c>
      <c r="O2164" s="43">
        <f t="shared" si="203"/>
        <v>7.9898467384124094E-2</v>
      </c>
      <c r="Q2164" s="78"/>
      <c r="R2164" s="75"/>
      <c r="T2164" s="48"/>
    </row>
    <row r="2165" spans="1:20" ht="12.6" customHeight="1">
      <c r="A2165" s="31">
        <v>41526</v>
      </c>
      <c r="B2165" s="64" t="s">
        <v>133</v>
      </c>
      <c r="C2165" s="90">
        <v>4.5899999999999996E-2</v>
      </c>
      <c r="D2165" s="44" t="str">
        <f>IF(MONTH(A2165)=MONTH(A2166),"-",VLOOKUP(A2165,'F03 inputs'!$AQ$8:$AV$3003,5))</f>
        <v>-</v>
      </c>
      <c r="E2165" s="44" t="str">
        <f>IF(MONTH(A2165)=MONTH(A2166),"-",VLOOKUP(A2165,'F03 inputs'!$AQ$8:$AV$3003,6))</f>
        <v>-</v>
      </c>
      <c r="F2165" s="32">
        <f>VLOOKUP(B2165,'F03 inputs'!$AW$9:$AZ$3003,3)</f>
        <v>4.8743738615428643E-5</v>
      </c>
      <c r="G2165" s="32">
        <f>VLOOKUP(B2165,'F03 inputs'!$AW$9:$AZ$3003,4)</f>
        <v>5.2836284921734901E-5</v>
      </c>
      <c r="I2165" s="32">
        <f t="shared" si="198"/>
        <v>2.9378742236887377E-2</v>
      </c>
      <c r="J2165" s="32">
        <f t="shared" si="199"/>
        <v>7.527874223688738E-2</v>
      </c>
      <c r="K2165" s="88">
        <f t="shared" si="200"/>
        <v>7.6695464495079468E-2</v>
      </c>
      <c r="M2165" s="32">
        <f t="shared" si="201"/>
        <v>3.1816103266056765E-2</v>
      </c>
      <c r="N2165" s="32">
        <f t="shared" si="202"/>
        <v>7.7716103266056769E-2</v>
      </c>
      <c r="O2165" s="43">
        <f t="shared" si="203"/>
        <v>7.9226051442771839E-2</v>
      </c>
      <c r="Q2165" s="78"/>
      <c r="R2165" s="75"/>
      <c r="T2165" s="48"/>
    </row>
    <row r="2166" spans="1:20" ht="12.6" customHeight="1">
      <c r="A2166" s="31">
        <v>41527</v>
      </c>
      <c r="B2166" s="64" t="s">
        <v>133</v>
      </c>
      <c r="C2166" s="90">
        <v>4.6249999999999999E-2</v>
      </c>
      <c r="D2166" s="44" t="str">
        <f>IF(MONTH(A2166)=MONTH(A2167),"-",VLOOKUP(A2166,'F03 inputs'!$AQ$8:$AV$3003,5))</f>
        <v>-</v>
      </c>
      <c r="E2166" s="44" t="str">
        <f>IF(MONTH(A2166)=MONTH(A2167),"-",VLOOKUP(A2166,'F03 inputs'!$AQ$8:$AV$3003,6))</f>
        <v>-</v>
      </c>
      <c r="F2166" s="32">
        <f>VLOOKUP(B2166,'F03 inputs'!$AW$9:$AZ$3003,3)</f>
        <v>4.8743738615428643E-5</v>
      </c>
      <c r="G2166" s="32">
        <f>VLOOKUP(B2166,'F03 inputs'!$AW$9:$AZ$3003,4)</f>
        <v>5.2836284921734901E-5</v>
      </c>
      <c r="I2166" s="32">
        <f t="shared" si="198"/>
        <v>2.9427485975502807E-2</v>
      </c>
      <c r="J2166" s="32">
        <f t="shared" si="199"/>
        <v>7.5677485975502806E-2</v>
      </c>
      <c r="K2166" s="88">
        <f t="shared" si="200"/>
        <v>7.7109256446395769E-2</v>
      </c>
      <c r="M2166" s="32">
        <f t="shared" si="201"/>
        <v>3.1868939550978498E-2</v>
      </c>
      <c r="N2166" s="32">
        <f t="shared" si="202"/>
        <v>7.8118939550978497E-2</v>
      </c>
      <c r="O2166" s="43">
        <f t="shared" si="203"/>
        <v>7.9644581730121011E-2</v>
      </c>
      <c r="Q2166" s="78"/>
      <c r="R2166" s="75"/>
      <c r="T2166" s="48"/>
    </row>
    <row r="2167" spans="1:20" ht="12.6" customHeight="1">
      <c r="A2167" s="31">
        <v>41528</v>
      </c>
      <c r="B2167" s="64" t="s">
        <v>133</v>
      </c>
      <c r="C2167" s="90">
        <v>4.6399999999999997E-2</v>
      </c>
      <c r="D2167" s="44" t="str">
        <f>IF(MONTH(A2167)=MONTH(A2168),"-",VLOOKUP(A2167,'F03 inputs'!$AQ$8:$AV$3003,5))</f>
        <v>-</v>
      </c>
      <c r="E2167" s="44" t="str">
        <f>IF(MONTH(A2167)=MONTH(A2168),"-",VLOOKUP(A2167,'F03 inputs'!$AQ$8:$AV$3003,6))</f>
        <v>-</v>
      </c>
      <c r="F2167" s="32">
        <f>VLOOKUP(B2167,'F03 inputs'!$AW$9:$AZ$3003,3)</f>
        <v>4.8743738615428643E-5</v>
      </c>
      <c r="G2167" s="32">
        <f>VLOOKUP(B2167,'F03 inputs'!$AW$9:$AZ$3003,4)</f>
        <v>5.2836284921734901E-5</v>
      </c>
      <c r="I2167" s="32">
        <f t="shared" si="198"/>
        <v>2.9476229714118236E-2</v>
      </c>
      <c r="J2167" s="32">
        <f t="shared" si="199"/>
        <v>7.5876229714118226E-2</v>
      </c>
      <c r="K2167" s="88">
        <f t="shared" si="200"/>
        <v>7.7315530273025512E-2</v>
      </c>
      <c r="M2167" s="32">
        <f t="shared" si="201"/>
        <v>3.192177583590023E-2</v>
      </c>
      <c r="N2167" s="32">
        <f t="shared" si="202"/>
        <v>7.832177583590022E-2</v>
      </c>
      <c r="O2167" s="43">
        <f t="shared" si="203"/>
        <v>7.9855350978422557E-2</v>
      </c>
      <c r="Q2167" s="78"/>
      <c r="R2167" s="75"/>
      <c r="T2167" s="48"/>
    </row>
    <row r="2168" spans="1:20" ht="12.6" customHeight="1">
      <c r="A2168" s="31">
        <v>41529</v>
      </c>
      <c r="B2168" s="64" t="s">
        <v>133</v>
      </c>
      <c r="C2168" s="90">
        <v>4.5400000000000003E-2</v>
      </c>
      <c r="D2168" s="44" t="str">
        <f>IF(MONTH(A2168)=MONTH(A2169),"-",VLOOKUP(A2168,'F03 inputs'!$AQ$8:$AV$3003,5))</f>
        <v>-</v>
      </c>
      <c r="E2168" s="44" t="str">
        <f>IF(MONTH(A2168)=MONTH(A2169),"-",VLOOKUP(A2168,'F03 inputs'!$AQ$8:$AV$3003,6))</f>
        <v>-</v>
      </c>
      <c r="F2168" s="32">
        <f>VLOOKUP(B2168,'F03 inputs'!$AW$9:$AZ$3003,3)</f>
        <v>4.8743738615428643E-5</v>
      </c>
      <c r="G2168" s="32">
        <f>VLOOKUP(B2168,'F03 inputs'!$AW$9:$AZ$3003,4)</f>
        <v>5.2836284921734901E-5</v>
      </c>
      <c r="I2168" s="32">
        <f t="shared" si="198"/>
        <v>2.9524973452733666E-2</v>
      </c>
      <c r="J2168" s="32">
        <f t="shared" si="199"/>
        <v>7.4924973452733662E-2</v>
      </c>
      <c r="K2168" s="88">
        <f t="shared" si="200"/>
        <v>7.6328411364456894E-2</v>
      </c>
      <c r="M2168" s="32">
        <f t="shared" si="201"/>
        <v>3.1974612120821963E-2</v>
      </c>
      <c r="N2168" s="32">
        <f t="shared" si="202"/>
        <v>7.7374612120821973E-2</v>
      </c>
      <c r="O2168" s="43">
        <f t="shared" si="203"/>
        <v>7.8871319771033788E-2</v>
      </c>
      <c r="Q2168" s="78"/>
      <c r="R2168" s="75"/>
      <c r="T2168" s="48"/>
    </row>
    <row r="2169" spans="1:20" ht="12.6" customHeight="1">
      <c r="A2169" s="31">
        <v>41530</v>
      </c>
      <c r="B2169" s="64" t="s">
        <v>133</v>
      </c>
      <c r="C2169" s="90">
        <v>4.5899999999999996E-2</v>
      </c>
      <c r="D2169" s="44" t="str">
        <f>IF(MONTH(A2169)=MONTH(A2170),"-",VLOOKUP(A2169,'F03 inputs'!$AQ$8:$AV$3003,5))</f>
        <v>-</v>
      </c>
      <c r="E2169" s="44" t="str">
        <f>IF(MONTH(A2169)=MONTH(A2170),"-",VLOOKUP(A2169,'F03 inputs'!$AQ$8:$AV$3003,6))</f>
        <v>-</v>
      </c>
      <c r="F2169" s="32">
        <f>VLOOKUP(B2169,'F03 inputs'!$AW$9:$AZ$3003,3)</f>
        <v>4.8743738615428643E-5</v>
      </c>
      <c r="G2169" s="32">
        <f>VLOOKUP(B2169,'F03 inputs'!$AW$9:$AZ$3003,4)</f>
        <v>5.2836284921734901E-5</v>
      </c>
      <c r="I2169" s="32">
        <f t="shared" si="198"/>
        <v>2.9573717191349096E-2</v>
      </c>
      <c r="J2169" s="32">
        <f t="shared" si="199"/>
        <v>7.5473717191349099E-2</v>
      </c>
      <c r="K2169" s="88">
        <f t="shared" si="200"/>
        <v>7.6897787688019026E-2</v>
      </c>
      <c r="M2169" s="32">
        <f t="shared" si="201"/>
        <v>3.2027448405743696E-2</v>
      </c>
      <c r="N2169" s="32">
        <f t="shared" si="202"/>
        <v>7.7927448405743699E-2</v>
      </c>
      <c r="O2169" s="43">
        <f t="shared" si="203"/>
        <v>7.9445620209500856E-2</v>
      </c>
      <c r="Q2169" s="78"/>
      <c r="R2169" s="75"/>
      <c r="T2169" s="48"/>
    </row>
    <row r="2170" spans="1:20" ht="12.6" customHeight="1">
      <c r="A2170" s="31">
        <v>41533</v>
      </c>
      <c r="B2170" s="64" t="s">
        <v>133</v>
      </c>
      <c r="C2170" s="90">
        <v>4.505E-2</v>
      </c>
      <c r="D2170" s="44" t="str">
        <f>IF(MONTH(A2170)=MONTH(A2171),"-",VLOOKUP(A2170,'F03 inputs'!$AQ$8:$AV$3003,5))</f>
        <v>-</v>
      </c>
      <c r="E2170" s="44" t="str">
        <f>IF(MONTH(A2170)=MONTH(A2171),"-",VLOOKUP(A2170,'F03 inputs'!$AQ$8:$AV$3003,6))</f>
        <v>-</v>
      </c>
      <c r="F2170" s="32">
        <f>VLOOKUP(B2170,'F03 inputs'!$AW$9:$AZ$3003,3)</f>
        <v>4.8743738615428643E-5</v>
      </c>
      <c r="G2170" s="32">
        <f>VLOOKUP(B2170,'F03 inputs'!$AW$9:$AZ$3003,4)</f>
        <v>5.2836284921734901E-5</v>
      </c>
      <c r="I2170" s="32">
        <f t="shared" si="198"/>
        <v>2.9622460929964525E-2</v>
      </c>
      <c r="J2170" s="32">
        <f t="shared" si="199"/>
        <v>7.4672460929964518E-2</v>
      </c>
      <c r="K2170" s="88">
        <f t="shared" si="200"/>
        <v>7.6066455035298741E-2</v>
      </c>
      <c r="M2170" s="32">
        <f t="shared" si="201"/>
        <v>3.2080284690665428E-2</v>
      </c>
      <c r="N2170" s="32">
        <f t="shared" si="202"/>
        <v>7.7130284690665435E-2</v>
      </c>
      <c r="O2170" s="43">
        <f t="shared" si="203"/>
        <v>7.8617554894781394E-2</v>
      </c>
      <c r="Q2170" s="78"/>
      <c r="R2170" s="75"/>
      <c r="T2170" s="48"/>
    </row>
    <row r="2171" spans="1:20" ht="12.6" customHeight="1">
      <c r="A2171" s="31">
        <v>41534</v>
      </c>
      <c r="B2171" s="64" t="s">
        <v>133</v>
      </c>
      <c r="C2171" s="90">
        <v>4.5449999999999997E-2</v>
      </c>
      <c r="D2171" s="44" t="str">
        <f>IF(MONTH(A2171)=MONTH(A2172),"-",VLOOKUP(A2171,'F03 inputs'!$AQ$8:$AV$3003,5))</f>
        <v>-</v>
      </c>
      <c r="E2171" s="44" t="str">
        <f>IF(MONTH(A2171)=MONTH(A2172),"-",VLOOKUP(A2171,'F03 inputs'!$AQ$8:$AV$3003,6))</f>
        <v>-</v>
      </c>
      <c r="F2171" s="32">
        <f>VLOOKUP(B2171,'F03 inputs'!$AW$9:$AZ$3003,3)</f>
        <v>4.8743738615428643E-5</v>
      </c>
      <c r="G2171" s="32">
        <f>VLOOKUP(B2171,'F03 inputs'!$AW$9:$AZ$3003,4)</f>
        <v>5.2836284921734901E-5</v>
      </c>
      <c r="I2171" s="32">
        <f t="shared" si="198"/>
        <v>2.9671204668579955E-2</v>
      </c>
      <c r="J2171" s="32">
        <f t="shared" si="199"/>
        <v>7.5121204668579952E-2</v>
      </c>
      <c r="K2171" s="88">
        <f t="shared" si="200"/>
        <v>7.6532003516294855E-2</v>
      </c>
      <c r="M2171" s="32">
        <f t="shared" si="201"/>
        <v>3.2133120975587161E-2</v>
      </c>
      <c r="N2171" s="32">
        <f t="shared" si="202"/>
        <v>7.7583120975587158E-2</v>
      </c>
      <c r="O2171" s="43">
        <f t="shared" si="203"/>
        <v>7.9087906140665298E-2</v>
      </c>
      <c r="Q2171" s="78"/>
      <c r="R2171" s="75"/>
      <c r="T2171" s="48"/>
    </row>
    <row r="2172" spans="1:20" ht="12.6" customHeight="1">
      <c r="A2172" s="31">
        <v>41535</v>
      </c>
      <c r="B2172" s="64" t="s">
        <v>133</v>
      </c>
      <c r="C2172" s="90">
        <v>4.5749999999999999E-2</v>
      </c>
      <c r="D2172" s="44" t="str">
        <f>IF(MONTH(A2172)=MONTH(A2173),"-",VLOOKUP(A2172,'F03 inputs'!$AQ$8:$AV$3003,5))</f>
        <v>-</v>
      </c>
      <c r="E2172" s="44" t="str">
        <f>IF(MONTH(A2172)=MONTH(A2173),"-",VLOOKUP(A2172,'F03 inputs'!$AQ$8:$AV$3003,6))</f>
        <v>-</v>
      </c>
      <c r="F2172" s="32">
        <f>VLOOKUP(B2172,'F03 inputs'!$AW$9:$AZ$3003,3)</f>
        <v>4.8743738615428643E-5</v>
      </c>
      <c r="G2172" s="32">
        <f>VLOOKUP(B2172,'F03 inputs'!$AW$9:$AZ$3003,4)</f>
        <v>5.2836284921734901E-5</v>
      </c>
      <c r="I2172" s="32">
        <f t="shared" si="198"/>
        <v>2.9719948407195385E-2</v>
      </c>
      <c r="J2172" s="32">
        <f t="shared" si="199"/>
        <v>7.5469948407195384E-2</v>
      </c>
      <c r="K2172" s="88">
        <f t="shared" si="200"/>
        <v>7.6893876685341533E-2</v>
      </c>
      <c r="M2172" s="32">
        <f t="shared" si="201"/>
        <v>3.2185957260508893E-2</v>
      </c>
      <c r="N2172" s="32">
        <f t="shared" si="202"/>
        <v>7.7935957260508892E-2</v>
      </c>
      <c r="O2172" s="43">
        <f t="shared" si="203"/>
        <v>7.9454460619036604E-2</v>
      </c>
      <c r="Q2172" s="78"/>
      <c r="R2172" s="75"/>
      <c r="T2172" s="48"/>
    </row>
    <row r="2173" spans="1:20" ht="12.6" customHeight="1">
      <c r="A2173" s="31">
        <v>41536</v>
      </c>
      <c r="B2173" s="64" t="s">
        <v>133</v>
      </c>
      <c r="C2173" s="90">
        <v>4.4299999999999999E-2</v>
      </c>
      <c r="D2173" s="44" t="str">
        <f>IF(MONTH(A2173)=MONTH(A2174),"-",VLOOKUP(A2173,'F03 inputs'!$AQ$8:$AV$3003,5))</f>
        <v>-</v>
      </c>
      <c r="E2173" s="44" t="str">
        <f>IF(MONTH(A2173)=MONTH(A2174),"-",VLOOKUP(A2173,'F03 inputs'!$AQ$8:$AV$3003,6))</f>
        <v>-</v>
      </c>
      <c r="F2173" s="32">
        <f>VLOOKUP(B2173,'F03 inputs'!$AW$9:$AZ$3003,3)</f>
        <v>4.8743738615428643E-5</v>
      </c>
      <c r="G2173" s="32">
        <f>VLOOKUP(B2173,'F03 inputs'!$AW$9:$AZ$3003,4)</f>
        <v>5.2836284921734901E-5</v>
      </c>
      <c r="I2173" s="32">
        <f t="shared" si="198"/>
        <v>2.9768692145810814E-2</v>
      </c>
      <c r="J2173" s="32">
        <f t="shared" si="199"/>
        <v>7.4068692145810813E-2</v>
      </c>
      <c r="K2173" s="88">
        <f t="shared" si="200"/>
        <v>7.544023493485863E-2</v>
      </c>
      <c r="M2173" s="32">
        <f t="shared" si="201"/>
        <v>3.2238793545430626E-2</v>
      </c>
      <c r="N2173" s="32">
        <f t="shared" si="202"/>
        <v>7.6538793545430625E-2</v>
      </c>
      <c r="O2173" s="43">
        <f t="shared" si="203"/>
        <v>7.8003340274777955E-2</v>
      </c>
      <c r="Q2173" s="78"/>
      <c r="R2173" s="75"/>
      <c r="T2173" s="48"/>
    </row>
    <row r="2174" spans="1:20" ht="12.6" customHeight="1">
      <c r="A2174" s="31">
        <v>41537</v>
      </c>
      <c r="B2174" s="64" t="s">
        <v>133</v>
      </c>
      <c r="C2174" s="90">
        <v>4.4749999999999998E-2</v>
      </c>
      <c r="D2174" s="44" t="str">
        <f>IF(MONTH(A2174)=MONTH(A2175),"-",VLOOKUP(A2174,'F03 inputs'!$AQ$8:$AV$3003,5))</f>
        <v>-</v>
      </c>
      <c r="E2174" s="44" t="str">
        <f>IF(MONTH(A2174)=MONTH(A2175),"-",VLOOKUP(A2174,'F03 inputs'!$AQ$8:$AV$3003,6))</f>
        <v>-</v>
      </c>
      <c r="F2174" s="32">
        <f>VLOOKUP(B2174,'F03 inputs'!$AW$9:$AZ$3003,3)</f>
        <v>4.8743738615428643E-5</v>
      </c>
      <c r="G2174" s="32">
        <f>VLOOKUP(B2174,'F03 inputs'!$AW$9:$AZ$3003,4)</f>
        <v>5.2836284921734901E-5</v>
      </c>
      <c r="I2174" s="32">
        <f t="shared" si="198"/>
        <v>2.9817435884426244E-2</v>
      </c>
      <c r="J2174" s="32">
        <f t="shared" si="199"/>
        <v>7.4567435884426242E-2</v>
      </c>
      <c r="K2174" s="88">
        <f t="shared" si="200"/>
        <v>7.5957511508020881E-2</v>
      </c>
      <c r="M2174" s="32">
        <f t="shared" si="201"/>
        <v>3.2291629830352359E-2</v>
      </c>
      <c r="N2174" s="32">
        <f t="shared" si="202"/>
        <v>7.7041629830352357E-2</v>
      </c>
      <c r="O2174" s="43">
        <f t="shared" si="203"/>
        <v>7.8525483012081398E-2</v>
      </c>
      <c r="Q2174" s="78"/>
      <c r="R2174" s="75"/>
      <c r="T2174" s="48"/>
    </row>
    <row r="2175" spans="1:20" ht="12.6" customHeight="1">
      <c r="A2175" s="31">
        <v>41540</v>
      </c>
      <c r="B2175" s="64" t="s">
        <v>133</v>
      </c>
      <c r="C2175" s="90">
        <v>4.4850000000000001E-2</v>
      </c>
      <c r="D2175" s="44" t="str">
        <f>IF(MONTH(A2175)=MONTH(A2176),"-",VLOOKUP(A2175,'F03 inputs'!$AQ$8:$AV$3003,5))</f>
        <v>-</v>
      </c>
      <c r="E2175" s="44" t="str">
        <f>IF(MONTH(A2175)=MONTH(A2176),"-",VLOOKUP(A2175,'F03 inputs'!$AQ$8:$AV$3003,6))</f>
        <v>-</v>
      </c>
      <c r="F2175" s="32">
        <f>VLOOKUP(B2175,'F03 inputs'!$AW$9:$AZ$3003,3)</f>
        <v>4.8743738615428643E-5</v>
      </c>
      <c r="G2175" s="32">
        <f>VLOOKUP(B2175,'F03 inputs'!$AW$9:$AZ$3003,4)</f>
        <v>5.2836284921734901E-5</v>
      </c>
      <c r="I2175" s="32">
        <f t="shared" si="198"/>
        <v>2.9866179623041673E-2</v>
      </c>
      <c r="J2175" s="32">
        <f t="shared" si="199"/>
        <v>7.4716179623041667E-2</v>
      </c>
      <c r="K2175" s="88">
        <f t="shared" si="200"/>
        <v>7.6111806497407342E-2</v>
      </c>
      <c r="M2175" s="32">
        <f t="shared" si="201"/>
        <v>3.2344466115274091E-2</v>
      </c>
      <c r="N2175" s="32">
        <f t="shared" si="202"/>
        <v>7.7194466115274085E-2</v>
      </c>
      <c r="O2175" s="43">
        <f t="shared" si="203"/>
        <v>7.8684212514979368E-2</v>
      </c>
      <c r="Q2175" s="78"/>
      <c r="R2175" s="75"/>
      <c r="T2175" s="48"/>
    </row>
    <row r="2176" spans="1:20" ht="12.6" customHeight="1">
      <c r="A2176" s="31">
        <v>41541</v>
      </c>
      <c r="B2176" s="64" t="s">
        <v>133</v>
      </c>
      <c r="C2176" s="90">
        <v>4.3949999999999996E-2</v>
      </c>
      <c r="D2176" s="44" t="str">
        <f>IF(MONTH(A2176)=MONTH(A2177),"-",VLOOKUP(A2176,'F03 inputs'!$AQ$8:$AV$3003,5))</f>
        <v>-</v>
      </c>
      <c r="E2176" s="44" t="str">
        <f>IF(MONTH(A2176)=MONTH(A2177),"-",VLOOKUP(A2176,'F03 inputs'!$AQ$8:$AV$3003,6))</f>
        <v>-</v>
      </c>
      <c r="F2176" s="32">
        <f>VLOOKUP(B2176,'F03 inputs'!$AW$9:$AZ$3003,3)</f>
        <v>4.8743738615428643E-5</v>
      </c>
      <c r="G2176" s="32">
        <f>VLOOKUP(B2176,'F03 inputs'!$AW$9:$AZ$3003,4)</f>
        <v>5.2836284921734901E-5</v>
      </c>
      <c r="I2176" s="32">
        <f t="shared" si="198"/>
        <v>2.9914923361657103E-2</v>
      </c>
      <c r="J2176" s="32">
        <f t="shared" si="199"/>
        <v>7.3864923361657092E-2</v>
      </c>
      <c r="K2176" s="88">
        <f t="shared" si="200"/>
        <v>7.5228930087463119E-2</v>
      </c>
      <c r="M2176" s="32">
        <f t="shared" si="201"/>
        <v>3.2397302400195824E-2</v>
      </c>
      <c r="N2176" s="32">
        <f t="shared" si="202"/>
        <v>7.6347302400195827E-2</v>
      </c>
      <c r="O2176" s="43">
        <f t="shared" si="203"/>
        <v>7.7804530046142517E-2</v>
      </c>
      <c r="Q2176" s="78"/>
      <c r="R2176" s="75"/>
      <c r="T2176" s="48"/>
    </row>
    <row r="2177" spans="1:20" ht="12.6" customHeight="1">
      <c r="A2177" s="31">
        <v>41542</v>
      </c>
      <c r="B2177" s="64" t="s">
        <v>133</v>
      </c>
      <c r="C2177" s="90">
        <v>4.36E-2</v>
      </c>
      <c r="D2177" s="44" t="str">
        <f>IF(MONTH(A2177)=MONTH(A2178),"-",VLOOKUP(A2177,'F03 inputs'!$AQ$8:$AV$3003,5))</f>
        <v>-</v>
      </c>
      <c r="E2177" s="44" t="str">
        <f>IF(MONTH(A2177)=MONTH(A2178),"-",VLOOKUP(A2177,'F03 inputs'!$AQ$8:$AV$3003,6))</f>
        <v>-</v>
      </c>
      <c r="F2177" s="32">
        <f>VLOOKUP(B2177,'F03 inputs'!$AW$9:$AZ$3003,3)</f>
        <v>4.8743738615428643E-5</v>
      </c>
      <c r="G2177" s="32">
        <f>VLOOKUP(B2177,'F03 inputs'!$AW$9:$AZ$3003,4)</f>
        <v>5.2836284921734901E-5</v>
      </c>
      <c r="I2177" s="32">
        <f t="shared" si="198"/>
        <v>2.9963667100272533E-2</v>
      </c>
      <c r="J2177" s="32">
        <f t="shared" si="199"/>
        <v>7.356366710027254E-2</v>
      </c>
      <c r="K2177" s="88">
        <f t="shared" si="200"/>
        <v>7.4916570379582437E-2</v>
      </c>
      <c r="M2177" s="32">
        <f t="shared" si="201"/>
        <v>3.2450138685117556E-2</v>
      </c>
      <c r="N2177" s="32">
        <f t="shared" si="202"/>
        <v>7.6050138685117563E-2</v>
      </c>
      <c r="O2177" s="43">
        <f t="shared" si="203"/>
        <v>7.7496044583623913E-2</v>
      </c>
      <c r="Q2177" s="78"/>
      <c r="R2177" s="75"/>
      <c r="T2177" s="48"/>
    </row>
    <row r="2178" spans="1:20" ht="12.6" customHeight="1">
      <c r="A2178" s="31">
        <v>41543</v>
      </c>
      <c r="B2178" s="64" t="s">
        <v>133</v>
      </c>
      <c r="C2178" s="90">
        <v>4.3650000000000001E-2</v>
      </c>
      <c r="D2178" s="44" t="str">
        <f>IF(MONTH(A2178)=MONTH(A2179),"-",VLOOKUP(A2178,'F03 inputs'!$AQ$8:$AV$3003,5))</f>
        <v>-</v>
      </c>
      <c r="E2178" s="44" t="str">
        <f>IF(MONTH(A2178)=MONTH(A2179),"-",VLOOKUP(A2178,'F03 inputs'!$AQ$8:$AV$3003,6))</f>
        <v>-</v>
      </c>
      <c r="F2178" s="32">
        <f>VLOOKUP(B2178,'F03 inputs'!$AW$9:$AZ$3003,3)</f>
        <v>4.8743738615428643E-5</v>
      </c>
      <c r="G2178" s="32">
        <f>VLOOKUP(B2178,'F03 inputs'!$AW$9:$AZ$3003,4)</f>
        <v>5.2836284921734901E-5</v>
      </c>
      <c r="I2178" s="32">
        <f t="shared" si="198"/>
        <v>3.0012410838887962E-2</v>
      </c>
      <c r="J2178" s="32">
        <f t="shared" si="199"/>
        <v>7.3662410838887971E-2</v>
      </c>
      <c r="K2178" s="88">
        <f t="shared" si="200"/>
        <v>7.5018948531537122E-2</v>
      </c>
      <c r="M2178" s="32">
        <f t="shared" si="201"/>
        <v>3.2502974970039289E-2</v>
      </c>
      <c r="N2178" s="32">
        <f t="shared" si="202"/>
        <v>7.6152974970039283E-2</v>
      </c>
      <c r="O2178" s="43">
        <f t="shared" si="203"/>
        <v>7.7602793869236297E-2</v>
      </c>
      <c r="Q2178" s="78"/>
      <c r="R2178" s="75"/>
      <c r="T2178" s="48"/>
    </row>
    <row r="2179" spans="1:20" ht="12.6" customHeight="1">
      <c r="A2179" s="31">
        <v>41544</v>
      </c>
      <c r="B2179" s="64" t="s">
        <v>133</v>
      </c>
      <c r="C2179" s="90">
        <v>4.36E-2</v>
      </c>
      <c r="D2179" s="44" t="str">
        <f>IF(MONTH(A2179)=MONTH(A2180),"-",VLOOKUP(A2179,'F03 inputs'!$AQ$8:$AV$3003,5))</f>
        <v>-</v>
      </c>
      <c r="E2179" s="44" t="str">
        <f>IF(MONTH(A2179)=MONTH(A2180),"-",VLOOKUP(A2179,'F03 inputs'!$AQ$8:$AV$3003,6))</f>
        <v>-</v>
      </c>
      <c r="F2179" s="32">
        <f>VLOOKUP(B2179,'F03 inputs'!$AW$9:$AZ$3003,3)</f>
        <v>4.8743738615428643E-5</v>
      </c>
      <c r="G2179" s="32">
        <f>VLOOKUP(B2179,'F03 inputs'!$AW$9:$AZ$3003,4)</f>
        <v>5.2836284921734901E-5</v>
      </c>
      <c r="I2179" s="32">
        <f t="shared" si="198"/>
        <v>3.0061154577503392E-2</v>
      </c>
      <c r="J2179" s="32">
        <f t="shared" si="199"/>
        <v>7.3661154577503385E-2</v>
      </c>
      <c r="K2179" s="88">
        <f t="shared" si="200"/>
        <v>7.5017646000925975E-2</v>
      </c>
      <c r="M2179" s="32">
        <f t="shared" si="201"/>
        <v>3.2555811254961022E-2</v>
      </c>
      <c r="N2179" s="32">
        <f t="shared" si="202"/>
        <v>7.6155811254961014E-2</v>
      </c>
      <c r="O2179" s="43">
        <f t="shared" si="203"/>
        <v>7.7605738151936166E-2</v>
      </c>
      <c r="Q2179" s="78"/>
      <c r="R2179" s="75"/>
      <c r="T2179" s="48"/>
    </row>
    <row r="2180" spans="1:20" ht="12.6" customHeight="1">
      <c r="A2180" s="31">
        <v>41547</v>
      </c>
      <c r="B2180" s="64" t="s">
        <v>133</v>
      </c>
      <c r="C2180" s="90">
        <v>4.3150000000000001E-2</v>
      </c>
      <c r="D2180" s="44">
        <f>IF(MONTH(A2180)=MONTH(A2181),"-",VLOOKUP(A2180,'F03 inputs'!$AQ$8:$AV$3003,5))</f>
        <v>3.0109898316118801E-2</v>
      </c>
      <c r="E2180" s="44">
        <f>IF(MONTH(A2180)=MONTH(A2181),"-",VLOOKUP(A2180,'F03 inputs'!$AQ$8:$AV$3003,6))</f>
        <v>3.2608647539882803E-2</v>
      </c>
      <c r="F2180" s="32">
        <f>VLOOKUP(B2180,'F03 inputs'!$AW$9:$AZ$3003,3)</f>
        <v>4.8743738615428643E-5</v>
      </c>
      <c r="G2180" s="32">
        <f>VLOOKUP(B2180,'F03 inputs'!$AW$9:$AZ$3003,4)</f>
        <v>5.2836284921734901E-5</v>
      </c>
      <c r="I2180" s="32">
        <f t="shared" si="198"/>
        <v>3.0109898316118801E-2</v>
      </c>
      <c r="J2180" s="32">
        <f t="shared" si="199"/>
        <v>7.3259898316118802E-2</v>
      </c>
      <c r="K2180" s="88">
        <f t="shared" si="200"/>
        <v>7.4601651491440935E-2</v>
      </c>
      <c r="M2180" s="32">
        <f t="shared" si="201"/>
        <v>3.2608647539882803E-2</v>
      </c>
      <c r="N2180" s="32">
        <f t="shared" si="202"/>
        <v>7.5758647539882804E-2</v>
      </c>
      <c r="O2180" s="43">
        <f t="shared" si="203"/>
        <v>7.7193490709150714E-2</v>
      </c>
      <c r="Q2180" s="78"/>
      <c r="R2180" s="75"/>
      <c r="T2180" s="48"/>
    </row>
    <row r="2181" spans="1:20" ht="12.6" customHeight="1">
      <c r="A2181" s="31">
        <v>41548</v>
      </c>
      <c r="B2181" s="64" t="s">
        <v>134</v>
      </c>
      <c r="C2181" s="90">
        <v>4.36E-2</v>
      </c>
      <c r="D2181" s="44" t="str">
        <f>IF(MONTH(A2181)=MONTH(A2182),"-",VLOOKUP(A2181,'F03 inputs'!$AQ$8:$AV$3003,5))</f>
        <v>-</v>
      </c>
      <c r="E2181" s="44" t="str">
        <f>IF(MONTH(A2181)=MONTH(A2182),"-",VLOOKUP(A2181,'F03 inputs'!$AQ$8:$AV$3003,6))</f>
        <v>-</v>
      </c>
      <c r="F2181" s="32">
        <f>VLOOKUP(B2181,'F03 inputs'!$AW$9:$AZ$3003,3)</f>
        <v>-7.8519470997718161E-5</v>
      </c>
      <c r="G2181" s="32">
        <f>VLOOKUP(B2181,'F03 inputs'!$AW$9:$AZ$3003,4)</f>
        <v>-7.2249132087216401E-5</v>
      </c>
      <c r="I2181" s="32">
        <f t="shared" si="198"/>
        <v>3.0031378845121082E-2</v>
      </c>
      <c r="J2181" s="32">
        <f t="shared" si="199"/>
        <v>7.3631378845121082E-2</v>
      </c>
      <c r="K2181" s="88">
        <f t="shared" si="200"/>
        <v>7.498677383277963E-2</v>
      </c>
      <c r="M2181" s="32">
        <f t="shared" si="201"/>
        <v>3.2536398407795583E-2</v>
      </c>
      <c r="N2181" s="32">
        <f t="shared" si="202"/>
        <v>7.6136398407795583E-2</v>
      </c>
      <c r="O2181" s="43">
        <f t="shared" si="203"/>
        <v>7.7585586198423373E-2</v>
      </c>
      <c r="Q2181" s="78"/>
      <c r="R2181" s="75"/>
      <c r="T2181" s="48"/>
    </row>
    <row r="2182" spans="1:20" ht="12.6" customHeight="1">
      <c r="A2182" s="31">
        <v>41549</v>
      </c>
      <c r="B2182" s="64" t="s">
        <v>134</v>
      </c>
      <c r="C2182" s="90">
        <v>4.3550000000000005E-2</v>
      </c>
      <c r="D2182" s="44" t="str">
        <f>IF(MONTH(A2182)=MONTH(A2183),"-",VLOOKUP(A2182,'F03 inputs'!$AQ$8:$AV$3003,5))</f>
        <v>-</v>
      </c>
      <c r="E2182" s="44" t="str">
        <f>IF(MONTH(A2182)=MONTH(A2183),"-",VLOOKUP(A2182,'F03 inputs'!$AQ$8:$AV$3003,6))</f>
        <v>-</v>
      </c>
      <c r="F2182" s="32">
        <f>VLOOKUP(B2182,'F03 inputs'!$AW$9:$AZ$3003,3)</f>
        <v>-7.8519470997718161E-5</v>
      </c>
      <c r="G2182" s="32">
        <f>VLOOKUP(B2182,'F03 inputs'!$AW$9:$AZ$3003,4)</f>
        <v>-7.2249132087216401E-5</v>
      </c>
      <c r="I2182" s="32">
        <f t="shared" ref="I2182:I2245" si="204">IF(D2182&lt;&gt;"-",D2182,I2181+F2182)</f>
        <v>2.9952859374123363E-2</v>
      </c>
      <c r="J2182" s="32">
        <f t="shared" ref="J2182:J2245" si="205">C2182+I2182</f>
        <v>7.3502859374123375E-2</v>
      </c>
      <c r="K2182" s="88">
        <f t="shared" ref="K2182:K2245" si="206">EFFECT(J2182,2)</f>
        <v>7.4853526958166494E-2</v>
      </c>
      <c r="M2182" s="32">
        <f t="shared" ref="M2182:M2245" si="207">IF(E2182&lt;&gt;"-",E2182,M2181+G2182)</f>
        <v>3.2464149275708364E-2</v>
      </c>
      <c r="N2182" s="32">
        <f t="shared" ref="N2182:N2245" si="208">C2182+M2182</f>
        <v>7.6014149275708376E-2</v>
      </c>
      <c r="O2182" s="43">
        <f t="shared" ref="O2182:O2245" si="209">EFFECT(N2182,2)</f>
        <v>7.7458686998235882E-2</v>
      </c>
      <c r="Q2182" s="78"/>
      <c r="R2182" s="75"/>
      <c r="T2182" s="48"/>
    </row>
    <row r="2183" spans="1:20" ht="12.6" customHeight="1">
      <c r="A2183" s="31">
        <v>41550</v>
      </c>
      <c r="B2183" s="64" t="s">
        <v>134</v>
      </c>
      <c r="C2183" s="90">
        <v>4.3499999999999997E-2</v>
      </c>
      <c r="D2183" s="44" t="str">
        <f>IF(MONTH(A2183)=MONTH(A2184),"-",VLOOKUP(A2183,'F03 inputs'!$AQ$8:$AV$3003,5))</f>
        <v>-</v>
      </c>
      <c r="E2183" s="44" t="str">
        <f>IF(MONTH(A2183)=MONTH(A2184),"-",VLOOKUP(A2183,'F03 inputs'!$AQ$8:$AV$3003,6))</f>
        <v>-</v>
      </c>
      <c r="F2183" s="32">
        <f>VLOOKUP(B2183,'F03 inputs'!$AW$9:$AZ$3003,3)</f>
        <v>-7.8519470997718161E-5</v>
      </c>
      <c r="G2183" s="32">
        <f>VLOOKUP(B2183,'F03 inputs'!$AW$9:$AZ$3003,4)</f>
        <v>-7.2249132087216401E-5</v>
      </c>
      <c r="I2183" s="32">
        <f t="shared" si="204"/>
        <v>2.9874339903125643E-2</v>
      </c>
      <c r="J2183" s="32">
        <f t="shared" si="205"/>
        <v>7.337433990312564E-2</v>
      </c>
      <c r="K2183" s="88">
        <f t="shared" si="206"/>
        <v>7.4720288342180252E-2</v>
      </c>
      <c r="M2183" s="32">
        <f t="shared" si="207"/>
        <v>3.2391900143621144E-2</v>
      </c>
      <c r="N2183" s="32">
        <f t="shared" si="208"/>
        <v>7.5891900143621141E-2</v>
      </c>
      <c r="O2183" s="43">
        <f t="shared" si="209"/>
        <v>7.7331795270473735E-2</v>
      </c>
      <c r="Q2183" s="78"/>
      <c r="R2183" s="75"/>
      <c r="T2183" s="48"/>
    </row>
    <row r="2184" spans="1:20" ht="12.6" customHeight="1">
      <c r="A2184" s="31">
        <v>41551</v>
      </c>
      <c r="B2184" s="64" t="s">
        <v>134</v>
      </c>
      <c r="C2184" s="90">
        <v>4.4249999999999998E-2</v>
      </c>
      <c r="D2184" s="44" t="str">
        <f>IF(MONTH(A2184)=MONTH(A2185),"-",VLOOKUP(A2184,'F03 inputs'!$AQ$8:$AV$3003,5))</f>
        <v>-</v>
      </c>
      <c r="E2184" s="44" t="str">
        <f>IF(MONTH(A2184)=MONTH(A2185),"-",VLOOKUP(A2184,'F03 inputs'!$AQ$8:$AV$3003,6))</f>
        <v>-</v>
      </c>
      <c r="F2184" s="32">
        <f>VLOOKUP(B2184,'F03 inputs'!$AW$9:$AZ$3003,3)</f>
        <v>-7.8519470997718161E-5</v>
      </c>
      <c r="G2184" s="32">
        <f>VLOOKUP(B2184,'F03 inputs'!$AW$9:$AZ$3003,4)</f>
        <v>-7.2249132087216401E-5</v>
      </c>
      <c r="I2184" s="32">
        <f t="shared" si="204"/>
        <v>2.9795820432127924E-2</v>
      </c>
      <c r="J2184" s="32">
        <f t="shared" si="205"/>
        <v>7.4045820432127929E-2</v>
      </c>
      <c r="K2184" s="88">
        <f t="shared" si="206"/>
        <v>7.541651631299473E-2</v>
      </c>
      <c r="M2184" s="32">
        <f t="shared" si="207"/>
        <v>3.2319651011533924E-2</v>
      </c>
      <c r="N2184" s="32">
        <f t="shared" si="208"/>
        <v>7.6569651011533929E-2</v>
      </c>
      <c r="O2184" s="43">
        <f t="shared" si="209"/>
        <v>7.8035378875541239E-2</v>
      </c>
      <c r="Q2184" s="78"/>
      <c r="R2184" s="75"/>
      <c r="T2184" s="48"/>
    </row>
    <row r="2185" spans="1:20" ht="12.6" customHeight="1">
      <c r="A2185" s="31">
        <v>41555</v>
      </c>
      <c r="B2185" s="64" t="s">
        <v>134</v>
      </c>
      <c r="C2185" s="90">
        <v>4.4850000000000001E-2</v>
      </c>
      <c r="D2185" s="44" t="str">
        <f>IF(MONTH(A2185)=MONTH(A2186),"-",VLOOKUP(A2185,'F03 inputs'!$AQ$8:$AV$3003,5))</f>
        <v>-</v>
      </c>
      <c r="E2185" s="44" t="str">
        <f>IF(MONTH(A2185)=MONTH(A2186),"-",VLOOKUP(A2185,'F03 inputs'!$AQ$8:$AV$3003,6))</f>
        <v>-</v>
      </c>
      <c r="F2185" s="32">
        <f>VLOOKUP(B2185,'F03 inputs'!$AW$9:$AZ$3003,3)</f>
        <v>-7.8519470997718161E-5</v>
      </c>
      <c r="G2185" s="32">
        <f>VLOOKUP(B2185,'F03 inputs'!$AW$9:$AZ$3003,4)</f>
        <v>-7.2249132087216401E-5</v>
      </c>
      <c r="I2185" s="32">
        <f t="shared" si="204"/>
        <v>2.9717300961130205E-2</v>
      </c>
      <c r="J2185" s="32">
        <f t="shared" si="205"/>
        <v>7.4567300961130206E-2</v>
      </c>
      <c r="K2185" s="88">
        <f t="shared" si="206"/>
        <v>7.5957371554287167E-2</v>
      </c>
      <c r="M2185" s="32">
        <f t="shared" si="207"/>
        <v>3.2247401879446705E-2</v>
      </c>
      <c r="N2185" s="32">
        <f t="shared" si="208"/>
        <v>7.7097401879446706E-2</v>
      </c>
      <c r="O2185" s="43">
        <f t="shared" si="209"/>
        <v>7.8583404223587117E-2</v>
      </c>
      <c r="Q2185" s="78"/>
      <c r="R2185" s="75"/>
      <c r="T2185" s="48"/>
    </row>
    <row r="2186" spans="1:20" ht="12.6" customHeight="1">
      <c r="A2186" s="31">
        <v>41556</v>
      </c>
      <c r="B2186" s="64" t="s">
        <v>134</v>
      </c>
      <c r="C2186" s="90">
        <v>4.5199999999999997E-2</v>
      </c>
      <c r="D2186" s="44" t="str">
        <f>IF(MONTH(A2186)=MONTH(A2187),"-",VLOOKUP(A2186,'F03 inputs'!$AQ$8:$AV$3003,5))</f>
        <v>-</v>
      </c>
      <c r="E2186" s="44" t="str">
        <f>IF(MONTH(A2186)=MONTH(A2187),"-",VLOOKUP(A2186,'F03 inputs'!$AQ$8:$AV$3003,6))</f>
        <v>-</v>
      </c>
      <c r="F2186" s="32">
        <f>VLOOKUP(B2186,'F03 inputs'!$AW$9:$AZ$3003,3)</f>
        <v>-7.8519470997718161E-5</v>
      </c>
      <c r="G2186" s="32">
        <f>VLOOKUP(B2186,'F03 inputs'!$AW$9:$AZ$3003,4)</f>
        <v>-7.2249132087216401E-5</v>
      </c>
      <c r="I2186" s="32">
        <f t="shared" si="204"/>
        <v>2.9638781490132486E-2</v>
      </c>
      <c r="J2186" s="32">
        <f t="shared" si="205"/>
        <v>7.4838781490132483E-2</v>
      </c>
      <c r="K2186" s="88">
        <f t="shared" si="206"/>
        <v>7.6238992293864216E-2</v>
      </c>
      <c r="M2186" s="32">
        <f t="shared" si="207"/>
        <v>3.2175152747359485E-2</v>
      </c>
      <c r="N2186" s="32">
        <f t="shared" si="208"/>
        <v>7.7375152747359482E-2</v>
      </c>
      <c r="O2186" s="43">
        <f t="shared" si="209"/>
        <v>7.8871881313028913E-2</v>
      </c>
      <c r="Q2186" s="78"/>
      <c r="R2186" s="75"/>
      <c r="T2186" s="48"/>
    </row>
    <row r="2187" spans="1:20" ht="12.6" customHeight="1">
      <c r="A2187" s="31">
        <v>41557</v>
      </c>
      <c r="B2187" s="64" t="s">
        <v>134</v>
      </c>
      <c r="C2187" s="90">
        <v>4.58E-2</v>
      </c>
      <c r="D2187" s="44" t="str">
        <f>IF(MONTH(A2187)=MONTH(A2188),"-",VLOOKUP(A2187,'F03 inputs'!$AQ$8:$AV$3003,5))</f>
        <v>-</v>
      </c>
      <c r="E2187" s="44" t="str">
        <f>IF(MONTH(A2187)=MONTH(A2188),"-",VLOOKUP(A2187,'F03 inputs'!$AQ$8:$AV$3003,6))</f>
        <v>-</v>
      </c>
      <c r="F2187" s="32">
        <f>VLOOKUP(B2187,'F03 inputs'!$AW$9:$AZ$3003,3)</f>
        <v>-7.8519470997718161E-5</v>
      </c>
      <c r="G2187" s="32">
        <f>VLOOKUP(B2187,'F03 inputs'!$AW$9:$AZ$3003,4)</f>
        <v>-7.2249132087216401E-5</v>
      </c>
      <c r="I2187" s="32">
        <f t="shared" si="204"/>
        <v>2.9560262019134767E-2</v>
      </c>
      <c r="J2187" s="32">
        <f t="shared" si="205"/>
        <v>7.5360262019134761E-2</v>
      </c>
      <c r="K2187" s="88">
        <f t="shared" si="206"/>
        <v>7.678005429203294E-2</v>
      </c>
      <c r="M2187" s="32">
        <f t="shared" si="207"/>
        <v>3.2102903615272266E-2</v>
      </c>
      <c r="N2187" s="32">
        <f t="shared" si="208"/>
        <v>7.7902903615272273E-2</v>
      </c>
      <c r="O2187" s="43">
        <f t="shared" si="209"/>
        <v>7.9420119213194917E-2</v>
      </c>
      <c r="Q2187" s="78"/>
      <c r="R2187" s="75"/>
      <c r="T2187" s="48"/>
    </row>
    <row r="2188" spans="1:20" ht="12.6" customHeight="1">
      <c r="A2188" s="31">
        <v>41558</v>
      </c>
      <c r="B2188" s="64" t="s">
        <v>134</v>
      </c>
      <c r="C2188" s="90">
        <v>4.5400000000000003E-2</v>
      </c>
      <c r="D2188" s="44" t="str">
        <f>IF(MONTH(A2188)=MONTH(A2189),"-",VLOOKUP(A2188,'F03 inputs'!$AQ$8:$AV$3003,5))</f>
        <v>-</v>
      </c>
      <c r="E2188" s="44" t="str">
        <f>IF(MONTH(A2188)=MONTH(A2189),"-",VLOOKUP(A2188,'F03 inputs'!$AQ$8:$AV$3003,6))</f>
        <v>-</v>
      </c>
      <c r="F2188" s="32">
        <f>VLOOKUP(B2188,'F03 inputs'!$AW$9:$AZ$3003,3)</f>
        <v>-7.8519470997718161E-5</v>
      </c>
      <c r="G2188" s="32">
        <f>VLOOKUP(B2188,'F03 inputs'!$AW$9:$AZ$3003,4)</f>
        <v>-7.2249132087216401E-5</v>
      </c>
      <c r="I2188" s="32">
        <f t="shared" si="204"/>
        <v>2.9481742548137048E-2</v>
      </c>
      <c r="J2188" s="32">
        <f t="shared" si="205"/>
        <v>7.4881742548137051E-2</v>
      </c>
      <c r="K2188" s="88">
        <f t="shared" si="206"/>
        <v>7.6283561389898447E-2</v>
      </c>
      <c r="M2188" s="32">
        <f t="shared" si="207"/>
        <v>3.2030654483185046E-2</v>
      </c>
      <c r="N2188" s="32">
        <f t="shared" si="208"/>
        <v>7.7430654483185049E-2</v>
      </c>
      <c r="O2188" s="43">
        <f t="shared" si="209"/>
        <v>7.8929531046608714E-2</v>
      </c>
      <c r="Q2188" s="78"/>
      <c r="R2188" s="75"/>
      <c r="T2188" s="48"/>
    </row>
    <row r="2189" spans="1:20" ht="12.6" customHeight="1">
      <c r="A2189" s="31">
        <v>41561</v>
      </c>
      <c r="B2189" s="64" t="s">
        <v>134</v>
      </c>
      <c r="C2189" s="90">
        <v>4.5499999999999999E-2</v>
      </c>
      <c r="D2189" s="44" t="str">
        <f>IF(MONTH(A2189)=MONTH(A2190),"-",VLOOKUP(A2189,'F03 inputs'!$AQ$8:$AV$3003,5))</f>
        <v>-</v>
      </c>
      <c r="E2189" s="44" t="str">
        <f>IF(MONTH(A2189)=MONTH(A2190),"-",VLOOKUP(A2189,'F03 inputs'!$AQ$8:$AV$3003,6))</f>
        <v>-</v>
      </c>
      <c r="F2189" s="32">
        <f>VLOOKUP(B2189,'F03 inputs'!$AW$9:$AZ$3003,3)</f>
        <v>-7.8519470997718161E-5</v>
      </c>
      <c r="G2189" s="32">
        <f>VLOOKUP(B2189,'F03 inputs'!$AW$9:$AZ$3003,4)</f>
        <v>-7.2249132087216401E-5</v>
      </c>
      <c r="I2189" s="32">
        <f t="shared" si="204"/>
        <v>2.9403223077139329E-2</v>
      </c>
      <c r="J2189" s="32">
        <f t="shared" si="205"/>
        <v>7.4903223077139328E-2</v>
      </c>
      <c r="K2189" s="88">
        <f t="shared" si="206"/>
        <v>7.6305846283975187E-2</v>
      </c>
      <c r="M2189" s="32">
        <f t="shared" si="207"/>
        <v>3.1958405351097827E-2</v>
      </c>
      <c r="N2189" s="32">
        <f t="shared" si="208"/>
        <v>7.7458405351097825E-2</v>
      </c>
      <c r="O2189" s="43">
        <f t="shared" si="209"/>
        <v>7.8958356490981263E-2</v>
      </c>
      <c r="Q2189" s="78"/>
      <c r="R2189" s="75"/>
      <c r="T2189" s="48"/>
    </row>
    <row r="2190" spans="1:20" ht="12.6" customHeight="1">
      <c r="A2190" s="31">
        <v>41562</v>
      </c>
      <c r="B2190" s="64" t="s">
        <v>134</v>
      </c>
      <c r="C2190" s="90">
        <v>4.6199999999999998E-2</v>
      </c>
      <c r="D2190" s="44" t="str">
        <f>IF(MONTH(A2190)=MONTH(A2191),"-",VLOOKUP(A2190,'F03 inputs'!$AQ$8:$AV$3003,5))</f>
        <v>-</v>
      </c>
      <c r="E2190" s="44" t="str">
        <f>IF(MONTH(A2190)=MONTH(A2191),"-",VLOOKUP(A2190,'F03 inputs'!$AQ$8:$AV$3003,6))</f>
        <v>-</v>
      </c>
      <c r="F2190" s="32">
        <f>VLOOKUP(B2190,'F03 inputs'!$AW$9:$AZ$3003,3)</f>
        <v>-7.8519470997718161E-5</v>
      </c>
      <c r="G2190" s="32">
        <f>VLOOKUP(B2190,'F03 inputs'!$AW$9:$AZ$3003,4)</f>
        <v>-7.2249132087216401E-5</v>
      </c>
      <c r="I2190" s="32">
        <f t="shared" si="204"/>
        <v>2.932470360614161E-2</v>
      </c>
      <c r="J2190" s="32">
        <f t="shared" si="205"/>
        <v>7.5524703606141608E-2</v>
      </c>
      <c r="K2190" s="88">
        <f t="shared" si="206"/>
        <v>7.6950698819840291E-2</v>
      </c>
      <c r="M2190" s="32">
        <f t="shared" si="207"/>
        <v>3.1886156219010607E-2</v>
      </c>
      <c r="N2190" s="32">
        <f t="shared" si="208"/>
        <v>7.8086156219010605E-2</v>
      </c>
      <c r="O2190" s="43">
        <f t="shared" si="209"/>
        <v>7.961051816727549E-2</v>
      </c>
      <c r="Q2190" s="78"/>
      <c r="R2190" s="75"/>
      <c r="T2190" s="48"/>
    </row>
    <row r="2191" spans="1:20" ht="12.6" customHeight="1">
      <c r="A2191" s="31">
        <v>41563</v>
      </c>
      <c r="B2191" s="64" t="s">
        <v>134</v>
      </c>
      <c r="C2191" s="90">
        <v>4.6449999999999998E-2</v>
      </c>
      <c r="D2191" s="44" t="str">
        <f>IF(MONTH(A2191)=MONTH(A2192),"-",VLOOKUP(A2191,'F03 inputs'!$AQ$8:$AV$3003,5))</f>
        <v>-</v>
      </c>
      <c r="E2191" s="44" t="str">
        <f>IF(MONTH(A2191)=MONTH(A2192),"-",VLOOKUP(A2191,'F03 inputs'!$AQ$8:$AV$3003,6))</f>
        <v>-</v>
      </c>
      <c r="F2191" s="32">
        <f>VLOOKUP(B2191,'F03 inputs'!$AW$9:$AZ$3003,3)</f>
        <v>-7.8519470997718161E-5</v>
      </c>
      <c r="G2191" s="32">
        <f>VLOOKUP(B2191,'F03 inputs'!$AW$9:$AZ$3003,4)</f>
        <v>-7.2249132087216401E-5</v>
      </c>
      <c r="I2191" s="32">
        <f t="shared" si="204"/>
        <v>2.9246184135143891E-2</v>
      </c>
      <c r="J2191" s="32">
        <f t="shared" si="205"/>
        <v>7.5696184135143896E-2</v>
      </c>
      <c r="K2191" s="88">
        <f t="shared" si="206"/>
        <v>7.712866220829917E-2</v>
      </c>
      <c r="M2191" s="32">
        <f t="shared" si="207"/>
        <v>3.1813907086923388E-2</v>
      </c>
      <c r="N2191" s="32">
        <f t="shared" si="208"/>
        <v>7.8263907086923379E-2</v>
      </c>
      <c r="O2191" s="43">
        <f t="shared" si="209"/>
        <v>7.9795216875051089E-2</v>
      </c>
      <c r="Q2191" s="78"/>
      <c r="R2191" s="75"/>
      <c r="T2191" s="48"/>
    </row>
    <row r="2192" spans="1:20" ht="12.6" customHeight="1">
      <c r="A2192" s="31">
        <v>41564</v>
      </c>
      <c r="B2192" s="64" t="s">
        <v>134</v>
      </c>
      <c r="C2192" s="90">
        <v>4.5600000000000002E-2</v>
      </c>
      <c r="D2192" s="44" t="str">
        <f>IF(MONTH(A2192)=MONTH(A2193),"-",VLOOKUP(A2192,'F03 inputs'!$AQ$8:$AV$3003,5))</f>
        <v>-</v>
      </c>
      <c r="E2192" s="44" t="str">
        <f>IF(MONTH(A2192)=MONTH(A2193),"-",VLOOKUP(A2192,'F03 inputs'!$AQ$8:$AV$3003,6))</f>
        <v>-</v>
      </c>
      <c r="F2192" s="32">
        <f>VLOOKUP(B2192,'F03 inputs'!$AW$9:$AZ$3003,3)</f>
        <v>-7.8519470997718161E-5</v>
      </c>
      <c r="G2192" s="32">
        <f>VLOOKUP(B2192,'F03 inputs'!$AW$9:$AZ$3003,4)</f>
        <v>-7.2249132087216401E-5</v>
      </c>
      <c r="I2192" s="32">
        <f t="shared" si="204"/>
        <v>2.9167664664146171E-2</v>
      </c>
      <c r="J2192" s="32">
        <f t="shared" si="205"/>
        <v>7.4767664664146166E-2</v>
      </c>
      <c r="K2192" s="88">
        <f t="shared" si="206"/>
        <v>7.6165215583978485E-2</v>
      </c>
      <c r="M2192" s="32">
        <f t="shared" si="207"/>
        <v>3.1741657954836168E-2</v>
      </c>
      <c r="N2192" s="32">
        <f t="shared" si="208"/>
        <v>7.7341657954836163E-2</v>
      </c>
      <c r="O2192" s="43">
        <f t="shared" si="209"/>
        <v>7.8837090968636669E-2</v>
      </c>
      <c r="Q2192" s="78"/>
      <c r="R2192" s="75"/>
      <c r="T2192" s="48"/>
    </row>
    <row r="2193" spans="1:20" ht="12.6" customHeight="1">
      <c r="A2193" s="31">
        <v>41565</v>
      </c>
      <c r="B2193" s="64" t="s">
        <v>134</v>
      </c>
      <c r="C2193" s="90">
        <v>4.5350000000000001E-2</v>
      </c>
      <c r="D2193" s="44" t="str">
        <f>IF(MONTH(A2193)=MONTH(A2194),"-",VLOOKUP(A2193,'F03 inputs'!$AQ$8:$AV$3003,5))</f>
        <v>-</v>
      </c>
      <c r="E2193" s="44" t="str">
        <f>IF(MONTH(A2193)=MONTH(A2194),"-",VLOOKUP(A2193,'F03 inputs'!$AQ$8:$AV$3003,6))</f>
        <v>-</v>
      </c>
      <c r="F2193" s="32">
        <f>VLOOKUP(B2193,'F03 inputs'!$AW$9:$AZ$3003,3)</f>
        <v>-7.8519470997718161E-5</v>
      </c>
      <c r="G2193" s="32">
        <f>VLOOKUP(B2193,'F03 inputs'!$AW$9:$AZ$3003,4)</f>
        <v>-7.2249132087216401E-5</v>
      </c>
      <c r="I2193" s="32">
        <f t="shared" si="204"/>
        <v>2.9089145193148452E-2</v>
      </c>
      <c r="J2193" s="32">
        <f t="shared" si="205"/>
        <v>7.4439145193148454E-2</v>
      </c>
      <c r="K2193" s="88">
        <f t="shared" si="206"/>
        <v>7.5824441777420093E-2</v>
      </c>
      <c r="M2193" s="32">
        <f t="shared" si="207"/>
        <v>3.1669408822748948E-2</v>
      </c>
      <c r="N2193" s="32">
        <f t="shared" si="208"/>
        <v>7.701940882274895E-2</v>
      </c>
      <c r="O2193" s="43">
        <f t="shared" si="209"/>
        <v>7.8502406156600424E-2</v>
      </c>
      <c r="Q2193" s="78"/>
      <c r="R2193" s="75"/>
      <c r="T2193" s="48"/>
    </row>
    <row r="2194" spans="1:20" ht="12.6" customHeight="1">
      <c r="A2194" s="31">
        <v>41568</v>
      </c>
      <c r="B2194" s="64" t="s">
        <v>134</v>
      </c>
      <c r="C2194" s="90">
        <v>4.4999999999999998E-2</v>
      </c>
      <c r="D2194" s="44" t="str">
        <f>IF(MONTH(A2194)=MONTH(A2195),"-",VLOOKUP(A2194,'F03 inputs'!$AQ$8:$AV$3003,5))</f>
        <v>-</v>
      </c>
      <c r="E2194" s="44" t="str">
        <f>IF(MONTH(A2194)=MONTH(A2195),"-",VLOOKUP(A2194,'F03 inputs'!$AQ$8:$AV$3003,6))</f>
        <v>-</v>
      </c>
      <c r="F2194" s="32">
        <f>VLOOKUP(B2194,'F03 inputs'!$AW$9:$AZ$3003,3)</f>
        <v>-7.8519470997718161E-5</v>
      </c>
      <c r="G2194" s="32">
        <f>VLOOKUP(B2194,'F03 inputs'!$AW$9:$AZ$3003,4)</f>
        <v>-7.2249132087216401E-5</v>
      </c>
      <c r="I2194" s="32">
        <f t="shared" si="204"/>
        <v>2.9010625722150733E-2</v>
      </c>
      <c r="J2194" s="32">
        <f t="shared" si="205"/>
        <v>7.4010625722150725E-2</v>
      </c>
      <c r="K2194" s="88">
        <f t="shared" si="206"/>
        <v>7.5380018902097001E-2</v>
      </c>
      <c r="M2194" s="32">
        <f t="shared" si="207"/>
        <v>3.1597159690661729E-2</v>
      </c>
      <c r="N2194" s="32">
        <f t="shared" si="208"/>
        <v>7.659715969066172E-2</v>
      </c>
      <c r="O2194" s="43">
        <f t="shared" si="209"/>
        <v>7.8063940908830842E-2</v>
      </c>
      <c r="Q2194" s="78"/>
      <c r="R2194" s="75"/>
      <c r="T2194" s="48"/>
    </row>
    <row r="2195" spans="1:20" ht="12.6" customHeight="1">
      <c r="A2195" s="31">
        <v>41569</v>
      </c>
      <c r="B2195" s="64" t="s">
        <v>134</v>
      </c>
      <c r="C2195" s="90">
        <v>4.5100000000000001E-2</v>
      </c>
      <c r="D2195" s="44" t="str">
        <f>IF(MONTH(A2195)=MONTH(A2196),"-",VLOOKUP(A2195,'F03 inputs'!$AQ$8:$AV$3003,5))</f>
        <v>-</v>
      </c>
      <c r="E2195" s="44" t="str">
        <f>IF(MONTH(A2195)=MONTH(A2196),"-",VLOOKUP(A2195,'F03 inputs'!$AQ$8:$AV$3003,6))</f>
        <v>-</v>
      </c>
      <c r="F2195" s="32">
        <f>VLOOKUP(B2195,'F03 inputs'!$AW$9:$AZ$3003,3)</f>
        <v>-7.8519470997718161E-5</v>
      </c>
      <c r="G2195" s="32">
        <f>VLOOKUP(B2195,'F03 inputs'!$AW$9:$AZ$3003,4)</f>
        <v>-7.2249132087216401E-5</v>
      </c>
      <c r="I2195" s="32">
        <f t="shared" si="204"/>
        <v>2.8932106251153014E-2</v>
      </c>
      <c r="J2195" s="32">
        <f t="shared" si="205"/>
        <v>7.4032106251153015E-2</v>
      </c>
      <c r="K2195" s="88">
        <f t="shared" si="206"/>
        <v>7.5402294440148676E-2</v>
      </c>
      <c r="M2195" s="32">
        <f t="shared" si="207"/>
        <v>3.1524910558574509E-2</v>
      </c>
      <c r="N2195" s="32">
        <f t="shared" si="208"/>
        <v>7.662491055857451E-2</v>
      </c>
      <c r="O2195" s="43">
        <f t="shared" si="209"/>
        <v>7.8092754788101848E-2</v>
      </c>
      <c r="Q2195" s="78"/>
      <c r="R2195" s="75"/>
      <c r="T2195" s="48"/>
    </row>
    <row r="2196" spans="1:20" ht="12.6" customHeight="1">
      <c r="A2196" s="31">
        <v>41570</v>
      </c>
      <c r="B2196" s="64" t="s">
        <v>134</v>
      </c>
      <c r="C2196" s="90">
        <v>4.3899999999999995E-2</v>
      </c>
      <c r="D2196" s="44" t="str">
        <f>IF(MONTH(A2196)=MONTH(A2197),"-",VLOOKUP(A2196,'F03 inputs'!$AQ$8:$AV$3003,5))</f>
        <v>-</v>
      </c>
      <c r="E2196" s="44" t="str">
        <f>IF(MONTH(A2196)=MONTH(A2197),"-",VLOOKUP(A2196,'F03 inputs'!$AQ$8:$AV$3003,6))</f>
        <v>-</v>
      </c>
      <c r="F2196" s="32">
        <f>VLOOKUP(B2196,'F03 inputs'!$AW$9:$AZ$3003,3)</f>
        <v>-7.8519470997718161E-5</v>
      </c>
      <c r="G2196" s="32">
        <f>VLOOKUP(B2196,'F03 inputs'!$AW$9:$AZ$3003,4)</f>
        <v>-7.2249132087216401E-5</v>
      </c>
      <c r="I2196" s="32">
        <f t="shared" si="204"/>
        <v>2.8853586780155295E-2</v>
      </c>
      <c r="J2196" s="32">
        <f t="shared" si="205"/>
        <v>7.2753586780155283E-2</v>
      </c>
      <c r="K2196" s="88">
        <f t="shared" si="206"/>
        <v>7.4076857877499513E-2</v>
      </c>
      <c r="M2196" s="32">
        <f t="shared" si="207"/>
        <v>3.145266142648729E-2</v>
      </c>
      <c r="N2196" s="32">
        <f t="shared" si="208"/>
        <v>7.5352661426487277E-2</v>
      </c>
      <c r="O2196" s="43">
        <f t="shared" si="209"/>
        <v>7.677216732250125E-2</v>
      </c>
      <c r="Q2196" s="78"/>
      <c r="R2196" s="75"/>
      <c r="T2196" s="48"/>
    </row>
    <row r="2197" spans="1:20" ht="12.6" customHeight="1">
      <c r="A2197" s="31">
        <v>41571</v>
      </c>
      <c r="B2197" s="64" t="s">
        <v>134</v>
      </c>
      <c r="C2197" s="90">
        <v>4.3899999999999995E-2</v>
      </c>
      <c r="D2197" s="44" t="str">
        <f>IF(MONTH(A2197)=MONTH(A2198),"-",VLOOKUP(A2197,'F03 inputs'!$AQ$8:$AV$3003,5))</f>
        <v>-</v>
      </c>
      <c r="E2197" s="44" t="str">
        <f>IF(MONTH(A2197)=MONTH(A2198),"-",VLOOKUP(A2197,'F03 inputs'!$AQ$8:$AV$3003,6))</f>
        <v>-</v>
      </c>
      <c r="F2197" s="32">
        <f>VLOOKUP(B2197,'F03 inputs'!$AW$9:$AZ$3003,3)</f>
        <v>-7.8519470997718161E-5</v>
      </c>
      <c r="G2197" s="32">
        <f>VLOOKUP(B2197,'F03 inputs'!$AW$9:$AZ$3003,4)</f>
        <v>-7.2249132087216401E-5</v>
      </c>
      <c r="I2197" s="32">
        <f t="shared" si="204"/>
        <v>2.8775067309157576E-2</v>
      </c>
      <c r="J2197" s="32">
        <f t="shared" si="205"/>
        <v>7.2675067309157571E-2</v>
      </c>
      <c r="K2197" s="88">
        <f t="shared" si="206"/>
        <v>7.3995483661255301E-2</v>
      </c>
      <c r="M2197" s="32">
        <f t="shared" si="207"/>
        <v>3.138041229440007E-2</v>
      </c>
      <c r="N2197" s="32">
        <f t="shared" si="208"/>
        <v>7.5280412294400065E-2</v>
      </c>
      <c r="O2197" s="43">
        <f t="shared" si="209"/>
        <v>7.6697197413203799E-2</v>
      </c>
      <c r="Q2197" s="78"/>
      <c r="R2197" s="75"/>
      <c r="T2197" s="48"/>
    </row>
    <row r="2198" spans="1:20" ht="12.6" customHeight="1">
      <c r="A2198" s="31">
        <v>41572</v>
      </c>
      <c r="B2198" s="64" t="s">
        <v>134</v>
      </c>
      <c r="C2198" s="90">
        <v>4.385E-2</v>
      </c>
      <c r="D2198" s="44" t="str">
        <f>IF(MONTH(A2198)=MONTH(A2199),"-",VLOOKUP(A2198,'F03 inputs'!$AQ$8:$AV$3003,5))</f>
        <v>-</v>
      </c>
      <c r="E2198" s="44" t="str">
        <f>IF(MONTH(A2198)=MONTH(A2199),"-",VLOOKUP(A2198,'F03 inputs'!$AQ$8:$AV$3003,6))</f>
        <v>-</v>
      </c>
      <c r="F2198" s="32">
        <f>VLOOKUP(B2198,'F03 inputs'!$AW$9:$AZ$3003,3)</f>
        <v>-7.8519470997718161E-5</v>
      </c>
      <c r="G2198" s="32">
        <f>VLOOKUP(B2198,'F03 inputs'!$AW$9:$AZ$3003,4)</f>
        <v>-7.2249132087216401E-5</v>
      </c>
      <c r="I2198" s="32">
        <f t="shared" si="204"/>
        <v>2.8696547838159857E-2</v>
      </c>
      <c r="J2198" s="32">
        <f t="shared" si="205"/>
        <v>7.2546547838159864E-2</v>
      </c>
      <c r="K2198" s="88">
        <f t="shared" si="206"/>
        <v>7.3862298238968283E-2</v>
      </c>
      <c r="M2198" s="32">
        <f t="shared" si="207"/>
        <v>3.1308163162312851E-2</v>
      </c>
      <c r="N2198" s="32">
        <f t="shared" si="208"/>
        <v>7.5158163162312858E-2</v>
      </c>
      <c r="O2198" s="43">
        <f t="shared" si="209"/>
        <v>7.6570350534796328E-2</v>
      </c>
      <c r="Q2198" s="78"/>
      <c r="R2198" s="75"/>
      <c r="T2198" s="48"/>
    </row>
    <row r="2199" spans="1:20" ht="12.6" customHeight="1">
      <c r="A2199" s="31">
        <v>41575</v>
      </c>
      <c r="B2199" s="64" t="s">
        <v>134</v>
      </c>
      <c r="C2199" s="90">
        <v>4.4249999999999998E-2</v>
      </c>
      <c r="D2199" s="44" t="str">
        <f>IF(MONTH(A2199)=MONTH(A2200),"-",VLOOKUP(A2199,'F03 inputs'!$AQ$8:$AV$3003,5))</f>
        <v>-</v>
      </c>
      <c r="E2199" s="44" t="str">
        <f>IF(MONTH(A2199)=MONTH(A2200),"-",VLOOKUP(A2199,'F03 inputs'!$AQ$8:$AV$3003,6))</f>
        <v>-</v>
      </c>
      <c r="F2199" s="32">
        <f>VLOOKUP(B2199,'F03 inputs'!$AW$9:$AZ$3003,3)</f>
        <v>-7.8519470997718161E-5</v>
      </c>
      <c r="G2199" s="32">
        <f>VLOOKUP(B2199,'F03 inputs'!$AW$9:$AZ$3003,4)</f>
        <v>-7.2249132087216401E-5</v>
      </c>
      <c r="I2199" s="32">
        <f t="shared" si="204"/>
        <v>2.8618028367162138E-2</v>
      </c>
      <c r="J2199" s="32">
        <f t="shared" si="205"/>
        <v>7.2868028367162135E-2</v>
      </c>
      <c r="K2199" s="88">
        <f t="shared" si="206"/>
        <v>7.4195465756691448E-2</v>
      </c>
      <c r="M2199" s="32">
        <f t="shared" si="207"/>
        <v>3.1235914030225635E-2</v>
      </c>
      <c r="N2199" s="32">
        <f t="shared" si="208"/>
        <v>7.5485914030225629E-2</v>
      </c>
      <c r="O2199" s="43">
        <f t="shared" si="209"/>
        <v>7.6910444834470404E-2</v>
      </c>
      <c r="Q2199" s="78"/>
      <c r="R2199" s="75"/>
      <c r="T2199" s="48"/>
    </row>
    <row r="2200" spans="1:20" ht="12.6" customHeight="1">
      <c r="A2200" s="31">
        <v>41576</v>
      </c>
      <c r="B2200" s="64" t="s">
        <v>134</v>
      </c>
      <c r="C2200" s="90">
        <v>4.4000000000000004E-2</v>
      </c>
      <c r="D2200" s="44" t="str">
        <f>IF(MONTH(A2200)=MONTH(A2201),"-",VLOOKUP(A2200,'F03 inputs'!$AQ$8:$AV$3003,5))</f>
        <v>-</v>
      </c>
      <c r="E2200" s="44" t="str">
        <f>IF(MONTH(A2200)=MONTH(A2201),"-",VLOOKUP(A2200,'F03 inputs'!$AQ$8:$AV$3003,6))</f>
        <v>-</v>
      </c>
      <c r="F2200" s="32">
        <f>VLOOKUP(B2200,'F03 inputs'!$AW$9:$AZ$3003,3)</f>
        <v>-7.8519470997718161E-5</v>
      </c>
      <c r="G2200" s="32">
        <f>VLOOKUP(B2200,'F03 inputs'!$AW$9:$AZ$3003,4)</f>
        <v>-7.2249132087216401E-5</v>
      </c>
      <c r="I2200" s="32">
        <f t="shared" si="204"/>
        <v>2.8539508896164419E-2</v>
      </c>
      <c r="J2200" s="32">
        <f t="shared" si="205"/>
        <v>7.2539508896164423E-2</v>
      </c>
      <c r="K2200" s="88">
        <f t="shared" si="206"/>
        <v>7.3855003983888334E-2</v>
      </c>
      <c r="M2200" s="32">
        <f t="shared" si="207"/>
        <v>3.1163664898138418E-2</v>
      </c>
      <c r="N2200" s="32">
        <f t="shared" si="208"/>
        <v>7.5163664898138416E-2</v>
      </c>
      <c r="O2200" s="43">
        <f t="shared" si="209"/>
        <v>7.6576059028368171E-2</v>
      </c>
      <c r="Q2200" s="78"/>
      <c r="R2200" s="75"/>
      <c r="T2200" s="48"/>
    </row>
    <row r="2201" spans="1:20" ht="12.6" customHeight="1">
      <c r="A2201" s="31">
        <v>41577</v>
      </c>
      <c r="B2201" s="64" t="s">
        <v>134</v>
      </c>
      <c r="C2201" s="90">
        <v>4.3899999999999995E-2</v>
      </c>
      <c r="D2201" s="44" t="str">
        <f>IF(MONTH(A2201)=MONTH(A2202),"-",VLOOKUP(A2201,'F03 inputs'!$AQ$8:$AV$3003,5))</f>
        <v>-</v>
      </c>
      <c r="E2201" s="44" t="str">
        <f>IF(MONTH(A2201)=MONTH(A2202),"-",VLOOKUP(A2201,'F03 inputs'!$AQ$8:$AV$3003,6))</f>
        <v>-</v>
      </c>
      <c r="F2201" s="32">
        <f>VLOOKUP(B2201,'F03 inputs'!$AW$9:$AZ$3003,3)</f>
        <v>-7.8519470997718161E-5</v>
      </c>
      <c r="G2201" s="32">
        <f>VLOOKUP(B2201,'F03 inputs'!$AW$9:$AZ$3003,4)</f>
        <v>-7.2249132087216401E-5</v>
      </c>
      <c r="I2201" s="32">
        <f t="shared" si="204"/>
        <v>2.8460989425166699E-2</v>
      </c>
      <c r="J2201" s="32">
        <f t="shared" si="205"/>
        <v>7.2360989425166694E-2</v>
      </c>
      <c r="K2201" s="88">
        <f t="shared" si="206"/>
        <v>7.3670017622814221E-2</v>
      </c>
      <c r="M2201" s="32">
        <f t="shared" si="207"/>
        <v>3.1091415766051202E-2</v>
      </c>
      <c r="N2201" s="32">
        <f t="shared" si="208"/>
        <v>7.49914157660512E-2</v>
      </c>
      <c r="O2201" s="43">
        <f t="shared" si="209"/>
        <v>7.6397343875700408E-2</v>
      </c>
      <c r="Q2201" s="78"/>
      <c r="R2201" s="75"/>
      <c r="T2201" s="48"/>
    </row>
    <row r="2202" spans="1:20" ht="12.6" customHeight="1">
      <c r="A2202" s="31">
        <v>41578</v>
      </c>
      <c r="B2202" s="64" t="s">
        <v>134</v>
      </c>
      <c r="C2202" s="90">
        <v>4.4299999999999999E-2</v>
      </c>
      <c r="D2202" s="44">
        <f>IF(MONTH(A2202)=MONTH(A2203),"-",VLOOKUP(A2202,'F03 inputs'!$AQ$8:$AV$3003,5))</f>
        <v>2.8382469954169001E-2</v>
      </c>
      <c r="E2202" s="44">
        <f>IF(MONTH(A2202)=MONTH(A2203),"-",VLOOKUP(A2202,'F03 inputs'!$AQ$8:$AV$3003,6))</f>
        <v>3.1019166633964042E-2</v>
      </c>
      <c r="F2202" s="32">
        <f>VLOOKUP(B2202,'F03 inputs'!$AW$9:$AZ$3003,3)</f>
        <v>-7.8519470997718161E-5</v>
      </c>
      <c r="G2202" s="32">
        <f>VLOOKUP(B2202,'F03 inputs'!$AW$9:$AZ$3003,4)</f>
        <v>-7.2249132087216401E-5</v>
      </c>
      <c r="I2202" s="32">
        <f t="shared" si="204"/>
        <v>2.8382469954169001E-2</v>
      </c>
      <c r="J2202" s="32">
        <f t="shared" si="205"/>
        <v>7.2682469954168993E-2</v>
      </c>
      <c r="K2202" s="88">
        <f t="shared" si="206"/>
        <v>7.4003155313828506E-2</v>
      </c>
      <c r="L2202" s="36"/>
      <c r="M2202" s="32">
        <f t="shared" si="207"/>
        <v>3.1019166633964042E-2</v>
      </c>
      <c r="N2202" s="32">
        <f t="shared" si="208"/>
        <v>7.5319166633964041E-2</v>
      </c>
      <c r="O2202" s="43">
        <f t="shared" si="209"/>
        <v>7.673741084957264E-2</v>
      </c>
      <c r="Q2202" s="78"/>
      <c r="R2202" s="75"/>
      <c r="T2202" s="48"/>
    </row>
    <row r="2203" spans="1:20" ht="12.6" customHeight="1">
      <c r="A2203" s="31">
        <v>41579</v>
      </c>
      <c r="B2203" s="64" t="s">
        <v>135</v>
      </c>
      <c r="C2203" s="90">
        <v>4.4600000000000001E-2</v>
      </c>
      <c r="D2203" s="44" t="str">
        <f>IF(MONTH(A2203)=MONTH(A2204),"-",VLOOKUP(A2203,'F03 inputs'!$AQ$8:$AV$3003,5))</f>
        <v>-</v>
      </c>
      <c r="E2203" s="44" t="str">
        <f>IF(MONTH(A2203)=MONTH(A2204),"-",VLOOKUP(A2203,'F03 inputs'!$AQ$8:$AV$3003,6))</f>
        <v>-</v>
      </c>
      <c r="F2203" s="32">
        <f>VLOOKUP(B2203,'F03 inputs'!$AW$9:$AZ$3003,3)</f>
        <v>1.0196914016914252E-5</v>
      </c>
      <c r="G2203" s="32">
        <f>VLOOKUP(B2203,'F03 inputs'!$AW$9:$AZ$3003,4)</f>
        <v>1.2664455781013323E-5</v>
      </c>
      <c r="I2203" s="32">
        <f t="shared" si="204"/>
        <v>2.8392666868185916E-2</v>
      </c>
      <c r="J2203" s="32">
        <f t="shared" si="205"/>
        <v>7.2992666868185924E-2</v>
      </c>
      <c r="K2203" s="88">
        <f t="shared" si="206"/>
        <v>7.4324649222318184E-2</v>
      </c>
      <c r="L2203" s="36"/>
      <c r="M2203" s="32">
        <f t="shared" si="207"/>
        <v>3.1031831089745054E-2</v>
      </c>
      <c r="N2203" s="32">
        <f t="shared" si="208"/>
        <v>7.5631831089745055E-2</v>
      </c>
      <c r="O2203" s="43">
        <f t="shared" si="209"/>
        <v>7.7061874558241872E-2</v>
      </c>
      <c r="Q2203" s="78"/>
      <c r="R2203" s="75"/>
      <c r="T2203" s="48"/>
    </row>
    <row r="2204" spans="1:20" ht="12.6" customHeight="1">
      <c r="A2204" s="31">
        <v>41582</v>
      </c>
      <c r="B2204" s="64" t="s">
        <v>135</v>
      </c>
      <c r="C2204" s="90">
        <v>4.53E-2</v>
      </c>
      <c r="D2204" s="44" t="str">
        <f>IF(MONTH(A2204)=MONTH(A2205),"-",VLOOKUP(A2204,'F03 inputs'!$AQ$8:$AV$3003,5))</f>
        <v>-</v>
      </c>
      <c r="E2204" s="44" t="str">
        <f>IF(MONTH(A2204)=MONTH(A2205),"-",VLOOKUP(A2204,'F03 inputs'!$AQ$8:$AV$3003,6))</f>
        <v>-</v>
      </c>
      <c r="F2204" s="32">
        <f>VLOOKUP(B2204,'F03 inputs'!$AW$9:$AZ$3003,3)</f>
        <v>1.0196914016914252E-5</v>
      </c>
      <c r="G2204" s="32">
        <f>VLOOKUP(B2204,'F03 inputs'!$AW$9:$AZ$3003,4)</f>
        <v>1.2664455781013323E-5</v>
      </c>
      <c r="I2204" s="32">
        <f t="shared" si="204"/>
        <v>2.8402863782202831E-2</v>
      </c>
      <c r="J2204" s="32">
        <f t="shared" si="205"/>
        <v>7.3702863782202838E-2</v>
      </c>
      <c r="K2204" s="88">
        <f t="shared" si="206"/>
        <v>7.5060891814627606E-2</v>
      </c>
      <c r="L2204" s="36"/>
      <c r="M2204" s="32">
        <f t="shared" si="207"/>
        <v>3.1044495545526067E-2</v>
      </c>
      <c r="N2204" s="32">
        <f t="shared" si="208"/>
        <v>7.6344495545526067E-2</v>
      </c>
      <c r="O2204" s="43">
        <f t="shared" si="209"/>
        <v>7.7801616045551247E-2</v>
      </c>
      <c r="Q2204" s="78"/>
      <c r="R2204" s="75"/>
      <c r="T2204" s="48"/>
    </row>
    <row r="2205" spans="1:20" ht="12.6" customHeight="1">
      <c r="A2205" s="31">
        <v>41583</v>
      </c>
      <c r="B2205" s="64" t="s">
        <v>135</v>
      </c>
      <c r="C2205" s="90">
        <v>4.5350000000000001E-2</v>
      </c>
      <c r="D2205" s="44" t="str">
        <f>IF(MONTH(A2205)=MONTH(A2206),"-",VLOOKUP(A2205,'F03 inputs'!$AQ$8:$AV$3003,5))</f>
        <v>-</v>
      </c>
      <c r="E2205" s="44" t="str">
        <f>IF(MONTH(A2205)=MONTH(A2206),"-",VLOOKUP(A2205,'F03 inputs'!$AQ$8:$AV$3003,6))</f>
        <v>-</v>
      </c>
      <c r="F2205" s="32">
        <f>VLOOKUP(B2205,'F03 inputs'!$AW$9:$AZ$3003,3)</f>
        <v>1.0196914016914252E-5</v>
      </c>
      <c r="G2205" s="32">
        <f>VLOOKUP(B2205,'F03 inputs'!$AW$9:$AZ$3003,4)</f>
        <v>1.2664455781013323E-5</v>
      </c>
      <c r="I2205" s="32">
        <f t="shared" si="204"/>
        <v>2.8413060696219745E-2</v>
      </c>
      <c r="J2205" s="32">
        <f t="shared" si="205"/>
        <v>7.376306069621974E-2</v>
      </c>
      <c r="K2205" s="88">
        <f t="shared" si="206"/>
        <v>7.5123307977038145E-2</v>
      </c>
      <c r="L2205" s="36"/>
      <c r="M2205" s="32">
        <f t="shared" si="207"/>
        <v>3.105716000130708E-2</v>
      </c>
      <c r="N2205" s="32">
        <f t="shared" si="208"/>
        <v>7.6407160001307081E-2</v>
      </c>
      <c r="O2205" s="43">
        <f t="shared" si="209"/>
        <v>7.7866673526173269E-2</v>
      </c>
      <c r="Q2205" s="78"/>
      <c r="R2205" s="75"/>
      <c r="T2205" s="48"/>
    </row>
    <row r="2206" spans="1:20" ht="12.6" customHeight="1">
      <c r="A2206" s="31">
        <v>41584</v>
      </c>
      <c r="B2206" s="64" t="s">
        <v>135</v>
      </c>
      <c r="C2206" s="90">
        <v>4.5900000000000003E-2</v>
      </c>
      <c r="D2206" s="44" t="str">
        <f>IF(MONTH(A2206)=MONTH(A2207),"-",VLOOKUP(A2206,'F03 inputs'!$AQ$8:$AV$3003,5))</f>
        <v>-</v>
      </c>
      <c r="E2206" s="44" t="str">
        <f>IF(MONTH(A2206)=MONTH(A2207),"-",VLOOKUP(A2206,'F03 inputs'!$AQ$8:$AV$3003,6))</f>
        <v>-</v>
      </c>
      <c r="F2206" s="32">
        <f>VLOOKUP(B2206,'F03 inputs'!$AW$9:$AZ$3003,3)</f>
        <v>1.0196914016914252E-5</v>
      </c>
      <c r="G2206" s="32">
        <f>VLOOKUP(B2206,'F03 inputs'!$AW$9:$AZ$3003,4)</f>
        <v>1.2664455781013323E-5</v>
      </c>
      <c r="I2206" s="32">
        <f t="shared" si="204"/>
        <v>2.842325761023666E-2</v>
      </c>
      <c r="J2206" s="32">
        <f t="shared" si="205"/>
        <v>7.432325761023667E-2</v>
      </c>
      <c r="K2206" s="88">
        <f t="shared" si="206"/>
        <v>7.5704244265686338E-2</v>
      </c>
      <c r="L2206" s="36"/>
      <c r="M2206" s="32">
        <f t="shared" si="207"/>
        <v>3.1069824457088092E-2</v>
      </c>
      <c r="N2206" s="32">
        <f t="shared" si="208"/>
        <v>7.6969824457088096E-2</v>
      </c>
      <c r="O2206" s="43">
        <f t="shared" si="209"/>
        <v>7.8450912926326666E-2</v>
      </c>
      <c r="Q2206" s="78"/>
      <c r="R2206" s="75"/>
      <c r="T2206" s="48"/>
    </row>
    <row r="2207" spans="1:20" ht="12.6" customHeight="1">
      <c r="A2207" s="31">
        <v>41585</v>
      </c>
      <c r="B2207" s="64" t="s">
        <v>135</v>
      </c>
      <c r="C2207" s="90">
        <v>4.5449999999999997E-2</v>
      </c>
      <c r="D2207" s="44" t="str">
        <f>IF(MONTH(A2207)=MONTH(A2208),"-",VLOOKUP(A2207,'F03 inputs'!$AQ$8:$AV$3003,5))</f>
        <v>-</v>
      </c>
      <c r="E2207" s="44" t="str">
        <f>IF(MONTH(A2207)=MONTH(A2208),"-",VLOOKUP(A2207,'F03 inputs'!$AQ$8:$AV$3003,6))</f>
        <v>-</v>
      </c>
      <c r="F2207" s="32">
        <f>VLOOKUP(B2207,'F03 inputs'!$AW$9:$AZ$3003,3)</f>
        <v>1.0196914016914252E-5</v>
      </c>
      <c r="G2207" s="32">
        <f>VLOOKUP(B2207,'F03 inputs'!$AW$9:$AZ$3003,4)</f>
        <v>1.2664455781013323E-5</v>
      </c>
      <c r="I2207" s="32">
        <f t="shared" si="204"/>
        <v>2.8433454524253575E-2</v>
      </c>
      <c r="J2207" s="32">
        <f t="shared" si="205"/>
        <v>7.3883454524253572E-2</v>
      </c>
      <c r="K2207" s="88">
        <f t="shared" si="206"/>
        <v>7.5248145737363048E-2</v>
      </c>
      <c r="L2207" s="36"/>
      <c r="M2207" s="32">
        <f t="shared" si="207"/>
        <v>3.1082488912869105E-2</v>
      </c>
      <c r="N2207" s="32">
        <f t="shared" si="208"/>
        <v>7.6532488912869095E-2</v>
      </c>
      <c r="O2207" s="43">
        <f t="shared" si="209"/>
        <v>7.799679437766871E-2</v>
      </c>
      <c r="Q2207" s="78"/>
      <c r="R2207" s="75"/>
      <c r="T2207" s="48"/>
    </row>
    <row r="2208" spans="1:20" ht="12.6" customHeight="1">
      <c r="A2208" s="31">
        <v>41586</v>
      </c>
      <c r="B2208" s="64" t="s">
        <v>135</v>
      </c>
      <c r="C2208" s="90">
        <v>4.5100000000000001E-2</v>
      </c>
      <c r="D2208" s="44" t="str">
        <f>IF(MONTH(A2208)=MONTH(A2209),"-",VLOOKUP(A2208,'F03 inputs'!$AQ$8:$AV$3003,5))</f>
        <v>-</v>
      </c>
      <c r="E2208" s="44" t="str">
        <f>IF(MONTH(A2208)=MONTH(A2209),"-",VLOOKUP(A2208,'F03 inputs'!$AQ$8:$AV$3003,6))</f>
        <v>-</v>
      </c>
      <c r="F2208" s="32">
        <f>VLOOKUP(B2208,'F03 inputs'!$AW$9:$AZ$3003,3)</f>
        <v>1.0196914016914252E-5</v>
      </c>
      <c r="G2208" s="32">
        <f>VLOOKUP(B2208,'F03 inputs'!$AW$9:$AZ$3003,4)</f>
        <v>1.2664455781013323E-5</v>
      </c>
      <c r="I2208" s="32">
        <f t="shared" si="204"/>
        <v>2.844365143827049E-2</v>
      </c>
      <c r="J2208" s="32">
        <f t="shared" si="205"/>
        <v>7.3543651438270491E-2</v>
      </c>
      <c r="K2208" s="88">
        <f t="shared" si="206"/>
        <v>7.489581860498884E-2</v>
      </c>
      <c r="L2208" s="36"/>
      <c r="M2208" s="32">
        <f t="shared" si="207"/>
        <v>3.1095153368650118E-2</v>
      </c>
      <c r="N2208" s="32">
        <f t="shared" si="208"/>
        <v>7.6195153368650126E-2</v>
      </c>
      <c r="O2208" s="43">
        <f t="shared" si="209"/>
        <v>7.7646578717867953E-2</v>
      </c>
      <c r="Q2208" s="78"/>
      <c r="R2208" s="75"/>
      <c r="T2208" s="48"/>
    </row>
    <row r="2209" spans="1:20" ht="12.6" customHeight="1">
      <c r="A2209" s="31">
        <v>41589</v>
      </c>
      <c r="B2209" s="64" t="s">
        <v>135</v>
      </c>
      <c r="C2209" s="90">
        <v>4.58E-2</v>
      </c>
      <c r="D2209" s="44" t="str">
        <f>IF(MONTH(A2209)=MONTH(A2210),"-",VLOOKUP(A2209,'F03 inputs'!$AQ$8:$AV$3003,5))</f>
        <v>-</v>
      </c>
      <c r="E2209" s="44" t="str">
        <f>IF(MONTH(A2209)=MONTH(A2210),"-",VLOOKUP(A2209,'F03 inputs'!$AQ$8:$AV$3003,6))</f>
        <v>-</v>
      </c>
      <c r="F2209" s="32">
        <f>VLOOKUP(B2209,'F03 inputs'!$AW$9:$AZ$3003,3)</f>
        <v>1.0196914016914252E-5</v>
      </c>
      <c r="G2209" s="32">
        <f>VLOOKUP(B2209,'F03 inputs'!$AW$9:$AZ$3003,4)</f>
        <v>1.2664455781013323E-5</v>
      </c>
      <c r="I2209" s="32">
        <f t="shared" si="204"/>
        <v>2.8453848352287404E-2</v>
      </c>
      <c r="J2209" s="32">
        <f t="shared" si="205"/>
        <v>7.4253848352287405E-2</v>
      </c>
      <c r="K2209" s="88">
        <f t="shared" si="206"/>
        <v>7.5632256851068336E-2</v>
      </c>
      <c r="L2209" s="36"/>
      <c r="M2209" s="32">
        <f t="shared" si="207"/>
        <v>3.110781782443113E-2</v>
      </c>
      <c r="N2209" s="32">
        <f t="shared" si="208"/>
        <v>7.6907817824431124E-2</v>
      </c>
      <c r="O2209" s="43">
        <f t="shared" si="209"/>
        <v>7.8386520935060044E-2</v>
      </c>
      <c r="Q2209" s="78"/>
      <c r="R2209" s="75"/>
      <c r="T2209" s="48"/>
    </row>
    <row r="2210" spans="1:20" ht="12.6" customHeight="1">
      <c r="A2210" s="31">
        <v>41590</v>
      </c>
      <c r="B2210" s="64" t="s">
        <v>135</v>
      </c>
      <c r="C2210" s="90">
        <v>4.6350000000000002E-2</v>
      </c>
      <c r="D2210" s="44" t="str">
        <f>IF(MONTH(A2210)=MONTH(A2211),"-",VLOOKUP(A2210,'F03 inputs'!$AQ$8:$AV$3003,5))</f>
        <v>-</v>
      </c>
      <c r="E2210" s="44" t="str">
        <f>IF(MONTH(A2210)=MONTH(A2211),"-",VLOOKUP(A2210,'F03 inputs'!$AQ$8:$AV$3003,6))</f>
        <v>-</v>
      </c>
      <c r="F2210" s="32">
        <f>VLOOKUP(B2210,'F03 inputs'!$AW$9:$AZ$3003,3)</f>
        <v>1.0196914016914252E-5</v>
      </c>
      <c r="G2210" s="32">
        <f>VLOOKUP(B2210,'F03 inputs'!$AW$9:$AZ$3003,4)</f>
        <v>1.2664455781013323E-5</v>
      </c>
      <c r="I2210" s="32">
        <f t="shared" si="204"/>
        <v>2.8464045266304319E-2</v>
      </c>
      <c r="J2210" s="32">
        <f t="shared" si="205"/>
        <v>7.4814045266304322E-2</v>
      </c>
      <c r="K2210" s="88">
        <f t="shared" si="206"/>
        <v>7.6213330608581487E-2</v>
      </c>
      <c r="L2210" s="36"/>
      <c r="M2210" s="32">
        <f t="shared" si="207"/>
        <v>3.1120482280212143E-2</v>
      </c>
      <c r="N2210" s="32">
        <f t="shared" si="208"/>
        <v>7.7470482280212138E-2</v>
      </c>
      <c r="O2210" s="43">
        <f t="shared" si="209"/>
        <v>7.8970901186394382E-2</v>
      </c>
      <c r="Q2210" s="78"/>
      <c r="R2210" s="75"/>
      <c r="T2210" s="48"/>
    </row>
    <row r="2211" spans="1:20" ht="12.6" customHeight="1">
      <c r="A2211" s="31">
        <v>41591</v>
      </c>
      <c r="B2211" s="64" t="s">
        <v>135</v>
      </c>
      <c r="C2211" s="90">
        <v>4.6149999999999997E-2</v>
      </c>
      <c r="D2211" s="44" t="str">
        <f>IF(MONTH(A2211)=MONTH(A2212),"-",VLOOKUP(A2211,'F03 inputs'!$AQ$8:$AV$3003,5))</f>
        <v>-</v>
      </c>
      <c r="E2211" s="44" t="str">
        <f>IF(MONTH(A2211)=MONTH(A2212),"-",VLOOKUP(A2211,'F03 inputs'!$AQ$8:$AV$3003,6))</f>
        <v>-</v>
      </c>
      <c r="F2211" s="32">
        <f>VLOOKUP(B2211,'F03 inputs'!$AW$9:$AZ$3003,3)</f>
        <v>1.0196914016914252E-5</v>
      </c>
      <c r="G2211" s="32">
        <f>VLOOKUP(B2211,'F03 inputs'!$AW$9:$AZ$3003,4)</f>
        <v>1.2664455781013323E-5</v>
      </c>
      <c r="I2211" s="32">
        <f t="shared" si="204"/>
        <v>2.8474242180321234E-2</v>
      </c>
      <c r="J2211" s="32">
        <f t="shared" si="205"/>
        <v>7.4624242180321237E-2</v>
      </c>
      <c r="K2211" s="88">
        <f t="shared" si="206"/>
        <v>7.6016436560568001E-2</v>
      </c>
      <c r="L2211" s="36"/>
      <c r="M2211" s="32">
        <f t="shared" si="207"/>
        <v>3.1133146735993156E-2</v>
      </c>
      <c r="N2211" s="32">
        <f t="shared" si="208"/>
        <v>7.7283146735993152E-2</v>
      </c>
      <c r="O2211" s="43">
        <f t="shared" si="209"/>
        <v>7.8776317928347384E-2</v>
      </c>
      <c r="Q2211" s="78"/>
      <c r="R2211" s="75"/>
      <c r="T2211" s="48"/>
    </row>
    <row r="2212" spans="1:20" ht="12.6" customHeight="1">
      <c r="A2212" s="31">
        <v>41592</v>
      </c>
      <c r="B2212" s="64" t="s">
        <v>135</v>
      </c>
      <c r="C2212" s="90">
        <v>4.5600000000000002E-2</v>
      </c>
      <c r="D2212" s="44" t="str">
        <f>IF(MONTH(A2212)=MONTH(A2213),"-",VLOOKUP(A2212,'F03 inputs'!$AQ$8:$AV$3003,5))</f>
        <v>-</v>
      </c>
      <c r="E2212" s="44" t="str">
        <f>IF(MONTH(A2212)=MONTH(A2213),"-",VLOOKUP(A2212,'F03 inputs'!$AQ$8:$AV$3003,6))</f>
        <v>-</v>
      </c>
      <c r="F2212" s="32">
        <f>VLOOKUP(B2212,'F03 inputs'!$AW$9:$AZ$3003,3)</f>
        <v>1.0196914016914252E-5</v>
      </c>
      <c r="G2212" s="32">
        <f>VLOOKUP(B2212,'F03 inputs'!$AW$9:$AZ$3003,4)</f>
        <v>1.2664455781013323E-5</v>
      </c>
      <c r="I2212" s="32">
        <f t="shared" si="204"/>
        <v>2.8484439094338149E-2</v>
      </c>
      <c r="J2212" s="32">
        <f t="shared" si="205"/>
        <v>7.408443909433815E-2</v>
      </c>
      <c r="K2212" s="88">
        <f t="shared" si="206"/>
        <v>7.5456565123318997E-2</v>
      </c>
      <c r="L2212" s="36"/>
      <c r="M2212" s="32">
        <f t="shared" si="207"/>
        <v>3.1145811191774168E-2</v>
      </c>
      <c r="N2212" s="32">
        <f t="shared" si="208"/>
        <v>7.6745811191774177E-2</v>
      </c>
      <c r="O2212" s="43">
        <f t="shared" si="209"/>
        <v>7.8218291075644819E-2</v>
      </c>
      <c r="Q2212" s="78"/>
      <c r="R2212" s="75"/>
      <c r="T2212" s="48"/>
    </row>
    <row r="2213" spans="1:20" ht="12.6" customHeight="1">
      <c r="A2213" s="31">
        <v>41593</v>
      </c>
      <c r="B2213" s="64" t="s">
        <v>135</v>
      </c>
      <c r="C2213" s="90">
        <v>4.5499999999999999E-2</v>
      </c>
      <c r="D2213" s="44" t="str">
        <f>IF(MONTH(A2213)=MONTH(A2214),"-",VLOOKUP(A2213,'F03 inputs'!$AQ$8:$AV$3003,5))</f>
        <v>-</v>
      </c>
      <c r="E2213" s="44" t="str">
        <f>IF(MONTH(A2213)=MONTH(A2214),"-",VLOOKUP(A2213,'F03 inputs'!$AQ$8:$AV$3003,6))</f>
        <v>-</v>
      </c>
      <c r="F2213" s="32">
        <f>VLOOKUP(B2213,'F03 inputs'!$AW$9:$AZ$3003,3)</f>
        <v>1.0196914016914252E-5</v>
      </c>
      <c r="G2213" s="32">
        <f>VLOOKUP(B2213,'F03 inputs'!$AW$9:$AZ$3003,4)</f>
        <v>1.2664455781013323E-5</v>
      </c>
      <c r="I2213" s="32">
        <f t="shared" si="204"/>
        <v>2.8494636008355063E-2</v>
      </c>
      <c r="J2213" s="32">
        <f t="shared" si="205"/>
        <v>7.3994636008355069E-2</v>
      </c>
      <c r="K2213" s="88">
        <f t="shared" si="206"/>
        <v>7.5363437547857348E-2</v>
      </c>
      <c r="L2213" s="36"/>
      <c r="M2213" s="32">
        <f t="shared" si="207"/>
        <v>3.1158475647555181E-2</v>
      </c>
      <c r="N2213" s="32">
        <f t="shared" si="208"/>
        <v>7.665847564755518E-2</v>
      </c>
      <c r="O2213" s="43">
        <f t="shared" si="209"/>
        <v>7.8127606119706927E-2</v>
      </c>
      <c r="Q2213" s="78"/>
      <c r="R2213" s="75"/>
      <c r="T2213" s="48"/>
    </row>
    <row r="2214" spans="1:20" ht="12.6" customHeight="1">
      <c r="A2214" s="31">
        <v>41596</v>
      </c>
      <c r="B2214" s="64" t="s">
        <v>135</v>
      </c>
      <c r="C2214" s="90">
        <v>4.5449999999999997E-2</v>
      </c>
      <c r="D2214" s="44" t="str">
        <f>IF(MONTH(A2214)=MONTH(A2215),"-",VLOOKUP(A2214,'F03 inputs'!$AQ$8:$AV$3003,5))</f>
        <v>-</v>
      </c>
      <c r="E2214" s="44" t="str">
        <f>IF(MONTH(A2214)=MONTH(A2215),"-",VLOOKUP(A2214,'F03 inputs'!$AQ$8:$AV$3003,6))</f>
        <v>-</v>
      </c>
      <c r="F2214" s="32">
        <f>VLOOKUP(B2214,'F03 inputs'!$AW$9:$AZ$3003,3)</f>
        <v>1.0196914016914252E-5</v>
      </c>
      <c r="G2214" s="32">
        <f>VLOOKUP(B2214,'F03 inputs'!$AW$9:$AZ$3003,4)</f>
        <v>1.2664455781013323E-5</v>
      </c>
      <c r="I2214" s="32">
        <f t="shared" si="204"/>
        <v>2.8504832922371978E-2</v>
      </c>
      <c r="J2214" s="32">
        <f t="shared" si="205"/>
        <v>7.3954832922371982E-2</v>
      </c>
      <c r="K2214" s="88">
        <f t="shared" si="206"/>
        <v>7.5322162250516023E-2</v>
      </c>
      <c r="L2214" s="36"/>
      <c r="M2214" s="32">
        <f t="shared" si="207"/>
        <v>3.1171140103336194E-2</v>
      </c>
      <c r="N2214" s="32">
        <f t="shared" si="208"/>
        <v>7.6621140103336191E-2</v>
      </c>
      <c r="O2214" s="43">
        <f t="shared" si="209"/>
        <v>7.808883988102E-2</v>
      </c>
      <c r="Q2214" s="78"/>
      <c r="R2214" s="75"/>
      <c r="T2214" s="48"/>
    </row>
    <row r="2215" spans="1:20" ht="12.6" customHeight="1">
      <c r="A2215" s="31">
        <v>41597</v>
      </c>
      <c r="B2215" s="64" t="s">
        <v>135</v>
      </c>
      <c r="C2215" s="90">
        <v>4.5499999999999999E-2</v>
      </c>
      <c r="D2215" s="44" t="str">
        <f>IF(MONTH(A2215)=MONTH(A2216),"-",VLOOKUP(A2215,'F03 inputs'!$AQ$8:$AV$3003,5))</f>
        <v>-</v>
      </c>
      <c r="E2215" s="44" t="str">
        <f>IF(MONTH(A2215)=MONTH(A2216),"-",VLOOKUP(A2215,'F03 inputs'!$AQ$8:$AV$3003,6))</f>
        <v>-</v>
      </c>
      <c r="F2215" s="32">
        <f>VLOOKUP(B2215,'F03 inputs'!$AW$9:$AZ$3003,3)</f>
        <v>1.0196914016914252E-5</v>
      </c>
      <c r="G2215" s="32">
        <f>VLOOKUP(B2215,'F03 inputs'!$AW$9:$AZ$3003,4)</f>
        <v>1.2664455781013323E-5</v>
      </c>
      <c r="I2215" s="32">
        <f t="shared" si="204"/>
        <v>2.8515029836388893E-2</v>
      </c>
      <c r="J2215" s="32">
        <f t="shared" si="205"/>
        <v>7.4015029836388885E-2</v>
      </c>
      <c r="K2215" s="88">
        <f t="shared" si="206"/>
        <v>7.5384585996809417E-2</v>
      </c>
      <c r="L2215" s="36"/>
      <c r="M2215" s="32">
        <f t="shared" si="207"/>
        <v>3.1183804559117206E-2</v>
      </c>
      <c r="N2215" s="32">
        <f t="shared" si="208"/>
        <v>7.6683804559117205E-2</v>
      </c>
      <c r="O2215" s="43">
        <f t="shared" si="209"/>
        <v>7.8153906029532427E-2</v>
      </c>
      <c r="Q2215" s="78"/>
      <c r="R2215" s="75"/>
      <c r="T2215" s="48"/>
    </row>
    <row r="2216" spans="1:20" ht="12.6" customHeight="1">
      <c r="A2216" s="31">
        <v>41598</v>
      </c>
      <c r="B2216" s="64" t="s">
        <v>135</v>
      </c>
      <c r="C2216" s="90">
        <v>4.5900000000000003E-2</v>
      </c>
      <c r="D2216" s="44" t="str">
        <f>IF(MONTH(A2216)=MONTH(A2217),"-",VLOOKUP(A2216,'F03 inputs'!$AQ$8:$AV$3003,5))</f>
        <v>-</v>
      </c>
      <c r="E2216" s="44" t="str">
        <f>IF(MONTH(A2216)=MONTH(A2217),"-",VLOOKUP(A2216,'F03 inputs'!$AQ$8:$AV$3003,6))</f>
        <v>-</v>
      </c>
      <c r="F2216" s="32">
        <f>VLOOKUP(B2216,'F03 inputs'!$AW$9:$AZ$3003,3)</f>
        <v>1.0196914016914252E-5</v>
      </c>
      <c r="G2216" s="32">
        <f>VLOOKUP(B2216,'F03 inputs'!$AW$9:$AZ$3003,4)</f>
        <v>1.2664455781013323E-5</v>
      </c>
      <c r="I2216" s="32">
        <f t="shared" si="204"/>
        <v>2.8525226750405808E-2</v>
      </c>
      <c r="J2216" s="32">
        <f t="shared" si="205"/>
        <v>7.4425226750405804E-2</v>
      </c>
      <c r="K2216" s="88">
        <f t="shared" si="206"/>
        <v>7.5810005344618014E-2</v>
      </c>
      <c r="L2216" s="36"/>
      <c r="M2216" s="32">
        <f t="shared" si="207"/>
        <v>3.1196469014898219E-2</v>
      </c>
      <c r="N2216" s="32">
        <f t="shared" si="208"/>
        <v>7.7096469014898222E-2</v>
      </c>
      <c r="O2216" s="43">
        <f t="shared" si="209"/>
        <v>7.8582435398539374E-2</v>
      </c>
      <c r="Q2216" s="78"/>
      <c r="R2216" s="75"/>
      <c r="T2216" s="48"/>
    </row>
    <row r="2217" spans="1:20" ht="12.6" customHeight="1">
      <c r="A2217" s="31">
        <v>41599</v>
      </c>
      <c r="B2217" s="64" t="s">
        <v>135</v>
      </c>
      <c r="C2217" s="90">
        <v>4.6449999999999998E-2</v>
      </c>
      <c r="D2217" s="44" t="str">
        <f>IF(MONTH(A2217)=MONTH(A2218),"-",VLOOKUP(A2217,'F03 inputs'!$AQ$8:$AV$3003,5))</f>
        <v>-</v>
      </c>
      <c r="E2217" s="44" t="str">
        <f>IF(MONTH(A2217)=MONTH(A2218),"-",VLOOKUP(A2217,'F03 inputs'!$AQ$8:$AV$3003,6))</f>
        <v>-</v>
      </c>
      <c r="F2217" s="32">
        <f>VLOOKUP(B2217,'F03 inputs'!$AW$9:$AZ$3003,3)</f>
        <v>1.0196914016914252E-5</v>
      </c>
      <c r="G2217" s="32">
        <f>VLOOKUP(B2217,'F03 inputs'!$AW$9:$AZ$3003,4)</f>
        <v>1.2664455781013323E-5</v>
      </c>
      <c r="I2217" s="32">
        <f t="shared" si="204"/>
        <v>2.8535423664422722E-2</v>
      </c>
      <c r="J2217" s="32">
        <f t="shared" si="205"/>
        <v>7.4985423664422721E-2</v>
      </c>
      <c r="K2217" s="88">
        <f t="shared" si="206"/>
        <v>7.6391127104955769E-2</v>
      </c>
      <c r="L2217" s="36"/>
      <c r="M2217" s="32">
        <f t="shared" si="207"/>
        <v>3.1209133470679232E-2</v>
      </c>
      <c r="N2217" s="32">
        <f t="shared" si="208"/>
        <v>7.7659133470679237E-2</v>
      </c>
      <c r="O2217" s="43">
        <f t="shared" si="209"/>
        <v>7.9166868723533179E-2</v>
      </c>
      <c r="Q2217" s="78"/>
      <c r="R2217" s="75"/>
      <c r="T2217" s="48"/>
    </row>
    <row r="2218" spans="1:20" ht="12.6" customHeight="1">
      <c r="A2218" s="31">
        <v>41600</v>
      </c>
      <c r="B2218" s="64" t="s">
        <v>135</v>
      </c>
      <c r="C2218" s="90">
        <v>4.6350000000000002E-2</v>
      </c>
      <c r="D2218" s="44" t="str">
        <f>IF(MONTH(A2218)=MONTH(A2219),"-",VLOOKUP(A2218,'F03 inputs'!$AQ$8:$AV$3003,5))</f>
        <v>-</v>
      </c>
      <c r="E2218" s="44" t="str">
        <f>IF(MONTH(A2218)=MONTH(A2219),"-",VLOOKUP(A2218,'F03 inputs'!$AQ$8:$AV$3003,6))</f>
        <v>-</v>
      </c>
      <c r="F2218" s="32">
        <f>VLOOKUP(B2218,'F03 inputs'!$AW$9:$AZ$3003,3)</f>
        <v>1.0196914016914252E-5</v>
      </c>
      <c r="G2218" s="32">
        <f>VLOOKUP(B2218,'F03 inputs'!$AW$9:$AZ$3003,4)</f>
        <v>1.2664455781013323E-5</v>
      </c>
      <c r="I2218" s="32">
        <f t="shared" si="204"/>
        <v>2.8545620578439637E-2</v>
      </c>
      <c r="J2218" s="32">
        <f t="shared" si="205"/>
        <v>7.4895620578439639E-2</v>
      </c>
      <c r="K2218" s="88">
        <f t="shared" si="206"/>
        <v>7.6297959073896804E-2</v>
      </c>
      <c r="L2218" s="36"/>
      <c r="M2218" s="32">
        <f t="shared" si="207"/>
        <v>3.1221797926460244E-2</v>
      </c>
      <c r="N2218" s="32">
        <f t="shared" si="208"/>
        <v>7.757179792646024E-2</v>
      </c>
      <c r="O2218" s="43">
        <f t="shared" si="209"/>
        <v>7.9076143884846184E-2</v>
      </c>
      <c r="Q2218" s="78"/>
      <c r="R2218" s="75"/>
      <c r="T2218" s="48"/>
    </row>
    <row r="2219" spans="1:20" ht="12.6" customHeight="1">
      <c r="A2219" s="31">
        <v>41603</v>
      </c>
      <c r="B2219" s="64" t="s">
        <v>135</v>
      </c>
      <c r="C2219" s="90">
        <v>4.6199999999999998E-2</v>
      </c>
      <c r="D2219" s="44" t="str">
        <f>IF(MONTH(A2219)=MONTH(A2220),"-",VLOOKUP(A2219,'F03 inputs'!$AQ$8:$AV$3003,5))</f>
        <v>-</v>
      </c>
      <c r="E2219" s="44" t="str">
        <f>IF(MONTH(A2219)=MONTH(A2220),"-",VLOOKUP(A2219,'F03 inputs'!$AQ$8:$AV$3003,6))</f>
        <v>-</v>
      </c>
      <c r="F2219" s="32">
        <f>VLOOKUP(B2219,'F03 inputs'!$AW$9:$AZ$3003,3)</f>
        <v>1.0196914016914252E-5</v>
      </c>
      <c r="G2219" s="32">
        <f>VLOOKUP(B2219,'F03 inputs'!$AW$9:$AZ$3003,4)</f>
        <v>1.2664455781013323E-5</v>
      </c>
      <c r="I2219" s="32">
        <f t="shared" si="204"/>
        <v>2.8555817492456552E-2</v>
      </c>
      <c r="J2219" s="32">
        <f t="shared" si="205"/>
        <v>7.475581749245655E-2</v>
      </c>
      <c r="K2219" s="88">
        <f t="shared" si="206"/>
        <v>7.6152925554697992E-2</v>
      </c>
      <c r="L2219" s="36"/>
      <c r="M2219" s="32">
        <f t="shared" si="207"/>
        <v>3.1234462382241257E-2</v>
      </c>
      <c r="N2219" s="32">
        <f t="shared" si="208"/>
        <v>7.7434462382241248E-2</v>
      </c>
      <c r="O2219" s="43">
        <f t="shared" si="209"/>
        <v>7.8933486373347739E-2</v>
      </c>
      <c r="Q2219" s="78"/>
      <c r="R2219" s="75"/>
      <c r="T2219" s="48"/>
    </row>
    <row r="2220" spans="1:20" ht="12.6" customHeight="1">
      <c r="A2220" s="31">
        <v>41604</v>
      </c>
      <c r="B2220" s="64" t="s">
        <v>135</v>
      </c>
      <c r="C2220" s="90">
        <v>4.5949999999999998E-2</v>
      </c>
      <c r="D2220" s="44" t="str">
        <f>IF(MONTH(A2220)=MONTH(A2221),"-",VLOOKUP(A2220,'F03 inputs'!$AQ$8:$AV$3003,5))</f>
        <v>-</v>
      </c>
      <c r="E2220" s="44" t="str">
        <f>IF(MONTH(A2220)=MONTH(A2221),"-",VLOOKUP(A2220,'F03 inputs'!$AQ$8:$AV$3003,6))</f>
        <v>-</v>
      </c>
      <c r="F2220" s="32">
        <f>VLOOKUP(B2220,'F03 inputs'!$AW$9:$AZ$3003,3)</f>
        <v>1.0196914016914252E-5</v>
      </c>
      <c r="G2220" s="32">
        <f>VLOOKUP(B2220,'F03 inputs'!$AW$9:$AZ$3003,4)</f>
        <v>1.2664455781013323E-5</v>
      </c>
      <c r="I2220" s="32">
        <f t="shared" si="204"/>
        <v>2.8566014406473467E-2</v>
      </c>
      <c r="J2220" s="32">
        <f t="shared" si="205"/>
        <v>7.4516014406473458E-2</v>
      </c>
      <c r="K2220" s="88">
        <f t="shared" si="206"/>
        <v>7.5904173507229888E-2</v>
      </c>
      <c r="L2220" s="36"/>
      <c r="M2220" s="32">
        <f t="shared" si="207"/>
        <v>3.124712683802227E-2</v>
      </c>
      <c r="N2220" s="32">
        <f t="shared" si="208"/>
        <v>7.7197126838022267E-2</v>
      </c>
      <c r="O2220" s="43">
        <f t="shared" si="209"/>
        <v>7.8686975936033798E-2</v>
      </c>
      <c r="Q2220" s="78"/>
      <c r="R2220" s="75"/>
      <c r="T2220" s="48"/>
    </row>
    <row r="2221" spans="1:20" ht="12.6" customHeight="1">
      <c r="A2221" s="31">
        <v>41605</v>
      </c>
      <c r="B2221" s="64" t="s">
        <v>135</v>
      </c>
      <c r="C2221" s="90">
        <v>4.5650000000000003E-2</v>
      </c>
      <c r="D2221" s="44" t="str">
        <f>IF(MONTH(A2221)=MONTH(A2222),"-",VLOOKUP(A2221,'F03 inputs'!$AQ$8:$AV$3003,5))</f>
        <v>-</v>
      </c>
      <c r="E2221" s="44" t="str">
        <f>IF(MONTH(A2221)=MONTH(A2222),"-",VLOOKUP(A2221,'F03 inputs'!$AQ$8:$AV$3003,6))</f>
        <v>-</v>
      </c>
      <c r="F2221" s="32">
        <f>VLOOKUP(B2221,'F03 inputs'!$AW$9:$AZ$3003,3)</f>
        <v>1.0196914016914252E-5</v>
      </c>
      <c r="G2221" s="32">
        <f>VLOOKUP(B2221,'F03 inputs'!$AW$9:$AZ$3003,4)</f>
        <v>1.2664455781013323E-5</v>
      </c>
      <c r="I2221" s="32">
        <f t="shared" si="204"/>
        <v>2.8576211320490381E-2</v>
      </c>
      <c r="J2221" s="32">
        <f t="shared" si="205"/>
        <v>7.4226211320490385E-2</v>
      </c>
      <c r="K2221" s="88">
        <f t="shared" si="206"/>
        <v>7.5603593932238811E-2</v>
      </c>
      <c r="L2221" s="36"/>
      <c r="M2221" s="32">
        <f t="shared" si="207"/>
        <v>3.1259791293803282E-2</v>
      </c>
      <c r="N2221" s="32">
        <f t="shared" si="208"/>
        <v>7.6909791293803292E-2</v>
      </c>
      <c r="O2221" s="43">
        <f t="shared" si="209"/>
        <v>7.8388570293017601E-2</v>
      </c>
      <c r="Q2221" s="78"/>
      <c r="R2221" s="75"/>
      <c r="T2221" s="48"/>
    </row>
    <row r="2222" spans="1:20" ht="12.6" customHeight="1">
      <c r="A2222" s="31">
        <v>41606</v>
      </c>
      <c r="B2222" s="64" t="s">
        <v>135</v>
      </c>
      <c r="C2222" s="90">
        <v>4.5999999999999999E-2</v>
      </c>
      <c r="D2222" s="44" t="str">
        <f>IF(MONTH(A2222)=MONTH(A2223),"-",VLOOKUP(A2222,'F03 inputs'!$AQ$8:$AV$3003,5))</f>
        <v>-</v>
      </c>
      <c r="E2222" s="44" t="str">
        <f>IF(MONTH(A2222)=MONTH(A2223),"-",VLOOKUP(A2222,'F03 inputs'!$AQ$8:$AV$3003,6))</f>
        <v>-</v>
      </c>
      <c r="F2222" s="32">
        <f>VLOOKUP(B2222,'F03 inputs'!$AW$9:$AZ$3003,3)</f>
        <v>1.0196914016914252E-5</v>
      </c>
      <c r="G2222" s="32">
        <f>VLOOKUP(B2222,'F03 inputs'!$AW$9:$AZ$3003,4)</f>
        <v>1.2664455781013323E-5</v>
      </c>
      <c r="I2222" s="32">
        <f t="shared" si="204"/>
        <v>2.8586408234507296E-2</v>
      </c>
      <c r="J2222" s="32">
        <f t="shared" si="205"/>
        <v>7.4586408234507295E-2</v>
      </c>
      <c r="K2222" s="88">
        <f t="shared" si="206"/>
        <v>7.5977191307838199E-2</v>
      </c>
      <c r="L2222" s="36"/>
      <c r="M2222" s="32">
        <f t="shared" si="207"/>
        <v>3.1272455749584295E-2</v>
      </c>
      <c r="N2222" s="32">
        <f t="shared" si="208"/>
        <v>7.7272455749584301E-2</v>
      </c>
      <c r="O2222" s="43">
        <f t="shared" si="209"/>
        <v>7.8765213853977389E-2</v>
      </c>
      <c r="Q2222" s="78"/>
      <c r="R2222" s="75"/>
      <c r="T2222" s="48"/>
    </row>
    <row r="2223" spans="1:20" ht="12.6" customHeight="1">
      <c r="A2223" s="31">
        <v>41607</v>
      </c>
      <c r="B2223" s="64" t="s">
        <v>135</v>
      </c>
      <c r="C2223" s="90">
        <v>4.58E-2</v>
      </c>
      <c r="D2223" s="44">
        <f>IF(MONTH(A2223)=MONTH(A2224),"-",VLOOKUP(A2223,'F03 inputs'!$AQ$8:$AV$3003,5))</f>
        <v>2.8596605148524201E-2</v>
      </c>
      <c r="E2223" s="44">
        <f>IF(MONTH(A2223)=MONTH(A2224),"-",VLOOKUP(A2223,'F03 inputs'!$AQ$8:$AV$3003,6))</f>
        <v>3.1285120205365322E-2</v>
      </c>
      <c r="F2223" s="32">
        <f>VLOOKUP(B2223,'F03 inputs'!$AW$9:$AZ$3003,3)</f>
        <v>1.0196914016914252E-5</v>
      </c>
      <c r="G2223" s="32">
        <f>VLOOKUP(B2223,'F03 inputs'!$AW$9:$AZ$3003,4)</f>
        <v>1.2664455781013323E-5</v>
      </c>
      <c r="I2223" s="32">
        <f t="shared" si="204"/>
        <v>2.8596605148524201E-2</v>
      </c>
      <c r="J2223" s="32">
        <f t="shared" si="205"/>
        <v>7.4396605148524197E-2</v>
      </c>
      <c r="K2223" s="88">
        <f t="shared" si="206"/>
        <v>7.5780318862930685E-2</v>
      </c>
      <c r="L2223" s="36"/>
      <c r="M2223" s="32">
        <f t="shared" si="207"/>
        <v>3.1285120205365322E-2</v>
      </c>
      <c r="N2223" s="32">
        <f t="shared" si="208"/>
        <v>7.7085120205365315E-2</v>
      </c>
      <c r="O2223" s="43">
        <f t="shared" si="209"/>
        <v>7.8570649144634519E-2</v>
      </c>
      <c r="Q2223" s="78"/>
      <c r="R2223" s="75"/>
      <c r="T2223" s="48"/>
    </row>
    <row r="2224" spans="1:20" ht="12.6" customHeight="1">
      <c r="A2224" s="31">
        <v>41610</v>
      </c>
      <c r="B2224" s="64" t="s">
        <v>136</v>
      </c>
      <c r="C2224" s="90">
        <v>4.6300000000000001E-2</v>
      </c>
      <c r="D2224" s="44" t="str">
        <f>IF(MONTH(A2224)=MONTH(A2225),"-",VLOOKUP(A2224,'F03 inputs'!$AQ$8:$AV$3003,5))</f>
        <v>-</v>
      </c>
      <c r="E2224" s="44" t="str">
        <f>IF(MONTH(A2224)=MONTH(A2225),"-",VLOOKUP(A2224,'F03 inputs'!$AQ$8:$AV$3003,6))</f>
        <v>-</v>
      </c>
      <c r="F2224" s="32">
        <f>VLOOKUP(B2224,'F03 inputs'!$AW$9:$AZ$3003,3)</f>
        <v>2.1369742573790033E-5</v>
      </c>
      <c r="G2224" s="32">
        <f>VLOOKUP(B2224,'F03 inputs'!$AW$9:$AZ$3003,4)</f>
        <v>4.1123403568761599E-5</v>
      </c>
      <c r="I2224" s="32">
        <f t="shared" si="204"/>
        <v>2.8617974891097991E-2</v>
      </c>
      <c r="J2224" s="32">
        <f t="shared" si="205"/>
        <v>7.4917974891097999E-2</v>
      </c>
      <c r="K2224" s="88">
        <f t="shared" si="206"/>
        <v>7.6321150631543988E-2</v>
      </c>
      <c r="L2224" s="36"/>
      <c r="M2224" s="32">
        <f t="shared" si="207"/>
        <v>3.132624360893408E-2</v>
      </c>
      <c r="N2224" s="32">
        <f t="shared" si="208"/>
        <v>7.7626243608934081E-2</v>
      </c>
      <c r="O2224" s="43">
        <f t="shared" si="209"/>
        <v>7.9132702033142266E-2</v>
      </c>
      <c r="Q2224" s="78"/>
      <c r="R2224" s="75"/>
      <c r="T2224" s="48"/>
    </row>
    <row r="2225" spans="1:20" ht="12.6" customHeight="1">
      <c r="A2225" s="31">
        <v>41611</v>
      </c>
      <c r="B2225" s="64" t="s">
        <v>136</v>
      </c>
      <c r="C2225" s="90">
        <v>4.6600000000000003E-2</v>
      </c>
      <c r="D2225" s="44" t="str">
        <f>IF(MONTH(A2225)=MONTH(A2226),"-",VLOOKUP(A2225,'F03 inputs'!$AQ$8:$AV$3003,5))</f>
        <v>-</v>
      </c>
      <c r="E2225" s="44" t="str">
        <f>IF(MONTH(A2225)=MONTH(A2226),"-",VLOOKUP(A2225,'F03 inputs'!$AQ$8:$AV$3003,6))</f>
        <v>-</v>
      </c>
      <c r="F2225" s="32">
        <f>VLOOKUP(B2225,'F03 inputs'!$AW$9:$AZ$3003,3)</f>
        <v>2.1369742573790033E-5</v>
      </c>
      <c r="G2225" s="32">
        <f>VLOOKUP(B2225,'F03 inputs'!$AW$9:$AZ$3003,4)</f>
        <v>4.1123403568761599E-5</v>
      </c>
      <c r="I2225" s="32">
        <f t="shared" si="204"/>
        <v>2.8639344633671782E-2</v>
      </c>
      <c r="J2225" s="32">
        <f t="shared" si="205"/>
        <v>7.5239344633671781E-2</v>
      </c>
      <c r="K2225" s="88">
        <f t="shared" si="206"/>
        <v>7.6654584378897717E-2</v>
      </c>
      <c r="L2225" s="36"/>
      <c r="M2225" s="32">
        <f t="shared" si="207"/>
        <v>3.1367367012502839E-2</v>
      </c>
      <c r="N2225" s="32">
        <f t="shared" si="208"/>
        <v>7.7967367012502842E-2</v>
      </c>
      <c r="O2225" s="43">
        <f t="shared" si="209"/>
        <v>7.9487094592218366E-2</v>
      </c>
      <c r="Q2225" s="78"/>
      <c r="R2225" s="75"/>
      <c r="T2225" s="48"/>
    </row>
    <row r="2226" spans="1:20" ht="12.6" customHeight="1">
      <c r="A2226" s="31">
        <v>41612</v>
      </c>
      <c r="B2226" s="64" t="s">
        <v>136</v>
      </c>
      <c r="C2226" s="90">
        <v>4.6399999999999997E-2</v>
      </c>
      <c r="D2226" s="44" t="str">
        <f>IF(MONTH(A2226)=MONTH(A2227),"-",VLOOKUP(A2226,'F03 inputs'!$AQ$8:$AV$3003,5))</f>
        <v>-</v>
      </c>
      <c r="E2226" s="44" t="str">
        <f>IF(MONTH(A2226)=MONTH(A2227),"-",VLOOKUP(A2226,'F03 inputs'!$AQ$8:$AV$3003,6))</f>
        <v>-</v>
      </c>
      <c r="F2226" s="32">
        <f>VLOOKUP(B2226,'F03 inputs'!$AW$9:$AZ$3003,3)</f>
        <v>2.1369742573790033E-5</v>
      </c>
      <c r="G2226" s="32">
        <f>VLOOKUP(B2226,'F03 inputs'!$AW$9:$AZ$3003,4)</f>
        <v>4.1123403568761599E-5</v>
      </c>
      <c r="I2226" s="32">
        <f t="shared" si="204"/>
        <v>2.8660714376245573E-2</v>
      </c>
      <c r="J2226" s="32">
        <f t="shared" si="205"/>
        <v>7.5060714376245563E-2</v>
      </c>
      <c r="K2226" s="88">
        <f t="shared" si="206"/>
        <v>7.6469242086913525E-2</v>
      </c>
      <c r="L2226" s="36"/>
      <c r="M2226" s="32">
        <f t="shared" si="207"/>
        <v>3.1408490416071598E-2</v>
      </c>
      <c r="N2226" s="32">
        <f t="shared" si="208"/>
        <v>7.7808490416071602E-2</v>
      </c>
      <c r="O2226" s="43">
        <f t="shared" si="209"/>
        <v>7.9322030711278302E-2</v>
      </c>
      <c r="Q2226" s="78"/>
      <c r="R2226" s="75"/>
      <c r="T2226" s="48"/>
    </row>
    <row r="2227" spans="1:20" ht="12.6" customHeight="1">
      <c r="A2227" s="31">
        <v>41613</v>
      </c>
      <c r="B2227" s="64" t="s">
        <v>136</v>
      </c>
      <c r="C2227" s="90">
        <v>4.7149999999999997E-2</v>
      </c>
      <c r="D2227" s="44" t="str">
        <f>IF(MONTH(A2227)=MONTH(A2228),"-",VLOOKUP(A2227,'F03 inputs'!$AQ$8:$AV$3003,5))</f>
        <v>-</v>
      </c>
      <c r="E2227" s="44" t="str">
        <f>IF(MONTH(A2227)=MONTH(A2228),"-",VLOOKUP(A2227,'F03 inputs'!$AQ$8:$AV$3003,6))</f>
        <v>-</v>
      </c>
      <c r="F2227" s="32">
        <f>VLOOKUP(B2227,'F03 inputs'!$AW$9:$AZ$3003,3)</f>
        <v>2.1369742573790033E-5</v>
      </c>
      <c r="G2227" s="32">
        <f>VLOOKUP(B2227,'F03 inputs'!$AW$9:$AZ$3003,4)</f>
        <v>4.1123403568761599E-5</v>
      </c>
      <c r="I2227" s="32">
        <f t="shared" si="204"/>
        <v>2.8682084118819364E-2</v>
      </c>
      <c r="J2227" s="32">
        <f t="shared" si="205"/>
        <v>7.5832084118819365E-2</v>
      </c>
      <c r="K2227" s="88">
        <f t="shared" si="206"/>
        <v>7.726971036427055E-2</v>
      </c>
      <c r="L2227" s="36"/>
      <c r="M2227" s="32">
        <f t="shared" si="207"/>
        <v>3.1449613819640357E-2</v>
      </c>
      <c r="N2227" s="32">
        <f t="shared" si="208"/>
        <v>7.8599613819640354E-2</v>
      </c>
      <c r="O2227" s="43">
        <f t="shared" si="209"/>
        <v>8.0144088642789768E-2</v>
      </c>
      <c r="Q2227" s="78"/>
      <c r="R2227" s="75"/>
      <c r="T2227" s="48"/>
    </row>
    <row r="2228" spans="1:20" ht="12.6" customHeight="1">
      <c r="A2228" s="31">
        <v>41614</v>
      </c>
      <c r="B2228" s="64" t="s">
        <v>136</v>
      </c>
      <c r="C2228" s="90">
        <v>4.725E-2</v>
      </c>
      <c r="D2228" s="44" t="str">
        <f>IF(MONTH(A2228)=MONTH(A2229),"-",VLOOKUP(A2228,'F03 inputs'!$AQ$8:$AV$3003,5))</f>
        <v>-</v>
      </c>
      <c r="E2228" s="44" t="str">
        <f>IF(MONTH(A2228)=MONTH(A2229),"-",VLOOKUP(A2228,'F03 inputs'!$AQ$8:$AV$3003,6))</f>
        <v>-</v>
      </c>
      <c r="F2228" s="32">
        <f>VLOOKUP(B2228,'F03 inputs'!$AW$9:$AZ$3003,3)</f>
        <v>2.1369742573790033E-5</v>
      </c>
      <c r="G2228" s="32">
        <f>VLOOKUP(B2228,'F03 inputs'!$AW$9:$AZ$3003,4)</f>
        <v>4.1123403568761599E-5</v>
      </c>
      <c r="I2228" s="32">
        <f t="shared" si="204"/>
        <v>2.8703453861393155E-2</v>
      </c>
      <c r="J2228" s="32">
        <f t="shared" si="205"/>
        <v>7.5953453861393155E-2</v>
      </c>
      <c r="K2228" s="88">
        <f t="shared" si="206"/>
        <v>7.7395685649761736E-2</v>
      </c>
      <c r="L2228" s="36"/>
      <c r="M2228" s="32">
        <f t="shared" si="207"/>
        <v>3.1490737223209116E-2</v>
      </c>
      <c r="N2228" s="32">
        <f t="shared" si="208"/>
        <v>7.8740737223209123E-2</v>
      </c>
      <c r="O2228" s="43">
        <f t="shared" si="209"/>
        <v>8.0290763147822464E-2</v>
      </c>
      <c r="Q2228" s="78"/>
      <c r="R2228" s="75"/>
      <c r="T2228" s="48"/>
    </row>
    <row r="2229" spans="1:20" ht="12.6" customHeight="1">
      <c r="A2229" s="31">
        <v>41617</v>
      </c>
      <c r="B2229" s="64" t="s">
        <v>136</v>
      </c>
      <c r="C2229" s="90">
        <v>4.6600000000000003E-2</v>
      </c>
      <c r="D2229" s="44" t="str">
        <f>IF(MONTH(A2229)=MONTH(A2230),"-",VLOOKUP(A2229,'F03 inputs'!$AQ$8:$AV$3003,5))</f>
        <v>-</v>
      </c>
      <c r="E2229" s="44" t="str">
        <f>IF(MONTH(A2229)=MONTH(A2230),"-",VLOOKUP(A2229,'F03 inputs'!$AQ$8:$AV$3003,6))</f>
        <v>-</v>
      </c>
      <c r="F2229" s="32">
        <f>VLOOKUP(B2229,'F03 inputs'!$AW$9:$AZ$3003,3)</f>
        <v>2.1369742573790033E-5</v>
      </c>
      <c r="G2229" s="32">
        <f>VLOOKUP(B2229,'F03 inputs'!$AW$9:$AZ$3003,4)</f>
        <v>4.1123403568761599E-5</v>
      </c>
      <c r="I2229" s="32">
        <f t="shared" si="204"/>
        <v>2.8724823603966946E-2</v>
      </c>
      <c r="J2229" s="32">
        <f t="shared" si="205"/>
        <v>7.5324823603966945E-2</v>
      </c>
      <c r="K2229" s="88">
        <f t="shared" si="206"/>
        <v>7.6743280866709229E-2</v>
      </c>
      <c r="L2229" s="36"/>
      <c r="M2229" s="32">
        <f t="shared" si="207"/>
        <v>3.1531860626777874E-2</v>
      </c>
      <c r="N2229" s="32">
        <f t="shared" si="208"/>
        <v>7.8131860626777877E-2</v>
      </c>
      <c r="O2229" s="43">
        <f t="shared" si="209"/>
        <v>7.965800753802843E-2</v>
      </c>
      <c r="Q2229" s="78"/>
      <c r="R2229" s="75"/>
      <c r="T2229" s="48"/>
    </row>
    <row r="2230" spans="1:20" ht="12.6" customHeight="1">
      <c r="A2230" s="31">
        <v>41618</v>
      </c>
      <c r="B2230" s="64" t="s">
        <v>136</v>
      </c>
      <c r="C2230" s="90">
        <v>4.6800000000000001E-2</v>
      </c>
      <c r="D2230" s="44" t="str">
        <f>IF(MONTH(A2230)=MONTH(A2231),"-",VLOOKUP(A2230,'F03 inputs'!$AQ$8:$AV$3003,5))</f>
        <v>-</v>
      </c>
      <c r="E2230" s="44" t="str">
        <f>IF(MONTH(A2230)=MONTH(A2231),"-",VLOOKUP(A2230,'F03 inputs'!$AQ$8:$AV$3003,6))</f>
        <v>-</v>
      </c>
      <c r="F2230" s="32">
        <f>VLOOKUP(B2230,'F03 inputs'!$AW$9:$AZ$3003,3)</f>
        <v>2.1369742573790033E-5</v>
      </c>
      <c r="G2230" s="32">
        <f>VLOOKUP(B2230,'F03 inputs'!$AW$9:$AZ$3003,4)</f>
        <v>4.1123403568761599E-5</v>
      </c>
      <c r="I2230" s="32">
        <f t="shared" si="204"/>
        <v>2.8746193346540737E-2</v>
      </c>
      <c r="J2230" s="32">
        <f t="shared" si="205"/>
        <v>7.5546193346540738E-2</v>
      </c>
      <c r="K2230" s="88">
        <f t="shared" si="206"/>
        <v>7.697300017882891E-2</v>
      </c>
      <c r="L2230" s="36"/>
      <c r="M2230" s="32">
        <f t="shared" si="207"/>
        <v>3.1572984030346633E-2</v>
      </c>
      <c r="N2230" s="32">
        <f t="shared" si="208"/>
        <v>7.8372984030346635E-2</v>
      </c>
      <c r="O2230" s="43">
        <f t="shared" si="209"/>
        <v>7.9908565186801672E-2</v>
      </c>
      <c r="Q2230" s="78"/>
      <c r="R2230" s="75"/>
      <c r="T2230" s="48"/>
    </row>
    <row r="2231" spans="1:20" ht="12.6" customHeight="1">
      <c r="A2231" s="31">
        <v>41619</v>
      </c>
      <c r="B2231" s="64" t="s">
        <v>136</v>
      </c>
      <c r="C2231" s="90">
        <v>4.6350000000000002E-2</v>
      </c>
      <c r="D2231" s="44" t="str">
        <f>IF(MONTH(A2231)=MONTH(A2232),"-",VLOOKUP(A2231,'F03 inputs'!$AQ$8:$AV$3003,5))</f>
        <v>-</v>
      </c>
      <c r="E2231" s="44" t="str">
        <f>IF(MONTH(A2231)=MONTH(A2232),"-",VLOOKUP(A2231,'F03 inputs'!$AQ$8:$AV$3003,6))</f>
        <v>-</v>
      </c>
      <c r="F2231" s="32">
        <f>VLOOKUP(B2231,'F03 inputs'!$AW$9:$AZ$3003,3)</f>
        <v>2.1369742573790033E-5</v>
      </c>
      <c r="G2231" s="32">
        <f>VLOOKUP(B2231,'F03 inputs'!$AW$9:$AZ$3003,4)</f>
        <v>4.1123403568761599E-5</v>
      </c>
      <c r="I2231" s="32">
        <f t="shared" si="204"/>
        <v>2.8767563089114528E-2</v>
      </c>
      <c r="J2231" s="32">
        <f t="shared" si="205"/>
        <v>7.5117563089114534E-2</v>
      </c>
      <c r="K2231" s="88">
        <f t="shared" si="206"/>
        <v>7.6528225160226393E-2</v>
      </c>
      <c r="L2231" s="36"/>
      <c r="M2231" s="32">
        <f t="shared" si="207"/>
        <v>3.1614107433915392E-2</v>
      </c>
      <c r="N2231" s="32">
        <f t="shared" si="208"/>
        <v>7.7964107433915394E-2</v>
      </c>
      <c r="O2231" s="43">
        <f t="shared" si="209"/>
        <v>7.9483707945906978E-2</v>
      </c>
      <c r="Q2231" s="78"/>
      <c r="R2231" s="75"/>
      <c r="T2231" s="48"/>
    </row>
    <row r="2232" spans="1:20" ht="12.6" customHeight="1">
      <c r="A2232" s="31">
        <v>41620</v>
      </c>
      <c r="B2232" s="64" t="s">
        <v>136</v>
      </c>
      <c r="C2232" s="90">
        <v>4.6050000000000001E-2</v>
      </c>
      <c r="D2232" s="44" t="str">
        <f>IF(MONTH(A2232)=MONTH(A2233),"-",VLOOKUP(A2232,'F03 inputs'!$AQ$8:$AV$3003,5))</f>
        <v>-</v>
      </c>
      <c r="E2232" s="44" t="str">
        <f>IF(MONTH(A2232)=MONTH(A2233),"-",VLOOKUP(A2232,'F03 inputs'!$AQ$8:$AV$3003,6))</f>
        <v>-</v>
      </c>
      <c r="F2232" s="32">
        <f>VLOOKUP(B2232,'F03 inputs'!$AW$9:$AZ$3003,3)</f>
        <v>2.1369742573790033E-5</v>
      </c>
      <c r="G2232" s="32">
        <f>VLOOKUP(B2232,'F03 inputs'!$AW$9:$AZ$3003,4)</f>
        <v>4.1123403568761599E-5</v>
      </c>
      <c r="I2232" s="32">
        <f t="shared" si="204"/>
        <v>2.8788932831688319E-2</v>
      </c>
      <c r="J2232" s="32">
        <f t="shared" si="205"/>
        <v>7.4838932831688326E-2</v>
      </c>
      <c r="K2232" s="88">
        <f t="shared" si="206"/>
        <v>7.6239149298535036E-2</v>
      </c>
      <c r="L2232" s="36"/>
      <c r="M2232" s="32">
        <f t="shared" si="207"/>
        <v>3.1655230837484151E-2</v>
      </c>
      <c r="N2232" s="32">
        <f t="shared" si="208"/>
        <v>7.7705230837484152E-2</v>
      </c>
      <c r="O2232" s="43">
        <f t="shared" si="209"/>
        <v>7.9214756562360877E-2</v>
      </c>
      <c r="Q2232" s="78"/>
      <c r="R2232" s="75"/>
      <c r="T2232" s="48"/>
    </row>
    <row r="2233" spans="1:20" ht="12.6" customHeight="1">
      <c r="A2233" s="31">
        <v>41621</v>
      </c>
      <c r="B2233" s="64" t="s">
        <v>136</v>
      </c>
      <c r="C2233" s="90">
        <v>4.6149999999999997E-2</v>
      </c>
      <c r="D2233" s="44" t="str">
        <f>IF(MONTH(A2233)=MONTH(A2234),"-",VLOOKUP(A2233,'F03 inputs'!$AQ$8:$AV$3003,5))</f>
        <v>-</v>
      </c>
      <c r="E2233" s="44" t="str">
        <f>IF(MONTH(A2233)=MONTH(A2234),"-",VLOOKUP(A2233,'F03 inputs'!$AQ$8:$AV$3003,6))</f>
        <v>-</v>
      </c>
      <c r="F2233" s="32">
        <f>VLOOKUP(B2233,'F03 inputs'!$AW$9:$AZ$3003,3)</f>
        <v>2.1369742573790033E-5</v>
      </c>
      <c r="G2233" s="32">
        <f>VLOOKUP(B2233,'F03 inputs'!$AW$9:$AZ$3003,4)</f>
        <v>4.1123403568761599E-5</v>
      </c>
      <c r="I2233" s="32">
        <f t="shared" si="204"/>
        <v>2.881030257426211E-2</v>
      </c>
      <c r="J2233" s="32">
        <f t="shared" si="205"/>
        <v>7.4960302574262103E-2</v>
      </c>
      <c r="K2233" s="88">
        <f t="shared" si="206"/>
        <v>7.6365064314768194E-2</v>
      </c>
      <c r="L2233" s="36"/>
      <c r="M2233" s="32">
        <f t="shared" si="207"/>
        <v>3.169635424105291E-2</v>
      </c>
      <c r="N2233" s="32">
        <f t="shared" si="208"/>
        <v>7.7846354241052906E-2</v>
      </c>
      <c r="O2233" s="43">
        <f t="shared" si="209"/>
        <v>7.9361367958208806E-2</v>
      </c>
      <c r="Q2233" s="78"/>
      <c r="R2233" s="75"/>
      <c r="T2233" s="48"/>
    </row>
    <row r="2234" spans="1:20" ht="12.6" customHeight="1">
      <c r="A2234" s="31">
        <v>41624</v>
      </c>
      <c r="B2234" s="64" t="s">
        <v>136</v>
      </c>
      <c r="C2234" s="90">
        <v>4.5449999999999997E-2</v>
      </c>
      <c r="D2234" s="44" t="str">
        <f>IF(MONTH(A2234)=MONTH(A2235),"-",VLOOKUP(A2234,'F03 inputs'!$AQ$8:$AV$3003,5))</f>
        <v>-</v>
      </c>
      <c r="E2234" s="44" t="str">
        <f>IF(MONTH(A2234)=MONTH(A2235),"-",VLOOKUP(A2234,'F03 inputs'!$AQ$8:$AV$3003,6))</f>
        <v>-</v>
      </c>
      <c r="F2234" s="32">
        <f>VLOOKUP(B2234,'F03 inputs'!$AW$9:$AZ$3003,3)</f>
        <v>2.1369742573790033E-5</v>
      </c>
      <c r="G2234" s="32">
        <f>VLOOKUP(B2234,'F03 inputs'!$AW$9:$AZ$3003,4)</f>
        <v>4.1123403568761599E-5</v>
      </c>
      <c r="I2234" s="32">
        <f t="shared" si="204"/>
        <v>2.88316723168359E-2</v>
      </c>
      <c r="J2234" s="32">
        <f t="shared" si="205"/>
        <v>7.4281672316835898E-2</v>
      </c>
      <c r="K2234" s="88">
        <f t="shared" si="206"/>
        <v>7.5661114027382403E-2</v>
      </c>
      <c r="L2234" s="36"/>
      <c r="M2234" s="32">
        <f t="shared" si="207"/>
        <v>3.1737477644621669E-2</v>
      </c>
      <c r="N2234" s="32">
        <f t="shared" si="208"/>
        <v>7.7187477644621666E-2</v>
      </c>
      <c r="O2234" s="43">
        <f t="shared" si="209"/>
        <v>7.8676954320906267E-2</v>
      </c>
      <c r="Q2234" s="78"/>
      <c r="R2234" s="75"/>
      <c r="T2234" s="48"/>
    </row>
    <row r="2235" spans="1:20" ht="12.6" customHeight="1">
      <c r="A2235" s="31">
        <v>41625</v>
      </c>
      <c r="B2235" s="64" t="s">
        <v>136</v>
      </c>
      <c r="C2235" s="90">
        <v>4.5650000000000003E-2</v>
      </c>
      <c r="D2235" s="44" t="str">
        <f>IF(MONTH(A2235)=MONTH(A2236),"-",VLOOKUP(A2235,'F03 inputs'!$AQ$8:$AV$3003,5))</f>
        <v>-</v>
      </c>
      <c r="E2235" s="44" t="str">
        <f>IF(MONTH(A2235)=MONTH(A2236),"-",VLOOKUP(A2235,'F03 inputs'!$AQ$8:$AV$3003,6))</f>
        <v>-</v>
      </c>
      <c r="F2235" s="32">
        <f>VLOOKUP(B2235,'F03 inputs'!$AW$9:$AZ$3003,3)</f>
        <v>2.1369742573790033E-5</v>
      </c>
      <c r="G2235" s="32">
        <f>VLOOKUP(B2235,'F03 inputs'!$AW$9:$AZ$3003,4)</f>
        <v>4.1123403568761599E-5</v>
      </c>
      <c r="I2235" s="32">
        <f t="shared" si="204"/>
        <v>2.8853042059409691E-2</v>
      </c>
      <c r="J2235" s="32">
        <f t="shared" si="205"/>
        <v>7.4503042059409691E-2</v>
      </c>
      <c r="K2235" s="88">
        <f t="shared" si="206"/>
        <v>7.5890717878436265E-2</v>
      </c>
      <c r="L2235" s="36"/>
      <c r="M2235" s="32">
        <f t="shared" si="207"/>
        <v>3.1778601048190427E-2</v>
      </c>
      <c r="N2235" s="32">
        <f t="shared" si="208"/>
        <v>7.7428601048190437E-2</v>
      </c>
      <c r="O2235" s="43">
        <f t="shared" si="209"/>
        <v>7.892739811326055E-2</v>
      </c>
      <c r="Q2235" s="78"/>
      <c r="R2235" s="75"/>
      <c r="T2235" s="48"/>
    </row>
    <row r="2236" spans="1:20" ht="12.6" customHeight="1">
      <c r="A2236" s="31">
        <v>41626</v>
      </c>
      <c r="B2236" s="64" t="s">
        <v>136</v>
      </c>
      <c r="C2236" s="90">
        <v>4.5699999999999998E-2</v>
      </c>
      <c r="D2236" s="44" t="str">
        <f>IF(MONTH(A2236)=MONTH(A2237),"-",VLOOKUP(A2236,'F03 inputs'!$AQ$8:$AV$3003,5))</f>
        <v>-</v>
      </c>
      <c r="E2236" s="44" t="str">
        <f>IF(MONTH(A2236)=MONTH(A2237),"-",VLOOKUP(A2236,'F03 inputs'!$AQ$8:$AV$3003,6))</f>
        <v>-</v>
      </c>
      <c r="F2236" s="32">
        <f>VLOOKUP(B2236,'F03 inputs'!$AW$9:$AZ$3003,3)</f>
        <v>2.1369742573790033E-5</v>
      </c>
      <c r="G2236" s="32">
        <f>VLOOKUP(B2236,'F03 inputs'!$AW$9:$AZ$3003,4)</f>
        <v>4.1123403568761599E-5</v>
      </c>
      <c r="I2236" s="32">
        <f t="shared" si="204"/>
        <v>2.8874411801983482E-2</v>
      </c>
      <c r="J2236" s="32">
        <f t="shared" si="205"/>
        <v>7.4574411801983487E-2</v>
      </c>
      <c r="K2236" s="88">
        <f t="shared" si="206"/>
        <v>7.5964747525886223E-2</v>
      </c>
      <c r="L2236" s="36"/>
      <c r="M2236" s="32">
        <f t="shared" si="207"/>
        <v>3.1819724451759186E-2</v>
      </c>
      <c r="N2236" s="32">
        <f t="shared" si="208"/>
        <v>7.7519724451759184E-2</v>
      </c>
      <c r="O2236" s="43">
        <f t="shared" si="209"/>
        <v>7.902205137152829E-2</v>
      </c>
      <c r="Q2236" s="78"/>
      <c r="R2236" s="75"/>
      <c r="T2236" s="48"/>
    </row>
    <row r="2237" spans="1:20" ht="12.6" customHeight="1">
      <c r="A2237" s="31">
        <v>41627</v>
      </c>
      <c r="B2237" s="64" t="s">
        <v>136</v>
      </c>
      <c r="C2237" s="90">
        <v>4.6050000000000001E-2</v>
      </c>
      <c r="D2237" s="44" t="str">
        <f>IF(MONTH(A2237)=MONTH(A2238),"-",VLOOKUP(A2237,'F03 inputs'!$AQ$8:$AV$3003,5))</f>
        <v>-</v>
      </c>
      <c r="E2237" s="44" t="str">
        <f>IF(MONTH(A2237)=MONTH(A2238),"-",VLOOKUP(A2237,'F03 inputs'!$AQ$8:$AV$3003,6))</f>
        <v>-</v>
      </c>
      <c r="F2237" s="32">
        <f>VLOOKUP(B2237,'F03 inputs'!$AW$9:$AZ$3003,3)</f>
        <v>2.1369742573790033E-5</v>
      </c>
      <c r="G2237" s="32">
        <f>VLOOKUP(B2237,'F03 inputs'!$AW$9:$AZ$3003,4)</f>
        <v>4.1123403568761599E-5</v>
      </c>
      <c r="I2237" s="32">
        <f t="shared" si="204"/>
        <v>2.8895781544557273E-2</v>
      </c>
      <c r="J2237" s="32">
        <f t="shared" si="205"/>
        <v>7.4945781544557277E-2</v>
      </c>
      <c r="K2237" s="88">
        <f t="shared" si="206"/>
        <v>7.6349999087388154E-2</v>
      </c>
      <c r="L2237" s="36"/>
      <c r="M2237" s="32">
        <f t="shared" si="207"/>
        <v>3.1860847855327945E-2</v>
      </c>
      <c r="N2237" s="32">
        <f t="shared" si="208"/>
        <v>7.7910847855327953E-2</v>
      </c>
      <c r="O2237" s="43">
        <f t="shared" si="209"/>
        <v>7.9428372908711964E-2</v>
      </c>
      <c r="Q2237" s="78"/>
      <c r="R2237" s="75"/>
      <c r="T2237" s="48"/>
    </row>
    <row r="2238" spans="1:20" ht="12.6" customHeight="1">
      <c r="A2238" s="31">
        <v>41628</v>
      </c>
      <c r="B2238" s="64" t="s">
        <v>136</v>
      </c>
      <c r="C2238" s="90">
        <v>4.6149999999999997E-2</v>
      </c>
      <c r="D2238" s="44" t="str">
        <f>IF(MONTH(A2238)=MONTH(A2239),"-",VLOOKUP(A2238,'F03 inputs'!$AQ$8:$AV$3003,5))</f>
        <v>-</v>
      </c>
      <c r="E2238" s="44" t="str">
        <f>IF(MONTH(A2238)=MONTH(A2239),"-",VLOOKUP(A2238,'F03 inputs'!$AQ$8:$AV$3003,6))</f>
        <v>-</v>
      </c>
      <c r="F2238" s="32">
        <f>VLOOKUP(B2238,'F03 inputs'!$AW$9:$AZ$3003,3)</f>
        <v>2.1369742573790033E-5</v>
      </c>
      <c r="G2238" s="32">
        <f>VLOOKUP(B2238,'F03 inputs'!$AW$9:$AZ$3003,4)</f>
        <v>4.1123403568761599E-5</v>
      </c>
      <c r="I2238" s="32">
        <f t="shared" si="204"/>
        <v>2.8917151287131064E-2</v>
      </c>
      <c r="J2238" s="32">
        <f t="shared" si="205"/>
        <v>7.5067151287131068E-2</v>
      </c>
      <c r="K2238" s="88">
        <f t="shared" si="206"/>
        <v>7.6475920587722346E-2</v>
      </c>
      <c r="L2238" s="36"/>
      <c r="M2238" s="32">
        <f t="shared" si="207"/>
        <v>3.1901971258896704E-2</v>
      </c>
      <c r="N2238" s="32">
        <f t="shared" si="208"/>
        <v>7.8051971258896707E-2</v>
      </c>
      <c r="O2238" s="43">
        <f t="shared" si="209"/>
        <v>7.9574998813246589E-2</v>
      </c>
      <c r="Q2238" s="78"/>
      <c r="R2238" s="75"/>
      <c r="T2238" s="48"/>
    </row>
    <row r="2239" spans="1:20" ht="12.6" customHeight="1">
      <c r="A2239" s="31">
        <v>41631</v>
      </c>
      <c r="B2239" s="64" t="s">
        <v>136</v>
      </c>
      <c r="C2239" s="90">
        <v>4.6050000000000001E-2</v>
      </c>
      <c r="D2239" s="44" t="str">
        <f>IF(MONTH(A2239)=MONTH(A2240),"-",VLOOKUP(A2239,'F03 inputs'!$AQ$8:$AV$3003,5))</f>
        <v>-</v>
      </c>
      <c r="E2239" s="44" t="str">
        <f>IF(MONTH(A2239)=MONTH(A2240),"-",VLOOKUP(A2239,'F03 inputs'!$AQ$8:$AV$3003,6))</f>
        <v>-</v>
      </c>
      <c r="F2239" s="32">
        <f>VLOOKUP(B2239,'F03 inputs'!$AW$9:$AZ$3003,3)</f>
        <v>2.1369742573790033E-5</v>
      </c>
      <c r="G2239" s="32">
        <f>VLOOKUP(B2239,'F03 inputs'!$AW$9:$AZ$3003,4)</f>
        <v>4.1123403568761599E-5</v>
      </c>
      <c r="I2239" s="32">
        <f t="shared" si="204"/>
        <v>2.8938521029704855E-2</v>
      </c>
      <c r="J2239" s="32">
        <f t="shared" si="205"/>
        <v>7.4988521029704852E-2</v>
      </c>
      <c r="K2239" s="88">
        <f t="shared" si="206"/>
        <v>7.6394340601260602E-2</v>
      </c>
      <c r="L2239" s="36"/>
      <c r="M2239" s="32">
        <f t="shared" si="207"/>
        <v>3.1943094662465463E-2</v>
      </c>
      <c r="N2239" s="32">
        <f t="shared" si="208"/>
        <v>7.7993094662465456E-2</v>
      </c>
      <c r="O2239" s="43">
        <f t="shared" si="209"/>
        <v>7.9513825366222646E-2</v>
      </c>
      <c r="Q2239" s="78"/>
      <c r="R2239" s="75"/>
      <c r="T2239" s="48"/>
    </row>
    <row r="2240" spans="1:20" ht="12.6" customHeight="1">
      <c r="A2240" s="31">
        <v>41632</v>
      </c>
      <c r="B2240" s="64" t="s">
        <v>136</v>
      </c>
      <c r="C2240" s="90">
        <v>4.58E-2</v>
      </c>
      <c r="D2240" s="44" t="str">
        <f>IF(MONTH(A2240)=MONTH(A2241),"-",VLOOKUP(A2240,'F03 inputs'!$AQ$8:$AV$3003,5))</f>
        <v>-</v>
      </c>
      <c r="E2240" s="44" t="str">
        <f>IF(MONTH(A2240)=MONTH(A2241),"-",VLOOKUP(A2240,'F03 inputs'!$AQ$8:$AV$3003,6))</f>
        <v>-</v>
      </c>
      <c r="F2240" s="32">
        <f>VLOOKUP(B2240,'F03 inputs'!$AW$9:$AZ$3003,3)</f>
        <v>2.1369742573790033E-5</v>
      </c>
      <c r="G2240" s="32">
        <f>VLOOKUP(B2240,'F03 inputs'!$AW$9:$AZ$3003,4)</f>
        <v>4.1123403568761599E-5</v>
      </c>
      <c r="I2240" s="32">
        <f t="shared" si="204"/>
        <v>2.8959890772278646E-2</v>
      </c>
      <c r="J2240" s="32">
        <f t="shared" si="205"/>
        <v>7.4759890772278653E-2</v>
      </c>
      <c r="K2240" s="88">
        <f t="shared" si="206"/>
        <v>7.6157151089349506E-2</v>
      </c>
      <c r="L2240" s="36"/>
      <c r="M2240" s="32">
        <f t="shared" si="207"/>
        <v>3.1984218066034222E-2</v>
      </c>
      <c r="N2240" s="32">
        <f t="shared" si="208"/>
        <v>7.7784218066034222E-2</v>
      </c>
      <c r="O2240" s="43">
        <f t="shared" si="209"/>
        <v>7.9296814211070599E-2</v>
      </c>
      <c r="Q2240" s="78"/>
      <c r="R2240" s="75"/>
      <c r="T2240" s="48"/>
    </row>
    <row r="2241" spans="1:20" ht="12.6" customHeight="1">
      <c r="A2241" s="31">
        <v>41635</v>
      </c>
      <c r="B2241" s="64" t="s">
        <v>136</v>
      </c>
      <c r="C2241" s="90">
        <v>4.6199999999999998E-2</v>
      </c>
      <c r="D2241" s="44" t="str">
        <f>IF(MONTH(A2241)=MONTH(A2242),"-",VLOOKUP(A2241,'F03 inputs'!$AQ$8:$AV$3003,5))</f>
        <v>-</v>
      </c>
      <c r="E2241" s="44" t="str">
        <f>IF(MONTH(A2241)=MONTH(A2242),"-",VLOOKUP(A2241,'F03 inputs'!$AQ$8:$AV$3003,6))</f>
        <v>-</v>
      </c>
      <c r="F2241" s="32">
        <f>VLOOKUP(B2241,'F03 inputs'!$AW$9:$AZ$3003,3)</f>
        <v>2.1369742573790033E-5</v>
      </c>
      <c r="G2241" s="32">
        <f>VLOOKUP(B2241,'F03 inputs'!$AW$9:$AZ$3003,4)</f>
        <v>4.1123403568761599E-5</v>
      </c>
      <c r="I2241" s="32">
        <f t="shared" si="204"/>
        <v>2.8981260514852437E-2</v>
      </c>
      <c r="J2241" s="32">
        <f t="shared" si="205"/>
        <v>7.5181260514852438E-2</v>
      </c>
      <c r="K2241" s="88">
        <f t="shared" si="206"/>
        <v>7.6594315998003148E-2</v>
      </c>
      <c r="L2241" s="36"/>
      <c r="M2241" s="32">
        <f t="shared" si="207"/>
        <v>3.202534146960298E-2</v>
      </c>
      <c r="N2241" s="32">
        <f t="shared" si="208"/>
        <v>7.8225341469602971E-2</v>
      </c>
      <c r="O2241" s="43">
        <f t="shared" si="209"/>
        <v>7.9755142481612085E-2</v>
      </c>
      <c r="Q2241" s="78"/>
      <c r="R2241" s="75"/>
      <c r="T2241" s="48"/>
    </row>
    <row r="2242" spans="1:20" ht="12.6" customHeight="1">
      <c r="A2242" s="31">
        <v>41638</v>
      </c>
      <c r="B2242" s="64" t="s">
        <v>136</v>
      </c>
      <c r="C2242" s="90">
        <v>4.6199999999999998E-2</v>
      </c>
      <c r="D2242" s="44" t="str">
        <f>IF(MONTH(A2242)=MONTH(A2243),"-",VLOOKUP(A2242,'F03 inputs'!$AQ$8:$AV$3003,5))</f>
        <v>-</v>
      </c>
      <c r="E2242" s="44" t="str">
        <f>IF(MONTH(A2242)=MONTH(A2243),"-",VLOOKUP(A2242,'F03 inputs'!$AQ$8:$AV$3003,6))</f>
        <v>-</v>
      </c>
      <c r="F2242" s="32">
        <f>VLOOKUP(B2242,'F03 inputs'!$AW$9:$AZ$3003,3)</f>
        <v>2.1369742573790033E-5</v>
      </c>
      <c r="G2242" s="32">
        <f>VLOOKUP(B2242,'F03 inputs'!$AW$9:$AZ$3003,4)</f>
        <v>4.1123403568761599E-5</v>
      </c>
      <c r="I2242" s="32">
        <f t="shared" si="204"/>
        <v>2.9002630257426228E-2</v>
      </c>
      <c r="J2242" s="32">
        <f t="shared" si="205"/>
        <v>7.5202630257426226E-2</v>
      </c>
      <c r="K2242" s="88">
        <f t="shared" si="206"/>
        <v>7.6616489156835055E-2</v>
      </c>
      <c r="L2242" s="36"/>
      <c r="M2242" s="32">
        <f t="shared" si="207"/>
        <v>3.2066464873171739E-2</v>
      </c>
      <c r="N2242" s="32">
        <f t="shared" si="208"/>
        <v>7.8266464873171737E-2</v>
      </c>
      <c r="O2242" s="43">
        <f t="shared" si="209"/>
        <v>7.979787475410749E-2</v>
      </c>
      <c r="Q2242" s="78"/>
      <c r="R2242" s="75"/>
      <c r="T2242" s="48"/>
    </row>
    <row r="2243" spans="1:20" ht="12.6" customHeight="1">
      <c r="A2243" s="31">
        <v>41639</v>
      </c>
      <c r="B2243" s="64" t="s">
        <v>136</v>
      </c>
      <c r="C2243" s="90">
        <v>4.5850000000000002E-2</v>
      </c>
      <c r="D2243" s="44">
        <f>IF(MONTH(A2243)=MONTH(A2244),"-",VLOOKUP(A2243,'F03 inputs'!$AQ$8:$AV$3003,5))</f>
        <v>2.9024000000000001E-2</v>
      </c>
      <c r="E2243" s="44">
        <f>IF(MONTH(A2243)=MONTH(A2244),"-",VLOOKUP(A2243,'F03 inputs'!$AQ$8:$AV$3003,6))</f>
        <v>3.2107588276740553E-2</v>
      </c>
      <c r="F2243" s="32">
        <f>VLOOKUP(B2243,'F03 inputs'!$AW$9:$AZ$3003,3)</f>
        <v>2.1369742573790033E-5</v>
      </c>
      <c r="G2243" s="32">
        <f>VLOOKUP(B2243,'F03 inputs'!$AW$9:$AZ$3003,4)</f>
        <v>4.1123403568761599E-5</v>
      </c>
      <c r="I2243" s="32">
        <f t="shared" si="204"/>
        <v>2.9024000000000001E-2</v>
      </c>
      <c r="J2243" s="32">
        <f t="shared" si="205"/>
        <v>7.4873999999999996E-2</v>
      </c>
      <c r="K2243" s="88">
        <f t="shared" si="206"/>
        <v>7.6275528968999806E-2</v>
      </c>
      <c r="L2243" s="36"/>
      <c r="M2243" s="32">
        <f t="shared" si="207"/>
        <v>3.2107588276740553E-2</v>
      </c>
      <c r="N2243" s="32">
        <f t="shared" si="208"/>
        <v>7.7957588276740555E-2</v>
      </c>
      <c r="O2243" s="43">
        <f t="shared" si="209"/>
        <v>7.9476934669222121E-2</v>
      </c>
      <c r="Q2243" s="78"/>
      <c r="R2243" s="75"/>
      <c r="T2243" s="48"/>
    </row>
    <row r="2244" spans="1:20" ht="12.6" customHeight="1">
      <c r="A2244" s="31">
        <v>41641</v>
      </c>
      <c r="B2244" s="64" t="s">
        <v>137</v>
      </c>
      <c r="C2244" s="90">
        <v>4.675E-2</v>
      </c>
      <c r="D2244" s="44" t="str">
        <f>IF(MONTH(A2244)=MONTH(A2245),"-",VLOOKUP(A2244,'F03 inputs'!$AQ$8:$AV$3003,5))</f>
        <v>-</v>
      </c>
      <c r="E2244" s="44" t="str">
        <f>IF(MONTH(A2244)=MONTH(A2245),"-",VLOOKUP(A2244,'F03 inputs'!$AQ$8:$AV$3003,6))</f>
        <v>-</v>
      </c>
      <c r="F2244" s="32">
        <f>VLOOKUP(B2244,'F03 inputs'!$AW$9:$AZ$3003,3)</f>
        <v>-6.5428571428571437E-5</v>
      </c>
      <c r="G2244" s="32">
        <f>VLOOKUP(B2244,'F03 inputs'!$AW$9:$AZ$3003,4)</f>
        <v>-6.9302597624617214E-5</v>
      </c>
      <c r="I2244" s="32">
        <f t="shared" si="204"/>
        <v>2.8958571428571431E-2</v>
      </c>
      <c r="J2244" s="32">
        <f t="shared" si="205"/>
        <v>7.5708571428571431E-2</v>
      </c>
      <c r="K2244" s="88">
        <f t="shared" si="206"/>
        <v>7.7141518375509976E-2</v>
      </c>
      <c r="L2244" s="36"/>
      <c r="M2244" s="32">
        <f t="shared" si="207"/>
        <v>3.2038285679115937E-2</v>
      </c>
      <c r="N2244" s="32">
        <f t="shared" si="208"/>
        <v>7.8788285679115944E-2</v>
      </c>
      <c r="O2244" s="43">
        <f t="shared" si="209"/>
        <v>8.0340184169179318E-2</v>
      </c>
      <c r="Q2244" s="78"/>
      <c r="R2244" s="75"/>
      <c r="T2244" s="48"/>
    </row>
    <row r="2245" spans="1:20" ht="12.6" customHeight="1">
      <c r="A2245" s="31">
        <v>41642</v>
      </c>
      <c r="B2245" s="64" t="s">
        <v>137</v>
      </c>
      <c r="C2245" s="90">
        <v>4.6949999999999999E-2</v>
      </c>
      <c r="D2245" s="44" t="str">
        <f>IF(MONTH(A2245)=MONTH(A2246),"-",VLOOKUP(A2245,'F03 inputs'!$AQ$8:$AV$3003,5))</f>
        <v>-</v>
      </c>
      <c r="E2245" s="44" t="str">
        <f>IF(MONTH(A2245)=MONTH(A2246),"-",VLOOKUP(A2245,'F03 inputs'!$AQ$8:$AV$3003,6))</f>
        <v>-</v>
      </c>
      <c r="F2245" s="32">
        <f>VLOOKUP(B2245,'F03 inputs'!$AW$9:$AZ$3003,3)</f>
        <v>-6.5428571428571437E-5</v>
      </c>
      <c r="G2245" s="32">
        <f>VLOOKUP(B2245,'F03 inputs'!$AW$9:$AZ$3003,4)</f>
        <v>-6.9302597624617214E-5</v>
      </c>
      <c r="I2245" s="32">
        <f t="shared" si="204"/>
        <v>2.889314285714286E-2</v>
      </c>
      <c r="J2245" s="32">
        <f t="shared" si="205"/>
        <v>7.5843142857142859E-2</v>
      </c>
      <c r="K2245" s="88">
        <f t="shared" si="206"/>
        <v>7.7281188436755244E-2</v>
      </c>
      <c r="L2245" s="36"/>
      <c r="M2245" s="32">
        <f t="shared" si="207"/>
        <v>3.196898308149132E-2</v>
      </c>
      <c r="N2245" s="32">
        <f t="shared" si="208"/>
        <v>7.8918983081491312E-2</v>
      </c>
      <c r="O2245" s="43">
        <f t="shared" si="209"/>
        <v>8.0476034554145315E-2</v>
      </c>
      <c r="Q2245" s="78"/>
      <c r="R2245" s="75"/>
      <c r="T2245" s="48"/>
    </row>
    <row r="2246" spans="1:20" ht="12.6" customHeight="1">
      <c r="A2246" s="31">
        <v>41645</v>
      </c>
      <c r="B2246" s="64" t="s">
        <v>137</v>
      </c>
      <c r="C2246" s="90">
        <v>4.7050000000000002E-2</v>
      </c>
      <c r="D2246" s="44" t="str">
        <f>IF(MONTH(A2246)=MONTH(A2247),"-",VLOOKUP(A2246,'F03 inputs'!$AQ$8:$AV$3003,5))</f>
        <v>-</v>
      </c>
      <c r="E2246" s="44" t="str">
        <f>IF(MONTH(A2246)=MONTH(A2247),"-",VLOOKUP(A2246,'F03 inputs'!$AQ$8:$AV$3003,6))</f>
        <v>-</v>
      </c>
      <c r="F2246" s="32">
        <f>VLOOKUP(B2246,'F03 inputs'!$AW$9:$AZ$3003,3)</f>
        <v>-6.5428571428571437E-5</v>
      </c>
      <c r="G2246" s="32">
        <f>VLOOKUP(B2246,'F03 inputs'!$AW$9:$AZ$3003,4)</f>
        <v>-6.9302597624617214E-5</v>
      </c>
      <c r="I2246" s="32">
        <f t="shared" ref="I2246:I2309" si="210">IF(D2246&lt;&gt;"-",D2246,I2245+F2246)</f>
        <v>2.882771428571429E-2</v>
      </c>
      <c r="J2246" s="32">
        <f t="shared" ref="J2246:J2309" si="211">C2246+I2246</f>
        <v>7.5877714285714298E-2</v>
      </c>
      <c r="K2246" s="88">
        <f t="shared" ref="K2246:K2309" si="212">EFFECT(J2246,2)</f>
        <v>7.7317071167020357E-2</v>
      </c>
      <c r="L2246" s="36"/>
      <c r="M2246" s="32">
        <f t="shared" ref="M2246:M2309" si="213">IF(E2246&lt;&gt;"-",E2246,M2245+G2246)</f>
        <v>3.1899680483866703E-2</v>
      </c>
      <c r="N2246" s="32">
        <f t="shared" ref="N2246:N2309" si="214">C2246+M2246</f>
        <v>7.8949680483866705E-2</v>
      </c>
      <c r="O2246" s="43">
        <f t="shared" ref="O2246:O2309" si="215">EFFECT(N2246,2)</f>
        <v>8.0507943495992995E-2</v>
      </c>
      <c r="Q2246" s="78"/>
      <c r="R2246" s="75"/>
      <c r="T2246" s="48"/>
    </row>
    <row r="2247" spans="1:20" ht="12.6" customHeight="1">
      <c r="A2247" s="31">
        <v>41646</v>
      </c>
      <c r="B2247" s="64" t="s">
        <v>137</v>
      </c>
      <c r="C2247" s="90">
        <v>4.6350000000000002E-2</v>
      </c>
      <c r="D2247" s="44" t="str">
        <f>IF(MONTH(A2247)=MONTH(A2248),"-",VLOOKUP(A2247,'F03 inputs'!$AQ$8:$AV$3003,5))</f>
        <v>-</v>
      </c>
      <c r="E2247" s="44" t="str">
        <f>IF(MONTH(A2247)=MONTH(A2248),"-",VLOOKUP(A2247,'F03 inputs'!$AQ$8:$AV$3003,6))</f>
        <v>-</v>
      </c>
      <c r="F2247" s="32">
        <f>VLOOKUP(B2247,'F03 inputs'!$AW$9:$AZ$3003,3)</f>
        <v>-6.5428571428571437E-5</v>
      </c>
      <c r="G2247" s="32">
        <f>VLOOKUP(B2247,'F03 inputs'!$AW$9:$AZ$3003,4)</f>
        <v>-6.9302597624617214E-5</v>
      </c>
      <c r="I2247" s="32">
        <f t="shared" si="210"/>
        <v>2.8762285714285719E-2</v>
      </c>
      <c r="J2247" s="32">
        <f t="shared" si="211"/>
        <v>7.5112285714285715E-2</v>
      </c>
      <c r="K2247" s="88">
        <f t="shared" si="212"/>
        <v>7.652274958059202E-2</v>
      </c>
      <c r="L2247" s="36"/>
      <c r="M2247" s="32">
        <f t="shared" si="213"/>
        <v>3.1830377886242087E-2</v>
      </c>
      <c r="N2247" s="32">
        <f t="shared" si="214"/>
        <v>7.8180377886242089E-2</v>
      </c>
      <c r="O2247" s="43">
        <f t="shared" si="215"/>
        <v>7.9708420757850895E-2</v>
      </c>
      <c r="Q2247" s="78"/>
      <c r="R2247" s="75"/>
      <c r="T2247" s="48"/>
    </row>
    <row r="2248" spans="1:20" ht="12.6" customHeight="1">
      <c r="A2248" s="31">
        <v>41647</v>
      </c>
      <c r="B2248" s="64" t="s">
        <v>137</v>
      </c>
      <c r="C2248" s="90">
        <v>4.6100000000000002E-2</v>
      </c>
      <c r="D2248" s="44" t="str">
        <f>IF(MONTH(A2248)=MONTH(A2249),"-",VLOOKUP(A2248,'F03 inputs'!$AQ$8:$AV$3003,5))</f>
        <v>-</v>
      </c>
      <c r="E2248" s="44" t="str">
        <f>IF(MONTH(A2248)=MONTH(A2249),"-",VLOOKUP(A2248,'F03 inputs'!$AQ$8:$AV$3003,6))</f>
        <v>-</v>
      </c>
      <c r="F2248" s="32">
        <f>VLOOKUP(B2248,'F03 inputs'!$AW$9:$AZ$3003,3)</f>
        <v>-6.5428571428571437E-5</v>
      </c>
      <c r="G2248" s="32">
        <f>VLOOKUP(B2248,'F03 inputs'!$AW$9:$AZ$3003,4)</f>
        <v>-6.9302597624617214E-5</v>
      </c>
      <c r="I2248" s="32">
        <f t="shared" si="210"/>
        <v>2.8696857142857149E-2</v>
      </c>
      <c r="J2248" s="32">
        <f t="shared" si="211"/>
        <v>7.4796857142857151E-2</v>
      </c>
      <c r="K2248" s="88">
        <f t="shared" si="212"/>
        <v>7.6195499602469408E-2</v>
      </c>
      <c r="L2248" s="36"/>
      <c r="M2248" s="32">
        <f t="shared" si="213"/>
        <v>3.176107528861747E-2</v>
      </c>
      <c r="N2248" s="32">
        <f t="shared" si="214"/>
        <v>7.7861075288617465E-2</v>
      </c>
      <c r="O2248" s="43">
        <f t="shared" si="215"/>
        <v>7.9376662049892355E-2</v>
      </c>
      <c r="Q2248" s="78"/>
      <c r="R2248" s="75"/>
      <c r="T2248" s="48"/>
    </row>
    <row r="2249" spans="1:20" ht="12.6" customHeight="1">
      <c r="A2249" s="31">
        <v>41648</v>
      </c>
      <c r="B2249" s="64" t="s">
        <v>137</v>
      </c>
      <c r="C2249" s="90">
        <v>4.6350000000000002E-2</v>
      </c>
      <c r="D2249" s="44" t="str">
        <f>IF(MONTH(A2249)=MONTH(A2250),"-",VLOOKUP(A2249,'F03 inputs'!$AQ$8:$AV$3003,5))</f>
        <v>-</v>
      </c>
      <c r="E2249" s="44" t="str">
        <f>IF(MONTH(A2249)=MONTH(A2250),"-",VLOOKUP(A2249,'F03 inputs'!$AQ$8:$AV$3003,6))</f>
        <v>-</v>
      </c>
      <c r="F2249" s="32">
        <f>VLOOKUP(B2249,'F03 inputs'!$AW$9:$AZ$3003,3)</f>
        <v>-6.5428571428571437E-5</v>
      </c>
      <c r="G2249" s="32">
        <f>VLOOKUP(B2249,'F03 inputs'!$AW$9:$AZ$3003,4)</f>
        <v>-6.9302597624617214E-5</v>
      </c>
      <c r="I2249" s="32">
        <f t="shared" si="210"/>
        <v>2.8631428571428579E-2</v>
      </c>
      <c r="J2249" s="32">
        <f t="shared" si="211"/>
        <v>7.4981428571428588E-2</v>
      </c>
      <c r="K2249" s="88">
        <f t="shared" si="212"/>
        <v>7.6386982229081912E-2</v>
      </c>
      <c r="L2249" s="36"/>
      <c r="M2249" s="32">
        <f t="shared" si="213"/>
        <v>3.1691772690992853E-2</v>
      </c>
      <c r="N2249" s="32">
        <f t="shared" si="214"/>
        <v>7.8041772690992856E-2</v>
      </c>
      <c r="O2249" s="43">
        <f t="shared" si="215"/>
        <v>7.9564402262180867E-2</v>
      </c>
      <c r="Q2249" s="78"/>
      <c r="R2249" s="75"/>
      <c r="T2249" s="48"/>
    </row>
    <row r="2250" spans="1:20" ht="12.6" customHeight="1">
      <c r="A2250" s="31">
        <v>41649</v>
      </c>
      <c r="B2250" s="64" t="s">
        <v>137</v>
      </c>
      <c r="C2250" s="90">
        <v>4.5949999999999998E-2</v>
      </c>
      <c r="D2250" s="44" t="str">
        <f>IF(MONTH(A2250)=MONTH(A2251),"-",VLOOKUP(A2250,'F03 inputs'!$AQ$8:$AV$3003,5))</f>
        <v>-</v>
      </c>
      <c r="E2250" s="44" t="str">
        <f>IF(MONTH(A2250)=MONTH(A2251),"-",VLOOKUP(A2250,'F03 inputs'!$AQ$8:$AV$3003,6))</f>
        <v>-</v>
      </c>
      <c r="F2250" s="32">
        <f>VLOOKUP(B2250,'F03 inputs'!$AW$9:$AZ$3003,3)</f>
        <v>-6.5428571428571437E-5</v>
      </c>
      <c r="G2250" s="32">
        <f>VLOOKUP(B2250,'F03 inputs'!$AW$9:$AZ$3003,4)</f>
        <v>-6.9302597624617214E-5</v>
      </c>
      <c r="I2250" s="32">
        <f t="shared" si="210"/>
        <v>2.8566000000000008E-2</v>
      </c>
      <c r="J2250" s="32">
        <f t="shared" si="211"/>
        <v>7.4515999999999999E-2</v>
      </c>
      <c r="K2250" s="88">
        <f t="shared" si="212"/>
        <v>7.5904158564000124E-2</v>
      </c>
      <c r="L2250" s="36"/>
      <c r="M2250" s="32">
        <f t="shared" si="213"/>
        <v>3.1622470093368236E-2</v>
      </c>
      <c r="N2250" s="32">
        <f t="shared" si="214"/>
        <v>7.7572470093368234E-2</v>
      </c>
      <c r="O2250" s="43">
        <f t="shared" si="215"/>
        <v>7.9076842122464797E-2</v>
      </c>
      <c r="Q2250" s="78"/>
      <c r="R2250" s="75"/>
      <c r="T2250" s="48"/>
    </row>
    <row r="2251" spans="1:20" ht="12.6" customHeight="1">
      <c r="A2251" s="31">
        <v>41652</v>
      </c>
      <c r="B2251" s="64" t="s">
        <v>137</v>
      </c>
      <c r="C2251" s="90">
        <v>4.5649999999999996E-2</v>
      </c>
      <c r="D2251" s="44" t="str">
        <f>IF(MONTH(A2251)=MONTH(A2252),"-",VLOOKUP(A2251,'F03 inputs'!$AQ$8:$AV$3003,5))</f>
        <v>-</v>
      </c>
      <c r="E2251" s="44" t="str">
        <f>IF(MONTH(A2251)=MONTH(A2252),"-",VLOOKUP(A2251,'F03 inputs'!$AQ$8:$AV$3003,6))</f>
        <v>-</v>
      </c>
      <c r="F2251" s="32">
        <f>VLOOKUP(B2251,'F03 inputs'!$AW$9:$AZ$3003,3)</f>
        <v>-6.5428571428571437E-5</v>
      </c>
      <c r="G2251" s="32">
        <f>VLOOKUP(B2251,'F03 inputs'!$AW$9:$AZ$3003,4)</f>
        <v>-6.9302597624617214E-5</v>
      </c>
      <c r="I2251" s="32">
        <f t="shared" si="210"/>
        <v>2.8500571428571438E-2</v>
      </c>
      <c r="J2251" s="32">
        <f t="shared" si="211"/>
        <v>7.4150571428571427E-2</v>
      </c>
      <c r="K2251" s="88">
        <f t="shared" si="212"/>
        <v>7.5525148239367512E-2</v>
      </c>
      <c r="L2251" s="36"/>
      <c r="M2251" s="32">
        <f t="shared" si="213"/>
        <v>3.155316749574362E-2</v>
      </c>
      <c r="N2251" s="32">
        <f t="shared" si="214"/>
        <v>7.7203167495743616E-2</v>
      </c>
      <c r="O2251" s="43">
        <f t="shared" si="215"/>
        <v>7.869324976358727E-2</v>
      </c>
      <c r="Q2251" s="78"/>
      <c r="R2251" s="75"/>
      <c r="T2251" s="48"/>
    </row>
    <row r="2252" spans="1:20" ht="12.6" customHeight="1">
      <c r="A2252" s="31">
        <v>41653</v>
      </c>
      <c r="B2252" s="64" t="s">
        <v>137</v>
      </c>
      <c r="C2252" s="90">
        <v>4.5400000000000003E-2</v>
      </c>
      <c r="D2252" s="44" t="str">
        <f>IF(MONTH(A2252)=MONTH(A2253),"-",VLOOKUP(A2252,'F03 inputs'!$AQ$8:$AV$3003,5))</f>
        <v>-</v>
      </c>
      <c r="E2252" s="44" t="str">
        <f>IF(MONTH(A2252)=MONTH(A2253),"-",VLOOKUP(A2252,'F03 inputs'!$AQ$8:$AV$3003,6))</f>
        <v>-</v>
      </c>
      <c r="F2252" s="32">
        <f>VLOOKUP(B2252,'F03 inputs'!$AW$9:$AZ$3003,3)</f>
        <v>-6.5428571428571437E-5</v>
      </c>
      <c r="G2252" s="32">
        <f>VLOOKUP(B2252,'F03 inputs'!$AW$9:$AZ$3003,4)</f>
        <v>-6.9302597624617214E-5</v>
      </c>
      <c r="I2252" s="32">
        <f t="shared" si="210"/>
        <v>2.8435142857142867E-2</v>
      </c>
      <c r="J2252" s="32">
        <f t="shared" si="211"/>
        <v>7.3835142857142877E-2</v>
      </c>
      <c r="K2252" s="88">
        <f t="shared" si="212"/>
        <v>7.5198049937326594E-2</v>
      </c>
      <c r="L2252" s="36"/>
      <c r="M2252" s="32">
        <f t="shared" si="213"/>
        <v>3.1483864898119003E-2</v>
      </c>
      <c r="N2252" s="32">
        <f t="shared" si="214"/>
        <v>7.6883864898119006E-2</v>
      </c>
      <c r="O2252" s="43">
        <f t="shared" si="215"/>
        <v>7.8361647068536877E-2</v>
      </c>
      <c r="Q2252" s="78"/>
      <c r="R2252" s="75"/>
      <c r="T2252" s="48"/>
    </row>
    <row r="2253" spans="1:20" ht="12.6" customHeight="1">
      <c r="A2253" s="31">
        <v>41654</v>
      </c>
      <c r="B2253" s="64" t="s">
        <v>137</v>
      </c>
      <c r="C2253" s="90">
        <v>4.5850000000000002E-2</v>
      </c>
      <c r="D2253" s="44" t="str">
        <f>IF(MONTH(A2253)=MONTH(A2254),"-",VLOOKUP(A2253,'F03 inputs'!$AQ$8:$AV$3003,5))</f>
        <v>-</v>
      </c>
      <c r="E2253" s="44" t="str">
        <f>IF(MONTH(A2253)=MONTH(A2254),"-",VLOOKUP(A2253,'F03 inputs'!$AQ$8:$AV$3003,6))</f>
        <v>-</v>
      </c>
      <c r="F2253" s="32">
        <f>VLOOKUP(B2253,'F03 inputs'!$AW$9:$AZ$3003,3)</f>
        <v>-6.5428571428571437E-5</v>
      </c>
      <c r="G2253" s="32">
        <f>VLOOKUP(B2253,'F03 inputs'!$AW$9:$AZ$3003,4)</f>
        <v>-6.9302597624617214E-5</v>
      </c>
      <c r="I2253" s="32">
        <f t="shared" si="210"/>
        <v>2.8369714285714297E-2</v>
      </c>
      <c r="J2253" s="32">
        <f t="shared" si="211"/>
        <v>7.4219714285714306E-2</v>
      </c>
      <c r="K2253" s="88">
        <f t="shared" si="212"/>
        <v>7.559685578287767E-2</v>
      </c>
      <c r="L2253" s="36"/>
      <c r="M2253" s="32">
        <f t="shared" si="213"/>
        <v>3.1414562300494386E-2</v>
      </c>
      <c r="N2253" s="32">
        <f t="shared" si="214"/>
        <v>7.7264562300494388E-2</v>
      </c>
      <c r="O2253" s="43">
        <f t="shared" si="215"/>
        <v>7.8757015447366463E-2</v>
      </c>
      <c r="Q2253" s="78"/>
      <c r="R2253" s="75"/>
      <c r="T2253" s="48"/>
    </row>
    <row r="2254" spans="1:20" ht="12.6" customHeight="1">
      <c r="A2254" s="31">
        <v>41655</v>
      </c>
      <c r="B2254" s="64" t="s">
        <v>137</v>
      </c>
      <c r="C2254" s="90">
        <v>4.5250000000000005E-2</v>
      </c>
      <c r="D2254" s="44" t="str">
        <f>IF(MONTH(A2254)=MONTH(A2255),"-",VLOOKUP(A2254,'F03 inputs'!$AQ$8:$AV$3003,5))</f>
        <v>-</v>
      </c>
      <c r="E2254" s="44" t="str">
        <f>IF(MONTH(A2254)=MONTH(A2255),"-",VLOOKUP(A2254,'F03 inputs'!$AQ$8:$AV$3003,6))</f>
        <v>-</v>
      </c>
      <c r="F2254" s="32">
        <f>VLOOKUP(B2254,'F03 inputs'!$AW$9:$AZ$3003,3)</f>
        <v>-6.5428571428571437E-5</v>
      </c>
      <c r="G2254" s="32">
        <f>VLOOKUP(B2254,'F03 inputs'!$AW$9:$AZ$3003,4)</f>
        <v>-6.9302597624617214E-5</v>
      </c>
      <c r="I2254" s="32">
        <f t="shared" si="210"/>
        <v>2.8304285714285726E-2</v>
      </c>
      <c r="J2254" s="32">
        <f t="shared" si="211"/>
        <v>7.3554285714285739E-2</v>
      </c>
      <c r="K2254" s="88">
        <f t="shared" si="212"/>
        <v>7.4906843951020319E-2</v>
      </c>
      <c r="L2254" s="36"/>
      <c r="M2254" s="32">
        <f t="shared" si="213"/>
        <v>3.134525970286977E-2</v>
      </c>
      <c r="N2254" s="32">
        <f t="shared" si="214"/>
        <v>7.6595259702869775E-2</v>
      </c>
      <c r="O2254" s="43">
        <f t="shared" si="215"/>
        <v>7.8061968155107131E-2</v>
      </c>
      <c r="Q2254" s="78"/>
      <c r="R2254" s="75"/>
      <c r="T2254" s="48"/>
    </row>
    <row r="2255" spans="1:20" ht="12.6" customHeight="1">
      <c r="A2255" s="31">
        <v>41656</v>
      </c>
      <c r="B2255" s="64" t="s">
        <v>137</v>
      </c>
      <c r="C2255" s="90">
        <v>4.4600000000000001E-2</v>
      </c>
      <c r="D2255" s="44" t="str">
        <f>IF(MONTH(A2255)=MONTH(A2256),"-",VLOOKUP(A2255,'F03 inputs'!$AQ$8:$AV$3003,5))</f>
        <v>-</v>
      </c>
      <c r="E2255" s="44" t="str">
        <f>IF(MONTH(A2255)=MONTH(A2256),"-",VLOOKUP(A2255,'F03 inputs'!$AQ$8:$AV$3003,6))</f>
        <v>-</v>
      </c>
      <c r="F2255" s="32">
        <f>VLOOKUP(B2255,'F03 inputs'!$AW$9:$AZ$3003,3)</f>
        <v>-6.5428571428571437E-5</v>
      </c>
      <c r="G2255" s="32">
        <f>VLOOKUP(B2255,'F03 inputs'!$AW$9:$AZ$3003,4)</f>
        <v>-6.9302597624617214E-5</v>
      </c>
      <c r="I2255" s="32">
        <f t="shared" si="210"/>
        <v>2.8238857142857156E-2</v>
      </c>
      <c r="J2255" s="32">
        <f t="shared" si="211"/>
        <v>7.283885714285715E-2</v>
      </c>
      <c r="K2255" s="88">
        <f t="shared" si="212"/>
        <v>7.4165231920326535E-2</v>
      </c>
      <c r="L2255" s="36"/>
      <c r="M2255" s="32">
        <f t="shared" si="213"/>
        <v>3.1275957105245153E-2</v>
      </c>
      <c r="N2255" s="32">
        <f t="shared" si="214"/>
        <v>7.5875957105245154E-2</v>
      </c>
      <c r="O2255" s="43">
        <f t="shared" si="215"/>
        <v>7.7315247321904534E-2</v>
      </c>
      <c r="Q2255" s="78"/>
      <c r="R2255" s="75"/>
      <c r="T2255" s="48"/>
    </row>
    <row r="2256" spans="1:20" ht="12.6" customHeight="1">
      <c r="A2256" s="31">
        <v>41659</v>
      </c>
      <c r="B2256" s="64" t="s">
        <v>137</v>
      </c>
      <c r="C2256" s="90">
        <v>4.4349999999999994E-2</v>
      </c>
      <c r="D2256" s="44" t="str">
        <f>IF(MONTH(A2256)=MONTH(A2257),"-",VLOOKUP(A2256,'F03 inputs'!$AQ$8:$AV$3003,5))</f>
        <v>-</v>
      </c>
      <c r="E2256" s="44" t="str">
        <f>IF(MONTH(A2256)=MONTH(A2257),"-",VLOOKUP(A2256,'F03 inputs'!$AQ$8:$AV$3003,6))</f>
        <v>-</v>
      </c>
      <c r="F2256" s="32">
        <f>VLOOKUP(B2256,'F03 inputs'!$AW$9:$AZ$3003,3)</f>
        <v>-6.5428571428571437E-5</v>
      </c>
      <c r="G2256" s="32">
        <f>VLOOKUP(B2256,'F03 inputs'!$AW$9:$AZ$3003,4)</f>
        <v>-6.9302597624617214E-5</v>
      </c>
      <c r="I2256" s="32">
        <f t="shared" si="210"/>
        <v>2.8173428571428585E-2</v>
      </c>
      <c r="J2256" s="32">
        <f t="shared" si="211"/>
        <v>7.2523428571428572E-2</v>
      </c>
      <c r="K2256" s="88">
        <f t="shared" si="212"/>
        <v>7.3838340494367216E-2</v>
      </c>
      <c r="L2256" s="36"/>
      <c r="M2256" s="32">
        <f t="shared" si="213"/>
        <v>3.1206654507620536E-2</v>
      </c>
      <c r="N2256" s="32">
        <f t="shared" si="214"/>
        <v>7.555665450762053E-2</v>
      </c>
      <c r="O2256" s="43">
        <f t="shared" si="215"/>
        <v>7.6983856517716776E-2</v>
      </c>
      <c r="Q2256" s="78"/>
      <c r="R2256" s="75"/>
      <c r="T2256" s="48"/>
    </row>
    <row r="2257" spans="1:20" ht="12.6" customHeight="1">
      <c r="A2257" s="31">
        <v>41660</v>
      </c>
      <c r="B2257" s="64" t="s">
        <v>137</v>
      </c>
      <c r="C2257" s="90">
        <v>4.4600000000000001E-2</v>
      </c>
      <c r="D2257" s="44" t="str">
        <f>IF(MONTH(A2257)=MONTH(A2258),"-",VLOOKUP(A2257,'F03 inputs'!$AQ$8:$AV$3003,5))</f>
        <v>-</v>
      </c>
      <c r="E2257" s="44" t="str">
        <f>IF(MONTH(A2257)=MONTH(A2258),"-",VLOOKUP(A2257,'F03 inputs'!$AQ$8:$AV$3003,6))</f>
        <v>-</v>
      </c>
      <c r="F2257" s="32">
        <f>VLOOKUP(B2257,'F03 inputs'!$AW$9:$AZ$3003,3)</f>
        <v>-6.5428571428571437E-5</v>
      </c>
      <c r="G2257" s="32">
        <f>VLOOKUP(B2257,'F03 inputs'!$AW$9:$AZ$3003,4)</f>
        <v>-6.9302597624617214E-5</v>
      </c>
      <c r="I2257" s="32">
        <f t="shared" si="210"/>
        <v>2.8108000000000015E-2</v>
      </c>
      <c r="J2257" s="32">
        <f t="shared" si="211"/>
        <v>7.2708000000000023E-2</v>
      </c>
      <c r="K2257" s="88">
        <f t="shared" si="212"/>
        <v>7.4029613315999887E-2</v>
      </c>
      <c r="L2257" s="36"/>
      <c r="M2257" s="32">
        <f t="shared" si="213"/>
        <v>3.113735190999592E-2</v>
      </c>
      <c r="N2257" s="32">
        <f t="shared" si="214"/>
        <v>7.573735190999592E-2</v>
      </c>
      <c r="O2257" s="43">
        <f t="shared" si="215"/>
        <v>7.717138852858052E-2</v>
      </c>
      <c r="Q2257" s="78"/>
      <c r="R2257" s="75"/>
      <c r="T2257" s="48"/>
    </row>
    <row r="2258" spans="1:20" ht="12.6" customHeight="1">
      <c r="A2258" s="31">
        <v>41661</v>
      </c>
      <c r="B2258" s="64" t="s">
        <v>137</v>
      </c>
      <c r="C2258" s="90">
        <v>4.5350000000000001E-2</v>
      </c>
      <c r="D2258" s="44" t="str">
        <f>IF(MONTH(A2258)=MONTH(A2259),"-",VLOOKUP(A2258,'F03 inputs'!$AQ$8:$AV$3003,5))</f>
        <v>-</v>
      </c>
      <c r="E2258" s="44" t="str">
        <f>IF(MONTH(A2258)=MONTH(A2259),"-",VLOOKUP(A2258,'F03 inputs'!$AQ$8:$AV$3003,6))</f>
        <v>-</v>
      </c>
      <c r="F2258" s="32">
        <f>VLOOKUP(B2258,'F03 inputs'!$AW$9:$AZ$3003,3)</f>
        <v>-6.5428571428571437E-5</v>
      </c>
      <c r="G2258" s="32">
        <f>VLOOKUP(B2258,'F03 inputs'!$AW$9:$AZ$3003,4)</f>
        <v>-6.9302597624617214E-5</v>
      </c>
      <c r="I2258" s="32">
        <f t="shared" si="210"/>
        <v>2.8042571428571444E-2</v>
      </c>
      <c r="J2258" s="32">
        <f t="shared" si="211"/>
        <v>7.3392571428571446E-2</v>
      </c>
      <c r="K2258" s="88">
        <f t="shared" si="212"/>
        <v>7.473918881379582E-2</v>
      </c>
      <c r="L2258" s="36"/>
      <c r="M2258" s="32">
        <f t="shared" si="213"/>
        <v>3.1068049312371303E-2</v>
      </c>
      <c r="N2258" s="32">
        <f t="shared" si="214"/>
        <v>7.6418049312371311E-2</v>
      </c>
      <c r="O2258" s="43">
        <f t="shared" si="215"/>
        <v>7.7877978877548326E-2</v>
      </c>
      <c r="Q2258" s="78"/>
      <c r="R2258" s="75"/>
      <c r="T2258" s="48"/>
    </row>
    <row r="2259" spans="1:20" ht="12.6" customHeight="1">
      <c r="A2259" s="31">
        <v>41662</v>
      </c>
      <c r="B2259" s="64" t="s">
        <v>137</v>
      </c>
      <c r="C2259" s="90">
        <v>4.5250000000000005E-2</v>
      </c>
      <c r="D2259" s="44" t="str">
        <f>IF(MONTH(A2259)=MONTH(A2260),"-",VLOOKUP(A2259,'F03 inputs'!$AQ$8:$AV$3003,5))</f>
        <v>-</v>
      </c>
      <c r="E2259" s="44" t="str">
        <f>IF(MONTH(A2259)=MONTH(A2260),"-",VLOOKUP(A2259,'F03 inputs'!$AQ$8:$AV$3003,6))</f>
        <v>-</v>
      </c>
      <c r="F2259" s="32">
        <f>VLOOKUP(B2259,'F03 inputs'!$AW$9:$AZ$3003,3)</f>
        <v>-6.5428571428571437E-5</v>
      </c>
      <c r="G2259" s="32">
        <f>VLOOKUP(B2259,'F03 inputs'!$AW$9:$AZ$3003,4)</f>
        <v>-6.9302597624617214E-5</v>
      </c>
      <c r="I2259" s="32">
        <f t="shared" si="210"/>
        <v>2.7977142857142874E-2</v>
      </c>
      <c r="J2259" s="32">
        <f t="shared" si="211"/>
        <v>7.322714285714288E-2</v>
      </c>
      <c r="K2259" s="88">
        <f t="shared" si="212"/>
        <v>7.4567696469897804E-2</v>
      </c>
      <c r="L2259" s="36"/>
      <c r="M2259" s="32">
        <f t="shared" si="213"/>
        <v>3.0998746714746686E-2</v>
      </c>
      <c r="N2259" s="32">
        <f t="shared" si="214"/>
        <v>7.6248746714746685E-2</v>
      </c>
      <c r="O2259" s="43">
        <f t="shared" si="215"/>
        <v>7.7702214558639016E-2</v>
      </c>
      <c r="Q2259" s="78"/>
      <c r="R2259" s="75"/>
      <c r="T2259" s="48"/>
    </row>
    <row r="2260" spans="1:20" ht="12.6" customHeight="1">
      <c r="A2260" s="31">
        <v>41663</v>
      </c>
      <c r="B2260" s="64" t="s">
        <v>137</v>
      </c>
      <c r="C2260" s="90">
        <v>4.4249999999999998E-2</v>
      </c>
      <c r="D2260" s="44" t="str">
        <f>IF(MONTH(A2260)=MONTH(A2261),"-",VLOOKUP(A2260,'F03 inputs'!$AQ$8:$AV$3003,5))</f>
        <v>-</v>
      </c>
      <c r="E2260" s="44" t="str">
        <f>IF(MONTH(A2260)=MONTH(A2261),"-",VLOOKUP(A2260,'F03 inputs'!$AQ$8:$AV$3003,6))</f>
        <v>-</v>
      </c>
      <c r="F2260" s="32">
        <f>VLOOKUP(B2260,'F03 inputs'!$AW$9:$AZ$3003,3)</f>
        <v>-6.5428571428571437E-5</v>
      </c>
      <c r="G2260" s="32">
        <f>VLOOKUP(B2260,'F03 inputs'!$AW$9:$AZ$3003,4)</f>
        <v>-6.9302597624617214E-5</v>
      </c>
      <c r="I2260" s="32">
        <f t="shared" si="210"/>
        <v>2.7911714285714304E-2</v>
      </c>
      <c r="J2260" s="32">
        <f t="shared" si="211"/>
        <v>7.2161714285714301E-2</v>
      </c>
      <c r="K2260" s="88">
        <f t="shared" si="212"/>
        <v>7.3463542537877791E-2</v>
      </c>
      <c r="L2260" s="36"/>
      <c r="M2260" s="32">
        <f t="shared" si="213"/>
        <v>3.0929444117122069E-2</v>
      </c>
      <c r="N2260" s="32">
        <f t="shared" si="214"/>
        <v>7.5179444117122074E-2</v>
      </c>
      <c r="O2260" s="43">
        <f t="shared" si="215"/>
        <v>7.6592431321562016E-2</v>
      </c>
      <c r="Q2260" s="78"/>
      <c r="R2260" s="75"/>
      <c r="T2260" s="48"/>
    </row>
    <row r="2261" spans="1:20" ht="12.6" customHeight="1">
      <c r="A2261" s="31">
        <v>41667</v>
      </c>
      <c r="B2261" s="64" t="s">
        <v>137</v>
      </c>
      <c r="C2261" s="90">
        <v>4.4049999999999999E-2</v>
      </c>
      <c r="D2261" s="44" t="str">
        <f>IF(MONTH(A2261)=MONTH(A2262),"-",VLOOKUP(A2261,'F03 inputs'!$AQ$8:$AV$3003,5))</f>
        <v>-</v>
      </c>
      <c r="E2261" s="44" t="str">
        <f>IF(MONTH(A2261)=MONTH(A2262),"-",VLOOKUP(A2261,'F03 inputs'!$AQ$8:$AV$3003,6))</f>
        <v>-</v>
      </c>
      <c r="F2261" s="32">
        <f>VLOOKUP(B2261,'F03 inputs'!$AW$9:$AZ$3003,3)</f>
        <v>-6.5428571428571437E-5</v>
      </c>
      <c r="G2261" s="32">
        <f>VLOOKUP(B2261,'F03 inputs'!$AW$9:$AZ$3003,4)</f>
        <v>-6.9302597624617214E-5</v>
      </c>
      <c r="I2261" s="32">
        <f t="shared" si="210"/>
        <v>2.7846285714285733E-2</v>
      </c>
      <c r="J2261" s="32">
        <f t="shared" si="211"/>
        <v>7.1896285714285732E-2</v>
      </c>
      <c r="K2261" s="88">
        <f t="shared" si="212"/>
        <v>7.3188554689163299E-2</v>
      </c>
      <c r="L2261" s="36"/>
      <c r="M2261" s="32">
        <f t="shared" si="213"/>
        <v>3.0860141519497453E-2</v>
      </c>
      <c r="N2261" s="32">
        <f t="shared" si="214"/>
        <v>7.4910141519497458E-2</v>
      </c>
      <c r="O2261" s="43">
        <f t="shared" si="215"/>
        <v>7.6313023845115291E-2</v>
      </c>
      <c r="Q2261" s="78"/>
      <c r="R2261" s="75"/>
      <c r="T2261" s="48"/>
    </row>
    <row r="2262" spans="1:20" ht="12.6" customHeight="1">
      <c r="A2262" s="31">
        <v>41668</v>
      </c>
      <c r="B2262" s="64" t="s">
        <v>137</v>
      </c>
      <c r="C2262" s="90">
        <v>4.4699999999999997E-2</v>
      </c>
      <c r="D2262" s="44" t="str">
        <f>IF(MONTH(A2262)=MONTH(A2263),"-",VLOOKUP(A2262,'F03 inputs'!$AQ$8:$AV$3003,5))</f>
        <v>-</v>
      </c>
      <c r="E2262" s="44" t="str">
        <f>IF(MONTH(A2262)=MONTH(A2263),"-",VLOOKUP(A2262,'F03 inputs'!$AQ$8:$AV$3003,6))</f>
        <v>-</v>
      </c>
      <c r="F2262" s="32">
        <f>VLOOKUP(B2262,'F03 inputs'!$AW$9:$AZ$3003,3)</f>
        <v>-6.5428571428571437E-5</v>
      </c>
      <c r="G2262" s="32">
        <f>VLOOKUP(B2262,'F03 inputs'!$AW$9:$AZ$3003,4)</f>
        <v>-6.9302597624617214E-5</v>
      </c>
      <c r="I2262" s="32">
        <f t="shared" si="210"/>
        <v>2.7780857142857163E-2</v>
      </c>
      <c r="J2262" s="32">
        <f t="shared" si="211"/>
        <v>7.2480857142857152E-2</v>
      </c>
      <c r="K2262" s="88">
        <f t="shared" si="212"/>
        <v>7.3794225805898117E-2</v>
      </c>
      <c r="L2262" s="36"/>
      <c r="M2262" s="32">
        <f t="shared" si="213"/>
        <v>3.0790838921872836E-2</v>
      </c>
      <c r="N2262" s="32">
        <f t="shared" si="214"/>
        <v>7.5490838921872833E-2</v>
      </c>
      <c r="O2262" s="43">
        <f t="shared" si="215"/>
        <v>7.6915555612154796E-2</v>
      </c>
      <c r="Q2262" s="78"/>
      <c r="R2262" s="75"/>
      <c r="T2262" s="48"/>
    </row>
    <row r="2263" spans="1:20" ht="12.6" customHeight="1">
      <c r="A2263" s="31">
        <v>41669</v>
      </c>
      <c r="B2263" s="64" t="s">
        <v>137</v>
      </c>
      <c r="C2263" s="90">
        <v>4.385E-2</v>
      </c>
      <c r="D2263" s="44" t="str">
        <f>IF(MONTH(A2263)=MONTH(A2264),"-",VLOOKUP(A2263,'F03 inputs'!$AQ$8:$AV$3003,5))</f>
        <v>-</v>
      </c>
      <c r="E2263" s="44" t="str">
        <f>IF(MONTH(A2263)=MONTH(A2264),"-",VLOOKUP(A2263,'F03 inputs'!$AQ$8:$AV$3003,6))</f>
        <v>-</v>
      </c>
      <c r="F2263" s="32">
        <f>VLOOKUP(B2263,'F03 inputs'!$AW$9:$AZ$3003,3)</f>
        <v>-6.5428571428571437E-5</v>
      </c>
      <c r="G2263" s="32">
        <f>VLOOKUP(B2263,'F03 inputs'!$AW$9:$AZ$3003,4)</f>
        <v>-6.9302597624617214E-5</v>
      </c>
      <c r="I2263" s="32">
        <f t="shared" si="210"/>
        <v>2.7715428571428592E-2</v>
      </c>
      <c r="J2263" s="32">
        <f t="shared" si="211"/>
        <v>7.1565428571428585E-2</v>
      </c>
      <c r="K2263" s="88">
        <f t="shared" si="212"/>
        <v>7.2845831213081746E-2</v>
      </c>
      <c r="L2263" s="36"/>
      <c r="M2263" s="32">
        <f t="shared" si="213"/>
        <v>3.0721536324248219E-2</v>
      </c>
      <c r="N2263" s="32">
        <f t="shared" si="214"/>
        <v>7.4571536324248219E-2</v>
      </c>
      <c r="O2263" s="43">
        <f t="shared" si="215"/>
        <v>7.5961764831687928E-2</v>
      </c>
      <c r="Q2263" s="78"/>
      <c r="R2263" s="75"/>
      <c r="T2263" s="48"/>
    </row>
    <row r="2264" spans="1:20" ht="12.6" customHeight="1">
      <c r="A2264" s="31">
        <v>41670</v>
      </c>
      <c r="B2264" s="64" t="s">
        <v>137</v>
      </c>
      <c r="C2264" s="90">
        <v>4.3799999999999999E-2</v>
      </c>
      <c r="D2264" s="44">
        <f>IF(MONTH(A2264)=MONTH(A2265),"-",VLOOKUP(A2264,'F03 inputs'!$AQ$8:$AV$3003,5))</f>
        <v>2.7650000000000001E-2</v>
      </c>
      <c r="E2264" s="44">
        <f>IF(MONTH(A2264)=MONTH(A2265),"-",VLOOKUP(A2264,'F03 inputs'!$AQ$8:$AV$3003,6))</f>
        <v>3.0652233726623592E-2</v>
      </c>
      <c r="F2264" s="32">
        <f>VLOOKUP(B2264,'F03 inputs'!$AW$9:$AZ$3003,3)</f>
        <v>-6.5428571428571437E-5</v>
      </c>
      <c r="G2264" s="32">
        <f>VLOOKUP(B2264,'F03 inputs'!$AW$9:$AZ$3003,4)</f>
        <v>-6.9302597624617214E-5</v>
      </c>
      <c r="I2264" s="32">
        <f t="shared" si="210"/>
        <v>2.7650000000000001E-2</v>
      </c>
      <c r="J2264" s="32">
        <f t="shared" si="211"/>
        <v>7.145E-2</v>
      </c>
      <c r="K2264" s="88">
        <f t="shared" si="212"/>
        <v>7.2726275625000003E-2</v>
      </c>
      <c r="L2264" s="36"/>
      <c r="M2264" s="32">
        <f t="shared" si="213"/>
        <v>3.0652233726623592E-2</v>
      </c>
      <c r="N2264" s="32">
        <f t="shared" si="214"/>
        <v>7.4452233726623587E-2</v>
      </c>
      <c r="O2264" s="43">
        <f t="shared" si="215"/>
        <v>7.5838017503344846E-2</v>
      </c>
      <c r="Q2264" s="78"/>
      <c r="R2264" s="75"/>
      <c r="T2264" s="48"/>
    </row>
    <row r="2265" spans="1:20" ht="12.6" customHeight="1">
      <c r="A2265" s="31">
        <v>41673</v>
      </c>
      <c r="B2265" s="64" t="s">
        <v>138</v>
      </c>
      <c r="C2265" s="90">
        <v>4.385E-2</v>
      </c>
      <c r="D2265" s="44" t="str">
        <f>IF(MONTH(A2265)=MONTH(A2266),"-",VLOOKUP(A2265,'F03 inputs'!$AQ$8:$AV$3003,5))</f>
        <v>-</v>
      </c>
      <c r="E2265" s="44" t="str">
        <f>IF(MONTH(A2265)=MONTH(A2266),"-",VLOOKUP(A2265,'F03 inputs'!$AQ$8:$AV$3003,6))</f>
        <v>-</v>
      </c>
      <c r="F2265" s="32">
        <f>VLOOKUP(B2265,'F03 inputs'!$AW$9:$AZ$3003,3)</f>
        <v>-9.4280403490056185E-5</v>
      </c>
      <c r="G2265" s="32">
        <f>VLOOKUP(B2265,'F03 inputs'!$AW$9:$AZ$3003,4)</f>
        <v>-1.0011057446645283E-4</v>
      </c>
      <c r="I2265" s="32">
        <f t="shared" si="210"/>
        <v>2.7555719596509945E-2</v>
      </c>
      <c r="J2265" s="32">
        <f t="shared" si="211"/>
        <v>7.1405719596509945E-2</v>
      </c>
      <c r="K2265" s="88">
        <f t="shared" si="212"/>
        <v>7.2680413794283805E-2</v>
      </c>
      <c r="L2265" s="36"/>
      <c r="M2265" s="32">
        <f t="shared" si="213"/>
        <v>3.0552123152157138E-2</v>
      </c>
      <c r="N2265" s="32">
        <f t="shared" si="214"/>
        <v>7.4402123152157135E-2</v>
      </c>
      <c r="O2265" s="43">
        <f t="shared" si="215"/>
        <v>7.5786042134544207E-2</v>
      </c>
      <c r="Q2265" s="78"/>
      <c r="R2265" s="75"/>
      <c r="T2265" s="48"/>
    </row>
    <row r="2266" spans="1:20" ht="12.6" customHeight="1">
      <c r="A2266" s="31">
        <v>41674</v>
      </c>
      <c r="B2266" s="64" t="s">
        <v>138</v>
      </c>
      <c r="C2266" s="90">
        <v>4.3899999999999995E-2</v>
      </c>
      <c r="D2266" s="44" t="str">
        <f>IF(MONTH(A2266)=MONTH(A2267),"-",VLOOKUP(A2266,'F03 inputs'!$AQ$8:$AV$3003,5))</f>
        <v>-</v>
      </c>
      <c r="E2266" s="44" t="str">
        <f>IF(MONTH(A2266)=MONTH(A2267),"-",VLOOKUP(A2266,'F03 inputs'!$AQ$8:$AV$3003,6))</f>
        <v>-</v>
      </c>
      <c r="F2266" s="32">
        <f>VLOOKUP(B2266,'F03 inputs'!$AW$9:$AZ$3003,3)</f>
        <v>-9.4280403490056185E-5</v>
      </c>
      <c r="G2266" s="32">
        <f>VLOOKUP(B2266,'F03 inputs'!$AW$9:$AZ$3003,4)</f>
        <v>-1.0011057446645283E-4</v>
      </c>
      <c r="I2266" s="32">
        <f t="shared" si="210"/>
        <v>2.7461439193019889E-2</v>
      </c>
      <c r="J2266" s="32">
        <f t="shared" si="211"/>
        <v>7.1361439193019877E-2</v>
      </c>
      <c r="K2266" s="88">
        <f t="shared" si="212"/>
        <v>7.2634552943944497E-2</v>
      </c>
      <c r="L2266" s="36"/>
      <c r="M2266" s="32">
        <f t="shared" si="213"/>
        <v>3.0452012577690684E-2</v>
      </c>
      <c r="N2266" s="32">
        <f t="shared" si="214"/>
        <v>7.4352012577690682E-2</v>
      </c>
      <c r="O2266" s="43">
        <f t="shared" si="215"/>
        <v>7.57340680212788E-2</v>
      </c>
      <c r="Q2266" s="78"/>
      <c r="R2266" s="75"/>
      <c r="T2266" s="48"/>
    </row>
    <row r="2267" spans="1:20" ht="12.6" customHeight="1">
      <c r="A2267" s="31">
        <v>41675</v>
      </c>
      <c r="B2267" s="64" t="s">
        <v>138</v>
      </c>
      <c r="C2267" s="90">
        <v>4.4249999999999998E-2</v>
      </c>
      <c r="D2267" s="44" t="str">
        <f>IF(MONTH(A2267)=MONTH(A2268),"-",VLOOKUP(A2267,'F03 inputs'!$AQ$8:$AV$3003,5))</f>
        <v>-</v>
      </c>
      <c r="E2267" s="44" t="str">
        <f>IF(MONTH(A2267)=MONTH(A2268),"-",VLOOKUP(A2267,'F03 inputs'!$AQ$8:$AV$3003,6))</f>
        <v>-</v>
      </c>
      <c r="F2267" s="32">
        <f>VLOOKUP(B2267,'F03 inputs'!$AW$9:$AZ$3003,3)</f>
        <v>-9.4280403490056185E-5</v>
      </c>
      <c r="G2267" s="32">
        <f>VLOOKUP(B2267,'F03 inputs'!$AW$9:$AZ$3003,4)</f>
        <v>-1.0011057446645283E-4</v>
      </c>
      <c r="I2267" s="32">
        <f t="shared" si="210"/>
        <v>2.7367158789529833E-2</v>
      </c>
      <c r="J2267" s="32">
        <f t="shared" si="211"/>
        <v>7.1617158789529831E-2</v>
      </c>
      <c r="K2267" s="88">
        <f t="shared" si="212"/>
        <v>7.2899413147800907E-2</v>
      </c>
      <c r="L2267" s="36"/>
      <c r="M2267" s="32">
        <f t="shared" si="213"/>
        <v>3.035190200322423E-2</v>
      </c>
      <c r="N2267" s="32">
        <f t="shared" si="214"/>
        <v>7.4601902003224224E-2</v>
      </c>
      <c r="O2267" s="43">
        <f t="shared" si="215"/>
        <v>7.5993262948848672E-2</v>
      </c>
      <c r="Q2267" s="78"/>
      <c r="R2267" s="75"/>
      <c r="T2267" s="48"/>
    </row>
    <row r="2268" spans="1:20" ht="12.6" customHeight="1">
      <c r="A2268" s="31">
        <v>41676</v>
      </c>
      <c r="B2268" s="64" t="s">
        <v>138</v>
      </c>
      <c r="C2268" s="90">
        <v>4.4900000000000002E-2</v>
      </c>
      <c r="D2268" s="44" t="str">
        <f>IF(MONTH(A2268)=MONTH(A2269),"-",VLOOKUP(A2268,'F03 inputs'!$AQ$8:$AV$3003,5))</f>
        <v>-</v>
      </c>
      <c r="E2268" s="44" t="str">
        <f>IF(MONTH(A2268)=MONTH(A2269),"-",VLOOKUP(A2268,'F03 inputs'!$AQ$8:$AV$3003,6))</f>
        <v>-</v>
      </c>
      <c r="F2268" s="32">
        <f>VLOOKUP(B2268,'F03 inputs'!$AW$9:$AZ$3003,3)</f>
        <v>-9.4280403490056185E-5</v>
      </c>
      <c r="G2268" s="32">
        <f>VLOOKUP(B2268,'F03 inputs'!$AW$9:$AZ$3003,4)</f>
        <v>-1.0011057446645283E-4</v>
      </c>
      <c r="I2268" s="32">
        <f t="shared" si="210"/>
        <v>2.7272878386039777E-2</v>
      </c>
      <c r="J2268" s="32">
        <f t="shared" si="211"/>
        <v>7.2172878386039779E-2</v>
      </c>
      <c r="K2268" s="88">
        <f t="shared" si="212"/>
        <v>7.3475109479671064E-2</v>
      </c>
      <c r="L2268" s="36"/>
      <c r="M2268" s="32">
        <f t="shared" si="213"/>
        <v>3.0251791428757776E-2</v>
      </c>
      <c r="N2268" s="32">
        <f t="shared" si="214"/>
        <v>7.5151791428757775E-2</v>
      </c>
      <c r="O2268" s="43">
        <f t="shared" si="215"/>
        <v>7.6563739367495387E-2</v>
      </c>
      <c r="Q2268" s="78"/>
      <c r="R2268" s="75"/>
      <c r="T2268" s="48"/>
    </row>
    <row r="2269" spans="1:20" ht="12.6" customHeight="1">
      <c r="A2269" s="31">
        <v>41677</v>
      </c>
      <c r="B2269" s="64" t="s">
        <v>138</v>
      </c>
      <c r="C2269" s="90">
        <v>4.5449999999999997E-2</v>
      </c>
      <c r="D2269" s="44" t="str">
        <f>IF(MONTH(A2269)=MONTH(A2270),"-",VLOOKUP(A2269,'F03 inputs'!$AQ$8:$AV$3003,5))</f>
        <v>-</v>
      </c>
      <c r="E2269" s="44" t="str">
        <f>IF(MONTH(A2269)=MONTH(A2270),"-",VLOOKUP(A2269,'F03 inputs'!$AQ$8:$AV$3003,6))</f>
        <v>-</v>
      </c>
      <c r="F2269" s="32">
        <f>VLOOKUP(B2269,'F03 inputs'!$AW$9:$AZ$3003,3)</f>
        <v>-9.4280403490056185E-5</v>
      </c>
      <c r="G2269" s="32">
        <f>VLOOKUP(B2269,'F03 inputs'!$AW$9:$AZ$3003,4)</f>
        <v>-1.0011057446645283E-4</v>
      </c>
      <c r="I2269" s="32">
        <f t="shared" si="210"/>
        <v>2.7178597982549721E-2</v>
      </c>
      <c r="J2269" s="32">
        <f t="shared" si="211"/>
        <v>7.2628597982549725E-2</v>
      </c>
      <c r="K2269" s="88">
        <f t="shared" si="212"/>
        <v>7.3947326293777316E-2</v>
      </c>
      <c r="L2269" s="36"/>
      <c r="M2269" s="32">
        <f t="shared" si="213"/>
        <v>3.0151680854291322E-2</v>
      </c>
      <c r="N2269" s="32">
        <f t="shared" si="214"/>
        <v>7.5601680854291323E-2</v>
      </c>
      <c r="O2269" s="43">
        <f t="shared" si="215"/>
        <v>7.7030584391289958E-2</v>
      </c>
      <c r="Q2269" s="78"/>
      <c r="R2269" s="75"/>
      <c r="T2269" s="48"/>
    </row>
    <row r="2270" spans="1:20" ht="12.6" customHeight="1">
      <c r="A2270" s="31">
        <v>41680</v>
      </c>
      <c r="B2270" s="64" t="s">
        <v>138</v>
      </c>
      <c r="C2270" s="90">
        <v>4.53E-2</v>
      </c>
      <c r="D2270" s="44" t="str">
        <f>IF(MONTH(A2270)=MONTH(A2271),"-",VLOOKUP(A2270,'F03 inputs'!$AQ$8:$AV$3003,5))</f>
        <v>-</v>
      </c>
      <c r="E2270" s="44" t="str">
        <f>IF(MONTH(A2270)=MONTH(A2271),"-",VLOOKUP(A2270,'F03 inputs'!$AQ$8:$AV$3003,6))</f>
        <v>-</v>
      </c>
      <c r="F2270" s="32">
        <f>VLOOKUP(B2270,'F03 inputs'!$AW$9:$AZ$3003,3)</f>
        <v>-9.4280403490056185E-5</v>
      </c>
      <c r="G2270" s="32">
        <f>VLOOKUP(B2270,'F03 inputs'!$AW$9:$AZ$3003,4)</f>
        <v>-1.0011057446645283E-4</v>
      </c>
      <c r="I2270" s="32">
        <f t="shared" si="210"/>
        <v>2.7084317579059665E-2</v>
      </c>
      <c r="J2270" s="32">
        <f t="shared" si="211"/>
        <v>7.2384317579059665E-2</v>
      </c>
      <c r="K2270" s="88">
        <f t="shared" si="212"/>
        <v>7.3694189936906129E-2</v>
      </c>
      <c r="L2270" s="36"/>
      <c r="M2270" s="32">
        <f t="shared" si="213"/>
        <v>3.0051570279824868E-2</v>
      </c>
      <c r="N2270" s="32">
        <f t="shared" si="214"/>
        <v>7.5351570279824864E-2</v>
      </c>
      <c r="O2270" s="43">
        <f t="shared" si="215"/>
        <v>7.6771035065733573E-2</v>
      </c>
      <c r="Q2270" s="78"/>
      <c r="R2270" s="75"/>
      <c r="T2270" s="48"/>
    </row>
    <row r="2271" spans="1:20" ht="12.6" customHeight="1">
      <c r="A2271" s="31">
        <v>41681</v>
      </c>
      <c r="B2271" s="64" t="s">
        <v>138</v>
      </c>
      <c r="C2271" s="90">
        <v>4.555E-2</v>
      </c>
      <c r="D2271" s="44" t="str">
        <f>IF(MONTH(A2271)=MONTH(A2272),"-",VLOOKUP(A2271,'F03 inputs'!$AQ$8:$AV$3003,5))</f>
        <v>-</v>
      </c>
      <c r="E2271" s="44" t="str">
        <f>IF(MONTH(A2271)=MONTH(A2272),"-",VLOOKUP(A2271,'F03 inputs'!$AQ$8:$AV$3003,6))</f>
        <v>-</v>
      </c>
      <c r="F2271" s="32">
        <f>VLOOKUP(B2271,'F03 inputs'!$AW$9:$AZ$3003,3)</f>
        <v>-9.4280403490056185E-5</v>
      </c>
      <c r="G2271" s="32">
        <f>VLOOKUP(B2271,'F03 inputs'!$AW$9:$AZ$3003,4)</f>
        <v>-1.0011057446645283E-4</v>
      </c>
      <c r="I2271" s="32">
        <f t="shared" si="210"/>
        <v>2.6990037175569609E-2</v>
      </c>
      <c r="J2271" s="32">
        <f t="shared" si="211"/>
        <v>7.2540037175569616E-2</v>
      </c>
      <c r="K2271" s="88">
        <f t="shared" si="212"/>
        <v>7.3855551423928079E-2</v>
      </c>
      <c r="L2271" s="36"/>
      <c r="M2271" s="32">
        <f t="shared" si="213"/>
        <v>2.9951459705358414E-2</v>
      </c>
      <c r="N2271" s="32">
        <f t="shared" si="214"/>
        <v>7.5501459705358417E-2</v>
      </c>
      <c r="O2271" s="43">
        <f t="shared" si="215"/>
        <v>7.6926577309768263E-2</v>
      </c>
      <c r="Q2271" s="78"/>
      <c r="R2271" s="75"/>
      <c r="T2271" s="48"/>
    </row>
    <row r="2272" spans="1:20" ht="12.6" customHeight="1">
      <c r="A2272" s="31">
        <v>41682</v>
      </c>
      <c r="B2272" s="64" t="s">
        <v>138</v>
      </c>
      <c r="C2272" s="90">
        <v>4.5749999999999999E-2</v>
      </c>
      <c r="D2272" s="44" t="str">
        <f>IF(MONTH(A2272)=MONTH(A2273),"-",VLOOKUP(A2272,'F03 inputs'!$AQ$8:$AV$3003,5))</f>
        <v>-</v>
      </c>
      <c r="E2272" s="44" t="str">
        <f>IF(MONTH(A2272)=MONTH(A2273),"-",VLOOKUP(A2272,'F03 inputs'!$AQ$8:$AV$3003,6))</f>
        <v>-</v>
      </c>
      <c r="F2272" s="32">
        <f>VLOOKUP(B2272,'F03 inputs'!$AW$9:$AZ$3003,3)</f>
        <v>-9.4280403490056185E-5</v>
      </c>
      <c r="G2272" s="32">
        <f>VLOOKUP(B2272,'F03 inputs'!$AW$9:$AZ$3003,4)</f>
        <v>-1.0011057446645283E-4</v>
      </c>
      <c r="I2272" s="32">
        <f t="shared" si="210"/>
        <v>2.6895756772079553E-2</v>
      </c>
      <c r="J2272" s="32">
        <f t="shared" si="211"/>
        <v>7.2645756772079545E-2</v>
      </c>
      <c r="K2272" s="88">
        <f t="shared" si="212"/>
        <v>7.3965108266326851E-2</v>
      </c>
      <c r="L2272" s="36"/>
      <c r="M2272" s="32">
        <f t="shared" si="213"/>
        <v>2.985134913089196E-2</v>
      </c>
      <c r="N2272" s="32">
        <f t="shared" si="214"/>
        <v>7.5601349130891962E-2</v>
      </c>
      <c r="O2272" s="43">
        <f t="shared" si="215"/>
        <v>7.7030240128494798E-2</v>
      </c>
      <c r="Q2272" s="78"/>
      <c r="R2272" s="75"/>
      <c r="T2272" s="48"/>
    </row>
    <row r="2273" spans="1:20" ht="12.6" customHeight="1">
      <c r="A2273" s="31">
        <v>41683</v>
      </c>
      <c r="B2273" s="64" t="s">
        <v>138</v>
      </c>
      <c r="C2273" s="90">
        <v>4.53E-2</v>
      </c>
      <c r="D2273" s="44" t="str">
        <f>IF(MONTH(A2273)=MONTH(A2274),"-",VLOOKUP(A2273,'F03 inputs'!$AQ$8:$AV$3003,5))</f>
        <v>-</v>
      </c>
      <c r="E2273" s="44" t="str">
        <f>IF(MONTH(A2273)=MONTH(A2274),"-",VLOOKUP(A2273,'F03 inputs'!$AQ$8:$AV$3003,6))</f>
        <v>-</v>
      </c>
      <c r="F2273" s="32">
        <f>VLOOKUP(B2273,'F03 inputs'!$AW$9:$AZ$3003,3)</f>
        <v>-9.4280403490056185E-5</v>
      </c>
      <c r="G2273" s="32">
        <f>VLOOKUP(B2273,'F03 inputs'!$AW$9:$AZ$3003,4)</f>
        <v>-1.0011057446645283E-4</v>
      </c>
      <c r="I2273" s="32">
        <f t="shared" si="210"/>
        <v>2.6801476368589497E-2</v>
      </c>
      <c r="J2273" s="32">
        <f t="shared" si="211"/>
        <v>7.210147636858949E-2</v>
      </c>
      <c r="K2273" s="88">
        <f t="shared" si="212"/>
        <v>7.3401132092222099E-2</v>
      </c>
      <c r="L2273" s="36"/>
      <c r="M2273" s="32">
        <f t="shared" si="213"/>
        <v>2.9751238556425506E-2</v>
      </c>
      <c r="N2273" s="32">
        <f t="shared" si="214"/>
        <v>7.5051238556425509E-2</v>
      </c>
      <c r="O2273" s="43">
        <f t="shared" si="215"/>
        <v>7.6459410658638927E-2</v>
      </c>
      <c r="Q2273" s="78"/>
      <c r="R2273" s="75"/>
      <c r="T2273" s="48"/>
    </row>
    <row r="2274" spans="1:20" ht="12.6" customHeight="1">
      <c r="A2274" s="31">
        <v>41684</v>
      </c>
      <c r="B2274" s="64" t="s">
        <v>138</v>
      </c>
      <c r="C2274" s="90">
        <v>4.4549999999999999E-2</v>
      </c>
      <c r="D2274" s="44" t="str">
        <f>IF(MONTH(A2274)=MONTH(A2275),"-",VLOOKUP(A2274,'F03 inputs'!$AQ$8:$AV$3003,5))</f>
        <v>-</v>
      </c>
      <c r="E2274" s="44" t="str">
        <f>IF(MONTH(A2274)=MONTH(A2275),"-",VLOOKUP(A2274,'F03 inputs'!$AQ$8:$AV$3003,6))</f>
        <v>-</v>
      </c>
      <c r="F2274" s="32">
        <f>VLOOKUP(B2274,'F03 inputs'!$AW$9:$AZ$3003,3)</f>
        <v>-9.4280403490056185E-5</v>
      </c>
      <c r="G2274" s="32">
        <f>VLOOKUP(B2274,'F03 inputs'!$AW$9:$AZ$3003,4)</f>
        <v>-1.0011057446645283E-4</v>
      </c>
      <c r="I2274" s="32">
        <f t="shared" si="210"/>
        <v>2.6707195965099441E-2</v>
      </c>
      <c r="J2274" s="32">
        <f t="shared" si="211"/>
        <v>7.125719596509944E-2</v>
      </c>
      <c r="K2274" s="88">
        <f t="shared" si="212"/>
        <v>7.2526592959301528E-2</v>
      </c>
      <c r="L2274" s="36"/>
      <c r="M2274" s="32">
        <f t="shared" si="213"/>
        <v>2.9651127981959052E-2</v>
      </c>
      <c r="N2274" s="32">
        <f t="shared" si="214"/>
        <v>7.4201127981959047E-2</v>
      </c>
      <c r="O2274" s="43">
        <f t="shared" si="215"/>
        <v>7.5577579830407915E-2</v>
      </c>
      <c r="Q2274" s="78"/>
      <c r="R2274" s="75"/>
      <c r="T2274" s="48"/>
    </row>
    <row r="2275" spans="1:20" ht="12.6" customHeight="1">
      <c r="A2275" s="31">
        <v>41687</v>
      </c>
      <c r="B2275" s="64" t="s">
        <v>138</v>
      </c>
      <c r="C2275" s="90">
        <v>4.4999999999999998E-2</v>
      </c>
      <c r="D2275" s="44" t="str">
        <f>IF(MONTH(A2275)=MONTH(A2276),"-",VLOOKUP(A2275,'F03 inputs'!$AQ$8:$AV$3003,5))</f>
        <v>-</v>
      </c>
      <c r="E2275" s="44" t="str">
        <f>IF(MONTH(A2275)=MONTH(A2276),"-",VLOOKUP(A2275,'F03 inputs'!$AQ$8:$AV$3003,6))</f>
        <v>-</v>
      </c>
      <c r="F2275" s="32">
        <f>VLOOKUP(B2275,'F03 inputs'!$AW$9:$AZ$3003,3)</f>
        <v>-9.4280403490056185E-5</v>
      </c>
      <c r="G2275" s="32">
        <f>VLOOKUP(B2275,'F03 inputs'!$AW$9:$AZ$3003,4)</f>
        <v>-1.0011057446645283E-4</v>
      </c>
      <c r="I2275" s="32">
        <f t="shared" si="210"/>
        <v>2.6612915561609385E-2</v>
      </c>
      <c r="J2275" s="32">
        <f t="shared" si="211"/>
        <v>7.1612915561609383E-2</v>
      </c>
      <c r="K2275" s="88">
        <f t="shared" si="212"/>
        <v>7.2895017980417753E-2</v>
      </c>
      <c r="L2275" s="36"/>
      <c r="M2275" s="32">
        <f t="shared" si="213"/>
        <v>2.9551017407492598E-2</v>
      </c>
      <c r="N2275" s="32">
        <f t="shared" si="214"/>
        <v>7.4551017407492592E-2</v>
      </c>
      <c r="O2275" s="43">
        <f t="shared" si="215"/>
        <v>7.5940480956615986E-2</v>
      </c>
      <c r="Q2275" s="78"/>
      <c r="R2275" s="75"/>
      <c r="T2275" s="48"/>
    </row>
    <row r="2276" spans="1:20" ht="12.6" customHeight="1">
      <c r="A2276" s="31">
        <v>41688</v>
      </c>
      <c r="B2276" s="64" t="s">
        <v>138</v>
      </c>
      <c r="C2276" s="90">
        <v>4.5100000000000001E-2</v>
      </c>
      <c r="D2276" s="44" t="str">
        <f>IF(MONTH(A2276)=MONTH(A2277),"-",VLOOKUP(A2276,'F03 inputs'!$AQ$8:$AV$3003,5))</f>
        <v>-</v>
      </c>
      <c r="E2276" s="44" t="str">
        <f>IF(MONTH(A2276)=MONTH(A2277),"-",VLOOKUP(A2276,'F03 inputs'!$AQ$8:$AV$3003,6))</f>
        <v>-</v>
      </c>
      <c r="F2276" s="32">
        <f>VLOOKUP(B2276,'F03 inputs'!$AW$9:$AZ$3003,3)</f>
        <v>-9.4280403490056185E-5</v>
      </c>
      <c r="G2276" s="32">
        <f>VLOOKUP(B2276,'F03 inputs'!$AW$9:$AZ$3003,4)</f>
        <v>-1.0011057446645283E-4</v>
      </c>
      <c r="I2276" s="32">
        <f t="shared" si="210"/>
        <v>2.6518635158119329E-2</v>
      </c>
      <c r="J2276" s="32">
        <f t="shared" si="211"/>
        <v>7.1618635158119337E-2</v>
      </c>
      <c r="K2276" s="88">
        <f t="shared" si="212"/>
        <v>7.2900942383597345E-2</v>
      </c>
      <c r="L2276" s="36"/>
      <c r="M2276" s="32">
        <f t="shared" si="213"/>
        <v>2.9450906833026144E-2</v>
      </c>
      <c r="N2276" s="32">
        <f t="shared" si="214"/>
        <v>7.4550906833026148E-2</v>
      </c>
      <c r="O2276" s="43">
        <f t="shared" si="215"/>
        <v>7.594036626043299E-2</v>
      </c>
      <c r="Q2276" s="78"/>
      <c r="R2276" s="75"/>
      <c r="T2276" s="48"/>
    </row>
    <row r="2277" spans="1:20" ht="12.6" customHeight="1">
      <c r="A2277" s="31">
        <v>41689</v>
      </c>
      <c r="B2277" s="64" t="s">
        <v>138</v>
      </c>
      <c r="C2277" s="90">
        <v>4.4850000000000001E-2</v>
      </c>
      <c r="D2277" s="44" t="str">
        <f>IF(MONTH(A2277)=MONTH(A2278),"-",VLOOKUP(A2277,'F03 inputs'!$AQ$8:$AV$3003,5))</f>
        <v>-</v>
      </c>
      <c r="E2277" s="44" t="str">
        <f>IF(MONTH(A2277)=MONTH(A2278),"-",VLOOKUP(A2277,'F03 inputs'!$AQ$8:$AV$3003,6))</f>
        <v>-</v>
      </c>
      <c r="F2277" s="32">
        <f>VLOOKUP(B2277,'F03 inputs'!$AW$9:$AZ$3003,3)</f>
        <v>-9.4280403490056185E-5</v>
      </c>
      <c r="G2277" s="32">
        <f>VLOOKUP(B2277,'F03 inputs'!$AW$9:$AZ$3003,4)</f>
        <v>-1.0011057446645283E-4</v>
      </c>
      <c r="I2277" s="32">
        <f t="shared" si="210"/>
        <v>2.6424354754629273E-2</v>
      </c>
      <c r="J2277" s="32">
        <f t="shared" si="211"/>
        <v>7.1274354754629274E-2</v>
      </c>
      <c r="K2277" s="88">
        <f t="shared" si="212"/>
        <v>7.2544363166051173E-2</v>
      </c>
      <c r="L2277" s="36"/>
      <c r="M2277" s="32">
        <f t="shared" si="213"/>
        <v>2.9350796258559689E-2</v>
      </c>
      <c r="N2277" s="32">
        <f t="shared" si="214"/>
        <v>7.4200796258559687E-2</v>
      </c>
      <c r="O2277" s="43">
        <f t="shared" si="215"/>
        <v>7.5577235799910936E-2</v>
      </c>
      <c r="Q2277" s="78"/>
      <c r="R2277" s="75"/>
      <c r="T2277" s="48"/>
    </row>
    <row r="2278" spans="1:20" ht="12.6" customHeight="1">
      <c r="A2278" s="31">
        <v>41690</v>
      </c>
      <c r="B2278" s="64" t="s">
        <v>138</v>
      </c>
      <c r="C2278" s="90">
        <v>4.4850000000000001E-2</v>
      </c>
      <c r="D2278" s="44" t="str">
        <f>IF(MONTH(A2278)=MONTH(A2279),"-",VLOOKUP(A2278,'F03 inputs'!$AQ$8:$AV$3003,5))</f>
        <v>-</v>
      </c>
      <c r="E2278" s="44" t="str">
        <f>IF(MONTH(A2278)=MONTH(A2279),"-",VLOOKUP(A2278,'F03 inputs'!$AQ$8:$AV$3003,6))</f>
        <v>-</v>
      </c>
      <c r="F2278" s="32">
        <f>VLOOKUP(B2278,'F03 inputs'!$AW$9:$AZ$3003,3)</f>
        <v>-9.4280403490056185E-5</v>
      </c>
      <c r="G2278" s="32">
        <f>VLOOKUP(B2278,'F03 inputs'!$AW$9:$AZ$3003,4)</f>
        <v>-1.0011057446645283E-4</v>
      </c>
      <c r="I2278" s="32">
        <f t="shared" si="210"/>
        <v>2.6330074351139217E-2</v>
      </c>
      <c r="J2278" s="32">
        <f t="shared" si="211"/>
        <v>7.1180074351139211E-2</v>
      </c>
      <c r="K2278" s="88">
        <f t="shared" si="212"/>
        <v>7.2446725097297549E-2</v>
      </c>
      <c r="L2278" s="36"/>
      <c r="M2278" s="32">
        <f t="shared" si="213"/>
        <v>2.9250685684093235E-2</v>
      </c>
      <c r="N2278" s="32">
        <f t="shared" si="214"/>
        <v>7.410068568409324E-2</v>
      </c>
      <c r="O2278" s="43">
        <f t="shared" si="215"/>
        <v>7.5473413588806215E-2</v>
      </c>
      <c r="Q2278" s="78"/>
      <c r="R2278" s="75"/>
      <c r="T2278" s="48"/>
    </row>
    <row r="2279" spans="1:20" ht="12.6" customHeight="1">
      <c r="A2279" s="31">
        <v>41691</v>
      </c>
      <c r="B2279" s="64" t="s">
        <v>138</v>
      </c>
      <c r="C2279" s="90">
        <v>4.5449999999999997E-2</v>
      </c>
      <c r="D2279" s="44" t="str">
        <f>IF(MONTH(A2279)=MONTH(A2280),"-",VLOOKUP(A2279,'F03 inputs'!$AQ$8:$AV$3003,5))</f>
        <v>-</v>
      </c>
      <c r="E2279" s="44" t="str">
        <f>IF(MONTH(A2279)=MONTH(A2280),"-",VLOOKUP(A2279,'F03 inputs'!$AQ$8:$AV$3003,6))</f>
        <v>-</v>
      </c>
      <c r="F2279" s="32">
        <f>VLOOKUP(B2279,'F03 inputs'!$AW$9:$AZ$3003,3)</f>
        <v>-9.4280403490056185E-5</v>
      </c>
      <c r="G2279" s="32">
        <f>VLOOKUP(B2279,'F03 inputs'!$AW$9:$AZ$3003,4)</f>
        <v>-1.0011057446645283E-4</v>
      </c>
      <c r="I2279" s="32">
        <f t="shared" si="210"/>
        <v>2.6235793947649161E-2</v>
      </c>
      <c r="J2279" s="32">
        <f t="shared" si="211"/>
        <v>7.1685793947649151E-2</v>
      </c>
      <c r="K2279" s="88">
        <f t="shared" si="212"/>
        <v>7.297050721112508E-2</v>
      </c>
      <c r="L2279" s="36"/>
      <c r="M2279" s="32">
        <f t="shared" si="213"/>
        <v>2.9150575109626781E-2</v>
      </c>
      <c r="N2279" s="32">
        <f t="shared" si="214"/>
        <v>7.4600575109626782E-2</v>
      </c>
      <c r="O2279" s="43">
        <f t="shared" si="215"/>
        <v>7.5991886561298516E-2</v>
      </c>
      <c r="Q2279" s="78"/>
      <c r="R2279" s="75"/>
      <c r="T2279" s="48"/>
    </row>
    <row r="2280" spans="1:20" ht="12.6" customHeight="1">
      <c r="A2280" s="31">
        <v>41694</v>
      </c>
      <c r="B2280" s="64" t="s">
        <v>138</v>
      </c>
      <c r="C2280" s="90">
        <v>4.4999999999999998E-2</v>
      </c>
      <c r="D2280" s="44" t="str">
        <f>IF(MONTH(A2280)=MONTH(A2281),"-",VLOOKUP(A2280,'F03 inputs'!$AQ$8:$AV$3003,5))</f>
        <v>-</v>
      </c>
      <c r="E2280" s="44" t="str">
        <f>IF(MONTH(A2280)=MONTH(A2281),"-",VLOOKUP(A2280,'F03 inputs'!$AQ$8:$AV$3003,6))</f>
        <v>-</v>
      </c>
      <c r="F2280" s="32">
        <f>VLOOKUP(B2280,'F03 inputs'!$AW$9:$AZ$3003,3)</f>
        <v>-9.4280403490056185E-5</v>
      </c>
      <c r="G2280" s="32">
        <f>VLOOKUP(B2280,'F03 inputs'!$AW$9:$AZ$3003,4)</f>
        <v>-1.0011057446645283E-4</v>
      </c>
      <c r="I2280" s="32">
        <f t="shared" si="210"/>
        <v>2.6141513544159105E-2</v>
      </c>
      <c r="J2280" s="32">
        <f t="shared" si="211"/>
        <v>7.1141513544159096E-2</v>
      </c>
      <c r="K2280" s="88">
        <f t="shared" si="212"/>
        <v>7.240679228149749E-2</v>
      </c>
      <c r="L2280" s="36"/>
      <c r="M2280" s="32">
        <f t="shared" si="213"/>
        <v>2.9050464535160327E-2</v>
      </c>
      <c r="N2280" s="32">
        <f t="shared" si="214"/>
        <v>7.4050464535160329E-2</v>
      </c>
      <c r="O2280" s="43">
        <f t="shared" si="215"/>
        <v>7.5421332359628446E-2</v>
      </c>
      <c r="Q2280" s="78"/>
      <c r="R2280" s="75"/>
      <c r="T2280" s="48"/>
    </row>
    <row r="2281" spans="1:20" ht="12.6" customHeight="1">
      <c r="A2281" s="31">
        <v>41695</v>
      </c>
      <c r="B2281" s="64" t="s">
        <v>138</v>
      </c>
      <c r="C2281" s="90">
        <v>4.4950000000000004E-2</v>
      </c>
      <c r="D2281" s="44" t="str">
        <f>IF(MONTH(A2281)=MONTH(A2282),"-",VLOOKUP(A2281,'F03 inputs'!$AQ$8:$AV$3003,5))</f>
        <v>-</v>
      </c>
      <c r="E2281" s="44" t="str">
        <f>IF(MONTH(A2281)=MONTH(A2282),"-",VLOOKUP(A2281,'F03 inputs'!$AQ$8:$AV$3003,6))</f>
        <v>-</v>
      </c>
      <c r="F2281" s="32">
        <f>VLOOKUP(B2281,'F03 inputs'!$AW$9:$AZ$3003,3)</f>
        <v>-9.4280403490056185E-5</v>
      </c>
      <c r="G2281" s="32">
        <f>VLOOKUP(B2281,'F03 inputs'!$AW$9:$AZ$3003,4)</f>
        <v>-1.0011057446645283E-4</v>
      </c>
      <c r="I2281" s="32">
        <f t="shared" si="210"/>
        <v>2.6047233140669049E-2</v>
      </c>
      <c r="J2281" s="32">
        <f t="shared" si="211"/>
        <v>7.0997233140669053E-2</v>
      </c>
      <c r="K2281" s="88">
        <f t="shared" si="212"/>
        <v>7.225738491907685E-2</v>
      </c>
      <c r="L2281" s="36"/>
      <c r="M2281" s="32">
        <f t="shared" si="213"/>
        <v>2.8950353960693873E-2</v>
      </c>
      <c r="N2281" s="32">
        <f t="shared" si="214"/>
        <v>7.3900353960693874E-2</v>
      </c>
      <c r="O2281" s="43">
        <f t="shared" si="215"/>
        <v>7.5265669539572588E-2</v>
      </c>
      <c r="Q2281" s="78"/>
      <c r="R2281" s="75"/>
      <c r="T2281" s="48"/>
    </row>
    <row r="2282" spans="1:20" ht="12.6" customHeight="1">
      <c r="A2282" s="31">
        <v>41696</v>
      </c>
      <c r="B2282" s="64" t="s">
        <v>138</v>
      </c>
      <c r="C2282" s="90">
        <v>4.4450000000000003E-2</v>
      </c>
      <c r="D2282" s="44" t="str">
        <f>IF(MONTH(A2282)=MONTH(A2283),"-",VLOOKUP(A2282,'F03 inputs'!$AQ$8:$AV$3003,5))</f>
        <v>-</v>
      </c>
      <c r="E2282" s="44" t="str">
        <f>IF(MONTH(A2282)=MONTH(A2283),"-",VLOOKUP(A2282,'F03 inputs'!$AQ$8:$AV$3003,6))</f>
        <v>-</v>
      </c>
      <c r="F2282" s="32">
        <f>VLOOKUP(B2282,'F03 inputs'!$AW$9:$AZ$3003,3)</f>
        <v>-9.4280403490056185E-5</v>
      </c>
      <c r="G2282" s="32">
        <f>VLOOKUP(B2282,'F03 inputs'!$AW$9:$AZ$3003,4)</f>
        <v>-1.0011057446645283E-4</v>
      </c>
      <c r="I2282" s="32">
        <f t="shared" si="210"/>
        <v>2.5952952737178993E-2</v>
      </c>
      <c r="J2282" s="32">
        <f t="shared" si="211"/>
        <v>7.0402952737179003E-2</v>
      </c>
      <c r="K2282" s="88">
        <f t="shared" si="212"/>
        <v>7.1642096675707423E-2</v>
      </c>
      <c r="L2282" s="36"/>
      <c r="M2282" s="32">
        <f t="shared" si="213"/>
        <v>2.8850243386227419E-2</v>
      </c>
      <c r="N2282" s="32">
        <f t="shared" si="214"/>
        <v>7.3300243386227426E-2</v>
      </c>
      <c r="O2282" s="43">
        <f t="shared" si="215"/>
        <v>7.4643474806347365E-2</v>
      </c>
      <c r="Q2282" s="78"/>
      <c r="R2282" s="75"/>
      <c r="T2282" s="48"/>
    </row>
    <row r="2283" spans="1:20" ht="12.6" customHeight="1">
      <c r="A2283" s="31">
        <v>41697</v>
      </c>
      <c r="B2283" s="64" t="s">
        <v>138</v>
      </c>
      <c r="C2283" s="90">
        <v>4.3899999999999995E-2</v>
      </c>
      <c r="D2283" s="44" t="str">
        <f>IF(MONTH(A2283)=MONTH(A2284),"-",VLOOKUP(A2283,'F03 inputs'!$AQ$8:$AV$3003,5))</f>
        <v>-</v>
      </c>
      <c r="E2283" s="44" t="str">
        <f>IF(MONTH(A2283)=MONTH(A2284),"-",VLOOKUP(A2283,'F03 inputs'!$AQ$8:$AV$3003,6))</f>
        <v>-</v>
      </c>
      <c r="F2283" s="32">
        <f>VLOOKUP(B2283,'F03 inputs'!$AW$9:$AZ$3003,3)</f>
        <v>-9.4280403490056185E-5</v>
      </c>
      <c r="G2283" s="32">
        <f>VLOOKUP(B2283,'F03 inputs'!$AW$9:$AZ$3003,4)</f>
        <v>-1.0011057446645283E-4</v>
      </c>
      <c r="I2283" s="32">
        <f t="shared" si="210"/>
        <v>2.5858672333688937E-2</v>
      </c>
      <c r="J2283" s="32">
        <f t="shared" si="211"/>
        <v>6.9758672333688931E-2</v>
      </c>
      <c r="K2283" s="88">
        <f t="shared" si="212"/>
        <v>7.0975240425128705E-2</v>
      </c>
      <c r="L2283" s="36"/>
      <c r="M2283" s="32">
        <f t="shared" si="213"/>
        <v>2.8750132811760965E-2</v>
      </c>
      <c r="N2283" s="32">
        <f t="shared" si="214"/>
        <v>7.2650132811760956E-2</v>
      </c>
      <c r="O2283" s="43">
        <f t="shared" si="215"/>
        <v>7.396964326115274E-2</v>
      </c>
      <c r="Q2283" s="78"/>
      <c r="R2283" s="75"/>
      <c r="T2283" s="48"/>
    </row>
    <row r="2284" spans="1:20" ht="12.6" customHeight="1">
      <c r="A2284" s="31">
        <v>41698</v>
      </c>
      <c r="B2284" s="64" t="s">
        <v>138</v>
      </c>
      <c r="C2284" s="90">
        <v>4.3650000000000001E-2</v>
      </c>
      <c r="D2284" s="44">
        <f>IF(MONTH(A2284)=MONTH(A2285),"-",VLOOKUP(A2284,'F03 inputs'!$AQ$8:$AV$3003,5))</f>
        <v>2.5764391930198877E-2</v>
      </c>
      <c r="E2284" s="44">
        <f>IF(MONTH(A2284)=MONTH(A2285),"-",VLOOKUP(A2284,'F03 inputs'!$AQ$8:$AV$3003,6))</f>
        <v>2.8650022237294535E-2</v>
      </c>
      <c r="F2284" s="32">
        <f>VLOOKUP(B2284,'F03 inputs'!$AW$9:$AZ$3003,3)</f>
        <v>-9.4280403490056185E-5</v>
      </c>
      <c r="G2284" s="32">
        <f>VLOOKUP(B2284,'F03 inputs'!$AW$9:$AZ$3003,4)</f>
        <v>-1.0011057446645283E-4</v>
      </c>
      <c r="I2284" s="32">
        <f t="shared" si="210"/>
        <v>2.5764391930198877E-2</v>
      </c>
      <c r="J2284" s="32">
        <f t="shared" si="211"/>
        <v>6.9414391930198882E-2</v>
      </c>
      <c r="K2284" s="88">
        <f t="shared" si="212"/>
        <v>7.0618981381958879E-2</v>
      </c>
      <c r="L2284" s="36"/>
      <c r="M2284" s="32">
        <f t="shared" si="213"/>
        <v>2.8650022237294535E-2</v>
      </c>
      <c r="N2284" s="32">
        <f t="shared" si="214"/>
        <v>7.2300022237294537E-2</v>
      </c>
      <c r="O2284" s="43">
        <f t="shared" si="215"/>
        <v>7.3606845541172694E-2</v>
      </c>
      <c r="Q2284" s="78"/>
      <c r="R2284" s="75"/>
      <c r="T2284" s="48"/>
    </row>
    <row r="2285" spans="1:20" ht="12.6" customHeight="1">
      <c r="A2285" s="31">
        <v>41701</v>
      </c>
      <c r="B2285" s="64" t="s">
        <v>139</v>
      </c>
      <c r="C2285" s="90">
        <v>4.3250000000000004E-2</v>
      </c>
      <c r="D2285" s="44" t="str">
        <f>IF(MONTH(A2285)=MONTH(A2286),"-",VLOOKUP(A2285,'F03 inputs'!$AQ$8:$AV$3003,5))</f>
        <v>-</v>
      </c>
      <c r="E2285" s="44" t="str">
        <f>IF(MONTH(A2285)=MONTH(A2286),"-",VLOOKUP(A2285,'F03 inputs'!$AQ$8:$AV$3003,6))</f>
        <v>-</v>
      </c>
      <c r="F2285" s="32">
        <f>VLOOKUP(B2285,'F03 inputs'!$AW$9:$AZ$3003,3)</f>
        <v>-5.9119768978450362E-5</v>
      </c>
      <c r="G2285" s="32">
        <f>VLOOKUP(B2285,'F03 inputs'!$AW$9:$AZ$3003,4)</f>
        <v>-4.9839338441884078E-5</v>
      </c>
      <c r="I2285" s="32">
        <f t="shared" si="210"/>
        <v>2.5705272161220427E-2</v>
      </c>
      <c r="J2285" s="32">
        <f t="shared" si="211"/>
        <v>6.8955272161220438E-2</v>
      </c>
      <c r="K2285" s="88">
        <f t="shared" si="212"/>
        <v>7.0143979550927549E-2</v>
      </c>
      <c r="L2285" s="36"/>
      <c r="M2285" s="32">
        <f t="shared" si="213"/>
        <v>2.860018289885265E-2</v>
      </c>
      <c r="N2285" s="32">
        <f t="shared" si="214"/>
        <v>7.1850182898852658E-2</v>
      </c>
      <c r="O2285" s="43">
        <f t="shared" si="215"/>
        <v>7.314079509450222E-2</v>
      </c>
      <c r="Q2285" s="78"/>
      <c r="R2285" s="75"/>
      <c r="T2285" s="48"/>
    </row>
    <row r="2286" spans="1:20" ht="12.6" customHeight="1">
      <c r="A2286" s="31">
        <v>41702</v>
      </c>
      <c r="B2286" s="64" t="s">
        <v>139</v>
      </c>
      <c r="C2286" s="90">
        <v>4.3449999999999996E-2</v>
      </c>
      <c r="D2286" s="44" t="str">
        <f>IF(MONTH(A2286)=MONTH(A2287),"-",VLOOKUP(A2286,'F03 inputs'!$AQ$8:$AV$3003,5))</f>
        <v>-</v>
      </c>
      <c r="E2286" s="44" t="str">
        <f>IF(MONTH(A2286)=MONTH(A2287),"-",VLOOKUP(A2286,'F03 inputs'!$AQ$8:$AV$3003,6))</f>
        <v>-</v>
      </c>
      <c r="F2286" s="32">
        <f>VLOOKUP(B2286,'F03 inputs'!$AW$9:$AZ$3003,3)</f>
        <v>-5.9119768978450362E-5</v>
      </c>
      <c r="G2286" s="32">
        <f>VLOOKUP(B2286,'F03 inputs'!$AW$9:$AZ$3003,4)</f>
        <v>-4.9839338441884078E-5</v>
      </c>
      <c r="I2286" s="32">
        <f t="shared" si="210"/>
        <v>2.5646152392241977E-2</v>
      </c>
      <c r="J2286" s="32">
        <f t="shared" si="211"/>
        <v>6.9096152392241969E-2</v>
      </c>
      <c r="K2286" s="88">
        <f t="shared" si="212"/>
        <v>7.0289721961094953E-2</v>
      </c>
      <c r="L2286" s="36"/>
      <c r="M2286" s="32">
        <f t="shared" si="213"/>
        <v>2.8550343560410765E-2</v>
      </c>
      <c r="N2286" s="32">
        <f t="shared" si="214"/>
        <v>7.2000343560410768E-2</v>
      </c>
      <c r="O2286" s="43">
        <f t="shared" si="215"/>
        <v>7.3296355928615053E-2</v>
      </c>
      <c r="Q2286" s="78"/>
      <c r="R2286" s="75"/>
      <c r="T2286" s="48"/>
    </row>
    <row r="2287" spans="1:20" ht="12.6" customHeight="1">
      <c r="A2287" s="31">
        <v>41703</v>
      </c>
      <c r="B2287" s="64" t="s">
        <v>139</v>
      </c>
      <c r="C2287" s="90">
        <v>4.3949999999999996E-2</v>
      </c>
      <c r="D2287" s="44" t="str">
        <f>IF(MONTH(A2287)=MONTH(A2288),"-",VLOOKUP(A2287,'F03 inputs'!$AQ$8:$AV$3003,5))</f>
        <v>-</v>
      </c>
      <c r="E2287" s="44" t="str">
        <f>IF(MONTH(A2287)=MONTH(A2288),"-",VLOOKUP(A2287,'F03 inputs'!$AQ$8:$AV$3003,6))</f>
        <v>-</v>
      </c>
      <c r="F2287" s="32">
        <f>VLOOKUP(B2287,'F03 inputs'!$AW$9:$AZ$3003,3)</f>
        <v>-5.9119768978450362E-5</v>
      </c>
      <c r="G2287" s="32">
        <f>VLOOKUP(B2287,'F03 inputs'!$AW$9:$AZ$3003,4)</f>
        <v>-4.9839338441884078E-5</v>
      </c>
      <c r="I2287" s="32">
        <f t="shared" si="210"/>
        <v>2.5587032623263527E-2</v>
      </c>
      <c r="J2287" s="32">
        <f t="shared" si="211"/>
        <v>6.9537032623263523E-2</v>
      </c>
      <c r="K2287" s="88">
        <f t="shared" si="212"/>
        <v>7.0745882349775746E-2</v>
      </c>
      <c r="L2287" s="36"/>
      <c r="M2287" s="32">
        <f t="shared" si="213"/>
        <v>2.850050422196888E-2</v>
      </c>
      <c r="N2287" s="32">
        <f t="shared" si="214"/>
        <v>7.2450504221968873E-2</v>
      </c>
      <c r="O2287" s="43">
        <f t="shared" si="215"/>
        <v>7.3762773112473257E-2</v>
      </c>
      <c r="Q2287" s="78"/>
      <c r="R2287" s="75"/>
      <c r="T2287" s="48"/>
    </row>
    <row r="2288" spans="1:20" ht="12.6" customHeight="1">
      <c r="A2288" s="31">
        <v>41704</v>
      </c>
      <c r="B2288" s="64" t="s">
        <v>139</v>
      </c>
      <c r="C2288" s="90">
        <v>4.4249999999999998E-2</v>
      </c>
      <c r="D2288" s="44" t="str">
        <f>IF(MONTH(A2288)=MONTH(A2289),"-",VLOOKUP(A2288,'F03 inputs'!$AQ$8:$AV$3003,5))</f>
        <v>-</v>
      </c>
      <c r="E2288" s="44" t="str">
        <f>IF(MONTH(A2288)=MONTH(A2289),"-",VLOOKUP(A2288,'F03 inputs'!$AQ$8:$AV$3003,6))</f>
        <v>-</v>
      </c>
      <c r="F2288" s="32">
        <f>VLOOKUP(B2288,'F03 inputs'!$AW$9:$AZ$3003,3)</f>
        <v>-5.9119768978450362E-5</v>
      </c>
      <c r="G2288" s="32">
        <f>VLOOKUP(B2288,'F03 inputs'!$AW$9:$AZ$3003,4)</f>
        <v>-4.9839338441884078E-5</v>
      </c>
      <c r="I2288" s="32">
        <f t="shared" si="210"/>
        <v>2.5527912854285077E-2</v>
      </c>
      <c r="J2288" s="32">
        <f t="shared" si="211"/>
        <v>6.9777912854285071E-2</v>
      </c>
      <c r="K2288" s="88">
        <f t="shared" si="212"/>
        <v>7.0995152134860406E-2</v>
      </c>
      <c r="L2288" s="36"/>
      <c r="M2288" s="32">
        <f t="shared" si="213"/>
        <v>2.8450664883526995E-2</v>
      </c>
      <c r="N2288" s="32">
        <f t="shared" si="214"/>
        <v>7.2700664883527E-2</v>
      </c>
      <c r="O2288" s="43">
        <f t="shared" si="215"/>
        <v>7.4022011552153932E-2</v>
      </c>
      <c r="Q2288" s="78"/>
      <c r="R2288" s="75"/>
      <c r="T2288" s="48"/>
    </row>
    <row r="2289" spans="1:20" ht="12.6" customHeight="1">
      <c r="A2289" s="31">
        <v>41705</v>
      </c>
      <c r="B2289" s="64" t="s">
        <v>139</v>
      </c>
      <c r="C2289" s="90">
        <v>4.4800000000000006E-2</v>
      </c>
      <c r="D2289" s="44" t="str">
        <f>IF(MONTH(A2289)=MONTH(A2290),"-",VLOOKUP(A2289,'F03 inputs'!$AQ$8:$AV$3003,5))</f>
        <v>-</v>
      </c>
      <c r="E2289" s="44" t="str">
        <f>IF(MONTH(A2289)=MONTH(A2290),"-",VLOOKUP(A2289,'F03 inputs'!$AQ$8:$AV$3003,6))</f>
        <v>-</v>
      </c>
      <c r="F2289" s="32">
        <f>VLOOKUP(B2289,'F03 inputs'!$AW$9:$AZ$3003,3)</f>
        <v>-5.9119768978450362E-5</v>
      </c>
      <c r="G2289" s="32">
        <f>VLOOKUP(B2289,'F03 inputs'!$AW$9:$AZ$3003,4)</f>
        <v>-4.9839338441884078E-5</v>
      </c>
      <c r="I2289" s="32">
        <f t="shared" si="210"/>
        <v>2.5468793085306626E-2</v>
      </c>
      <c r="J2289" s="32">
        <f t="shared" si="211"/>
        <v>7.0268793085306633E-2</v>
      </c>
      <c r="K2289" s="88">
        <f t="shared" si="212"/>
        <v>7.1503218905723198E-2</v>
      </c>
      <c r="L2289" s="36"/>
      <c r="M2289" s="32">
        <f t="shared" si="213"/>
        <v>2.840082554508511E-2</v>
      </c>
      <c r="N2289" s="32">
        <f t="shared" si="214"/>
        <v>7.3200825545085113E-2</v>
      </c>
      <c r="O2289" s="43">
        <f t="shared" si="215"/>
        <v>7.4540415760205647E-2</v>
      </c>
      <c r="Q2289" s="78"/>
      <c r="R2289" s="75"/>
      <c r="T2289" s="48"/>
    </row>
    <row r="2290" spans="1:20" ht="12.6" customHeight="1">
      <c r="A2290" s="31">
        <v>41708</v>
      </c>
      <c r="B2290" s="64" t="s">
        <v>139</v>
      </c>
      <c r="C2290" s="90">
        <v>4.5199999999999997E-2</v>
      </c>
      <c r="D2290" s="44" t="str">
        <f>IF(MONTH(A2290)=MONTH(A2291),"-",VLOOKUP(A2290,'F03 inputs'!$AQ$8:$AV$3003,5))</f>
        <v>-</v>
      </c>
      <c r="E2290" s="44" t="str">
        <f>IF(MONTH(A2290)=MONTH(A2291),"-",VLOOKUP(A2290,'F03 inputs'!$AQ$8:$AV$3003,6))</f>
        <v>-</v>
      </c>
      <c r="F2290" s="32">
        <f>VLOOKUP(B2290,'F03 inputs'!$AW$9:$AZ$3003,3)</f>
        <v>-5.9119768978450362E-5</v>
      </c>
      <c r="G2290" s="32">
        <f>VLOOKUP(B2290,'F03 inputs'!$AW$9:$AZ$3003,4)</f>
        <v>-4.9839338441884078E-5</v>
      </c>
      <c r="I2290" s="32">
        <f t="shared" si="210"/>
        <v>2.5409673316328176E-2</v>
      </c>
      <c r="J2290" s="32">
        <f t="shared" si="211"/>
        <v>7.060967331632817E-2</v>
      </c>
      <c r="K2290" s="88">
        <f t="shared" si="212"/>
        <v>7.1856104807787924E-2</v>
      </c>
      <c r="L2290" s="36"/>
      <c r="M2290" s="32">
        <f t="shared" si="213"/>
        <v>2.8350986206643225E-2</v>
      </c>
      <c r="N2290" s="32">
        <f t="shared" si="214"/>
        <v>7.3550986206643215E-2</v>
      </c>
      <c r="O2290" s="43">
        <f t="shared" si="215"/>
        <v>7.4903423099635491E-2</v>
      </c>
      <c r="Q2290" s="78"/>
      <c r="R2290" s="75"/>
      <c r="T2290" s="48"/>
    </row>
    <row r="2291" spans="1:20" ht="12.6" customHeight="1">
      <c r="A2291" s="31">
        <v>41709</v>
      </c>
      <c r="B2291" s="64" t="s">
        <v>139</v>
      </c>
      <c r="C2291" s="90">
        <v>4.505E-2</v>
      </c>
      <c r="D2291" s="44" t="str">
        <f>IF(MONTH(A2291)=MONTH(A2292),"-",VLOOKUP(A2291,'F03 inputs'!$AQ$8:$AV$3003,5))</f>
        <v>-</v>
      </c>
      <c r="E2291" s="44" t="str">
        <f>IF(MONTH(A2291)=MONTH(A2292),"-",VLOOKUP(A2291,'F03 inputs'!$AQ$8:$AV$3003,6))</f>
        <v>-</v>
      </c>
      <c r="F2291" s="32">
        <f>VLOOKUP(B2291,'F03 inputs'!$AW$9:$AZ$3003,3)</f>
        <v>-5.9119768978450362E-5</v>
      </c>
      <c r="G2291" s="32">
        <f>VLOOKUP(B2291,'F03 inputs'!$AW$9:$AZ$3003,4)</f>
        <v>-4.9839338441884078E-5</v>
      </c>
      <c r="I2291" s="32">
        <f t="shared" si="210"/>
        <v>2.5350553547349726E-2</v>
      </c>
      <c r="J2291" s="32">
        <f t="shared" si="211"/>
        <v>7.0400553547349726E-2</v>
      </c>
      <c r="K2291" s="88">
        <f t="shared" si="212"/>
        <v>7.1639613032292937E-2</v>
      </c>
      <c r="L2291" s="36"/>
      <c r="M2291" s="32">
        <f t="shared" si="213"/>
        <v>2.830114686820134E-2</v>
      </c>
      <c r="N2291" s="32">
        <f t="shared" si="214"/>
        <v>7.3351146868201336E-2</v>
      </c>
      <c r="O2291" s="43">
        <f t="shared" si="215"/>
        <v>7.469624455492152E-2</v>
      </c>
      <c r="Q2291" s="78"/>
      <c r="R2291" s="75"/>
      <c r="T2291" s="48"/>
    </row>
    <row r="2292" spans="1:20" ht="12.6" customHeight="1">
      <c r="A2292" s="31">
        <v>41710</v>
      </c>
      <c r="B2292" s="64" t="s">
        <v>139</v>
      </c>
      <c r="C2292" s="90">
        <v>4.4900000000000002E-2</v>
      </c>
      <c r="D2292" s="44" t="str">
        <f>IF(MONTH(A2292)=MONTH(A2293),"-",VLOOKUP(A2292,'F03 inputs'!$AQ$8:$AV$3003,5))</f>
        <v>-</v>
      </c>
      <c r="E2292" s="44" t="str">
        <f>IF(MONTH(A2292)=MONTH(A2293),"-",VLOOKUP(A2292,'F03 inputs'!$AQ$8:$AV$3003,6))</f>
        <v>-</v>
      </c>
      <c r="F2292" s="32">
        <f>VLOOKUP(B2292,'F03 inputs'!$AW$9:$AZ$3003,3)</f>
        <v>-5.9119768978450362E-5</v>
      </c>
      <c r="G2292" s="32">
        <f>VLOOKUP(B2292,'F03 inputs'!$AW$9:$AZ$3003,4)</f>
        <v>-4.9839338441884078E-5</v>
      </c>
      <c r="I2292" s="32">
        <f t="shared" si="210"/>
        <v>2.5291433778371276E-2</v>
      </c>
      <c r="J2292" s="32">
        <f t="shared" si="211"/>
        <v>7.0191433778371282E-2</v>
      </c>
      <c r="K2292" s="88">
        <f t="shared" si="212"/>
        <v>7.1423143122337107E-2</v>
      </c>
      <c r="L2292" s="36"/>
      <c r="M2292" s="32">
        <f t="shared" si="213"/>
        <v>2.8251307529759455E-2</v>
      </c>
      <c r="N2292" s="32">
        <f t="shared" si="214"/>
        <v>7.3151307529759457E-2</v>
      </c>
      <c r="O2292" s="43">
        <f t="shared" si="215"/>
        <v>7.448908597808801E-2</v>
      </c>
      <c r="Q2292" s="78"/>
      <c r="R2292" s="75"/>
      <c r="T2292" s="48"/>
    </row>
    <row r="2293" spans="1:20" ht="12.6" customHeight="1">
      <c r="A2293" s="31">
        <v>41711</v>
      </c>
      <c r="B2293" s="64" t="s">
        <v>139</v>
      </c>
      <c r="C2293" s="90">
        <v>4.4950000000000004E-2</v>
      </c>
      <c r="D2293" s="44" t="str">
        <f>IF(MONTH(A2293)=MONTH(A2294),"-",VLOOKUP(A2293,'F03 inputs'!$AQ$8:$AV$3003,5))</f>
        <v>-</v>
      </c>
      <c r="E2293" s="44" t="str">
        <f>IF(MONTH(A2293)=MONTH(A2294),"-",VLOOKUP(A2293,'F03 inputs'!$AQ$8:$AV$3003,6))</f>
        <v>-</v>
      </c>
      <c r="F2293" s="32">
        <f>VLOOKUP(B2293,'F03 inputs'!$AW$9:$AZ$3003,3)</f>
        <v>-5.9119768978450362E-5</v>
      </c>
      <c r="G2293" s="32">
        <f>VLOOKUP(B2293,'F03 inputs'!$AW$9:$AZ$3003,4)</f>
        <v>-4.9839338441884078E-5</v>
      </c>
      <c r="I2293" s="32">
        <f t="shared" si="210"/>
        <v>2.5232314009392826E-2</v>
      </c>
      <c r="J2293" s="32">
        <f t="shared" si="211"/>
        <v>7.0182314009392829E-2</v>
      </c>
      <c r="K2293" s="88">
        <f t="shared" si="212"/>
        <v>7.1413703309320953E-2</v>
      </c>
      <c r="L2293" s="36"/>
      <c r="M2293" s="32">
        <f t="shared" si="213"/>
        <v>2.820146819131757E-2</v>
      </c>
      <c r="N2293" s="32">
        <f t="shared" si="214"/>
        <v>7.315146819131757E-2</v>
      </c>
      <c r="O2293" s="43">
        <f t="shared" si="215"/>
        <v>7.448925251595373E-2</v>
      </c>
      <c r="Q2293" s="78"/>
      <c r="R2293" s="75"/>
      <c r="T2293" s="48"/>
    </row>
    <row r="2294" spans="1:20" ht="12.6" customHeight="1">
      <c r="A2294" s="31">
        <v>41712</v>
      </c>
      <c r="B2294" s="64" t="s">
        <v>139</v>
      </c>
      <c r="C2294" s="90">
        <v>4.3899999999999995E-2</v>
      </c>
      <c r="D2294" s="44" t="str">
        <f>IF(MONTH(A2294)=MONTH(A2295),"-",VLOOKUP(A2294,'F03 inputs'!$AQ$8:$AV$3003,5))</f>
        <v>-</v>
      </c>
      <c r="E2294" s="44" t="str">
        <f>IF(MONTH(A2294)=MONTH(A2295),"-",VLOOKUP(A2294,'F03 inputs'!$AQ$8:$AV$3003,6))</f>
        <v>-</v>
      </c>
      <c r="F2294" s="32">
        <f>VLOOKUP(B2294,'F03 inputs'!$AW$9:$AZ$3003,3)</f>
        <v>-5.9119768978450362E-5</v>
      </c>
      <c r="G2294" s="32">
        <f>VLOOKUP(B2294,'F03 inputs'!$AW$9:$AZ$3003,4)</f>
        <v>-4.9839338441884078E-5</v>
      </c>
      <c r="I2294" s="32">
        <f t="shared" si="210"/>
        <v>2.5173194240414375E-2</v>
      </c>
      <c r="J2294" s="32">
        <f t="shared" si="211"/>
        <v>6.9073194240414373E-2</v>
      </c>
      <c r="K2294" s="88">
        <f t="shared" si="212"/>
        <v>7.0265970781057785E-2</v>
      </c>
      <c r="L2294" s="36"/>
      <c r="M2294" s="32">
        <f t="shared" si="213"/>
        <v>2.8151628852875685E-2</v>
      </c>
      <c r="N2294" s="32">
        <f t="shared" si="214"/>
        <v>7.2051628852875679E-2</v>
      </c>
      <c r="O2294" s="43">
        <f t="shared" si="215"/>
        <v>7.3349488157963716E-2</v>
      </c>
      <c r="Q2294" s="78"/>
      <c r="R2294" s="75"/>
      <c r="T2294" s="48"/>
    </row>
    <row r="2295" spans="1:20" ht="12.6" customHeight="1">
      <c r="A2295" s="31">
        <v>41715</v>
      </c>
      <c r="B2295" s="64" t="s">
        <v>139</v>
      </c>
      <c r="C2295" s="90">
        <v>4.4000000000000004E-2</v>
      </c>
      <c r="D2295" s="44" t="str">
        <f>IF(MONTH(A2295)=MONTH(A2296),"-",VLOOKUP(A2295,'F03 inputs'!$AQ$8:$AV$3003,5))</f>
        <v>-</v>
      </c>
      <c r="E2295" s="44" t="str">
        <f>IF(MONTH(A2295)=MONTH(A2296),"-",VLOOKUP(A2295,'F03 inputs'!$AQ$8:$AV$3003,6))</f>
        <v>-</v>
      </c>
      <c r="F2295" s="32">
        <f>VLOOKUP(B2295,'F03 inputs'!$AW$9:$AZ$3003,3)</f>
        <v>-5.9119768978450362E-5</v>
      </c>
      <c r="G2295" s="32">
        <f>VLOOKUP(B2295,'F03 inputs'!$AW$9:$AZ$3003,4)</f>
        <v>-4.9839338441884078E-5</v>
      </c>
      <c r="I2295" s="32">
        <f t="shared" si="210"/>
        <v>2.5114074471435925E-2</v>
      </c>
      <c r="J2295" s="32">
        <f t="shared" si="211"/>
        <v>6.911407447143593E-2</v>
      </c>
      <c r="K2295" s="88">
        <f t="shared" si="212"/>
        <v>7.0308263293946904E-2</v>
      </c>
      <c r="L2295" s="36"/>
      <c r="M2295" s="32">
        <f t="shared" si="213"/>
        <v>2.81017895144338E-2</v>
      </c>
      <c r="N2295" s="32">
        <f t="shared" si="214"/>
        <v>7.2101789514433801E-2</v>
      </c>
      <c r="O2295" s="43">
        <f t="shared" si="215"/>
        <v>7.3401456527229625E-2</v>
      </c>
      <c r="Q2295" s="78"/>
      <c r="R2295" s="75"/>
      <c r="T2295" s="48"/>
    </row>
    <row r="2296" spans="1:20" ht="12.6" customHeight="1">
      <c r="A2296" s="31">
        <v>41716</v>
      </c>
      <c r="B2296" s="64" t="s">
        <v>139</v>
      </c>
      <c r="C2296" s="90">
        <v>4.4249999999999998E-2</v>
      </c>
      <c r="D2296" s="44" t="str">
        <f>IF(MONTH(A2296)=MONTH(A2297),"-",VLOOKUP(A2296,'F03 inputs'!$AQ$8:$AV$3003,5))</f>
        <v>-</v>
      </c>
      <c r="E2296" s="44" t="str">
        <f>IF(MONTH(A2296)=MONTH(A2297),"-",VLOOKUP(A2296,'F03 inputs'!$AQ$8:$AV$3003,6))</f>
        <v>-</v>
      </c>
      <c r="F2296" s="32">
        <f>VLOOKUP(B2296,'F03 inputs'!$AW$9:$AZ$3003,3)</f>
        <v>-5.9119768978450362E-5</v>
      </c>
      <c r="G2296" s="32">
        <f>VLOOKUP(B2296,'F03 inputs'!$AW$9:$AZ$3003,4)</f>
        <v>-4.9839338441884078E-5</v>
      </c>
      <c r="I2296" s="32">
        <f t="shared" si="210"/>
        <v>2.5054954702457475E-2</v>
      </c>
      <c r="J2296" s="32">
        <f t="shared" si="211"/>
        <v>6.9304954702457469E-2</v>
      </c>
      <c r="K2296" s="88">
        <f t="shared" si="212"/>
        <v>7.0505748889034825E-2</v>
      </c>
      <c r="L2296" s="36"/>
      <c r="M2296" s="32">
        <f t="shared" si="213"/>
        <v>2.8051950175991915E-2</v>
      </c>
      <c r="N2296" s="32">
        <f t="shared" si="214"/>
        <v>7.2301950175991919E-2</v>
      </c>
      <c r="O2296" s="43">
        <f t="shared" si="215"/>
        <v>7.3608843175805072E-2</v>
      </c>
      <c r="Q2296" s="78"/>
      <c r="R2296" s="75"/>
      <c r="T2296" s="48"/>
    </row>
    <row r="2297" spans="1:20" ht="12.6" customHeight="1">
      <c r="A2297" s="31">
        <v>41717</v>
      </c>
      <c r="B2297" s="64" t="s">
        <v>139</v>
      </c>
      <c r="C2297" s="90">
        <v>4.4050000000000006E-2</v>
      </c>
      <c r="D2297" s="44" t="str">
        <f>IF(MONTH(A2297)=MONTH(A2298),"-",VLOOKUP(A2297,'F03 inputs'!$AQ$8:$AV$3003,5))</f>
        <v>-</v>
      </c>
      <c r="E2297" s="44" t="str">
        <f>IF(MONTH(A2297)=MONTH(A2298),"-",VLOOKUP(A2297,'F03 inputs'!$AQ$8:$AV$3003,6))</f>
        <v>-</v>
      </c>
      <c r="F2297" s="32">
        <f>VLOOKUP(B2297,'F03 inputs'!$AW$9:$AZ$3003,3)</f>
        <v>-5.9119768978450362E-5</v>
      </c>
      <c r="G2297" s="32">
        <f>VLOOKUP(B2297,'F03 inputs'!$AW$9:$AZ$3003,4)</f>
        <v>-4.9839338441884078E-5</v>
      </c>
      <c r="I2297" s="32">
        <f t="shared" si="210"/>
        <v>2.4995834933479025E-2</v>
      </c>
      <c r="J2297" s="32">
        <f t="shared" si="211"/>
        <v>6.9045834933479031E-2</v>
      </c>
      <c r="K2297" s="88">
        <f t="shared" si="212"/>
        <v>7.0237666763894202E-2</v>
      </c>
      <c r="L2297" s="36"/>
      <c r="M2297" s="32">
        <f t="shared" si="213"/>
        <v>2.800211083755003E-2</v>
      </c>
      <c r="N2297" s="32">
        <f t="shared" si="214"/>
        <v>7.2052110837550032E-2</v>
      </c>
      <c r="O2297" s="43">
        <f t="shared" si="215"/>
        <v>7.3349987506586611E-2</v>
      </c>
      <c r="Q2297" s="78"/>
      <c r="R2297" s="75"/>
      <c r="T2297" s="48"/>
    </row>
    <row r="2298" spans="1:20" ht="12.6" customHeight="1">
      <c r="A2298" s="31">
        <v>41718</v>
      </c>
      <c r="B2298" s="64" t="s">
        <v>139</v>
      </c>
      <c r="C2298" s="90">
        <v>4.4500000000000005E-2</v>
      </c>
      <c r="D2298" s="44" t="str">
        <f>IF(MONTH(A2298)=MONTH(A2299),"-",VLOOKUP(A2298,'F03 inputs'!$AQ$8:$AV$3003,5))</f>
        <v>-</v>
      </c>
      <c r="E2298" s="44" t="str">
        <f>IF(MONTH(A2298)=MONTH(A2299),"-",VLOOKUP(A2298,'F03 inputs'!$AQ$8:$AV$3003,6))</f>
        <v>-</v>
      </c>
      <c r="F2298" s="32">
        <f>VLOOKUP(B2298,'F03 inputs'!$AW$9:$AZ$3003,3)</f>
        <v>-5.9119768978450362E-5</v>
      </c>
      <c r="G2298" s="32">
        <f>VLOOKUP(B2298,'F03 inputs'!$AW$9:$AZ$3003,4)</f>
        <v>-4.9839338441884078E-5</v>
      </c>
      <c r="I2298" s="32">
        <f t="shared" si="210"/>
        <v>2.4936715164500575E-2</v>
      </c>
      <c r="J2298" s="32">
        <f t="shared" si="211"/>
        <v>6.9436715164500576E-2</v>
      </c>
      <c r="K2298" s="88">
        <f t="shared" si="212"/>
        <v>7.0642079517709622E-2</v>
      </c>
      <c r="L2298" s="36"/>
      <c r="M2298" s="32">
        <f t="shared" si="213"/>
        <v>2.7952271499108144E-2</v>
      </c>
      <c r="N2298" s="32">
        <f t="shared" si="214"/>
        <v>7.2452271499108156E-2</v>
      </c>
      <c r="O2298" s="43">
        <f t="shared" si="215"/>
        <v>7.3764604410453405E-2</v>
      </c>
      <c r="Q2298" s="78"/>
      <c r="R2298" s="75"/>
      <c r="T2298" s="48"/>
    </row>
    <row r="2299" spans="1:20" ht="12.6" customHeight="1">
      <c r="A2299" s="31">
        <v>41719</v>
      </c>
      <c r="B2299" s="64" t="s">
        <v>139</v>
      </c>
      <c r="C2299" s="90">
        <v>4.4800000000000006E-2</v>
      </c>
      <c r="D2299" s="44" t="str">
        <f>IF(MONTH(A2299)=MONTH(A2300),"-",VLOOKUP(A2299,'F03 inputs'!$AQ$8:$AV$3003,5))</f>
        <v>-</v>
      </c>
      <c r="E2299" s="44" t="str">
        <f>IF(MONTH(A2299)=MONTH(A2300),"-",VLOOKUP(A2299,'F03 inputs'!$AQ$8:$AV$3003,6))</f>
        <v>-</v>
      </c>
      <c r="F2299" s="32">
        <f>VLOOKUP(B2299,'F03 inputs'!$AW$9:$AZ$3003,3)</f>
        <v>-5.9119768978450362E-5</v>
      </c>
      <c r="G2299" s="32">
        <f>VLOOKUP(B2299,'F03 inputs'!$AW$9:$AZ$3003,4)</f>
        <v>-4.9839338441884078E-5</v>
      </c>
      <c r="I2299" s="32">
        <f t="shared" si="210"/>
        <v>2.4877595395522124E-2</v>
      </c>
      <c r="J2299" s="32">
        <f t="shared" si="211"/>
        <v>6.9677595395522124E-2</v>
      </c>
      <c r="K2299" s="88">
        <f t="shared" si="212"/>
        <v>7.0891337220547745E-2</v>
      </c>
      <c r="L2299" s="36"/>
      <c r="M2299" s="32">
        <f t="shared" si="213"/>
        <v>2.7902432160666259E-2</v>
      </c>
      <c r="N2299" s="32">
        <f t="shared" si="214"/>
        <v>7.2702432160666269E-2</v>
      </c>
      <c r="O2299" s="43">
        <f t="shared" si="215"/>
        <v>7.402384307118548E-2</v>
      </c>
      <c r="Q2299" s="78"/>
      <c r="R2299" s="75"/>
      <c r="T2299" s="48"/>
    </row>
    <row r="2300" spans="1:20" ht="12.6" customHeight="1">
      <c r="A2300" s="31">
        <v>41722</v>
      </c>
      <c r="B2300" s="64" t="s">
        <v>139</v>
      </c>
      <c r="C2300" s="90">
        <v>4.4850000000000001E-2</v>
      </c>
      <c r="D2300" s="44" t="str">
        <f>IF(MONTH(A2300)=MONTH(A2301),"-",VLOOKUP(A2300,'F03 inputs'!$AQ$8:$AV$3003,5))</f>
        <v>-</v>
      </c>
      <c r="E2300" s="44" t="str">
        <f>IF(MONTH(A2300)=MONTH(A2301),"-",VLOOKUP(A2300,'F03 inputs'!$AQ$8:$AV$3003,6))</f>
        <v>-</v>
      </c>
      <c r="F2300" s="32">
        <f>VLOOKUP(B2300,'F03 inputs'!$AW$9:$AZ$3003,3)</f>
        <v>-5.9119768978450362E-5</v>
      </c>
      <c r="G2300" s="32">
        <f>VLOOKUP(B2300,'F03 inputs'!$AW$9:$AZ$3003,4)</f>
        <v>-4.9839338441884078E-5</v>
      </c>
      <c r="I2300" s="32">
        <f t="shared" si="210"/>
        <v>2.4818475626543674E-2</v>
      </c>
      <c r="J2300" s="32">
        <f t="shared" si="211"/>
        <v>6.9668475626543672E-2</v>
      </c>
      <c r="K2300" s="88">
        <f t="shared" si="212"/>
        <v>7.0881899750575128E-2</v>
      </c>
      <c r="L2300" s="36"/>
      <c r="M2300" s="32">
        <f t="shared" si="213"/>
        <v>2.7852592822224374E-2</v>
      </c>
      <c r="N2300" s="32">
        <f t="shared" si="214"/>
        <v>7.2702592822224382E-2</v>
      </c>
      <c r="O2300" s="43">
        <f t="shared" si="215"/>
        <v>7.4024009572992711E-2</v>
      </c>
      <c r="Q2300" s="78"/>
      <c r="R2300" s="75"/>
      <c r="T2300" s="48"/>
    </row>
    <row r="2301" spans="1:20" ht="12.6" customHeight="1">
      <c r="A2301" s="31">
        <v>41723</v>
      </c>
      <c r="B2301" s="64" t="s">
        <v>139</v>
      </c>
      <c r="C2301" s="90">
        <v>4.4450000000000003E-2</v>
      </c>
      <c r="D2301" s="44" t="str">
        <f>IF(MONTH(A2301)=MONTH(A2302),"-",VLOOKUP(A2301,'F03 inputs'!$AQ$8:$AV$3003,5))</f>
        <v>-</v>
      </c>
      <c r="E2301" s="44" t="str">
        <f>IF(MONTH(A2301)=MONTH(A2302),"-",VLOOKUP(A2301,'F03 inputs'!$AQ$8:$AV$3003,6))</f>
        <v>-</v>
      </c>
      <c r="F2301" s="32">
        <f>VLOOKUP(B2301,'F03 inputs'!$AW$9:$AZ$3003,3)</f>
        <v>-5.9119768978450362E-5</v>
      </c>
      <c r="G2301" s="32">
        <f>VLOOKUP(B2301,'F03 inputs'!$AW$9:$AZ$3003,4)</f>
        <v>-4.9839338441884078E-5</v>
      </c>
      <c r="I2301" s="32">
        <f t="shared" si="210"/>
        <v>2.4759355857565224E-2</v>
      </c>
      <c r="J2301" s="32">
        <f t="shared" si="211"/>
        <v>6.9209355857565227E-2</v>
      </c>
      <c r="K2301" s="88">
        <f t="shared" si="212"/>
        <v>7.0406839592119796E-2</v>
      </c>
      <c r="L2301" s="36"/>
      <c r="M2301" s="32">
        <f t="shared" si="213"/>
        <v>2.7802753483782489E-2</v>
      </c>
      <c r="N2301" s="32">
        <f t="shared" si="214"/>
        <v>7.2252753483782489E-2</v>
      </c>
      <c r="O2301" s="43">
        <f t="shared" si="215"/>
        <v>7.3557868580279795E-2</v>
      </c>
      <c r="Q2301" s="78"/>
      <c r="R2301" s="75"/>
      <c r="T2301" s="48"/>
    </row>
    <row r="2302" spans="1:20" ht="12.6" customHeight="1">
      <c r="A2302" s="31">
        <v>41724</v>
      </c>
      <c r="B2302" s="64" t="s">
        <v>139</v>
      </c>
      <c r="C2302" s="90">
        <v>4.4349999999999994E-2</v>
      </c>
      <c r="D2302" s="44" t="str">
        <f>IF(MONTH(A2302)=MONTH(A2303),"-",VLOOKUP(A2302,'F03 inputs'!$AQ$8:$AV$3003,5))</f>
        <v>-</v>
      </c>
      <c r="E2302" s="44" t="str">
        <f>IF(MONTH(A2302)=MONTH(A2303),"-",VLOOKUP(A2302,'F03 inputs'!$AQ$8:$AV$3003,6))</f>
        <v>-</v>
      </c>
      <c r="F2302" s="32">
        <f>VLOOKUP(B2302,'F03 inputs'!$AW$9:$AZ$3003,3)</f>
        <v>-5.9119768978450362E-5</v>
      </c>
      <c r="G2302" s="32">
        <f>VLOOKUP(B2302,'F03 inputs'!$AW$9:$AZ$3003,4)</f>
        <v>-4.9839338441884078E-5</v>
      </c>
      <c r="I2302" s="32">
        <f t="shared" si="210"/>
        <v>2.4700236088586774E-2</v>
      </c>
      <c r="J2302" s="32">
        <f t="shared" si="211"/>
        <v>6.9050236088586764E-2</v>
      </c>
      <c r="K2302" s="88">
        <f t="shared" si="212"/>
        <v>7.0242219864559141E-2</v>
      </c>
      <c r="L2302" s="36"/>
      <c r="M2302" s="32">
        <f t="shared" si="213"/>
        <v>2.7752914145340604E-2</v>
      </c>
      <c r="N2302" s="32">
        <f t="shared" si="214"/>
        <v>7.2102914145340591E-2</v>
      </c>
      <c r="O2302" s="43">
        <f t="shared" si="215"/>
        <v>7.3402621702403081E-2</v>
      </c>
      <c r="Q2302" s="78"/>
      <c r="R2302" s="75"/>
      <c r="T2302" s="48"/>
    </row>
    <row r="2303" spans="1:20" ht="12.6" customHeight="1">
      <c r="A2303" s="31">
        <v>41725</v>
      </c>
      <c r="B2303" s="64" t="s">
        <v>139</v>
      </c>
      <c r="C2303" s="90">
        <v>4.4050000000000006E-2</v>
      </c>
      <c r="D2303" s="44" t="str">
        <f>IF(MONTH(A2303)=MONTH(A2304),"-",VLOOKUP(A2303,'F03 inputs'!$AQ$8:$AV$3003,5))</f>
        <v>-</v>
      </c>
      <c r="E2303" s="44" t="str">
        <f>IF(MONTH(A2303)=MONTH(A2304),"-",VLOOKUP(A2303,'F03 inputs'!$AQ$8:$AV$3003,6))</f>
        <v>-</v>
      </c>
      <c r="F2303" s="32">
        <f>VLOOKUP(B2303,'F03 inputs'!$AW$9:$AZ$3003,3)</f>
        <v>-5.9119768978450362E-5</v>
      </c>
      <c r="G2303" s="32">
        <f>VLOOKUP(B2303,'F03 inputs'!$AW$9:$AZ$3003,4)</f>
        <v>-4.9839338441884078E-5</v>
      </c>
      <c r="I2303" s="32">
        <f t="shared" si="210"/>
        <v>2.4641116319608324E-2</v>
      </c>
      <c r="J2303" s="32">
        <f t="shared" si="211"/>
        <v>6.8691116319608336E-2</v>
      </c>
      <c r="K2303" s="88">
        <f t="shared" si="212"/>
        <v>6.9870733684916919E-2</v>
      </c>
      <c r="L2303" s="36"/>
      <c r="M2303" s="32">
        <f t="shared" si="213"/>
        <v>2.7703074806898719E-2</v>
      </c>
      <c r="N2303" s="32">
        <f t="shared" si="214"/>
        <v>7.1753074806898728E-2</v>
      </c>
      <c r="O2303" s="43">
        <f t="shared" si="215"/>
        <v>7.3040200742959804E-2</v>
      </c>
      <c r="Q2303" s="78"/>
      <c r="R2303" s="75"/>
      <c r="T2303" s="48"/>
    </row>
    <row r="2304" spans="1:20" ht="12.6" customHeight="1">
      <c r="A2304" s="31">
        <v>41726</v>
      </c>
      <c r="B2304" s="64" t="s">
        <v>139</v>
      </c>
      <c r="C2304" s="90">
        <v>4.3949999999999996E-2</v>
      </c>
      <c r="D2304" s="44" t="str">
        <f>IF(MONTH(A2304)=MONTH(A2305),"-",VLOOKUP(A2304,'F03 inputs'!$AQ$8:$AV$3003,5))</f>
        <v>-</v>
      </c>
      <c r="E2304" s="44" t="str">
        <f>IF(MONTH(A2304)=MONTH(A2305),"-",VLOOKUP(A2304,'F03 inputs'!$AQ$8:$AV$3003,6))</f>
        <v>-</v>
      </c>
      <c r="F2304" s="32">
        <f>VLOOKUP(B2304,'F03 inputs'!$AW$9:$AZ$3003,3)</f>
        <v>-5.9119768978450362E-5</v>
      </c>
      <c r="G2304" s="32">
        <f>VLOOKUP(B2304,'F03 inputs'!$AW$9:$AZ$3003,4)</f>
        <v>-4.9839338441884078E-5</v>
      </c>
      <c r="I2304" s="32">
        <f t="shared" si="210"/>
        <v>2.4581996550629873E-2</v>
      </c>
      <c r="J2304" s="32">
        <f t="shared" si="211"/>
        <v>6.8531996550629873E-2</v>
      </c>
      <c r="K2304" s="88">
        <f t="shared" si="212"/>
        <v>6.9706155188433483E-2</v>
      </c>
      <c r="L2304" s="36"/>
      <c r="M2304" s="32">
        <f t="shared" si="213"/>
        <v>2.7653235468456834E-2</v>
      </c>
      <c r="N2304" s="32">
        <f t="shared" si="214"/>
        <v>7.160323546845683E-2</v>
      </c>
      <c r="O2304" s="43">
        <f t="shared" si="215"/>
        <v>7.2884991300844693E-2</v>
      </c>
      <c r="Q2304" s="78"/>
      <c r="R2304" s="75"/>
      <c r="T2304" s="48"/>
    </row>
    <row r="2305" spans="1:20" ht="12.6" customHeight="1">
      <c r="A2305" s="31">
        <v>41729</v>
      </c>
      <c r="B2305" s="64" t="s">
        <v>139</v>
      </c>
      <c r="C2305" s="90">
        <v>4.4050000000000006E-2</v>
      </c>
      <c r="D2305" s="44">
        <f>IF(MONTH(A2305)=MONTH(A2306),"-",VLOOKUP(A2305,'F03 inputs'!$AQ$8:$AV$3003,5))</f>
        <v>2.452287678165142E-2</v>
      </c>
      <c r="E2305" s="44">
        <f>IF(MONTH(A2305)=MONTH(A2306),"-",VLOOKUP(A2305,'F03 inputs'!$AQ$8:$AV$3003,6))</f>
        <v>2.760339613001497E-2</v>
      </c>
      <c r="F2305" s="32">
        <f>VLOOKUP(B2305,'F03 inputs'!$AW$9:$AZ$3003,3)</f>
        <v>-5.9119768978450362E-5</v>
      </c>
      <c r="G2305" s="32">
        <f>VLOOKUP(B2305,'F03 inputs'!$AW$9:$AZ$3003,4)</f>
        <v>-4.9839338441884078E-5</v>
      </c>
      <c r="I2305" s="32">
        <f t="shared" si="210"/>
        <v>2.452287678165142E-2</v>
      </c>
      <c r="J2305" s="32">
        <f t="shared" si="211"/>
        <v>6.8572876781651429E-2</v>
      </c>
      <c r="K2305" s="88">
        <f t="shared" si="212"/>
        <v>6.9748436639179179E-2</v>
      </c>
      <c r="L2305" s="36"/>
      <c r="M2305" s="32">
        <f t="shared" si="213"/>
        <v>2.760339613001497E-2</v>
      </c>
      <c r="N2305" s="32">
        <f t="shared" si="214"/>
        <v>7.1653396130014979E-2</v>
      </c>
      <c r="O2305" s="43">
        <f t="shared" si="215"/>
        <v>7.2936948424256132E-2</v>
      </c>
      <c r="Q2305" s="78"/>
      <c r="R2305" s="75"/>
      <c r="T2305" s="48"/>
    </row>
    <row r="2306" spans="1:20" ht="12.6" customHeight="1">
      <c r="A2306" s="31">
        <v>41730</v>
      </c>
      <c r="B2306" s="64" t="s">
        <v>140</v>
      </c>
      <c r="C2306" s="90">
        <v>4.4400000000000002E-2</v>
      </c>
      <c r="D2306" s="44" t="str">
        <f>IF(MONTH(A2306)=MONTH(A2307),"-",VLOOKUP(A2306,'F03 inputs'!$AQ$8:$AV$3003,5))</f>
        <v>-</v>
      </c>
      <c r="E2306" s="44" t="str">
        <f>IF(MONTH(A2306)=MONTH(A2307),"-",VLOOKUP(A2306,'F03 inputs'!$AQ$8:$AV$3003,6))</f>
        <v>-</v>
      </c>
      <c r="F2306" s="32">
        <f>VLOOKUP(B2306,'F03 inputs'!$AW$9:$AZ$3003,3)</f>
        <v>-1.785556672550115E-4</v>
      </c>
      <c r="G2306" s="32">
        <f>VLOOKUP(B2306,'F03 inputs'!$AW$9:$AZ$3003,4)</f>
        <v>-2.5145273497616743E-4</v>
      </c>
      <c r="I2306" s="32">
        <f t="shared" si="210"/>
        <v>2.4344321114396408E-2</v>
      </c>
      <c r="J2306" s="32">
        <f t="shared" si="211"/>
        <v>6.8744321114396406E-2</v>
      </c>
      <c r="K2306" s="88">
        <f t="shared" si="212"/>
        <v>6.9925766535766432E-2</v>
      </c>
      <c r="L2306" s="36"/>
      <c r="M2306" s="32">
        <f t="shared" si="213"/>
        <v>2.7351943395038804E-2</v>
      </c>
      <c r="N2306" s="32">
        <f t="shared" si="214"/>
        <v>7.1751943395038806E-2</v>
      </c>
      <c r="O2306" s="43">
        <f t="shared" si="215"/>
        <v>7.303902874028001E-2</v>
      </c>
      <c r="Q2306" s="78"/>
      <c r="R2306" s="75"/>
      <c r="T2306" s="48"/>
    </row>
    <row r="2307" spans="1:20" ht="12.6" customHeight="1">
      <c r="A2307" s="31">
        <v>41731</v>
      </c>
      <c r="B2307" s="64" t="s">
        <v>140</v>
      </c>
      <c r="C2307" s="90">
        <v>4.4749999999999998E-2</v>
      </c>
      <c r="D2307" s="44" t="str">
        <f>IF(MONTH(A2307)=MONTH(A2308),"-",VLOOKUP(A2307,'F03 inputs'!$AQ$8:$AV$3003,5))</f>
        <v>-</v>
      </c>
      <c r="E2307" s="44" t="str">
        <f>IF(MONTH(A2307)=MONTH(A2308),"-",VLOOKUP(A2307,'F03 inputs'!$AQ$8:$AV$3003,6))</f>
        <v>-</v>
      </c>
      <c r="F2307" s="32">
        <f>VLOOKUP(B2307,'F03 inputs'!$AW$9:$AZ$3003,3)</f>
        <v>-1.785556672550115E-4</v>
      </c>
      <c r="G2307" s="32">
        <f>VLOOKUP(B2307,'F03 inputs'!$AW$9:$AZ$3003,4)</f>
        <v>-2.5145273497616743E-4</v>
      </c>
      <c r="I2307" s="32">
        <f t="shared" si="210"/>
        <v>2.4165765447141396E-2</v>
      </c>
      <c r="J2307" s="32">
        <f t="shared" si="211"/>
        <v>6.8915765447141397E-2</v>
      </c>
      <c r="K2307" s="88">
        <f t="shared" si="212"/>
        <v>7.0103111128932527E-2</v>
      </c>
      <c r="L2307" s="36"/>
      <c r="M2307" s="32">
        <f t="shared" si="213"/>
        <v>2.7100490660062638E-2</v>
      </c>
      <c r="N2307" s="32">
        <f t="shared" si="214"/>
        <v>7.1850490660062633E-2</v>
      </c>
      <c r="O2307" s="43">
        <f t="shared" si="215"/>
        <v>7.3141113912085665E-2</v>
      </c>
      <c r="Q2307" s="78"/>
      <c r="R2307" s="75"/>
      <c r="T2307" s="48"/>
    </row>
    <row r="2308" spans="1:20" ht="12.6" customHeight="1">
      <c r="A2308" s="31">
        <v>41732</v>
      </c>
      <c r="B2308" s="64" t="s">
        <v>140</v>
      </c>
      <c r="C2308" s="90">
        <v>4.4649999999999995E-2</v>
      </c>
      <c r="D2308" s="44" t="str">
        <f>IF(MONTH(A2308)=MONTH(A2309),"-",VLOOKUP(A2308,'F03 inputs'!$AQ$8:$AV$3003,5))</f>
        <v>-</v>
      </c>
      <c r="E2308" s="44" t="str">
        <f>IF(MONTH(A2308)=MONTH(A2309),"-",VLOOKUP(A2308,'F03 inputs'!$AQ$8:$AV$3003,6))</f>
        <v>-</v>
      </c>
      <c r="F2308" s="32">
        <f>VLOOKUP(B2308,'F03 inputs'!$AW$9:$AZ$3003,3)</f>
        <v>-1.785556672550115E-4</v>
      </c>
      <c r="G2308" s="32">
        <f>VLOOKUP(B2308,'F03 inputs'!$AW$9:$AZ$3003,4)</f>
        <v>-2.5145273497616743E-4</v>
      </c>
      <c r="I2308" s="32">
        <f t="shared" si="210"/>
        <v>2.3987209779886384E-2</v>
      </c>
      <c r="J2308" s="32">
        <f t="shared" si="211"/>
        <v>6.8637209779886382E-2</v>
      </c>
      <c r="K2308" s="88">
        <f t="shared" si="212"/>
        <v>6.9814976421478159E-2</v>
      </c>
      <c r="L2308" s="36"/>
      <c r="M2308" s="32">
        <f t="shared" si="213"/>
        <v>2.6849037925086472E-2</v>
      </c>
      <c r="N2308" s="32">
        <f t="shared" si="214"/>
        <v>7.1499037925086467E-2</v>
      </c>
      <c r="O2308" s="43">
        <f t="shared" si="215"/>
        <v>7.2777066031139537E-2</v>
      </c>
      <c r="Q2308" s="78"/>
      <c r="R2308" s="75"/>
      <c r="T2308" s="48"/>
    </row>
    <row r="2309" spans="1:20" ht="12.6" customHeight="1">
      <c r="A2309" s="31">
        <v>41733</v>
      </c>
      <c r="B2309" s="64" t="s">
        <v>140</v>
      </c>
      <c r="C2309" s="90">
        <v>4.4500000000000005E-2</v>
      </c>
      <c r="D2309" s="44" t="str">
        <f>IF(MONTH(A2309)=MONTH(A2310),"-",VLOOKUP(A2309,'F03 inputs'!$AQ$8:$AV$3003,5))</f>
        <v>-</v>
      </c>
      <c r="E2309" s="44" t="str">
        <f>IF(MONTH(A2309)=MONTH(A2310),"-",VLOOKUP(A2309,'F03 inputs'!$AQ$8:$AV$3003,6))</f>
        <v>-</v>
      </c>
      <c r="F2309" s="32">
        <f>VLOOKUP(B2309,'F03 inputs'!$AW$9:$AZ$3003,3)</f>
        <v>-1.785556672550115E-4</v>
      </c>
      <c r="G2309" s="32">
        <f>VLOOKUP(B2309,'F03 inputs'!$AW$9:$AZ$3003,4)</f>
        <v>-2.5145273497616743E-4</v>
      </c>
      <c r="I2309" s="32">
        <f t="shared" si="210"/>
        <v>2.3808654112631372E-2</v>
      </c>
      <c r="J2309" s="32">
        <f t="shared" si="211"/>
        <v>6.8308654112631373E-2</v>
      </c>
      <c r="K2309" s="88">
        <f t="shared" si="212"/>
        <v>6.9475172169300992E-2</v>
      </c>
      <c r="L2309" s="36"/>
      <c r="M2309" s="32">
        <f t="shared" si="213"/>
        <v>2.6597585190110306E-2</v>
      </c>
      <c r="N2309" s="32">
        <f t="shared" si="214"/>
        <v>7.1097585190110307E-2</v>
      </c>
      <c r="O2309" s="43">
        <f t="shared" si="215"/>
        <v>7.2361301845076387E-2</v>
      </c>
      <c r="Q2309" s="78"/>
      <c r="R2309" s="75"/>
      <c r="T2309" s="48"/>
    </row>
    <row r="2310" spans="1:20" ht="12.6" customHeight="1">
      <c r="A2310" s="31">
        <v>41736</v>
      </c>
      <c r="B2310" s="64" t="s">
        <v>140</v>
      </c>
      <c r="C2310" s="90">
        <v>4.3949999999999996E-2</v>
      </c>
      <c r="D2310" s="44" t="str">
        <f>IF(MONTH(A2310)=MONTH(A2311),"-",VLOOKUP(A2310,'F03 inputs'!$AQ$8:$AV$3003,5))</f>
        <v>-</v>
      </c>
      <c r="E2310" s="44" t="str">
        <f>IF(MONTH(A2310)=MONTH(A2311),"-",VLOOKUP(A2310,'F03 inputs'!$AQ$8:$AV$3003,6))</f>
        <v>-</v>
      </c>
      <c r="F2310" s="32">
        <f>VLOOKUP(B2310,'F03 inputs'!$AW$9:$AZ$3003,3)</f>
        <v>-1.785556672550115E-4</v>
      </c>
      <c r="G2310" s="32">
        <f>VLOOKUP(B2310,'F03 inputs'!$AW$9:$AZ$3003,4)</f>
        <v>-2.5145273497616743E-4</v>
      </c>
      <c r="I2310" s="32">
        <f t="shared" ref="I2310:I2366" si="216">IF(D2310&lt;&gt;"-",D2310,I2309+F2310)</f>
        <v>2.3630098445376359E-2</v>
      </c>
      <c r="J2310" s="32">
        <f t="shared" ref="J2310:J2366" si="217">C2310+I2310</f>
        <v>6.7580098445376352E-2</v>
      </c>
      <c r="K2310" s="88">
        <f t="shared" ref="K2310:K2373" si="218">EFFECT(J2310,2)</f>
        <v>6.8721865871848031E-2</v>
      </c>
      <c r="L2310" s="36"/>
      <c r="M2310" s="32">
        <f t="shared" ref="M2310:M2366" si="219">IF(E2310&lt;&gt;"-",E2310,M2309+G2310)</f>
        <v>2.634613245513414E-2</v>
      </c>
      <c r="N2310" s="32">
        <f t="shared" ref="N2310:N2366" si="220">C2310+M2310</f>
        <v>7.0296132455134136E-2</v>
      </c>
      <c r="O2310" s="43">
        <f t="shared" ref="O2310:O2373" si="221">EFFECT(N2310,2)</f>
        <v>7.1531519014671696E-2</v>
      </c>
      <c r="Q2310" s="78"/>
      <c r="R2310" s="75"/>
      <c r="T2310" s="48"/>
    </row>
    <row r="2311" spans="1:20" ht="12.6" customHeight="1">
      <c r="A2311" s="31">
        <v>41737</v>
      </c>
      <c r="B2311" s="64" t="s">
        <v>140</v>
      </c>
      <c r="C2311" s="90">
        <v>4.3949999999999996E-2</v>
      </c>
      <c r="D2311" s="44" t="str">
        <f>IF(MONTH(A2311)=MONTH(A2312),"-",VLOOKUP(A2311,'F03 inputs'!$AQ$8:$AV$3003,5))</f>
        <v>-</v>
      </c>
      <c r="E2311" s="44" t="str">
        <f>IF(MONTH(A2311)=MONTH(A2312),"-",VLOOKUP(A2311,'F03 inputs'!$AQ$8:$AV$3003,6))</f>
        <v>-</v>
      </c>
      <c r="F2311" s="32">
        <f>VLOOKUP(B2311,'F03 inputs'!$AW$9:$AZ$3003,3)</f>
        <v>-1.785556672550115E-4</v>
      </c>
      <c r="G2311" s="32">
        <f>VLOOKUP(B2311,'F03 inputs'!$AW$9:$AZ$3003,4)</f>
        <v>-2.5145273497616743E-4</v>
      </c>
      <c r="I2311" s="32">
        <f t="shared" si="216"/>
        <v>2.3451542778121347E-2</v>
      </c>
      <c r="J2311" s="32">
        <f t="shared" si="217"/>
        <v>6.740154277812134E-2</v>
      </c>
      <c r="K2311" s="88">
        <f t="shared" si="218"/>
        <v>6.8537284770339157E-2</v>
      </c>
      <c r="L2311" s="36"/>
      <c r="M2311" s="32">
        <f t="shared" si="219"/>
        <v>2.6094679720157974E-2</v>
      </c>
      <c r="N2311" s="32">
        <f t="shared" si="220"/>
        <v>7.0044679720157974E-2</v>
      </c>
      <c r="O2311" s="43">
        <f t="shared" si="221"/>
        <v>7.1271244009432966E-2</v>
      </c>
      <c r="Q2311" s="78"/>
      <c r="R2311" s="75"/>
      <c r="T2311" s="48"/>
    </row>
    <row r="2312" spans="1:20" ht="12.6" customHeight="1">
      <c r="A2312" s="31">
        <v>41738</v>
      </c>
      <c r="B2312" s="64" t="s">
        <v>140</v>
      </c>
      <c r="C2312" s="90">
        <v>4.3700000000000003E-2</v>
      </c>
      <c r="D2312" s="44" t="str">
        <f>IF(MONTH(A2312)=MONTH(A2313),"-",VLOOKUP(A2312,'F03 inputs'!$AQ$8:$AV$3003,5))</f>
        <v>-</v>
      </c>
      <c r="E2312" s="44" t="str">
        <f>IF(MONTH(A2312)=MONTH(A2313),"-",VLOOKUP(A2312,'F03 inputs'!$AQ$8:$AV$3003,6))</f>
        <v>-</v>
      </c>
      <c r="F2312" s="32">
        <f>VLOOKUP(B2312,'F03 inputs'!$AW$9:$AZ$3003,3)</f>
        <v>-1.785556672550115E-4</v>
      </c>
      <c r="G2312" s="32">
        <f>VLOOKUP(B2312,'F03 inputs'!$AW$9:$AZ$3003,4)</f>
        <v>-2.5145273497616743E-4</v>
      </c>
      <c r="I2312" s="32">
        <f t="shared" si="216"/>
        <v>2.3272987110866335E-2</v>
      </c>
      <c r="J2312" s="32">
        <f t="shared" si="217"/>
        <v>6.6972987110866342E-2</v>
      </c>
      <c r="K2312" s="88">
        <f t="shared" si="218"/>
        <v>6.8094332361504195E-2</v>
      </c>
      <c r="L2312" s="36"/>
      <c r="M2312" s="32">
        <f t="shared" si="219"/>
        <v>2.5843226985181808E-2</v>
      </c>
      <c r="N2312" s="32">
        <f t="shared" si="220"/>
        <v>6.9543226985181811E-2</v>
      </c>
      <c r="O2312" s="43">
        <f t="shared" si="221"/>
        <v>7.0752292090059843E-2</v>
      </c>
      <c r="Q2312" s="78"/>
      <c r="R2312" s="75"/>
      <c r="T2312" s="48"/>
    </row>
    <row r="2313" spans="1:20" ht="12.6" customHeight="1">
      <c r="A2313" s="31">
        <v>41739</v>
      </c>
      <c r="B2313" s="64" t="s">
        <v>140</v>
      </c>
      <c r="C2313" s="90">
        <v>4.3799999999999999E-2</v>
      </c>
      <c r="D2313" s="44" t="str">
        <f>IF(MONTH(A2313)=MONTH(A2314),"-",VLOOKUP(A2313,'F03 inputs'!$AQ$8:$AV$3003,5))</f>
        <v>-</v>
      </c>
      <c r="E2313" s="44" t="str">
        <f>IF(MONTH(A2313)=MONTH(A2314),"-",VLOOKUP(A2313,'F03 inputs'!$AQ$8:$AV$3003,6))</f>
        <v>-</v>
      </c>
      <c r="F2313" s="32">
        <f>VLOOKUP(B2313,'F03 inputs'!$AW$9:$AZ$3003,3)</f>
        <v>-1.785556672550115E-4</v>
      </c>
      <c r="G2313" s="32">
        <f>VLOOKUP(B2313,'F03 inputs'!$AW$9:$AZ$3003,4)</f>
        <v>-2.5145273497616743E-4</v>
      </c>
      <c r="I2313" s="32">
        <f t="shared" si="216"/>
        <v>2.3094431443611323E-2</v>
      </c>
      <c r="J2313" s="32">
        <f t="shared" si="217"/>
        <v>6.6894431443611319E-2</v>
      </c>
      <c r="K2313" s="88">
        <f t="shared" si="218"/>
        <v>6.8013147683152475E-2</v>
      </c>
      <c r="L2313" s="36"/>
      <c r="M2313" s="32">
        <f t="shared" si="219"/>
        <v>2.5591774250205642E-2</v>
      </c>
      <c r="N2313" s="32">
        <f t="shared" si="220"/>
        <v>6.9391774250205637E-2</v>
      </c>
      <c r="O2313" s="43">
        <f t="shared" si="221"/>
        <v>7.0595578833603678E-2</v>
      </c>
      <c r="Q2313" s="78"/>
      <c r="R2313" s="75"/>
      <c r="T2313" s="48"/>
    </row>
    <row r="2314" spans="1:20" ht="12.6" customHeight="1">
      <c r="A2314" s="31">
        <v>41740</v>
      </c>
      <c r="B2314" s="64" t="s">
        <v>140</v>
      </c>
      <c r="C2314" s="90">
        <v>4.3550000000000005E-2</v>
      </c>
      <c r="D2314" s="44" t="str">
        <f>IF(MONTH(A2314)=MONTH(A2315),"-",VLOOKUP(A2314,'F03 inputs'!$AQ$8:$AV$3003,5))</f>
        <v>-</v>
      </c>
      <c r="E2314" s="44" t="str">
        <f>IF(MONTH(A2314)=MONTH(A2315),"-",VLOOKUP(A2314,'F03 inputs'!$AQ$8:$AV$3003,6))</f>
        <v>-</v>
      </c>
      <c r="F2314" s="32">
        <f>VLOOKUP(B2314,'F03 inputs'!$AW$9:$AZ$3003,3)</f>
        <v>-1.785556672550115E-4</v>
      </c>
      <c r="G2314" s="32">
        <f>VLOOKUP(B2314,'F03 inputs'!$AW$9:$AZ$3003,4)</f>
        <v>-2.5145273497616743E-4</v>
      </c>
      <c r="I2314" s="32">
        <f t="shared" si="216"/>
        <v>2.2915875776356311E-2</v>
      </c>
      <c r="J2314" s="32">
        <f t="shared" si="217"/>
        <v>6.646587577635632E-2</v>
      </c>
      <c r="K2314" s="88">
        <f t="shared" si="218"/>
        <v>6.7570303937035892E-2</v>
      </c>
      <c r="L2314" s="36"/>
      <c r="M2314" s="32">
        <f t="shared" si="219"/>
        <v>2.5340321515229476E-2</v>
      </c>
      <c r="N2314" s="32">
        <f t="shared" si="220"/>
        <v>6.8890321515229475E-2</v>
      </c>
      <c r="O2314" s="43">
        <f t="shared" si="221"/>
        <v>7.0076790614847617E-2</v>
      </c>
      <c r="Q2314" s="78"/>
      <c r="R2314" s="75"/>
      <c r="T2314" s="48"/>
    </row>
    <row r="2315" spans="1:20" ht="12.6" customHeight="1">
      <c r="A2315" s="31">
        <v>41743</v>
      </c>
      <c r="B2315" s="64" t="s">
        <v>140</v>
      </c>
      <c r="C2315" s="90">
        <v>4.3150000000000001E-2</v>
      </c>
      <c r="D2315" s="44" t="str">
        <f>IF(MONTH(A2315)=MONTH(A2316),"-",VLOOKUP(A2315,'F03 inputs'!$AQ$8:$AV$3003,5))</f>
        <v>-</v>
      </c>
      <c r="E2315" s="44" t="str">
        <f>IF(MONTH(A2315)=MONTH(A2316),"-",VLOOKUP(A2315,'F03 inputs'!$AQ$8:$AV$3003,6))</f>
        <v>-</v>
      </c>
      <c r="F2315" s="32">
        <f>VLOOKUP(B2315,'F03 inputs'!$AW$9:$AZ$3003,3)</f>
        <v>-1.785556672550115E-4</v>
      </c>
      <c r="G2315" s="32">
        <f>VLOOKUP(B2315,'F03 inputs'!$AW$9:$AZ$3003,4)</f>
        <v>-2.5145273497616743E-4</v>
      </c>
      <c r="I2315" s="32">
        <f t="shared" si="216"/>
        <v>2.2737320109101299E-2</v>
      </c>
      <c r="J2315" s="32">
        <f t="shared" si="217"/>
        <v>6.5887320109101297E-2</v>
      </c>
      <c r="K2315" s="88">
        <f t="shared" si="218"/>
        <v>6.697260484689127E-2</v>
      </c>
      <c r="L2315" s="36"/>
      <c r="M2315" s="32">
        <f t="shared" si="219"/>
        <v>2.508886878025331E-2</v>
      </c>
      <c r="N2315" s="32">
        <f t="shared" si="220"/>
        <v>6.8238868780253314E-2</v>
      </c>
      <c r="O2315" s="43">
        <f t="shared" si="221"/>
        <v>6.9403004583355132E-2</v>
      </c>
      <c r="Q2315" s="78"/>
      <c r="R2315" s="75"/>
      <c r="T2315" s="48"/>
    </row>
    <row r="2316" spans="1:20" ht="12.6" customHeight="1">
      <c r="A2316" s="31">
        <v>41744</v>
      </c>
      <c r="B2316" s="64" t="s">
        <v>140</v>
      </c>
      <c r="C2316" s="90">
        <v>4.3250000000000004E-2</v>
      </c>
      <c r="D2316" s="44" t="str">
        <f>IF(MONTH(A2316)=MONTH(A2317),"-",VLOOKUP(A2316,'F03 inputs'!$AQ$8:$AV$3003,5))</f>
        <v>-</v>
      </c>
      <c r="E2316" s="44" t="str">
        <f>IF(MONTH(A2316)=MONTH(A2317),"-",VLOOKUP(A2316,'F03 inputs'!$AQ$8:$AV$3003,6))</f>
        <v>-</v>
      </c>
      <c r="F2316" s="32">
        <f>VLOOKUP(B2316,'F03 inputs'!$AW$9:$AZ$3003,3)</f>
        <v>-1.785556672550115E-4</v>
      </c>
      <c r="G2316" s="32">
        <f>VLOOKUP(B2316,'F03 inputs'!$AW$9:$AZ$3003,4)</f>
        <v>-2.5145273497616743E-4</v>
      </c>
      <c r="I2316" s="32">
        <f t="shared" si="216"/>
        <v>2.2558764441846287E-2</v>
      </c>
      <c r="J2316" s="32">
        <f t="shared" si="217"/>
        <v>6.5808764441846287E-2</v>
      </c>
      <c r="K2316" s="88">
        <f t="shared" si="218"/>
        <v>6.6891462811186964E-2</v>
      </c>
      <c r="L2316" s="36"/>
      <c r="M2316" s="32">
        <f t="shared" si="219"/>
        <v>2.4837416045277144E-2</v>
      </c>
      <c r="N2316" s="32">
        <f t="shared" si="220"/>
        <v>6.8087416045277155E-2</v>
      </c>
      <c r="O2316" s="43">
        <f t="shared" si="221"/>
        <v>6.92463901012077E-2</v>
      </c>
      <c r="Q2316" s="78"/>
      <c r="R2316" s="75"/>
      <c r="T2316" s="48"/>
    </row>
    <row r="2317" spans="1:20" ht="12.6" customHeight="1">
      <c r="A2317" s="31">
        <v>41745</v>
      </c>
      <c r="B2317" s="64" t="s">
        <v>140</v>
      </c>
      <c r="C2317" s="90">
        <v>4.3099999999999999E-2</v>
      </c>
      <c r="D2317" s="44" t="str">
        <f>IF(MONTH(A2317)=MONTH(A2318),"-",VLOOKUP(A2317,'F03 inputs'!$AQ$8:$AV$3003,5))</f>
        <v>-</v>
      </c>
      <c r="E2317" s="44" t="str">
        <f>IF(MONTH(A2317)=MONTH(A2318),"-",VLOOKUP(A2317,'F03 inputs'!$AQ$8:$AV$3003,6))</f>
        <v>-</v>
      </c>
      <c r="F2317" s="32">
        <f>VLOOKUP(B2317,'F03 inputs'!$AW$9:$AZ$3003,3)</f>
        <v>-1.785556672550115E-4</v>
      </c>
      <c r="G2317" s="32">
        <f>VLOOKUP(B2317,'F03 inputs'!$AW$9:$AZ$3003,4)</f>
        <v>-2.5145273497616743E-4</v>
      </c>
      <c r="I2317" s="32">
        <f t="shared" si="216"/>
        <v>2.2380208774591275E-2</v>
      </c>
      <c r="J2317" s="32">
        <f t="shared" si="217"/>
        <v>6.5480208774591278E-2</v>
      </c>
      <c r="K2317" s="88">
        <f t="shared" si="218"/>
        <v>6.6552123209882463E-2</v>
      </c>
      <c r="L2317" s="36"/>
      <c r="M2317" s="32">
        <f t="shared" si="219"/>
        <v>2.4585963310300978E-2</v>
      </c>
      <c r="N2317" s="32">
        <f t="shared" si="220"/>
        <v>6.7685963310300981E-2</v>
      </c>
      <c r="O2317" s="43">
        <f t="shared" si="221"/>
        <v>6.8831310717611727E-2</v>
      </c>
      <c r="Q2317" s="78"/>
      <c r="R2317" s="75"/>
      <c r="T2317" s="48"/>
    </row>
    <row r="2318" spans="1:20" ht="12.6" customHeight="1">
      <c r="A2318" s="31">
        <v>41746</v>
      </c>
      <c r="B2318" s="64" t="s">
        <v>140</v>
      </c>
      <c r="C2318" s="90">
        <v>4.2900000000000001E-2</v>
      </c>
      <c r="D2318" s="44" t="str">
        <f>IF(MONTH(A2318)=MONTH(A2319),"-",VLOOKUP(A2318,'F03 inputs'!$AQ$8:$AV$3003,5))</f>
        <v>-</v>
      </c>
      <c r="E2318" s="44" t="str">
        <f>IF(MONTH(A2318)=MONTH(A2319),"-",VLOOKUP(A2318,'F03 inputs'!$AQ$8:$AV$3003,6))</f>
        <v>-</v>
      </c>
      <c r="F2318" s="32">
        <f>VLOOKUP(B2318,'F03 inputs'!$AW$9:$AZ$3003,3)</f>
        <v>-1.785556672550115E-4</v>
      </c>
      <c r="G2318" s="32">
        <f>VLOOKUP(B2318,'F03 inputs'!$AW$9:$AZ$3003,4)</f>
        <v>-2.5145273497616743E-4</v>
      </c>
      <c r="I2318" s="32">
        <f t="shared" si="216"/>
        <v>2.2201653107336263E-2</v>
      </c>
      <c r="J2318" s="32">
        <f t="shared" si="217"/>
        <v>6.510165310733626E-2</v>
      </c>
      <c r="K2318" s="88">
        <f t="shared" si="218"/>
        <v>6.6161209416663036E-2</v>
      </c>
      <c r="L2318" s="36"/>
      <c r="M2318" s="32">
        <f t="shared" si="219"/>
        <v>2.4334510575324812E-2</v>
      </c>
      <c r="N2318" s="32">
        <f t="shared" si="220"/>
        <v>6.7234510575324813E-2</v>
      </c>
      <c r="O2318" s="43">
        <f t="shared" si="221"/>
        <v>6.8364630428400464E-2</v>
      </c>
      <c r="Q2318" s="78"/>
      <c r="R2318" s="75"/>
      <c r="T2318" s="48"/>
    </row>
    <row r="2319" spans="1:20" ht="12.6" customHeight="1">
      <c r="A2319" s="31">
        <v>41751</v>
      </c>
      <c r="B2319" s="64" t="s">
        <v>140</v>
      </c>
      <c r="C2319" s="90">
        <v>4.3299999999999998E-2</v>
      </c>
      <c r="D2319" s="44" t="str">
        <f>IF(MONTH(A2319)=MONTH(A2320),"-",VLOOKUP(A2319,'F03 inputs'!$AQ$8:$AV$3003,5))</f>
        <v>-</v>
      </c>
      <c r="E2319" s="44" t="str">
        <f>IF(MONTH(A2319)=MONTH(A2320),"-",VLOOKUP(A2319,'F03 inputs'!$AQ$8:$AV$3003,6))</f>
        <v>-</v>
      </c>
      <c r="F2319" s="32">
        <f>VLOOKUP(B2319,'F03 inputs'!$AW$9:$AZ$3003,3)</f>
        <v>-1.785556672550115E-4</v>
      </c>
      <c r="G2319" s="32">
        <f>VLOOKUP(B2319,'F03 inputs'!$AW$9:$AZ$3003,4)</f>
        <v>-2.5145273497616743E-4</v>
      </c>
      <c r="I2319" s="32">
        <f t="shared" si="216"/>
        <v>2.2023097440081251E-2</v>
      </c>
      <c r="J2319" s="32">
        <f t="shared" si="217"/>
        <v>6.5323097440081246E-2</v>
      </c>
      <c r="K2319" s="88">
        <f t="shared" si="218"/>
        <v>6.6389874204872745E-2</v>
      </c>
      <c r="L2319" s="36"/>
      <c r="M2319" s="32">
        <f t="shared" si="219"/>
        <v>2.4083057840348646E-2</v>
      </c>
      <c r="N2319" s="32">
        <f t="shared" si="220"/>
        <v>6.7383057840348648E-2</v>
      </c>
      <c r="O2319" s="43">
        <f t="shared" si="221"/>
        <v>6.8518176961327448E-2</v>
      </c>
      <c r="Q2319" s="78"/>
      <c r="R2319" s="75"/>
      <c r="T2319" s="48"/>
    </row>
    <row r="2320" spans="1:20" ht="12.6" customHeight="1">
      <c r="A2320" s="31">
        <v>41752</v>
      </c>
      <c r="B2320" s="64" t="s">
        <v>140</v>
      </c>
      <c r="C2320" s="90">
        <v>4.2950000000000002E-2</v>
      </c>
      <c r="D2320" s="44" t="str">
        <f>IF(MONTH(A2320)=MONTH(A2321),"-",VLOOKUP(A2320,'F03 inputs'!$AQ$8:$AV$3003,5))</f>
        <v>-</v>
      </c>
      <c r="E2320" s="44" t="str">
        <f>IF(MONTH(A2320)=MONTH(A2321),"-",VLOOKUP(A2320,'F03 inputs'!$AQ$8:$AV$3003,6))</f>
        <v>-</v>
      </c>
      <c r="F2320" s="32">
        <f>VLOOKUP(B2320,'F03 inputs'!$AW$9:$AZ$3003,3)</f>
        <v>-1.785556672550115E-4</v>
      </c>
      <c r="G2320" s="32">
        <f>VLOOKUP(B2320,'F03 inputs'!$AW$9:$AZ$3003,4)</f>
        <v>-2.5145273497616743E-4</v>
      </c>
      <c r="I2320" s="32">
        <f t="shared" si="216"/>
        <v>2.1844541772826239E-2</v>
      </c>
      <c r="J2320" s="32">
        <f t="shared" si="217"/>
        <v>6.4794541772826245E-2</v>
      </c>
      <c r="K2320" s="88">
        <f t="shared" si="218"/>
        <v>6.5844124933713832E-2</v>
      </c>
      <c r="L2320" s="36"/>
      <c r="M2320" s="32">
        <f t="shared" si="219"/>
        <v>2.383160510537248E-2</v>
      </c>
      <c r="N2320" s="32">
        <f t="shared" si="220"/>
        <v>6.6781605105372482E-2</v>
      </c>
      <c r="O2320" s="43">
        <f t="shared" si="221"/>
        <v>6.7896550800485178E-2</v>
      </c>
      <c r="Q2320" s="78"/>
      <c r="R2320" s="75"/>
      <c r="T2320" s="48"/>
    </row>
    <row r="2321" spans="1:20" ht="12.6" customHeight="1">
      <c r="A2321" s="31">
        <v>41753</v>
      </c>
      <c r="B2321" s="64" t="s">
        <v>140</v>
      </c>
      <c r="C2321" s="90">
        <v>4.2950000000000002E-2</v>
      </c>
      <c r="D2321" s="44" t="str">
        <f>IF(MONTH(A2321)=MONTH(A2322),"-",VLOOKUP(A2321,'F03 inputs'!$AQ$8:$AV$3003,5))</f>
        <v>-</v>
      </c>
      <c r="E2321" s="44" t="str">
        <f>IF(MONTH(A2321)=MONTH(A2322),"-",VLOOKUP(A2321,'F03 inputs'!$AQ$8:$AV$3003,6))</f>
        <v>-</v>
      </c>
      <c r="F2321" s="32">
        <f>VLOOKUP(B2321,'F03 inputs'!$AW$9:$AZ$3003,3)</f>
        <v>-1.785556672550115E-4</v>
      </c>
      <c r="G2321" s="32">
        <f>VLOOKUP(B2321,'F03 inputs'!$AW$9:$AZ$3003,4)</f>
        <v>-2.5145273497616743E-4</v>
      </c>
      <c r="I2321" s="32">
        <f t="shared" si="216"/>
        <v>2.1665986105571227E-2</v>
      </c>
      <c r="J2321" s="32">
        <f t="shared" si="217"/>
        <v>6.4615986105571233E-2</v>
      </c>
      <c r="K2321" s="88">
        <f t="shared" si="218"/>
        <v>6.5659792520670113E-2</v>
      </c>
      <c r="L2321" s="36"/>
      <c r="M2321" s="32">
        <f t="shared" si="219"/>
        <v>2.3580152370396314E-2</v>
      </c>
      <c r="N2321" s="32">
        <f t="shared" si="220"/>
        <v>6.653015237039632E-2</v>
      </c>
      <c r="O2321" s="43">
        <f t="shared" si="221"/>
        <v>6.7636717664003587E-2</v>
      </c>
      <c r="Q2321" s="78"/>
      <c r="R2321" s="75"/>
      <c r="T2321" s="48"/>
    </row>
    <row r="2322" spans="1:20" ht="12.6" customHeight="1">
      <c r="A2322" s="31">
        <v>41757</v>
      </c>
      <c r="B2322" s="64" t="s">
        <v>140</v>
      </c>
      <c r="C2322" s="90">
        <v>4.2599999999999999E-2</v>
      </c>
      <c r="D2322" s="44" t="str">
        <f>IF(MONTH(A2322)=MONTH(A2323),"-",VLOOKUP(A2322,'F03 inputs'!$AQ$8:$AV$3003,5))</f>
        <v>-</v>
      </c>
      <c r="E2322" s="44" t="str">
        <f>IF(MONTH(A2322)=MONTH(A2323),"-",VLOOKUP(A2322,'F03 inputs'!$AQ$8:$AV$3003,6))</f>
        <v>-</v>
      </c>
      <c r="F2322" s="32">
        <f>VLOOKUP(B2322,'F03 inputs'!$AW$9:$AZ$3003,3)</f>
        <v>-1.785556672550115E-4</v>
      </c>
      <c r="G2322" s="32">
        <f>VLOOKUP(B2322,'F03 inputs'!$AW$9:$AZ$3003,4)</f>
        <v>-2.5145273497616743E-4</v>
      </c>
      <c r="I2322" s="32">
        <f t="shared" si="216"/>
        <v>2.1487430438316215E-2</v>
      </c>
      <c r="J2322" s="32">
        <f t="shared" si="217"/>
        <v>6.4087430438316217E-2</v>
      </c>
      <c r="K2322" s="88">
        <f t="shared" si="218"/>
        <v>6.5114230123362926E-2</v>
      </c>
      <c r="L2322" s="36"/>
      <c r="M2322" s="32">
        <f t="shared" si="219"/>
        <v>2.3328699635420148E-2</v>
      </c>
      <c r="N2322" s="32">
        <f t="shared" si="220"/>
        <v>6.592869963542014E-2</v>
      </c>
      <c r="O2322" s="43">
        <f t="shared" si="221"/>
        <v>6.7015347994324515E-2</v>
      </c>
      <c r="Q2322" s="78"/>
      <c r="R2322" s="75"/>
      <c r="T2322" s="48"/>
    </row>
    <row r="2323" spans="1:20" ht="12.6" customHeight="1">
      <c r="A2323" s="31">
        <v>41758</v>
      </c>
      <c r="B2323" s="64" t="s">
        <v>140</v>
      </c>
      <c r="C2323" s="90">
        <v>4.2599999999999999E-2</v>
      </c>
      <c r="D2323" s="44" t="str">
        <f>IF(MONTH(A2323)=MONTH(A2324),"-",VLOOKUP(A2323,'F03 inputs'!$AQ$8:$AV$3003,5))</f>
        <v>-</v>
      </c>
      <c r="E2323" s="44" t="str">
        <f>IF(MONTH(A2323)=MONTH(A2324),"-",VLOOKUP(A2323,'F03 inputs'!$AQ$8:$AV$3003,6))</f>
        <v>-</v>
      </c>
      <c r="F2323" s="32">
        <f>VLOOKUP(B2323,'F03 inputs'!$AW$9:$AZ$3003,3)</f>
        <v>-1.785556672550115E-4</v>
      </c>
      <c r="G2323" s="32">
        <f>VLOOKUP(B2323,'F03 inputs'!$AW$9:$AZ$3003,4)</f>
        <v>-2.5145273497616743E-4</v>
      </c>
      <c r="I2323" s="32">
        <f t="shared" si="216"/>
        <v>2.1308874771061203E-2</v>
      </c>
      <c r="J2323" s="32">
        <f t="shared" si="217"/>
        <v>6.3908874771061205E-2</v>
      </c>
      <c r="K2323" s="88">
        <f t="shared" si="218"/>
        <v>6.4929960839686718E-2</v>
      </c>
      <c r="L2323" s="36"/>
      <c r="M2323" s="32">
        <f t="shared" si="219"/>
        <v>2.3077246900443982E-2</v>
      </c>
      <c r="N2323" s="32">
        <f t="shared" si="220"/>
        <v>6.5677246900443978E-2</v>
      </c>
      <c r="O2323" s="43">
        <f t="shared" si="221"/>
        <v>6.6755622090549638E-2</v>
      </c>
      <c r="Q2323" s="78"/>
      <c r="R2323" s="75"/>
      <c r="T2323" s="48"/>
    </row>
    <row r="2324" spans="1:20" ht="12.6" customHeight="1">
      <c r="A2324" s="31">
        <v>41759</v>
      </c>
      <c r="B2324" s="64" t="s">
        <v>140</v>
      </c>
      <c r="C2324" s="90">
        <v>4.2549999999999998E-2</v>
      </c>
      <c r="D2324" s="44">
        <f>IF(MONTH(A2324)=MONTH(A2325),"-",VLOOKUP(A2324,'F03 inputs'!$AQ$8:$AV$3003,5))</f>
        <v>2.1130319103806201E-2</v>
      </c>
      <c r="E2324" s="44">
        <f>IF(MONTH(A2324)=MONTH(A2325),"-",VLOOKUP(A2324,'F03 inputs'!$AQ$8:$AV$3003,6))</f>
        <v>2.2825794165467789E-2</v>
      </c>
      <c r="F2324" s="32">
        <f>VLOOKUP(B2324,'F03 inputs'!$AW$9:$AZ$3003,3)</f>
        <v>-1.785556672550115E-4</v>
      </c>
      <c r="G2324" s="32">
        <f>VLOOKUP(B2324,'F03 inputs'!$AW$9:$AZ$3003,4)</f>
        <v>-2.5145273497616743E-4</v>
      </c>
      <c r="I2324" s="32">
        <f t="shared" si="216"/>
        <v>2.1130319103806201E-2</v>
      </c>
      <c r="J2324" s="32">
        <f t="shared" si="217"/>
        <v>6.3680319103806199E-2</v>
      </c>
      <c r="K2324" s="88">
        <f t="shared" si="218"/>
        <v>6.469411486409693E-2</v>
      </c>
      <c r="L2324" s="36"/>
      <c r="M2324" s="32">
        <f t="shared" si="219"/>
        <v>2.2825794165467789E-2</v>
      </c>
      <c r="N2324" s="32">
        <f t="shared" si="220"/>
        <v>6.5375794165467793E-2</v>
      </c>
      <c r="O2324" s="43">
        <f t="shared" si="221"/>
        <v>6.6444292781159486E-2</v>
      </c>
      <c r="Q2324" s="78"/>
      <c r="R2324" s="75"/>
      <c r="T2324" s="48"/>
    </row>
    <row r="2325" spans="1:20" ht="12.6" customHeight="1">
      <c r="A2325" s="31">
        <v>41760</v>
      </c>
      <c r="B2325" s="64" t="s">
        <v>141</v>
      </c>
      <c r="C2325" s="90">
        <v>4.24E-2</v>
      </c>
      <c r="D2325" s="44" t="str">
        <f>IF(MONTH(A2325)=MONTH(A2326),"-",VLOOKUP(A2325,'F03 inputs'!$AQ$8:$AV$3003,5))</f>
        <v>-</v>
      </c>
      <c r="E2325" s="44" t="str">
        <f>IF(MONTH(A2325)=MONTH(A2326),"-",VLOOKUP(A2325,'F03 inputs'!$AQ$8:$AV$3003,6))</f>
        <v>-</v>
      </c>
      <c r="F2325" s="32">
        <f>VLOOKUP(B2325,'F03 inputs'!$AW$9:$AZ$3003,3)</f>
        <v>-6.2469050173009181E-5</v>
      </c>
      <c r="G2325" s="32">
        <f>VLOOKUP(B2325,'F03 inputs'!$AW$9:$AZ$3003,4)</f>
        <v>-5.519401296048595E-5</v>
      </c>
      <c r="I2325" s="32">
        <f t="shared" si="216"/>
        <v>2.1067850053633191E-2</v>
      </c>
      <c r="J2325" s="32">
        <f t="shared" si="217"/>
        <v>6.3467850053633187E-2</v>
      </c>
      <c r="K2325" s="88">
        <f t="shared" si="218"/>
        <v>6.4474892051240573E-2</v>
      </c>
      <c r="L2325" s="36"/>
      <c r="M2325" s="32">
        <f t="shared" si="219"/>
        <v>2.2770600152507304E-2</v>
      </c>
      <c r="N2325" s="32">
        <f t="shared" si="220"/>
        <v>6.5170600152507308E-2</v>
      </c>
      <c r="O2325" s="43">
        <f t="shared" si="221"/>
        <v>6.6232401933566942E-2</v>
      </c>
      <c r="Q2325" s="78"/>
      <c r="R2325" s="75"/>
      <c r="T2325" s="48"/>
    </row>
    <row r="2326" spans="1:20" ht="12.6" customHeight="1">
      <c r="A2326" s="31">
        <v>41761</v>
      </c>
      <c r="B2326" s="64" t="s">
        <v>141</v>
      </c>
      <c r="C2326" s="90">
        <v>4.2199999999999994E-2</v>
      </c>
      <c r="D2326" s="44" t="str">
        <f>IF(MONTH(A2326)=MONTH(A2327),"-",VLOOKUP(A2326,'F03 inputs'!$AQ$8:$AV$3003,5))</f>
        <v>-</v>
      </c>
      <c r="E2326" s="44" t="str">
        <f>IF(MONTH(A2326)=MONTH(A2327),"-",VLOOKUP(A2326,'F03 inputs'!$AQ$8:$AV$3003,6))</f>
        <v>-</v>
      </c>
      <c r="F2326" s="32">
        <f>VLOOKUP(B2326,'F03 inputs'!$AW$9:$AZ$3003,3)</f>
        <v>-6.2469050173009181E-5</v>
      </c>
      <c r="G2326" s="32">
        <f>VLOOKUP(B2326,'F03 inputs'!$AW$9:$AZ$3003,4)</f>
        <v>-5.519401296048595E-5</v>
      </c>
      <c r="I2326" s="32">
        <f t="shared" si="216"/>
        <v>2.100538100346018E-2</v>
      </c>
      <c r="J2326" s="32">
        <f t="shared" si="217"/>
        <v>6.3205381003460182E-2</v>
      </c>
      <c r="K2326" s="88">
        <f t="shared" si="218"/>
        <v>6.4204111050408352E-2</v>
      </c>
      <c r="L2326" s="36"/>
      <c r="M2326" s="32">
        <f t="shared" si="219"/>
        <v>2.2715406139546819E-2</v>
      </c>
      <c r="N2326" s="32">
        <f t="shared" si="220"/>
        <v>6.4915406139546813E-2</v>
      </c>
      <c r="O2326" s="43">
        <f t="shared" si="221"/>
        <v>6.5968908628112555E-2</v>
      </c>
      <c r="Q2326" s="78"/>
      <c r="R2326" s="75"/>
      <c r="T2326" s="48"/>
    </row>
    <row r="2327" spans="1:20" ht="12.6" customHeight="1">
      <c r="A2327" s="31">
        <v>41764</v>
      </c>
      <c r="B2327" s="64" t="s">
        <v>141</v>
      </c>
      <c r="C2327" s="90">
        <v>4.1900000000000007E-2</v>
      </c>
      <c r="D2327" s="44" t="str">
        <f>IF(MONTH(A2327)=MONTH(A2328),"-",VLOOKUP(A2327,'F03 inputs'!$AQ$8:$AV$3003,5))</f>
        <v>-</v>
      </c>
      <c r="E2327" s="44" t="str">
        <f>IF(MONTH(A2327)=MONTH(A2328),"-",VLOOKUP(A2327,'F03 inputs'!$AQ$8:$AV$3003,6))</f>
        <v>-</v>
      </c>
      <c r="F2327" s="32">
        <f>VLOOKUP(B2327,'F03 inputs'!$AW$9:$AZ$3003,3)</f>
        <v>-6.2469050173009181E-5</v>
      </c>
      <c r="G2327" s="32">
        <f>VLOOKUP(B2327,'F03 inputs'!$AW$9:$AZ$3003,4)</f>
        <v>-5.519401296048595E-5</v>
      </c>
      <c r="I2327" s="32">
        <f t="shared" si="216"/>
        <v>2.094291195328717E-2</v>
      </c>
      <c r="J2327" s="32">
        <f t="shared" si="217"/>
        <v>6.2842911953287173E-2</v>
      </c>
      <c r="K2327" s="88">
        <f t="shared" si="218"/>
        <v>6.3830219848979075E-2</v>
      </c>
      <c r="L2327" s="36"/>
      <c r="M2327" s="32">
        <f t="shared" si="219"/>
        <v>2.2660212126586334E-2</v>
      </c>
      <c r="N2327" s="32">
        <f t="shared" si="220"/>
        <v>6.4560212126586344E-2</v>
      </c>
      <c r="O2327" s="43">
        <f t="shared" si="221"/>
        <v>6.5602217374043592E-2</v>
      </c>
      <c r="Q2327" s="78"/>
      <c r="R2327" s="75"/>
      <c r="T2327" s="48"/>
    </row>
    <row r="2328" spans="1:20" ht="12.6" customHeight="1">
      <c r="A2328" s="31">
        <v>41765</v>
      </c>
      <c r="B2328" s="64" t="s">
        <v>141</v>
      </c>
      <c r="C2328" s="90">
        <v>4.1849999999999998E-2</v>
      </c>
      <c r="D2328" s="44" t="str">
        <f>IF(MONTH(A2328)=MONTH(A2329),"-",VLOOKUP(A2328,'F03 inputs'!$AQ$8:$AV$3003,5))</f>
        <v>-</v>
      </c>
      <c r="E2328" s="44" t="str">
        <f>IF(MONTH(A2328)=MONTH(A2329),"-",VLOOKUP(A2328,'F03 inputs'!$AQ$8:$AV$3003,6))</f>
        <v>-</v>
      </c>
      <c r="F2328" s="32">
        <f>VLOOKUP(B2328,'F03 inputs'!$AW$9:$AZ$3003,3)</f>
        <v>-6.2469050173009181E-5</v>
      </c>
      <c r="G2328" s="32">
        <f>VLOOKUP(B2328,'F03 inputs'!$AW$9:$AZ$3003,4)</f>
        <v>-5.519401296048595E-5</v>
      </c>
      <c r="I2328" s="32">
        <f t="shared" si="216"/>
        <v>2.0880442903114159E-2</v>
      </c>
      <c r="J2328" s="32">
        <f t="shared" si="217"/>
        <v>6.2730442903114164E-2</v>
      </c>
      <c r="K2328" s="88">
        <f t="shared" si="218"/>
        <v>6.3714220019819523E-2</v>
      </c>
      <c r="L2328" s="36"/>
      <c r="M2328" s="32">
        <f t="shared" si="219"/>
        <v>2.2605018113625849E-2</v>
      </c>
      <c r="N2328" s="32">
        <f t="shared" si="220"/>
        <v>6.4455018113625848E-2</v>
      </c>
      <c r="O2328" s="43">
        <f t="shared" si="221"/>
        <v>6.5493630453632878E-2</v>
      </c>
      <c r="Q2328" s="78"/>
      <c r="R2328" s="75"/>
      <c r="T2328" s="48"/>
    </row>
    <row r="2329" spans="1:20" ht="12.6" customHeight="1">
      <c r="A2329" s="31">
        <v>41766</v>
      </c>
      <c r="B2329" s="64" t="s">
        <v>141</v>
      </c>
      <c r="C2329" s="90">
        <v>4.1500000000000002E-2</v>
      </c>
      <c r="D2329" s="44" t="str">
        <f>IF(MONTH(A2329)=MONTH(A2330),"-",VLOOKUP(A2329,'F03 inputs'!$AQ$8:$AV$3003,5))</f>
        <v>-</v>
      </c>
      <c r="E2329" s="44" t="str">
        <f>IF(MONTH(A2329)=MONTH(A2330),"-",VLOOKUP(A2329,'F03 inputs'!$AQ$8:$AV$3003,6))</f>
        <v>-</v>
      </c>
      <c r="F2329" s="32">
        <f>VLOOKUP(B2329,'F03 inputs'!$AW$9:$AZ$3003,3)</f>
        <v>-6.2469050173009181E-5</v>
      </c>
      <c r="G2329" s="32">
        <f>VLOOKUP(B2329,'F03 inputs'!$AW$9:$AZ$3003,4)</f>
        <v>-5.519401296048595E-5</v>
      </c>
      <c r="I2329" s="32">
        <f t="shared" si="216"/>
        <v>2.0817973852941148E-2</v>
      </c>
      <c r="J2329" s="32">
        <f t="shared" si="217"/>
        <v>6.2317973852941147E-2</v>
      </c>
      <c r="K2329" s="88">
        <f t="shared" si="218"/>
        <v>6.3288856319225095E-2</v>
      </c>
      <c r="L2329" s="36"/>
      <c r="M2329" s="32">
        <f t="shared" si="219"/>
        <v>2.2549824100665364E-2</v>
      </c>
      <c r="N2329" s="32">
        <f t="shared" si="220"/>
        <v>6.404982410066537E-2</v>
      </c>
      <c r="O2329" s="43">
        <f t="shared" si="221"/>
        <v>6.5075419092496922E-2</v>
      </c>
      <c r="Q2329" s="78"/>
      <c r="R2329" s="75"/>
      <c r="T2329" s="48"/>
    </row>
    <row r="2330" spans="1:20" ht="12.6" customHeight="1">
      <c r="A2330" s="31">
        <v>41767</v>
      </c>
      <c r="B2330" s="64" t="s">
        <v>141</v>
      </c>
      <c r="C2330" s="90">
        <v>4.1700000000000001E-2</v>
      </c>
      <c r="D2330" s="44" t="str">
        <f>IF(MONTH(A2330)=MONTH(A2331),"-",VLOOKUP(A2330,'F03 inputs'!$AQ$8:$AV$3003,5))</f>
        <v>-</v>
      </c>
      <c r="E2330" s="44" t="str">
        <f>IF(MONTH(A2330)=MONTH(A2331),"-",VLOOKUP(A2330,'F03 inputs'!$AQ$8:$AV$3003,6))</f>
        <v>-</v>
      </c>
      <c r="F2330" s="32">
        <f>VLOOKUP(B2330,'F03 inputs'!$AW$9:$AZ$3003,3)</f>
        <v>-6.2469050173009181E-5</v>
      </c>
      <c r="G2330" s="32">
        <f>VLOOKUP(B2330,'F03 inputs'!$AW$9:$AZ$3003,4)</f>
        <v>-5.519401296048595E-5</v>
      </c>
      <c r="I2330" s="32">
        <f t="shared" si="216"/>
        <v>2.0755504802768138E-2</v>
      </c>
      <c r="J2330" s="32">
        <f t="shared" si="217"/>
        <v>6.2455504802768139E-2</v>
      </c>
      <c r="K2330" s="88">
        <f t="shared" si="218"/>
        <v>6.3430677322810158E-2</v>
      </c>
      <c r="L2330" s="36"/>
      <c r="M2330" s="32">
        <f t="shared" si="219"/>
        <v>2.249463008770488E-2</v>
      </c>
      <c r="N2330" s="32">
        <f t="shared" si="220"/>
        <v>6.4194630087704874E-2</v>
      </c>
      <c r="O2330" s="43">
        <f t="shared" si="221"/>
        <v>6.5224867720728996E-2</v>
      </c>
      <c r="Q2330" s="78"/>
      <c r="R2330" s="75"/>
      <c r="T2330" s="48"/>
    </row>
    <row r="2331" spans="1:20" ht="12.6" customHeight="1">
      <c r="A2331" s="31">
        <v>41768</v>
      </c>
      <c r="B2331" s="64" t="s">
        <v>141</v>
      </c>
      <c r="C2331" s="90">
        <v>4.1500000000000002E-2</v>
      </c>
      <c r="D2331" s="44" t="str">
        <f>IF(MONTH(A2331)=MONTH(A2332),"-",VLOOKUP(A2331,'F03 inputs'!$AQ$8:$AV$3003,5))</f>
        <v>-</v>
      </c>
      <c r="E2331" s="44" t="str">
        <f>IF(MONTH(A2331)=MONTH(A2332),"-",VLOOKUP(A2331,'F03 inputs'!$AQ$8:$AV$3003,6))</f>
        <v>-</v>
      </c>
      <c r="F2331" s="32">
        <f>VLOOKUP(B2331,'F03 inputs'!$AW$9:$AZ$3003,3)</f>
        <v>-6.2469050173009181E-5</v>
      </c>
      <c r="G2331" s="32">
        <f>VLOOKUP(B2331,'F03 inputs'!$AW$9:$AZ$3003,4)</f>
        <v>-5.519401296048595E-5</v>
      </c>
      <c r="I2331" s="32">
        <f t="shared" si="216"/>
        <v>2.0693035752595127E-2</v>
      </c>
      <c r="J2331" s="32">
        <f t="shared" si="217"/>
        <v>6.2193035752595133E-2</v>
      </c>
      <c r="K2331" s="88">
        <f t="shared" si="218"/>
        <v>6.3160029176626109E-2</v>
      </c>
      <c r="L2331" s="36"/>
      <c r="M2331" s="32">
        <f t="shared" si="219"/>
        <v>2.2439436074744395E-2</v>
      </c>
      <c r="N2331" s="32">
        <f t="shared" si="220"/>
        <v>6.3939436074744394E-2</v>
      </c>
      <c r="O2331" s="43">
        <f t="shared" si="221"/>
        <v>6.4961498946133345E-2</v>
      </c>
      <c r="Q2331" s="78"/>
      <c r="R2331" s="75"/>
      <c r="T2331" s="48"/>
    </row>
    <row r="2332" spans="1:20" ht="12.6" customHeight="1">
      <c r="A2332" s="31">
        <v>41771</v>
      </c>
      <c r="B2332" s="64" t="s">
        <v>141</v>
      </c>
      <c r="C2332" s="90">
        <v>4.165E-2</v>
      </c>
      <c r="D2332" s="44" t="str">
        <f>IF(MONTH(A2332)=MONTH(A2333),"-",VLOOKUP(A2332,'F03 inputs'!$AQ$8:$AV$3003,5))</f>
        <v>-</v>
      </c>
      <c r="E2332" s="44" t="str">
        <f>IF(MONTH(A2332)=MONTH(A2333),"-",VLOOKUP(A2332,'F03 inputs'!$AQ$8:$AV$3003,6))</f>
        <v>-</v>
      </c>
      <c r="F2332" s="32">
        <f>VLOOKUP(B2332,'F03 inputs'!$AW$9:$AZ$3003,3)</f>
        <v>-6.2469050173009181E-5</v>
      </c>
      <c r="G2332" s="32">
        <f>VLOOKUP(B2332,'F03 inputs'!$AW$9:$AZ$3003,4)</f>
        <v>-5.519401296048595E-5</v>
      </c>
      <c r="I2332" s="32">
        <f t="shared" si="216"/>
        <v>2.0630566702422116E-2</v>
      </c>
      <c r="J2332" s="32">
        <f t="shared" si="217"/>
        <v>6.2280566702422116E-2</v>
      </c>
      <c r="K2332" s="88">
        <f t="shared" si="218"/>
        <v>6.3250283949615849E-2</v>
      </c>
      <c r="L2332" s="36"/>
      <c r="M2332" s="32">
        <f t="shared" si="219"/>
        <v>2.238424206178391E-2</v>
      </c>
      <c r="N2332" s="32">
        <f t="shared" si="220"/>
        <v>6.4034242061783903E-2</v>
      </c>
      <c r="O2332" s="43">
        <f t="shared" si="221"/>
        <v>6.5059338100890596E-2</v>
      </c>
      <c r="Q2332" s="78"/>
      <c r="R2332" s="75"/>
      <c r="T2332" s="48"/>
    </row>
    <row r="2333" spans="1:20" ht="12.6" customHeight="1">
      <c r="A2333" s="31">
        <v>41772</v>
      </c>
      <c r="B2333" s="64" t="s">
        <v>141</v>
      </c>
      <c r="C2333" s="90">
        <v>4.1849999999999998E-2</v>
      </c>
      <c r="D2333" s="44" t="str">
        <f>IF(MONTH(A2333)=MONTH(A2334),"-",VLOOKUP(A2333,'F03 inputs'!$AQ$8:$AV$3003,5))</f>
        <v>-</v>
      </c>
      <c r="E2333" s="44" t="str">
        <f>IF(MONTH(A2333)=MONTH(A2334),"-",VLOOKUP(A2333,'F03 inputs'!$AQ$8:$AV$3003,6))</f>
        <v>-</v>
      </c>
      <c r="F2333" s="32">
        <f>VLOOKUP(B2333,'F03 inputs'!$AW$9:$AZ$3003,3)</f>
        <v>-6.2469050173009181E-5</v>
      </c>
      <c r="G2333" s="32">
        <f>VLOOKUP(B2333,'F03 inputs'!$AW$9:$AZ$3003,4)</f>
        <v>-5.519401296048595E-5</v>
      </c>
      <c r="I2333" s="32">
        <f t="shared" si="216"/>
        <v>2.0568097652249106E-2</v>
      </c>
      <c r="J2333" s="32">
        <f t="shared" si="217"/>
        <v>6.2418097652249108E-2</v>
      </c>
      <c r="K2333" s="88">
        <f t="shared" si="218"/>
        <v>6.3392102380880555E-2</v>
      </c>
      <c r="L2333" s="36"/>
      <c r="M2333" s="32">
        <f t="shared" si="219"/>
        <v>2.2329048048823425E-2</v>
      </c>
      <c r="N2333" s="32">
        <f t="shared" si="220"/>
        <v>6.417904804882342E-2</v>
      </c>
      <c r="O2333" s="43">
        <f t="shared" si="221"/>
        <v>6.5208785600936681E-2</v>
      </c>
      <c r="Q2333" s="78"/>
      <c r="R2333" s="75"/>
      <c r="T2333" s="48"/>
    </row>
    <row r="2334" spans="1:20" ht="12.6" customHeight="1">
      <c r="A2334" s="31">
        <v>41773</v>
      </c>
      <c r="B2334" s="64" t="s">
        <v>141</v>
      </c>
      <c r="C2334" s="90">
        <v>4.1449999999999994E-2</v>
      </c>
      <c r="D2334" s="44" t="str">
        <f>IF(MONTH(A2334)=MONTH(A2335),"-",VLOOKUP(A2334,'F03 inputs'!$AQ$8:$AV$3003,5))</f>
        <v>-</v>
      </c>
      <c r="E2334" s="44" t="str">
        <f>IF(MONTH(A2334)=MONTH(A2335),"-",VLOOKUP(A2334,'F03 inputs'!$AQ$8:$AV$3003,6))</f>
        <v>-</v>
      </c>
      <c r="F2334" s="32">
        <f>VLOOKUP(B2334,'F03 inputs'!$AW$9:$AZ$3003,3)</f>
        <v>-6.2469050173009181E-5</v>
      </c>
      <c r="G2334" s="32">
        <f>VLOOKUP(B2334,'F03 inputs'!$AW$9:$AZ$3003,4)</f>
        <v>-5.519401296048595E-5</v>
      </c>
      <c r="I2334" s="32">
        <f t="shared" si="216"/>
        <v>2.0505628602076095E-2</v>
      </c>
      <c r="J2334" s="32">
        <f t="shared" si="217"/>
        <v>6.1955628602076089E-2</v>
      </c>
      <c r="K2334" s="88">
        <f t="shared" si="218"/>
        <v>6.2915253580945629E-2</v>
      </c>
      <c r="L2334" s="36"/>
      <c r="M2334" s="32">
        <f t="shared" si="219"/>
        <v>2.227385403586294E-2</v>
      </c>
      <c r="N2334" s="32">
        <f t="shared" si="220"/>
        <v>6.3723854035862934E-2</v>
      </c>
      <c r="O2334" s="43">
        <f t="shared" si="221"/>
        <v>6.4739036429158903E-2</v>
      </c>
      <c r="Q2334" s="78"/>
      <c r="R2334" s="75"/>
      <c r="T2334" s="48"/>
    </row>
    <row r="2335" spans="1:20" ht="12.6" customHeight="1">
      <c r="A2335" s="31">
        <v>41774</v>
      </c>
      <c r="B2335" s="64" t="s">
        <v>141</v>
      </c>
      <c r="C2335" s="90">
        <v>4.095E-2</v>
      </c>
      <c r="D2335" s="44" t="str">
        <f>IF(MONTH(A2335)=MONTH(A2336),"-",VLOOKUP(A2335,'F03 inputs'!$AQ$8:$AV$3003,5))</f>
        <v>-</v>
      </c>
      <c r="E2335" s="44" t="str">
        <f>IF(MONTH(A2335)=MONTH(A2336),"-",VLOOKUP(A2335,'F03 inputs'!$AQ$8:$AV$3003,6))</f>
        <v>-</v>
      </c>
      <c r="F2335" s="32">
        <f>VLOOKUP(B2335,'F03 inputs'!$AW$9:$AZ$3003,3)</f>
        <v>-6.2469050173009181E-5</v>
      </c>
      <c r="G2335" s="32">
        <f>VLOOKUP(B2335,'F03 inputs'!$AW$9:$AZ$3003,4)</f>
        <v>-5.519401296048595E-5</v>
      </c>
      <c r="I2335" s="32">
        <f t="shared" si="216"/>
        <v>2.0443159551903085E-2</v>
      </c>
      <c r="J2335" s="32">
        <f t="shared" si="217"/>
        <v>6.1393159551903081E-2</v>
      </c>
      <c r="K2335" s="88">
        <f t="shared" si="218"/>
        <v>6.2335439561844508E-2</v>
      </c>
      <c r="L2335" s="36"/>
      <c r="M2335" s="32">
        <f t="shared" si="219"/>
        <v>2.2218660022902455E-2</v>
      </c>
      <c r="N2335" s="32">
        <f t="shared" si="220"/>
        <v>6.3168660022902459E-2</v>
      </c>
      <c r="O2335" s="43">
        <f t="shared" si="221"/>
        <v>6.4166229925174845E-2</v>
      </c>
      <c r="Q2335" s="78"/>
      <c r="R2335" s="75"/>
      <c r="T2335" s="48"/>
    </row>
    <row r="2336" spans="1:20" ht="12.6" customHeight="1">
      <c r="A2336" s="31">
        <v>41775</v>
      </c>
      <c r="B2336" s="64" t="s">
        <v>141</v>
      </c>
      <c r="C2336" s="90">
        <v>4.0500000000000001E-2</v>
      </c>
      <c r="D2336" s="44" t="str">
        <f>IF(MONTH(A2336)=MONTH(A2337),"-",VLOOKUP(A2336,'F03 inputs'!$AQ$8:$AV$3003,5))</f>
        <v>-</v>
      </c>
      <c r="E2336" s="44" t="str">
        <f>IF(MONTH(A2336)=MONTH(A2337),"-",VLOOKUP(A2336,'F03 inputs'!$AQ$8:$AV$3003,6))</f>
        <v>-</v>
      </c>
      <c r="F2336" s="32">
        <f>VLOOKUP(B2336,'F03 inputs'!$AW$9:$AZ$3003,3)</f>
        <v>-6.2469050173009181E-5</v>
      </c>
      <c r="G2336" s="32">
        <f>VLOOKUP(B2336,'F03 inputs'!$AW$9:$AZ$3003,4)</f>
        <v>-5.519401296048595E-5</v>
      </c>
      <c r="I2336" s="32">
        <f t="shared" si="216"/>
        <v>2.0380690501730074E-2</v>
      </c>
      <c r="J2336" s="32">
        <f t="shared" si="217"/>
        <v>6.0880690501730075E-2</v>
      </c>
      <c r="K2336" s="88">
        <f t="shared" si="218"/>
        <v>6.1807305120721967E-2</v>
      </c>
      <c r="L2336" s="36"/>
      <c r="M2336" s="32">
        <f t="shared" si="219"/>
        <v>2.2163466009941971E-2</v>
      </c>
      <c r="N2336" s="32">
        <f t="shared" si="220"/>
        <v>6.2663466009941965E-2</v>
      </c>
      <c r="O2336" s="43">
        <f t="shared" si="221"/>
        <v>6.3645143503036739E-2</v>
      </c>
      <c r="Q2336" s="78"/>
      <c r="R2336" s="75"/>
      <c r="T2336" s="48"/>
    </row>
    <row r="2337" spans="1:20" ht="12.6" customHeight="1">
      <c r="A2337" s="31">
        <v>41778</v>
      </c>
      <c r="B2337" s="64" t="s">
        <v>141</v>
      </c>
      <c r="C2337" s="90">
        <v>4.0300000000000002E-2</v>
      </c>
      <c r="D2337" s="44" t="str">
        <f>IF(MONTH(A2337)=MONTH(A2338),"-",VLOOKUP(A2337,'F03 inputs'!$AQ$8:$AV$3003,5))</f>
        <v>-</v>
      </c>
      <c r="E2337" s="44" t="str">
        <f>IF(MONTH(A2337)=MONTH(A2338),"-",VLOOKUP(A2337,'F03 inputs'!$AQ$8:$AV$3003,6))</f>
        <v>-</v>
      </c>
      <c r="F2337" s="32">
        <f>VLOOKUP(B2337,'F03 inputs'!$AW$9:$AZ$3003,3)</f>
        <v>-6.2469050173009181E-5</v>
      </c>
      <c r="G2337" s="32">
        <f>VLOOKUP(B2337,'F03 inputs'!$AW$9:$AZ$3003,4)</f>
        <v>-5.519401296048595E-5</v>
      </c>
      <c r="I2337" s="32">
        <f t="shared" si="216"/>
        <v>2.0318221451557063E-2</v>
      </c>
      <c r="J2337" s="32">
        <f t="shared" si="217"/>
        <v>6.0618221451557069E-2</v>
      </c>
      <c r="K2337" s="88">
        <f t="shared" si="218"/>
        <v>6.153686364454436E-2</v>
      </c>
      <c r="L2337" s="36"/>
      <c r="M2337" s="32">
        <f t="shared" si="219"/>
        <v>2.2108271996981486E-2</v>
      </c>
      <c r="N2337" s="32">
        <f t="shared" si="220"/>
        <v>6.2408271996981485E-2</v>
      </c>
      <c r="O2337" s="43">
        <f t="shared" si="221"/>
        <v>6.3381970100393703E-2</v>
      </c>
      <c r="Q2337" s="78"/>
      <c r="R2337" s="75"/>
      <c r="T2337" s="48"/>
    </row>
    <row r="2338" spans="1:20" ht="12.6" customHeight="1">
      <c r="A2338" s="31">
        <v>41779</v>
      </c>
      <c r="B2338" s="64" t="s">
        <v>141</v>
      </c>
      <c r="C2338" s="90">
        <v>4.0650000000000006E-2</v>
      </c>
      <c r="D2338" s="44" t="str">
        <f>IF(MONTH(A2338)=MONTH(A2339),"-",VLOOKUP(A2338,'F03 inputs'!$AQ$8:$AV$3003,5))</f>
        <v>-</v>
      </c>
      <c r="E2338" s="44" t="str">
        <f>IF(MONTH(A2338)=MONTH(A2339),"-",VLOOKUP(A2338,'F03 inputs'!$AQ$8:$AV$3003,6))</f>
        <v>-</v>
      </c>
      <c r="F2338" s="32">
        <f>VLOOKUP(B2338,'F03 inputs'!$AW$9:$AZ$3003,3)</f>
        <v>-6.2469050173009181E-5</v>
      </c>
      <c r="G2338" s="32">
        <f>VLOOKUP(B2338,'F03 inputs'!$AW$9:$AZ$3003,4)</f>
        <v>-5.519401296048595E-5</v>
      </c>
      <c r="I2338" s="32">
        <f t="shared" si="216"/>
        <v>2.0255752401384053E-2</v>
      </c>
      <c r="J2338" s="32">
        <f t="shared" si="217"/>
        <v>6.0905752401384058E-2</v>
      </c>
      <c r="K2338" s="88">
        <f t="shared" si="218"/>
        <v>6.1833130070278575E-2</v>
      </c>
      <c r="L2338" s="36"/>
      <c r="M2338" s="32">
        <f t="shared" si="219"/>
        <v>2.2053077984021001E-2</v>
      </c>
      <c r="N2338" s="32">
        <f t="shared" si="220"/>
        <v>6.2703077984021E-2</v>
      </c>
      <c r="O2338" s="43">
        <f t="shared" si="221"/>
        <v>6.3685996981188486E-2</v>
      </c>
      <c r="Q2338" s="78"/>
      <c r="R2338" s="75"/>
      <c r="T2338" s="48"/>
    </row>
    <row r="2339" spans="1:20" ht="12.6" customHeight="1">
      <c r="A2339" s="31">
        <v>41780</v>
      </c>
      <c r="B2339" s="64" t="s">
        <v>141</v>
      </c>
      <c r="C2339" s="90">
        <v>4.0300000000000002E-2</v>
      </c>
      <c r="D2339" s="44" t="str">
        <f>IF(MONTH(A2339)=MONTH(A2340),"-",VLOOKUP(A2339,'F03 inputs'!$AQ$8:$AV$3003,5))</f>
        <v>-</v>
      </c>
      <c r="E2339" s="44" t="str">
        <f>IF(MONTH(A2339)=MONTH(A2340),"-",VLOOKUP(A2339,'F03 inputs'!$AQ$8:$AV$3003,6))</f>
        <v>-</v>
      </c>
      <c r="F2339" s="32">
        <f>VLOOKUP(B2339,'F03 inputs'!$AW$9:$AZ$3003,3)</f>
        <v>-6.2469050173009181E-5</v>
      </c>
      <c r="G2339" s="32">
        <f>VLOOKUP(B2339,'F03 inputs'!$AW$9:$AZ$3003,4)</f>
        <v>-5.519401296048595E-5</v>
      </c>
      <c r="I2339" s="32">
        <f t="shared" si="216"/>
        <v>2.0193283351211042E-2</v>
      </c>
      <c r="J2339" s="32">
        <f t="shared" si="217"/>
        <v>6.0493283351211041E-2</v>
      </c>
      <c r="K2339" s="88">
        <f t="shared" si="218"/>
        <v>6.140814268386352E-2</v>
      </c>
      <c r="L2339" s="36"/>
      <c r="M2339" s="32">
        <f t="shared" si="219"/>
        <v>2.1997883971060516E-2</v>
      </c>
      <c r="N2339" s="32">
        <f t="shared" si="220"/>
        <v>6.2297883971060522E-2</v>
      </c>
      <c r="O2339" s="43">
        <f t="shared" si="221"/>
        <v>6.3268140557878327E-2</v>
      </c>
      <c r="Q2339" s="78"/>
      <c r="R2339" s="75"/>
      <c r="T2339" s="48"/>
    </row>
    <row r="2340" spans="1:20" ht="12.6" customHeight="1">
      <c r="A2340" s="31">
        <v>41781</v>
      </c>
      <c r="B2340" s="64" t="s">
        <v>141</v>
      </c>
      <c r="C2340" s="90">
        <v>4.1050000000000003E-2</v>
      </c>
      <c r="D2340" s="44" t="str">
        <f>IF(MONTH(A2340)=MONTH(A2341),"-",VLOOKUP(A2340,'F03 inputs'!$AQ$8:$AV$3003,5))</f>
        <v>-</v>
      </c>
      <c r="E2340" s="44" t="str">
        <f>IF(MONTH(A2340)=MONTH(A2341),"-",VLOOKUP(A2340,'F03 inputs'!$AQ$8:$AV$3003,6))</f>
        <v>-</v>
      </c>
      <c r="F2340" s="32">
        <f>VLOOKUP(B2340,'F03 inputs'!$AW$9:$AZ$3003,3)</f>
        <v>-6.2469050173009181E-5</v>
      </c>
      <c r="G2340" s="32">
        <f>VLOOKUP(B2340,'F03 inputs'!$AW$9:$AZ$3003,4)</f>
        <v>-5.519401296048595E-5</v>
      </c>
      <c r="I2340" s="32">
        <f t="shared" si="216"/>
        <v>2.0130814301038032E-2</v>
      </c>
      <c r="J2340" s="32">
        <f t="shared" si="217"/>
        <v>6.1180814301038035E-2</v>
      </c>
      <c r="K2340" s="88">
        <f t="shared" si="218"/>
        <v>6.2116587310672378E-2</v>
      </c>
      <c r="L2340" s="36"/>
      <c r="M2340" s="32">
        <f t="shared" si="219"/>
        <v>2.1942689958100031E-2</v>
      </c>
      <c r="N2340" s="32">
        <f t="shared" si="220"/>
        <v>6.2992689958100034E-2</v>
      </c>
      <c r="O2340" s="43">
        <f t="shared" si="221"/>
        <v>6.3984709705139142E-2</v>
      </c>
      <c r="Q2340" s="78"/>
      <c r="R2340" s="75"/>
      <c r="T2340" s="48"/>
    </row>
    <row r="2341" spans="1:20" ht="12.6" customHeight="1">
      <c r="A2341" s="31">
        <v>41782</v>
      </c>
      <c r="B2341" s="64" t="s">
        <v>141</v>
      </c>
      <c r="C2341" s="90">
        <v>4.1250000000000002E-2</v>
      </c>
      <c r="D2341" s="44" t="str">
        <f>IF(MONTH(A2341)=MONTH(A2342),"-",VLOOKUP(A2341,'F03 inputs'!$AQ$8:$AV$3003,5))</f>
        <v>-</v>
      </c>
      <c r="E2341" s="44" t="str">
        <f>IF(MONTH(A2341)=MONTH(A2342),"-",VLOOKUP(A2341,'F03 inputs'!$AQ$8:$AV$3003,6))</f>
        <v>-</v>
      </c>
      <c r="F2341" s="32">
        <f>VLOOKUP(B2341,'F03 inputs'!$AW$9:$AZ$3003,3)</f>
        <v>-6.2469050173009181E-5</v>
      </c>
      <c r="G2341" s="32">
        <f>VLOOKUP(B2341,'F03 inputs'!$AW$9:$AZ$3003,4)</f>
        <v>-5.519401296048595E-5</v>
      </c>
      <c r="I2341" s="32">
        <f t="shared" si="216"/>
        <v>2.0068345250865021E-2</v>
      </c>
      <c r="J2341" s="32">
        <f t="shared" si="217"/>
        <v>6.131834525086502E-2</v>
      </c>
      <c r="K2341" s="88">
        <f t="shared" si="218"/>
        <v>6.2258330116941263E-2</v>
      </c>
      <c r="L2341" s="36"/>
      <c r="M2341" s="32">
        <f t="shared" si="219"/>
        <v>2.1887495945139546E-2</v>
      </c>
      <c r="N2341" s="32">
        <f t="shared" si="220"/>
        <v>6.3137495945139552E-2</v>
      </c>
      <c r="O2341" s="43">
        <f t="shared" si="221"/>
        <v>6.4134081793695064E-2</v>
      </c>
      <c r="Q2341" s="78"/>
      <c r="R2341" s="75"/>
      <c r="T2341" s="48"/>
    </row>
    <row r="2342" spans="1:20" ht="12.6" customHeight="1">
      <c r="A2342" s="31">
        <v>41785</v>
      </c>
      <c r="B2342" s="64" t="s">
        <v>141</v>
      </c>
      <c r="C2342" s="90">
        <v>4.0899999999999999E-2</v>
      </c>
      <c r="D2342" s="44" t="str">
        <f>IF(MONTH(A2342)=MONTH(A2343),"-",VLOOKUP(A2342,'F03 inputs'!$AQ$8:$AV$3003,5))</f>
        <v>-</v>
      </c>
      <c r="E2342" s="44" t="str">
        <f>IF(MONTH(A2342)=MONTH(A2343),"-",VLOOKUP(A2342,'F03 inputs'!$AQ$8:$AV$3003,6))</f>
        <v>-</v>
      </c>
      <c r="F2342" s="32">
        <f>VLOOKUP(B2342,'F03 inputs'!$AW$9:$AZ$3003,3)</f>
        <v>-6.2469050173009181E-5</v>
      </c>
      <c r="G2342" s="32">
        <f>VLOOKUP(B2342,'F03 inputs'!$AW$9:$AZ$3003,4)</f>
        <v>-5.519401296048595E-5</v>
      </c>
      <c r="I2342" s="32">
        <f t="shared" si="216"/>
        <v>2.000587620069201E-2</v>
      </c>
      <c r="J2342" s="32">
        <f t="shared" si="217"/>
        <v>6.0905876200692009E-2</v>
      </c>
      <c r="K2342" s="88">
        <f t="shared" si="218"/>
        <v>6.1833257639635431E-2</v>
      </c>
      <c r="L2342" s="36"/>
      <c r="M2342" s="32">
        <f t="shared" si="219"/>
        <v>2.1832301932179062E-2</v>
      </c>
      <c r="N2342" s="32">
        <f t="shared" si="220"/>
        <v>6.273230193217906E-2</v>
      </c>
      <c r="O2342" s="43">
        <f t="shared" si="221"/>
        <v>6.3716137358606817E-2</v>
      </c>
      <c r="Q2342" s="78"/>
      <c r="R2342" s="75"/>
      <c r="T2342" s="48"/>
    </row>
    <row r="2343" spans="1:20" ht="12.6" customHeight="1">
      <c r="A2343" s="31">
        <v>41786</v>
      </c>
      <c r="B2343" s="64" t="s">
        <v>141</v>
      </c>
      <c r="C2343" s="90">
        <v>4.0899999999999999E-2</v>
      </c>
      <c r="D2343" s="44" t="str">
        <f>IF(MONTH(A2343)=MONTH(A2344),"-",VLOOKUP(A2343,'F03 inputs'!$AQ$8:$AV$3003,5))</f>
        <v>-</v>
      </c>
      <c r="E2343" s="44" t="str">
        <f>IF(MONTH(A2343)=MONTH(A2344),"-",VLOOKUP(A2343,'F03 inputs'!$AQ$8:$AV$3003,6))</f>
        <v>-</v>
      </c>
      <c r="F2343" s="32">
        <f>VLOOKUP(B2343,'F03 inputs'!$AW$9:$AZ$3003,3)</f>
        <v>-6.2469050173009181E-5</v>
      </c>
      <c r="G2343" s="32">
        <f>VLOOKUP(B2343,'F03 inputs'!$AW$9:$AZ$3003,4)</f>
        <v>-5.519401296048595E-5</v>
      </c>
      <c r="I2343" s="32">
        <f t="shared" si="216"/>
        <v>1.9943407150519E-2</v>
      </c>
      <c r="J2343" s="32">
        <f t="shared" si="217"/>
        <v>6.0843407150519002E-2</v>
      </c>
      <c r="K2343" s="88">
        <f t="shared" si="218"/>
        <v>6.1768887198939693E-2</v>
      </c>
      <c r="L2343" s="36"/>
      <c r="M2343" s="32">
        <f t="shared" si="219"/>
        <v>2.1777107919218577E-2</v>
      </c>
      <c r="N2343" s="32">
        <f t="shared" si="220"/>
        <v>6.2677107919218572E-2</v>
      </c>
      <c r="O2343" s="43">
        <f t="shared" si="221"/>
        <v>6.3659212883498073E-2</v>
      </c>
      <c r="Q2343" s="78"/>
      <c r="R2343" s="75"/>
      <c r="T2343" s="48"/>
    </row>
    <row r="2344" spans="1:20" ht="12.6" customHeight="1">
      <c r="A2344" s="31">
        <v>41787</v>
      </c>
      <c r="B2344" s="64" t="s">
        <v>141</v>
      </c>
      <c r="C2344" s="90">
        <v>4.0549999999999996E-2</v>
      </c>
      <c r="D2344" s="44" t="str">
        <f>IF(MONTH(A2344)=MONTH(A2345),"-",VLOOKUP(A2344,'F03 inputs'!$AQ$8:$AV$3003,5))</f>
        <v>-</v>
      </c>
      <c r="E2344" s="44" t="str">
        <f>IF(MONTH(A2344)=MONTH(A2345),"-",VLOOKUP(A2344,'F03 inputs'!$AQ$8:$AV$3003,6))</f>
        <v>-</v>
      </c>
      <c r="F2344" s="32">
        <f>VLOOKUP(B2344,'F03 inputs'!$AW$9:$AZ$3003,3)</f>
        <v>-6.2469050173009181E-5</v>
      </c>
      <c r="G2344" s="32">
        <f>VLOOKUP(B2344,'F03 inputs'!$AW$9:$AZ$3003,4)</f>
        <v>-5.519401296048595E-5</v>
      </c>
      <c r="I2344" s="32">
        <f t="shared" si="216"/>
        <v>1.9880938100345989E-2</v>
      </c>
      <c r="J2344" s="32">
        <f t="shared" si="217"/>
        <v>6.0430938100345985E-2</v>
      </c>
      <c r="K2344" s="88">
        <f t="shared" si="218"/>
        <v>6.1343912670267953E-2</v>
      </c>
      <c r="L2344" s="36"/>
      <c r="M2344" s="32">
        <f t="shared" si="219"/>
        <v>2.1721913906258092E-2</v>
      </c>
      <c r="N2344" s="32">
        <f t="shared" si="220"/>
        <v>6.2271913906258088E-2</v>
      </c>
      <c r="O2344" s="43">
        <f t="shared" si="221"/>
        <v>6.3241361721645406E-2</v>
      </c>
      <c r="Q2344" s="78"/>
      <c r="R2344" s="75"/>
      <c r="T2344" s="48"/>
    </row>
    <row r="2345" spans="1:20" ht="12.6" customHeight="1">
      <c r="A2345" s="31">
        <v>41788</v>
      </c>
      <c r="B2345" s="64" t="s">
        <v>141</v>
      </c>
      <c r="C2345" s="90">
        <v>4.0050000000000002E-2</v>
      </c>
      <c r="D2345" s="44" t="str">
        <f>IF(MONTH(A2345)=MONTH(A2346),"-",VLOOKUP(A2345,'F03 inputs'!$AQ$8:$AV$3003,5))</f>
        <v>-</v>
      </c>
      <c r="E2345" s="44" t="str">
        <f>IF(MONTH(A2345)=MONTH(A2346),"-",VLOOKUP(A2345,'F03 inputs'!$AQ$8:$AV$3003,6))</f>
        <v>-</v>
      </c>
      <c r="F2345" s="32">
        <f>VLOOKUP(B2345,'F03 inputs'!$AW$9:$AZ$3003,3)</f>
        <v>-6.2469050173009181E-5</v>
      </c>
      <c r="G2345" s="32">
        <f>VLOOKUP(B2345,'F03 inputs'!$AW$9:$AZ$3003,4)</f>
        <v>-5.519401296048595E-5</v>
      </c>
      <c r="I2345" s="32">
        <f t="shared" si="216"/>
        <v>1.9818469050172979E-2</v>
      </c>
      <c r="J2345" s="32">
        <f t="shared" si="217"/>
        <v>5.9868469050172984E-2</v>
      </c>
      <c r="K2345" s="88">
        <f t="shared" si="218"/>
        <v>6.0764527446776073E-2</v>
      </c>
      <c r="L2345" s="36"/>
      <c r="M2345" s="32">
        <f t="shared" si="219"/>
        <v>2.1666719893297607E-2</v>
      </c>
      <c r="N2345" s="32">
        <f t="shared" si="220"/>
        <v>6.1716719893297606E-2</v>
      </c>
      <c r="O2345" s="43">
        <f t="shared" si="221"/>
        <v>6.2668958271894448E-2</v>
      </c>
      <c r="Q2345" s="78"/>
      <c r="R2345" s="75"/>
      <c r="T2345" s="48"/>
    </row>
    <row r="2346" spans="1:20" ht="12.6" customHeight="1">
      <c r="A2346" s="31">
        <v>41789</v>
      </c>
      <c r="B2346" s="64" t="s">
        <v>141</v>
      </c>
      <c r="C2346" s="90">
        <v>4.0099999999999997E-2</v>
      </c>
      <c r="D2346" s="44">
        <f>IF(MONTH(A2346)=MONTH(A2347),"-",VLOOKUP(A2346,'F03 inputs'!$AQ$8:$AV$3003,5))</f>
        <v>1.9755999999999999E-2</v>
      </c>
      <c r="E2346" s="44">
        <f>IF(MONTH(A2346)=MONTH(A2347),"-",VLOOKUP(A2346,'F03 inputs'!$AQ$8:$AV$3003,6))</f>
        <v>2.1611525880337098E-2</v>
      </c>
      <c r="F2346" s="32">
        <f>VLOOKUP(B2346,'F03 inputs'!$AW$9:$AZ$3003,3)</f>
        <v>-6.2469050173009181E-5</v>
      </c>
      <c r="G2346" s="32">
        <f>VLOOKUP(B2346,'F03 inputs'!$AW$9:$AZ$3003,4)</f>
        <v>-5.519401296048595E-5</v>
      </c>
      <c r="I2346" s="32">
        <f t="shared" si="216"/>
        <v>1.9755999999999999E-2</v>
      </c>
      <c r="J2346" s="32">
        <f t="shared" si="217"/>
        <v>5.9855999999999993E-2</v>
      </c>
      <c r="K2346" s="88">
        <f t="shared" si="218"/>
        <v>6.0751685183999982E-2</v>
      </c>
      <c r="L2346" s="36"/>
      <c r="M2346" s="32">
        <f t="shared" si="219"/>
        <v>2.1611525880337098E-2</v>
      </c>
      <c r="N2346" s="32">
        <f t="shared" si="220"/>
        <v>6.1711525880337098E-2</v>
      </c>
      <c r="O2346" s="43">
        <f t="shared" si="221"/>
        <v>6.2663603986956806E-2</v>
      </c>
      <c r="Q2346" s="78"/>
      <c r="R2346" s="75"/>
      <c r="T2346" s="48"/>
    </row>
    <row r="2347" spans="1:20" ht="12.6" customHeight="1">
      <c r="A2347" s="31">
        <v>41792</v>
      </c>
      <c r="B2347" s="64" t="s">
        <v>142</v>
      </c>
      <c r="C2347" s="90">
        <v>4.0199999999999993E-2</v>
      </c>
      <c r="D2347" s="44" t="str">
        <f>IF(MONTH(A2347)=MONTH(A2348),"-",VLOOKUP(A2347,'F03 inputs'!$AQ$8:$AV$3003,5))</f>
        <v>-</v>
      </c>
      <c r="E2347" s="44" t="str">
        <f>IF(MONTH(A2347)=MONTH(A2348),"-",VLOOKUP(A2347,'F03 inputs'!$AQ$8:$AV$3003,6))</f>
        <v>-</v>
      </c>
      <c r="F2347" s="32">
        <f>VLOOKUP(B2347,'F03 inputs'!$AW$9:$AZ$3003,3)</f>
        <v>-1.2234999999999988E-4</v>
      </c>
      <c r="G2347" s="32">
        <f>VLOOKUP(B2347,'F03 inputs'!$AW$9:$AZ$3003,4)</f>
        <v>-1.6012229334163539E-4</v>
      </c>
      <c r="I2347" s="32">
        <f t="shared" si="216"/>
        <v>1.9633649999999999E-2</v>
      </c>
      <c r="J2347" s="32">
        <f t="shared" si="217"/>
        <v>5.9833649999999988E-2</v>
      </c>
      <c r="K2347" s="88">
        <f t="shared" si="218"/>
        <v>6.072866641808039E-2</v>
      </c>
      <c r="L2347" s="36"/>
      <c r="M2347" s="32">
        <f t="shared" si="219"/>
        <v>2.1451403586995463E-2</v>
      </c>
      <c r="N2347" s="32">
        <f t="shared" si="220"/>
        <v>6.165140358699546E-2</v>
      </c>
      <c r="O2347" s="43">
        <f t="shared" si="221"/>
        <v>6.2601627478056976E-2</v>
      </c>
      <c r="Q2347" s="78"/>
      <c r="R2347" s="75"/>
      <c r="T2347" s="48"/>
    </row>
    <row r="2348" spans="1:20" ht="12.6" customHeight="1">
      <c r="A2348" s="31">
        <v>41793</v>
      </c>
      <c r="B2348" s="64" t="s">
        <v>142</v>
      </c>
      <c r="C2348" s="90">
        <v>4.0650000000000006E-2</v>
      </c>
      <c r="D2348" s="44" t="str">
        <f>IF(MONTH(A2348)=MONTH(A2349),"-",VLOOKUP(A2348,'F03 inputs'!$AQ$8:$AV$3003,5))</f>
        <v>-</v>
      </c>
      <c r="E2348" s="44" t="str">
        <f>IF(MONTH(A2348)=MONTH(A2349),"-",VLOOKUP(A2348,'F03 inputs'!$AQ$8:$AV$3003,6))</f>
        <v>-</v>
      </c>
      <c r="F2348" s="32">
        <f>VLOOKUP(B2348,'F03 inputs'!$AW$9:$AZ$3003,3)</f>
        <v>-1.2234999999999988E-4</v>
      </c>
      <c r="G2348" s="32">
        <f>VLOOKUP(B2348,'F03 inputs'!$AW$9:$AZ$3003,4)</f>
        <v>-1.6012229334163539E-4</v>
      </c>
      <c r="I2348" s="32">
        <f t="shared" si="216"/>
        <v>1.9511299999999999E-2</v>
      </c>
      <c r="J2348" s="32">
        <f t="shared" si="217"/>
        <v>6.0161300000000001E-2</v>
      </c>
      <c r="K2348" s="88">
        <f t="shared" si="218"/>
        <v>6.1066145504422353E-2</v>
      </c>
      <c r="L2348" s="36"/>
      <c r="M2348" s="32">
        <f t="shared" si="219"/>
        <v>2.1291281293653829E-2</v>
      </c>
      <c r="N2348" s="32">
        <f t="shared" si="220"/>
        <v>6.1941281293653838E-2</v>
      </c>
      <c r="O2348" s="43">
        <f t="shared" si="221"/>
        <v>6.2900461875728508E-2</v>
      </c>
      <c r="Q2348" s="78"/>
      <c r="R2348" s="75"/>
      <c r="T2348" s="48"/>
    </row>
    <row r="2349" spans="1:20" ht="12.6" customHeight="1">
      <c r="A2349" s="31">
        <v>41794</v>
      </c>
      <c r="B2349" s="64" t="s">
        <v>142</v>
      </c>
      <c r="C2349" s="90">
        <v>4.1149999999999999E-2</v>
      </c>
      <c r="D2349" s="44" t="str">
        <f>IF(MONTH(A2349)=MONTH(A2350),"-",VLOOKUP(A2349,'F03 inputs'!$AQ$8:$AV$3003,5))</f>
        <v>-</v>
      </c>
      <c r="E2349" s="44" t="str">
        <f>IF(MONTH(A2349)=MONTH(A2350),"-",VLOOKUP(A2349,'F03 inputs'!$AQ$8:$AV$3003,6))</f>
        <v>-</v>
      </c>
      <c r="F2349" s="32">
        <f>VLOOKUP(B2349,'F03 inputs'!$AW$9:$AZ$3003,3)</f>
        <v>-1.2234999999999988E-4</v>
      </c>
      <c r="G2349" s="32">
        <f>VLOOKUP(B2349,'F03 inputs'!$AW$9:$AZ$3003,4)</f>
        <v>-1.6012229334163539E-4</v>
      </c>
      <c r="I2349" s="32">
        <f t="shared" si="216"/>
        <v>1.9388949999999999E-2</v>
      </c>
      <c r="J2349" s="32">
        <f t="shared" si="217"/>
        <v>6.0538949999999994E-2</v>
      </c>
      <c r="K2349" s="88">
        <f t="shared" si="218"/>
        <v>6.1455191116775776E-2</v>
      </c>
      <c r="L2349" s="36"/>
      <c r="M2349" s="32">
        <f t="shared" si="219"/>
        <v>2.1131159000312195E-2</v>
      </c>
      <c r="N2349" s="32">
        <f t="shared" si="220"/>
        <v>6.2281159000312197E-2</v>
      </c>
      <c r="O2349" s="43">
        <f t="shared" si="221"/>
        <v>6.3250894691917692E-2</v>
      </c>
      <c r="Q2349" s="78"/>
      <c r="R2349" s="75"/>
      <c r="T2349" s="48"/>
    </row>
    <row r="2350" spans="1:20" ht="12.6" customHeight="1">
      <c r="A2350" s="31">
        <v>41795</v>
      </c>
      <c r="B2350" s="64" t="s">
        <v>142</v>
      </c>
      <c r="C2350" s="90">
        <v>4.1100000000000005E-2</v>
      </c>
      <c r="D2350" s="44" t="str">
        <f>IF(MONTH(A2350)=MONTH(A2351),"-",VLOOKUP(A2350,'F03 inputs'!$AQ$8:$AV$3003,5))</f>
        <v>-</v>
      </c>
      <c r="E2350" s="44" t="str">
        <f>IF(MONTH(A2350)=MONTH(A2351),"-",VLOOKUP(A2350,'F03 inputs'!$AQ$8:$AV$3003,6))</f>
        <v>-</v>
      </c>
      <c r="F2350" s="32">
        <f>VLOOKUP(B2350,'F03 inputs'!$AW$9:$AZ$3003,3)</f>
        <v>-1.2234999999999988E-4</v>
      </c>
      <c r="G2350" s="32">
        <f>VLOOKUP(B2350,'F03 inputs'!$AW$9:$AZ$3003,4)</f>
        <v>-1.6012229334163539E-4</v>
      </c>
      <c r="I2350" s="32">
        <f t="shared" si="216"/>
        <v>1.9266599999999998E-2</v>
      </c>
      <c r="J2350" s="32">
        <f t="shared" si="217"/>
        <v>6.0366600000000006E-2</v>
      </c>
      <c r="K2350" s="88">
        <f t="shared" si="218"/>
        <v>6.1277631598890103E-2</v>
      </c>
      <c r="L2350" s="36"/>
      <c r="M2350" s="32">
        <f t="shared" si="219"/>
        <v>2.097103670697056E-2</v>
      </c>
      <c r="N2350" s="32">
        <f t="shared" si="220"/>
        <v>6.2071036706970562E-2</v>
      </c>
      <c r="O2350" s="43">
        <f t="shared" si="221"/>
        <v>6.3034240106439876E-2</v>
      </c>
      <c r="Q2350" s="78"/>
      <c r="R2350" s="75"/>
      <c r="T2350" s="48"/>
    </row>
    <row r="2351" spans="1:20" ht="12.6" customHeight="1">
      <c r="A2351" s="31">
        <v>41796</v>
      </c>
      <c r="B2351" s="64" t="s">
        <v>142</v>
      </c>
      <c r="C2351" s="90">
        <v>4.1050000000000003E-2</v>
      </c>
      <c r="D2351" s="44" t="str">
        <f>IF(MONTH(A2351)=MONTH(A2352),"-",VLOOKUP(A2351,'F03 inputs'!$AQ$8:$AV$3003,5))</f>
        <v>-</v>
      </c>
      <c r="E2351" s="44" t="str">
        <f>IF(MONTH(A2351)=MONTH(A2352),"-",VLOOKUP(A2351,'F03 inputs'!$AQ$8:$AV$3003,6))</f>
        <v>-</v>
      </c>
      <c r="F2351" s="32">
        <f>VLOOKUP(B2351,'F03 inputs'!$AW$9:$AZ$3003,3)</f>
        <v>-1.2234999999999988E-4</v>
      </c>
      <c r="G2351" s="32">
        <f>VLOOKUP(B2351,'F03 inputs'!$AW$9:$AZ$3003,4)</f>
        <v>-1.6012229334163539E-4</v>
      </c>
      <c r="I2351" s="32">
        <f t="shared" si="216"/>
        <v>1.9144249999999998E-2</v>
      </c>
      <c r="J2351" s="32">
        <f t="shared" si="217"/>
        <v>6.0194250000000005E-2</v>
      </c>
      <c r="K2351" s="88">
        <f t="shared" si="218"/>
        <v>6.1100086933265407E-2</v>
      </c>
      <c r="L2351" s="36"/>
      <c r="M2351" s="32">
        <f t="shared" si="219"/>
        <v>2.0810914413628926E-2</v>
      </c>
      <c r="N2351" s="32">
        <f t="shared" si="220"/>
        <v>6.1860914413628926E-2</v>
      </c>
      <c r="O2351" s="43">
        <f t="shared" si="221"/>
        <v>6.2817607596651559E-2</v>
      </c>
      <c r="Q2351" s="78"/>
      <c r="R2351" s="75"/>
      <c r="T2351" s="48"/>
    </row>
    <row r="2352" spans="1:20" ht="12.6" customHeight="1">
      <c r="A2352" s="31">
        <v>41800</v>
      </c>
      <c r="B2352" s="64" t="s">
        <v>142</v>
      </c>
      <c r="C2352" s="90">
        <v>4.1100000000000005E-2</v>
      </c>
      <c r="D2352" s="44" t="str">
        <f>IF(MONTH(A2352)=MONTH(A2353),"-",VLOOKUP(A2352,'F03 inputs'!$AQ$8:$AV$3003,5))</f>
        <v>-</v>
      </c>
      <c r="E2352" s="44" t="str">
        <f>IF(MONTH(A2352)=MONTH(A2353),"-",VLOOKUP(A2352,'F03 inputs'!$AQ$8:$AV$3003,6))</f>
        <v>-</v>
      </c>
      <c r="F2352" s="32">
        <f>VLOOKUP(B2352,'F03 inputs'!$AW$9:$AZ$3003,3)</f>
        <v>-1.2234999999999988E-4</v>
      </c>
      <c r="G2352" s="32">
        <f>VLOOKUP(B2352,'F03 inputs'!$AW$9:$AZ$3003,4)</f>
        <v>-1.6012229334163539E-4</v>
      </c>
      <c r="I2352" s="32">
        <f t="shared" si="216"/>
        <v>1.9021899999999998E-2</v>
      </c>
      <c r="J2352" s="32">
        <f t="shared" si="217"/>
        <v>6.0121900000000006E-2</v>
      </c>
      <c r="K2352" s="88">
        <f t="shared" si="218"/>
        <v>6.1025560714902394E-2</v>
      </c>
      <c r="L2352" s="36"/>
      <c r="M2352" s="32">
        <f t="shared" si="219"/>
        <v>2.0650792120287292E-2</v>
      </c>
      <c r="N2352" s="32">
        <f t="shared" si="220"/>
        <v>6.1750792120287293E-2</v>
      </c>
      <c r="O2352" s="43">
        <f t="shared" si="221"/>
        <v>6.270408220215784E-2</v>
      </c>
      <c r="Q2352" s="78"/>
      <c r="R2352" s="75"/>
      <c r="T2352" s="48"/>
    </row>
    <row r="2353" spans="1:20" ht="12.6" customHeight="1">
      <c r="A2353" s="31">
        <v>41801</v>
      </c>
      <c r="B2353" s="64" t="s">
        <v>142</v>
      </c>
      <c r="C2353" s="90">
        <v>4.1550000000000004E-2</v>
      </c>
      <c r="D2353" s="44" t="str">
        <f>IF(MONTH(A2353)=MONTH(A2354),"-",VLOOKUP(A2353,'F03 inputs'!$AQ$8:$AV$3003,5))</f>
        <v>-</v>
      </c>
      <c r="E2353" s="44" t="str">
        <f>IF(MONTH(A2353)=MONTH(A2354),"-",VLOOKUP(A2353,'F03 inputs'!$AQ$8:$AV$3003,6))</f>
        <v>-</v>
      </c>
      <c r="F2353" s="32">
        <f>VLOOKUP(B2353,'F03 inputs'!$AW$9:$AZ$3003,3)</f>
        <v>-1.2234999999999988E-4</v>
      </c>
      <c r="G2353" s="32">
        <f>VLOOKUP(B2353,'F03 inputs'!$AW$9:$AZ$3003,4)</f>
        <v>-1.6012229334163539E-4</v>
      </c>
      <c r="I2353" s="32">
        <f t="shared" si="216"/>
        <v>1.8899549999999998E-2</v>
      </c>
      <c r="J2353" s="32">
        <f t="shared" si="217"/>
        <v>6.0449550000000005E-2</v>
      </c>
      <c r="K2353" s="88">
        <f t="shared" si="218"/>
        <v>6.1363087023800666E-2</v>
      </c>
      <c r="L2353" s="36"/>
      <c r="M2353" s="32">
        <f t="shared" si="219"/>
        <v>2.0490669826945657E-2</v>
      </c>
      <c r="N2353" s="32">
        <f t="shared" si="220"/>
        <v>6.2040669826945657E-2</v>
      </c>
      <c r="O2353" s="43">
        <f t="shared" si="221"/>
        <v>6.3002931005089469E-2</v>
      </c>
      <c r="Q2353" s="78"/>
      <c r="R2353" s="75"/>
      <c r="T2353" s="48"/>
    </row>
    <row r="2354" spans="1:20" ht="12.6" customHeight="1">
      <c r="A2354" s="31">
        <v>41802</v>
      </c>
      <c r="B2354" s="64" t="s">
        <v>142</v>
      </c>
      <c r="C2354" s="90">
        <v>4.1399999999999999E-2</v>
      </c>
      <c r="D2354" s="44" t="str">
        <f>IF(MONTH(A2354)=MONTH(A2355),"-",VLOOKUP(A2354,'F03 inputs'!$AQ$8:$AV$3003,5))</f>
        <v>-</v>
      </c>
      <c r="E2354" s="44" t="str">
        <f>IF(MONTH(A2354)=MONTH(A2355),"-",VLOOKUP(A2354,'F03 inputs'!$AQ$8:$AV$3003,6))</f>
        <v>-</v>
      </c>
      <c r="F2354" s="32">
        <f>VLOOKUP(B2354,'F03 inputs'!$AW$9:$AZ$3003,3)</f>
        <v>-1.2234999999999988E-4</v>
      </c>
      <c r="G2354" s="32">
        <f>VLOOKUP(B2354,'F03 inputs'!$AW$9:$AZ$3003,4)</f>
        <v>-1.6012229334163539E-4</v>
      </c>
      <c r="I2354" s="32">
        <f t="shared" si="216"/>
        <v>1.8777199999999997E-2</v>
      </c>
      <c r="J2354" s="32">
        <f t="shared" si="217"/>
        <v>6.01772E-2</v>
      </c>
      <c r="K2354" s="88">
        <f t="shared" si="218"/>
        <v>6.1082523849959935E-2</v>
      </c>
      <c r="L2354" s="36"/>
      <c r="M2354" s="32">
        <f t="shared" si="219"/>
        <v>2.0330547533604023E-2</v>
      </c>
      <c r="N2354" s="32">
        <f t="shared" si="220"/>
        <v>6.1730547533604019E-2</v>
      </c>
      <c r="O2354" s="43">
        <f t="shared" si="221"/>
        <v>6.2683212658303678E-2</v>
      </c>
      <c r="Q2354" s="78"/>
      <c r="R2354" s="75"/>
      <c r="T2354" s="48"/>
    </row>
    <row r="2355" spans="1:20" ht="12.6" customHeight="1">
      <c r="A2355" s="31">
        <v>41803</v>
      </c>
      <c r="B2355" s="64" t="s">
        <v>142</v>
      </c>
      <c r="C2355" s="90">
        <v>4.0999999999999995E-2</v>
      </c>
      <c r="D2355" s="44" t="str">
        <f>IF(MONTH(A2355)=MONTH(A2356),"-",VLOOKUP(A2355,'F03 inputs'!$AQ$8:$AV$3003,5))</f>
        <v>-</v>
      </c>
      <c r="E2355" s="44" t="str">
        <f>IF(MONTH(A2355)=MONTH(A2356),"-",VLOOKUP(A2355,'F03 inputs'!$AQ$8:$AV$3003,6))</f>
        <v>-</v>
      </c>
      <c r="F2355" s="32">
        <f>VLOOKUP(B2355,'F03 inputs'!$AW$9:$AZ$3003,3)</f>
        <v>-1.2234999999999988E-4</v>
      </c>
      <c r="G2355" s="32">
        <f>VLOOKUP(B2355,'F03 inputs'!$AW$9:$AZ$3003,4)</f>
        <v>-1.6012229334163539E-4</v>
      </c>
      <c r="I2355" s="32">
        <f t="shared" si="216"/>
        <v>1.8654849999999997E-2</v>
      </c>
      <c r="J2355" s="32">
        <f t="shared" si="217"/>
        <v>5.9654849999999995E-2</v>
      </c>
      <c r="K2355" s="88">
        <f t="shared" si="218"/>
        <v>6.054452528213039E-2</v>
      </c>
      <c r="L2355" s="36"/>
      <c r="M2355" s="32">
        <f t="shared" si="219"/>
        <v>2.0170425240262389E-2</v>
      </c>
      <c r="N2355" s="32">
        <f t="shared" si="220"/>
        <v>6.117042524026238E-2</v>
      </c>
      <c r="O2355" s="43">
        <f t="shared" si="221"/>
        <v>6.210588047128085E-2</v>
      </c>
      <c r="Q2355" s="78"/>
      <c r="R2355" s="75"/>
      <c r="T2355" s="48"/>
    </row>
    <row r="2356" spans="1:20" ht="12.6" customHeight="1">
      <c r="A2356" s="31">
        <v>41806</v>
      </c>
      <c r="B2356" s="64" t="s">
        <v>142</v>
      </c>
      <c r="C2356" s="90">
        <v>4.0650000000000006E-2</v>
      </c>
      <c r="D2356" s="44" t="str">
        <f>IF(MONTH(A2356)=MONTH(A2357),"-",VLOOKUP(A2356,'F03 inputs'!$AQ$8:$AV$3003,5))</f>
        <v>-</v>
      </c>
      <c r="E2356" s="44" t="str">
        <f>IF(MONTH(A2356)=MONTH(A2357),"-",VLOOKUP(A2356,'F03 inputs'!$AQ$8:$AV$3003,6))</f>
        <v>-</v>
      </c>
      <c r="F2356" s="32">
        <f>VLOOKUP(B2356,'F03 inputs'!$AW$9:$AZ$3003,3)</f>
        <v>-1.2234999999999988E-4</v>
      </c>
      <c r="G2356" s="32">
        <f>VLOOKUP(B2356,'F03 inputs'!$AW$9:$AZ$3003,4)</f>
        <v>-1.6012229334163539E-4</v>
      </c>
      <c r="I2356" s="32">
        <f t="shared" si="216"/>
        <v>1.8532499999999997E-2</v>
      </c>
      <c r="J2356" s="32">
        <f t="shared" si="217"/>
        <v>5.9182499999999999E-2</v>
      </c>
      <c r="K2356" s="88">
        <f t="shared" si="218"/>
        <v>6.005814207656246E-2</v>
      </c>
      <c r="L2356" s="36"/>
      <c r="M2356" s="32">
        <f t="shared" si="219"/>
        <v>2.0010302946920754E-2</v>
      </c>
      <c r="N2356" s="32">
        <f t="shared" si="220"/>
        <v>6.0660302946920763E-2</v>
      </c>
      <c r="O2356" s="43">
        <f t="shared" si="221"/>
        <v>6.158022103532379E-2</v>
      </c>
      <c r="Q2356" s="78"/>
      <c r="R2356" s="75"/>
      <c r="T2356" s="48"/>
    </row>
    <row r="2357" spans="1:20" ht="12.6" customHeight="1">
      <c r="A2357" s="31">
        <v>41807</v>
      </c>
      <c r="B2357" s="64" t="s">
        <v>142</v>
      </c>
      <c r="C2357" s="90">
        <v>4.0300000000000002E-2</v>
      </c>
      <c r="D2357" s="44" t="str">
        <f>IF(MONTH(A2357)=MONTH(A2358),"-",VLOOKUP(A2357,'F03 inputs'!$AQ$8:$AV$3003,5))</f>
        <v>-</v>
      </c>
      <c r="E2357" s="44" t="str">
        <f>IF(MONTH(A2357)=MONTH(A2358),"-",VLOOKUP(A2357,'F03 inputs'!$AQ$8:$AV$3003,6))</f>
        <v>-</v>
      </c>
      <c r="F2357" s="32">
        <f>VLOOKUP(B2357,'F03 inputs'!$AW$9:$AZ$3003,3)</f>
        <v>-1.2234999999999988E-4</v>
      </c>
      <c r="G2357" s="32">
        <f>VLOOKUP(B2357,'F03 inputs'!$AW$9:$AZ$3003,4)</f>
        <v>-1.6012229334163539E-4</v>
      </c>
      <c r="I2357" s="32">
        <f t="shared" si="216"/>
        <v>1.8410149999999997E-2</v>
      </c>
      <c r="J2357" s="32">
        <f t="shared" si="217"/>
        <v>5.8710150000000003E-2</v>
      </c>
      <c r="K2357" s="88">
        <f t="shared" si="218"/>
        <v>5.9571870428255735E-2</v>
      </c>
      <c r="L2357" s="36"/>
      <c r="M2357" s="32">
        <f t="shared" si="219"/>
        <v>1.985018065357912E-2</v>
      </c>
      <c r="N2357" s="32">
        <f t="shared" si="220"/>
        <v>6.0150180653579119E-2</v>
      </c>
      <c r="O2357" s="43">
        <f t="shared" si="221"/>
        <v>6.1054691711743381E-2</v>
      </c>
      <c r="Q2357" s="78"/>
      <c r="R2357" s="75"/>
      <c r="T2357" s="48"/>
    </row>
    <row r="2358" spans="1:20" ht="12.6" customHeight="1">
      <c r="A2358" s="31">
        <v>41808</v>
      </c>
      <c r="B2358" s="64" t="s">
        <v>142</v>
      </c>
      <c r="C2358" s="90">
        <v>4.0800000000000003E-2</v>
      </c>
      <c r="D2358" s="44" t="str">
        <f>IF(MONTH(A2358)=MONTH(A2359),"-",VLOOKUP(A2358,'F03 inputs'!$AQ$8:$AV$3003,5))</f>
        <v>-</v>
      </c>
      <c r="E2358" s="44" t="str">
        <f>IF(MONTH(A2358)=MONTH(A2359),"-",VLOOKUP(A2358,'F03 inputs'!$AQ$8:$AV$3003,6))</f>
        <v>-</v>
      </c>
      <c r="F2358" s="32">
        <f>VLOOKUP(B2358,'F03 inputs'!$AW$9:$AZ$3003,3)</f>
        <v>-1.2234999999999988E-4</v>
      </c>
      <c r="G2358" s="32">
        <f>VLOOKUP(B2358,'F03 inputs'!$AW$9:$AZ$3003,4)</f>
        <v>-1.6012229334163539E-4</v>
      </c>
      <c r="I2358" s="32">
        <f t="shared" si="216"/>
        <v>1.8287799999999996E-2</v>
      </c>
      <c r="J2358" s="32">
        <f t="shared" si="217"/>
        <v>5.9087799999999996E-2</v>
      </c>
      <c r="K2358" s="88">
        <f t="shared" si="218"/>
        <v>5.9960642027209854E-2</v>
      </c>
      <c r="L2358" s="36"/>
      <c r="M2358" s="32">
        <f t="shared" si="219"/>
        <v>1.9690058360237486E-2</v>
      </c>
      <c r="N2358" s="32">
        <f t="shared" si="220"/>
        <v>6.0490058360237492E-2</v>
      </c>
      <c r="O2358" s="43">
        <f t="shared" si="221"/>
        <v>6.1404820150343875E-2</v>
      </c>
      <c r="Q2358" s="78"/>
      <c r="R2358" s="75"/>
      <c r="T2358" s="48"/>
    </row>
    <row r="2359" spans="1:20" ht="12.6" customHeight="1">
      <c r="A2359" s="31">
        <v>41809</v>
      </c>
      <c r="B2359" s="64" t="s">
        <v>142</v>
      </c>
      <c r="C2359" s="90">
        <v>4.0199999999999993E-2</v>
      </c>
      <c r="D2359" s="44" t="str">
        <f>IF(MONTH(A2359)=MONTH(A2360),"-",VLOOKUP(A2359,'F03 inputs'!$AQ$8:$AV$3003,5))</f>
        <v>-</v>
      </c>
      <c r="E2359" s="44" t="str">
        <f>IF(MONTH(A2359)=MONTH(A2360),"-",VLOOKUP(A2359,'F03 inputs'!$AQ$8:$AV$3003,6))</f>
        <v>-</v>
      </c>
      <c r="F2359" s="32">
        <f>VLOOKUP(B2359,'F03 inputs'!$AW$9:$AZ$3003,3)</f>
        <v>-1.2234999999999988E-4</v>
      </c>
      <c r="G2359" s="32">
        <f>VLOOKUP(B2359,'F03 inputs'!$AW$9:$AZ$3003,4)</f>
        <v>-1.6012229334163539E-4</v>
      </c>
      <c r="I2359" s="32">
        <f t="shared" si="216"/>
        <v>1.8165449999999996E-2</v>
      </c>
      <c r="J2359" s="32">
        <f t="shared" si="217"/>
        <v>5.8365449999999985E-2</v>
      </c>
      <c r="K2359" s="88">
        <f t="shared" si="218"/>
        <v>5.9217081438425856E-2</v>
      </c>
      <c r="L2359" s="36"/>
      <c r="M2359" s="32">
        <f t="shared" si="219"/>
        <v>1.9529936066895851E-2</v>
      </c>
      <c r="N2359" s="32">
        <f t="shared" si="220"/>
        <v>5.9729936066895847E-2</v>
      </c>
      <c r="O2359" s="43">
        <f t="shared" si="221"/>
        <v>6.0621852382534813E-2</v>
      </c>
      <c r="Q2359" s="78"/>
      <c r="R2359" s="75"/>
      <c r="T2359" s="48"/>
    </row>
    <row r="2360" spans="1:20" ht="12.6" customHeight="1">
      <c r="A2360" s="31">
        <v>41810</v>
      </c>
      <c r="B2360" s="64" t="s">
        <v>142</v>
      </c>
      <c r="C2360" s="90">
        <v>4.0399999999999998E-2</v>
      </c>
      <c r="D2360" s="44" t="str">
        <f>IF(MONTH(A2360)=MONTH(A2361),"-",VLOOKUP(A2360,'F03 inputs'!$AQ$8:$AV$3003,5))</f>
        <v>-</v>
      </c>
      <c r="E2360" s="44" t="str">
        <f>IF(MONTH(A2360)=MONTH(A2361),"-",VLOOKUP(A2360,'F03 inputs'!$AQ$8:$AV$3003,6))</f>
        <v>-</v>
      </c>
      <c r="F2360" s="32">
        <f>VLOOKUP(B2360,'F03 inputs'!$AW$9:$AZ$3003,3)</f>
        <v>-1.2234999999999988E-4</v>
      </c>
      <c r="G2360" s="32">
        <f>VLOOKUP(B2360,'F03 inputs'!$AW$9:$AZ$3003,4)</f>
        <v>-1.6012229334163539E-4</v>
      </c>
      <c r="I2360" s="32">
        <f t="shared" si="216"/>
        <v>1.8043099999999996E-2</v>
      </c>
      <c r="J2360" s="32">
        <f t="shared" si="217"/>
        <v>5.8443099999999998E-2</v>
      </c>
      <c r="K2360" s="88">
        <f t="shared" si="218"/>
        <v>5.9296998984402327E-2</v>
      </c>
      <c r="L2360" s="36"/>
      <c r="M2360" s="32">
        <f t="shared" si="219"/>
        <v>1.9369813773554217E-2</v>
      </c>
      <c r="N2360" s="32">
        <f t="shared" si="220"/>
        <v>5.9769813773554212E-2</v>
      </c>
      <c r="O2360" s="43">
        <f t="shared" si="221"/>
        <v>6.0662921433185302E-2</v>
      </c>
      <c r="Q2360" s="78"/>
      <c r="R2360" s="75"/>
      <c r="T2360" s="48"/>
    </row>
    <row r="2361" spans="1:20" ht="12.6" customHeight="1">
      <c r="A2361" s="31">
        <v>41813</v>
      </c>
      <c r="B2361" s="64" t="s">
        <v>142</v>
      </c>
      <c r="C2361" s="90">
        <v>4.0549999999999996E-2</v>
      </c>
      <c r="D2361" s="44" t="str">
        <f>IF(MONTH(A2361)=MONTH(A2362),"-",VLOOKUP(A2361,'F03 inputs'!$AQ$8:$AV$3003,5))</f>
        <v>-</v>
      </c>
      <c r="E2361" s="44" t="str">
        <f>IF(MONTH(A2361)=MONTH(A2362),"-",VLOOKUP(A2361,'F03 inputs'!$AQ$8:$AV$3003,6))</f>
        <v>-</v>
      </c>
      <c r="F2361" s="32">
        <f>VLOOKUP(B2361,'F03 inputs'!$AW$9:$AZ$3003,3)</f>
        <v>-1.2234999999999988E-4</v>
      </c>
      <c r="G2361" s="32">
        <f>VLOOKUP(B2361,'F03 inputs'!$AW$9:$AZ$3003,4)</f>
        <v>-1.6012229334163539E-4</v>
      </c>
      <c r="I2361" s="32">
        <f t="shared" si="216"/>
        <v>1.7920749999999996E-2</v>
      </c>
      <c r="J2361" s="32">
        <f t="shared" si="217"/>
        <v>5.8470749999999988E-2</v>
      </c>
      <c r="K2361" s="88">
        <f t="shared" si="218"/>
        <v>5.9325457151390815E-2</v>
      </c>
      <c r="L2361" s="36"/>
      <c r="M2361" s="32">
        <f t="shared" si="219"/>
        <v>1.9209691480212582E-2</v>
      </c>
      <c r="N2361" s="32">
        <f t="shared" si="220"/>
        <v>5.9759691480212582E-2</v>
      </c>
      <c r="O2361" s="43">
        <f t="shared" si="221"/>
        <v>6.0652496661665278E-2</v>
      </c>
      <c r="Q2361" s="78"/>
      <c r="R2361" s="75"/>
      <c r="T2361" s="48"/>
    </row>
    <row r="2362" spans="1:20" ht="12.6" customHeight="1">
      <c r="A2362" s="31">
        <v>41814</v>
      </c>
      <c r="B2362" s="64" t="s">
        <v>142</v>
      </c>
      <c r="C2362" s="90">
        <v>0.04</v>
      </c>
      <c r="D2362" s="44" t="str">
        <f>IF(MONTH(A2362)=MONTH(A2363),"-",VLOOKUP(A2362,'F03 inputs'!$AQ$8:$AV$3003,5))</f>
        <v>-</v>
      </c>
      <c r="E2362" s="44" t="str">
        <f>IF(MONTH(A2362)=MONTH(A2363),"-",VLOOKUP(A2362,'F03 inputs'!$AQ$8:$AV$3003,6))</f>
        <v>-</v>
      </c>
      <c r="F2362" s="32">
        <f>VLOOKUP(B2362,'F03 inputs'!$AW$9:$AZ$3003,3)</f>
        <v>-1.2234999999999988E-4</v>
      </c>
      <c r="G2362" s="32">
        <f>VLOOKUP(B2362,'F03 inputs'!$AW$9:$AZ$3003,4)</f>
        <v>-1.6012229334163539E-4</v>
      </c>
      <c r="I2362" s="32">
        <f t="shared" si="216"/>
        <v>1.7798399999999995E-2</v>
      </c>
      <c r="J2362" s="32">
        <f t="shared" si="217"/>
        <v>5.77984E-2</v>
      </c>
      <c r="K2362" s="88">
        <f t="shared" si="218"/>
        <v>5.8633563760639884E-2</v>
      </c>
      <c r="L2362" s="36"/>
      <c r="M2362" s="32">
        <f t="shared" si="219"/>
        <v>1.9049569186870948E-2</v>
      </c>
      <c r="N2362" s="32">
        <f t="shared" si="220"/>
        <v>5.9049569186870945E-2</v>
      </c>
      <c r="O2362" s="43">
        <f t="shared" si="221"/>
        <v>5.9921282092159744E-2</v>
      </c>
      <c r="Q2362" s="78"/>
      <c r="R2362" s="75"/>
      <c r="T2362" s="48"/>
    </row>
    <row r="2363" spans="1:20" ht="12.6" customHeight="1">
      <c r="A2363" s="31">
        <v>41815</v>
      </c>
      <c r="B2363" s="64" t="s">
        <v>142</v>
      </c>
      <c r="C2363" s="90">
        <v>3.9550000000000002E-2</v>
      </c>
      <c r="D2363" s="44" t="str">
        <f>IF(MONTH(A2363)=MONTH(A2364),"-",VLOOKUP(A2363,'F03 inputs'!$AQ$8:$AV$3003,5))</f>
        <v>-</v>
      </c>
      <c r="E2363" s="44" t="str">
        <f>IF(MONTH(A2363)=MONTH(A2364),"-",VLOOKUP(A2363,'F03 inputs'!$AQ$8:$AV$3003,6))</f>
        <v>-</v>
      </c>
      <c r="F2363" s="32">
        <f>VLOOKUP(B2363,'F03 inputs'!$AW$9:$AZ$3003,3)</f>
        <v>-1.2234999999999988E-4</v>
      </c>
      <c r="G2363" s="32">
        <f>VLOOKUP(B2363,'F03 inputs'!$AW$9:$AZ$3003,4)</f>
        <v>-1.6012229334163539E-4</v>
      </c>
      <c r="I2363" s="32">
        <f t="shared" si="216"/>
        <v>1.7676049999999995E-2</v>
      </c>
      <c r="J2363" s="32">
        <f t="shared" si="217"/>
        <v>5.7226050000000001E-2</v>
      </c>
      <c r="K2363" s="88">
        <f t="shared" si="218"/>
        <v>5.8044755199650799E-2</v>
      </c>
      <c r="L2363" s="36"/>
      <c r="M2363" s="32">
        <f t="shared" si="219"/>
        <v>1.8889446893529314E-2</v>
      </c>
      <c r="N2363" s="32">
        <f t="shared" si="220"/>
        <v>5.8439446893529312E-2</v>
      </c>
      <c r="O2363" s="43">
        <f t="shared" si="221"/>
        <v>5.9293239131834596E-2</v>
      </c>
      <c r="Q2363" s="78"/>
      <c r="R2363" s="75"/>
      <c r="T2363" s="48"/>
    </row>
    <row r="2364" spans="1:20" ht="12.6" customHeight="1">
      <c r="A2364" s="31">
        <v>41816</v>
      </c>
      <c r="B2364" s="64" t="s">
        <v>142</v>
      </c>
      <c r="C2364" s="90">
        <v>3.9599999999999996E-2</v>
      </c>
      <c r="D2364" s="44" t="str">
        <f>IF(MONTH(A2364)=MONTH(A2365),"-",VLOOKUP(A2364,'F03 inputs'!$AQ$8:$AV$3003,5))</f>
        <v>-</v>
      </c>
      <c r="E2364" s="44" t="str">
        <f>IF(MONTH(A2364)=MONTH(A2365),"-",VLOOKUP(A2364,'F03 inputs'!$AQ$8:$AV$3003,6))</f>
        <v>-</v>
      </c>
      <c r="F2364" s="32">
        <f>VLOOKUP(B2364,'F03 inputs'!$AW$9:$AZ$3003,3)</f>
        <v>-1.2234999999999988E-4</v>
      </c>
      <c r="G2364" s="32">
        <f>VLOOKUP(B2364,'F03 inputs'!$AW$9:$AZ$3003,4)</f>
        <v>-1.6012229334163539E-4</v>
      </c>
      <c r="I2364" s="32">
        <f t="shared" si="216"/>
        <v>1.7553699999999995E-2</v>
      </c>
      <c r="J2364" s="32">
        <f t="shared" si="217"/>
        <v>5.7153699999999988E-2</v>
      </c>
      <c r="K2364" s="88">
        <f t="shared" si="218"/>
        <v>5.7970336355922747E-2</v>
      </c>
      <c r="L2364" s="36"/>
      <c r="M2364" s="32">
        <f t="shared" si="219"/>
        <v>1.8729324600187679E-2</v>
      </c>
      <c r="N2364" s="32">
        <f t="shared" si="220"/>
        <v>5.8329324600187679E-2</v>
      </c>
      <c r="O2364" s="43">
        <f t="shared" si="221"/>
        <v>5.9179902127266315E-2</v>
      </c>
      <c r="Q2364" s="78"/>
      <c r="R2364" s="75"/>
      <c r="T2364" s="48"/>
    </row>
    <row r="2365" spans="1:20" ht="12.6" customHeight="1">
      <c r="A2365" s="31">
        <v>41817</v>
      </c>
      <c r="B2365" s="64" t="s">
        <v>142</v>
      </c>
      <c r="C2365" s="90">
        <v>3.9199999999999999E-2</v>
      </c>
      <c r="D2365" s="44" t="str">
        <f>IF(MONTH(A2365)=MONTH(A2366),"-",VLOOKUP(A2365,'F03 inputs'!$AQ$8:$AV$3003,5))</f>
        <v>-</v>
      </c>
      <c r="E2365" s="44" t="str">
        <f>IF(MONTH(A2365)=MONTH(A2366),"-",VLOOKUP(A2365,'F03 inputs'!$AQ$8:$AV$3003,6))</f>
        <v>-</v>
      </c>
      <c r="F2365" s="32">
        <f>VLOOKUP(B2365,'F03 inputs'!$AW$9:$AZ$3003,3)</f>
        <v>-1.2234999999999988E-4</v>
      </c>
      <c r="G2365" s="32">
        <f>VLOOKUP(B2365,'F03 inputs'!$AW$9:$AZ$3003,4)</f>
        <v>-1.6012229334163539E-4</v>
      </c>
      <c r="I2365" s="32">
        <f t="shared" si="216"/>
        <v>1.7431349999999995E-2</v>
      </c>
      <c r="J2365" s="32">
        <f t="shared" si="217"/>
        <v>5.6631349999999997E-2</v>
      </c>
      <c r="K2365" s="88">
        <f t="shared" si="218"/>
        <v>5.7433127450705612E-2</v>
      </c>
      <c r="L2365" s="36"/>
      <c r="M2365" s="32">
        <f t="shared" si="219"/>
        <v>1.8569202306846045E-2</v>
      </c>
      <c r="N2365" s="32">
        <f t="shared" si="220"/>
        <v>5.776920230684604E-2</v>
      </c>
      <c r="O2365" s="43">
        <f t="shared" si="221"/>
        <v>5.8603522490638271E-2</v>
      </c>
      <c r="Q2365" s="78"/>
      <c r="R2365" s="75"/>
      <c r="T2365" s="48"/>
    </row>
    <row r="2366" spans="1:20" ht="12.6" customHeight="1">
      <c r="A2366" s="31">
        <v>41820</v>
      </c>
      <c r="B2366" s="64" t="s">
        <v>142</v>
      </c>
      <c r="C2366" s="90">
        <v>3.9100000000000003E-2</v>
      </c>
      <c r="D2366" s="44">
        <f>IF(MONTH(A2366)=MONTH(A2367),"-",VLOOKUP(A2366,'F03 inputs'!$AQ$8:$AV$3003,5))</f>
        <v>1.7309000000000001E-2</v>
      </c>
      <c r="E2366" s="44">
        <f>IF(MONTH(A2366)=MONTH(A2367),"-",VLOOKUP(A2366,'F03 inputs'!$AQ$8:$AV$3003,6))</f>
        <v>1.840908001350439E-2</v>
      </c>
      <c r="F2366" s="32">
        <f>VLOOKUP(B2366,'F03 inputs'!$AW$9:$AZ$3003,3)</f>
        <v>-1.2234999999999988E-4</v>
      </c>
      <c r="G2366" s="32">
        <f>VLOOKUP(B2366,'F03 inputs'!$AW$9:$AZ$3003,4)</f>
        <v>-1.6012229334163539E-4</v>
      </c>
      <c r="I2366" s="32">
        <f t="shared" si="216"/>
        <v>1.7309000000000001E-2</v>
      </c>
      <c r="J2366" s="32">
        <f t="shared" si="217"/>
        <v>5.6409000000000001E-2</v>
      </c>
      <c r="K2366" s="88">
        <f t="shared" si="218"/>
        <v>5.7204493820249835E-2</v>
      </c>
      <c r="L2366" s="36"/>
      <c r="M2366" s="32">
        <f t="shared" si="219"/>
        <v>1.840908001350439E-2</v>
      </c>
      <c r="N2366" s="32">
        <f t="shared" si="220"/>
        <v>5.7509080013504396E-2</v>
      </c>
      <c r="O2366" s="43">
        <f t="shared" si="221"/>
        <v>5.8335903584504134E-2</v>
      </c>
      <c r="Q2366" s="78"/>
      <c r="R2366" s="75"/>
      <c r="T2366" s="86"/>
    </row>
    <row r="2367" spans="1:20" ht="12.6" customHeight="1">
      <c r="A2367" s="31">
        <v>41821</v>
      </c>
      <c r="B2367" s="64" t="s">
        <v>143</v>
      </c>
      <c r="C2367" s="90">
        <v>3.9599999999999996E-2</v>
      </c>
      <c r="D2367" s="44" t="str">
        <f>IF(MONTH(A2367)=MONTH(A2368),"-",VLOOKUP(A2367,'F03 inputs'!$AQ$8:$AV$3003,5))</f>
        <v>-</v>
      </c>
      <c r="E2367" s="44" t="str">
        <f>IF(MONTH(A2367)=MONTH(A2368),"-",VLOOKUP(A2367,'F03 inputs'!$AQ$8:$AV$3003,6))</f>
        <v>-</v>
      </c>
      <c r="F2367" s="32">
        <f>VLOOKUP(B2367,'F03 inputs'!$AW$9:$AZ$3003,3)</f>
        <v>-3.7869565217391316E-5</v>
      </c>
      <c r="G2367" s="32">
        <f>VLOOKUP(B2367,'F03 inputs'!$AW$9:$AZ$3003,4)</f>
        <v>-3.85718130623835E-5</v>
      </c>
      <c r="I2367" s="32">
        <f t="shared" ref="I2367:I2389" si="222">IF(D2367&lt;&gt;"-",D2367,I2366+F2367)</f>
        <v>1.7271130434782612E-2</v>
      </c>
      <c r="J2367" s="32">
        <f t="shared" ref="J2367:J2389" si="223">C2367+I2367</f>
        <v>5.6871130434782605E-2</v>
      </c>
      <c r="K2367" s="88">
        <f t="shared" si="218"/>
        <v>5.7679711804015099E-2</v>
      </c>
      <c r="L2367" s="36"/>
      <c r="M2367" s="32">
        <f t="shared" ref="M2367:M2389" si="224">IF(E2367&lt;&gt;"-",E2367,M2366+G2367)</f>
        <v>1.8370508200442007E-2</v>
      </c>
      <c r="N2367" s="32">
        <f t="shared" ref="N2367:N2389" si="225">C2367+M2367</f>
        <v>5.7970508200442E-2</v>
      </c>
      <c r="O2367" s="43">
        <f t="shared" si="221"/>
        <v>5.8810653155696224E-2</v>
      </c>
      <c r="Q2367" s="78"/>
      <c r="R2367" s="75"/>
      <c r="T2367" s="86"/>
    </row>
    <row r="2368" spans="1:20" ht="12.6" customHeight="1">
      <c r="A2368" s="31">
        <v>41822</v>
      </c>
      <c r="B2368" s="64" t="s">
        <v>143</v>
      </c>
      <c r="C2368" s="90">
        <v>3.9399999999999998E-2</v>
      </c>
      <c r="D2368" s="44" t="str">
        <f>IF(MONTH(A2368)=MONTH(A2369),"-",VLOOKUP(A2368,'F03 inputs'!$AQ$8:$AV$3003,5))</f>
        <v>-</v>
      </c>
      <c r="E2368" s="44" t="str">
        <f>IF(MONTH(A2368)=MONTH(A2369),"-",VLOOKUP(A2368,'F03 inputs'!$AQ$8:$AV$3003,6))</f>
        <v>-</v>
      </c>
      <c r="F2368" s="32">
        <f>VLOOKUP(B2368,'F03 inputs'!$AW$9:$AZ$3003,3)</f>
        <v>-3.7869565217391316E-5</v>
      </c>
      <c r="G2368" s="32">
        <f>VLOOKUP(B2368,'F03 inputs'!$AW$9:$AZ$3003,4)</f>
        <v>-3.85718130623835E-5</v>
      </c>
      <c r="I2368" s="32">
        <f t="shared" si="222"/>
        <v>1.7233260869565222E-2</v>
      </c>
      <c r="J2368" s="32">
        <f t="shared" si="223"/>
        <v>5.6633260869565216E-2</v>
      </c>
      <c r="K2368" s="88">
        <f t="shared" si="218"/>
        <v>5.7435092428745227E-2</v>
      </c>
      <c r="L2368" s="36"/>
      <c r="M2368" s="32">
        <f t="shared" si="224"/>
        <v>1.8331936387379625E-2</v>
      </c>
      <c r="N2368" s="32">
        <f t="shared" si="225"/>
        <v>5.7731936387379626E-2</v>
      </c>
      <c r="O2368" s="43">
        <f t="shared" si="221"/>
        <v>5.856518050713877E-2</v>
      </c>
      <c r="Q2368" s="78"/>
      <c r="R2368" s="75"/>
      <c r="T2368" s="86"/>
    </row>
    <row r="2369" spans="1:20" ht="12.6" customHeight="1">
      <c r="A2369" s="31">
        <v>41823</v>
      </c>
      <c r="B2369" s="64" t="s">
        <v>143</v>
      </c>
      <c r="C2369" s="90">
        <v>3.9149999999999997E-2</v>
      </c>
      <c r="D2369" s="44" t="str">
        <f>IF(MONTH(A2369)=MONTH(A2370),"-",VLOOKUP(A2369,'F03 inputs'!$AQ$8:$AV$3003,5))</f>
        <v>-</v>
      </c>
      <c r="E2369" s="44" t="str">
        <f>IF(MONTH(A2369)=MONTH(A2370),"-",VLOOKUP(A2369,'F03 inputs'!$AQ$8:$AV$3003,6))</f>
        <v>-</v>
      </c>
      <c r="F2369" s="32">
        <f>VLOOKUP(B2369,'F03 inputs'!$AW$9:$AZ$3003,3)</f>
        <v>-3.7869565217391316E-5</v>
      </c>
      <c r="G2369" s="32">
        <f>VLOOKUP(B2369,'F03 inputs'!$AW$9:$AZ$3003,4)</f>
        <v>-3.85718130623835E-5</v>
      </c>
      <c r="I2369" s="32">
        <f t="shared" si="222"/>
        <v>1.7195391304347833E-2</v>
      </c>
      <c r="J2369" s="32">
        <f t="shared" si="223"/>
        <v>5.6345391304347833E-2</v>
      </c>
      <c r="K2369" s="88">
        <f t="shared" si="218"/>
        <v>5.713909208465795E-2</v>
      </c>
      <c r="L2369" s="36"/>
      <c r="M2369" s="32">
        <f t="shared" si="224"/>
        <v>1.8293364574317243E-2</v>
      </c>
      <c r="N2369" s="32">
        <f t="shared" si="225"/>
        <v>5.7443364574317243E-2</v>
      </c>
      <c r="O2369" s="43">
        <f t="shared" si="221"/>
        <v>5.8268299607721508E-2</v>
      </c>
      <c r="Q2369" s="78"/>
      <c r="R2369" s="75"/>
      <c r="T2369" s="86"/>
    </row>
    <row r="2370" spans="1:20" ht="12.6" customHeight="1">
      <c r="A2370" s="31">
        <v>41824</v>
      </c>
      <c r="B2370" s="64" t="s">
        <v>143</v>
      </c>
      <c r="C2370" s="90">
        <v>3.95E-2</v>
      </c>
      <c r="D2370" s="44" t="str">
        <f>IF(MONTH(A2370)=MONTH(A2371),"-",VLOOKUP(A2370,'F03 inputs'!$AQ$8:$AV$3003,5))</f>
        <v>-</v>
      </c>
      <c r="E2370" s="44" t="str">
        <f>IF(MONTH(A2370)=MONTH(A2371),"-",VLOOKUP(A2370,'F03 inputs'!$AQ$8:$AV$3003,6))</f>
        <v>-</v>
      </c>
      <c r="F2370" s="32">
        <f>VLOOKUP(B2370,'F03 inputs'!$AW$9:$AZ$3003,3)</f>
        <v>-3.7869565217391316E-5</v>
      </c>
      <c r="G2370" s="32">
        <f>VLOOKUP(B2370,'F03 inputs'!$AW$9:$AZ$3003,4)</f>
        <v>-3.85718130623835E-5</v>
      </c>
      <c r="I2370" s="32">
        <f t="shared" si="222"/>
        <v>1.7157521739130443E-2</v>
      </c>
      <c r="J2370" s="32">
        <f t="shared" si="223"/>
        <v>5.665752173913044E-2</v>
      </c>
      <c r="K2370" s="88">
        <f t="shared" si="218"/>
        <v>5.746004043153552E-2</v>
      </c>
      <c r="L2370" s="36"/>
      <c r="M2370" s="32">
        <f t="shared" si="224"/>
        <v>1.825479276125486E-2</v>
      </c>
      <c r="N2370" s="32">
        <f t="shared" si="225"/>
        <v>5.7754792761254864E-2</v>
      </c>
      <c r="O2370" s="43">
        <f t="shared" si="221"/>
        <v>5.8588696782978733E-2</v>
      </c>
      <c r="Q2370" s="78"/>
      <c r="R2370" s="79"/>
      <c r="T2370" s="86"/>
    </row>
    <row r="2371" spans="1:20" ht="12.6" customHeight="1">
      <c r="A2371" s="31">
        <v>41827</v>
      </c>
      <c r="B2371" s="64" t="s">
        <v>143</v>
      </c>
      <c r="C2371" s="90">
        <v>3.95E-2</v>
      </c>
      <c r="D2371" s="44" t="str">
        <f>IF(MONTH(A2371)=MONTH(A2372),"-",VLOOKUP(A2371,'F03 inputs'!$AQ$8:$AV$3003,5))</f>
        <v>-</v>
      </c>
      <c r="E2371" s="44" t="str">
        <f>IF(MONTH(A2371)=MONTH(A2372),"-",VLOOKUP(A2371,'F03 inputs'!$AQ$8:$AV$3003,6))</f>
        <v>-</v>
      </c>
      <c r="F2371" s="32">
        <f>VLOOKUP(B2371,'F03 inputs'!$AW$9:$AZ$3003,3)</f>
        <v>-3.7869565217391316E-5</v>
      </c>
      <c r="G2371" s="32">
        <f>VLOOKUP(B2371,'F03 inputs'!$AW$9:$AZ$3003,4)</f>
        <v>-3.85718130623835E-5</v>
      </c>
      <c r="I2371" s="32">
        <f t="shared" si="222"/>
        <v>1.7119652173913053E-2</v>
      </c>
      <c r="J2371" s="32">
        <f t="shared" si="223"/>
        <v>5.6619652173913057E-2</v>
      </c>
      <c r="K2371" s="88">
        <f t="shared" si="218"/>
        <v>5.7421098426986728E-2</v>
      </c>
      <c r="L2371" s="36"/>
      <c r="M2371" s="32">
        <f t="shared" si="224"/>
        <v>1.8216220948192478E-2</v>
      </c>
      <c r="N2371" s="32">
        <f t="shared" si="225"/>
        <v>5.7716220948192481E-2</v>
      </c>
      <c r="O2371" s="43">
        <f t="shared" si="221"/>
        <v>5.8549011488327363E-2</v>
      </c>
      <c r="Q2371" s="78"/>
      <c r="R2371" s="79"/>
      <c r="T2371" s="86"/>
    </row>
    <row r="2372" spans="1:20" ht="12.6" customHeight="1">
      <c r="A2372" s="31">
        <v>41828</v>
      </c>
      <c r="B2372" s="64" t="s">
        <v>143</v>
      </c>
      <c r="C2372" s="90">
        <v>3.9350000000000003E-2</v>
      </c>
      <c r="D2372" s="44" t="str">
        <f>IF(MONTH(A2372)=MONTH(A2373),"-",VLOOKUP(A2372,'F03 inputs'!$AQ$8:$AV$3003,5))</f>
        <v>-</v>
      </c>
      <c r="E2372" s="44" t="str">
        <f>IF(MONTH(A2372)=MONTH(A2373),"-",VLOOKUP(A2372,'F03 inputs'!$AQ$8:$AV$3003,6))</f>
        <v>-</v>
      </c>
      <c r="F2372" s="32">
        <f>VLOOKUP(B2372,'F03 inputs'!$AW$9:$AZ$3003,3)</f>
        <v>-3.7869565217391316E-5</v>
      </c>
      <c r="G2372" s="32">
        <f>VLOOKUP(B2372,'F03 inputs'!$AW$9:$AZ$3003,4)</f>
        <v>-3.85718130623835E-5</v>
      </c>
      <c r="I2372" s="32">
        <f t="shared" si="222"/>
        <v>1.7081782608695664E-2</v>
      </c>
      <c r="J2372" s="32">
        <f t="shared" si="223"/>
        <v>5.6431782608695663E-2</v>
      </c>
      <c r="K2372" s="88">
        <f t="shared" si="218"/>
        <v>5.722791913079428E-2</v>
      </c>
      <c r="L2372" s="36"/>
      <c r="M2372" s="32">
        <f t="shared" si="224"/>
        <v>1.8177649135130095E-2</v>
      </c>
      <c r="N2372" s="32">
        <f t="shared" si="225"/>
        <v>5.7527649135130102E-2</v>
      </c>
      <c r="O2372" s="43">
        <f t="shared" si="221"/>
        <v>5.8355006738883608E-2</v>
      </c>
      <c r="Q2372" s="78"/>
      <c r="R2372" s="75"/>
      <c r="T2372" s="86"/>
    </row>
    <row r="2373" spans="1:20" ht="12.6" customHeight="1">
      <c r="A2373" s="31">
        <v>41829</v>
      </c>
      <c r="B2373" s="64" t="s">
        <v>143</v>
      </c>
      <c r="C2373" s="90">
        <v>3.8900000000000004E-2</v>
      </c>
      <c r="D2373" s="44" t="str">
        <f>IF(MONTH(A2373)=MONTH(A2374),"-",VLOOKUP(A2373,'F03 inputs'!$AQ$8:$AV$3003,5))</f>
        <v>-</v>
      </c>
      <c r="E2373" s="44" t="str">
        <f>IF(MONTH(A2373)=MONTH(A2374),"-",VLOOKUP(A2373,'F03 inputs'!$AQ$8:$AV$3003,6))</f>
        <v>-</v>
      </c>
      <c r="F2373" s="32">
        <f>VLOOKUP(B2373,'F03 inputs'!$AW$9:$AZ$3003,3)</f>
        <v>-3.7869565217391316E-5</v>
      </c>
      <c r="G2373" s="32">
        <f>VLOOKUP(B2373,'F03 inputs'!$AW$9:$AZ$3003,4)</f>
        <v>-3.85718130623835E-5</v>
      </c>
      <c r="I2373" s="32">
        <f t="shared" si="222"/>
        <v>1.7043913043478274E-2</v>
      </c>
      <c r="J2373" s="32">
        <f t="shared" si="223"/>
        <v>5.5943913043478274E-2</v>
      </c>
      <c r="K2373" s="88">
        <f t="shared" si="218"/>
        <v>5.6726343395132384E-2</v>
      </c>
      <c r="L2373" s="36"/>
      <c r="M2373" s="32">
        <f t="shared" si="224"/>
        <v>1.8139077322067713E-2</v>
      </c>
      <c r="N2373" s="32">
        <f t="shared" si="225"/>
        <v>5.7039077322067713E-2</v>
      </c>
      <c r="O2373" s="43">
        <f t="shared" si="221"/>
        <v>5.7852441407506117E-2</v>
      </c>
      <c r="Q2373" s="78"/>
      <c r="R2373" s="80"/>
      <c r="T2373" s="86"/>
    </row>
    <row r="2374" spans="1:20" ht="12.6" customHeight="1">
      <c r="A2374" s="31">
        <v>41830</v>
      </c>
      <c r="B2374" s="64" t="s">
        <v>143</v>
      </c>
      <c r="C2374" s="90">
        <v>3.8449999999999998E-2</v>
      </c>
      <c r="D2374" s="44" t="str">
        <f>IF(MONTH(A2374)=MONTH(A2375),"-",VLOOKUP(A2374,'F03 inputs'!$AQ$8:$AV$3003,5))</f>
        <v>-</v>
      </c>
      <c r="E2374" s="44" t="str">
        <f>IF(MONTH(A2374)=MONTH(A2375),"-",VLOOKUP(A2374,'F03 inputs'!$AQ$8:$AV$3003,6))</f>
        <v>-</v>
      </c>
      <c r="F2374" s="32">
        <f>VLOOKUP(B2374,'F03 inputs'!$AW$9:$AZ$3003,3)</f>
        <v>-3.7869565217391316E-5</v>
      </c>
      <c r="G2374" s="32">
        <f>VLOOKUP(B2374,'F03 inputs'!$AW$9:$AZ$3003,4)</f>
        <v>-3.85718130623835E-5</v>
      </c>
      <c r="I2374" s="32">
        <f t="shared" si="222"/>
        <v>1.7006043478260884E-2</v>
      </c>
      <c r="J2374" s="32">
        <f t="shared" si="223"/>
        <v>5.5456043478260886E-2</v>
      </c>
      <c r="K2374" s="88">
        <f t="shared" ref="K2374:K2389" si="226">EFFECT(J2374,2)</f>
        <v>5.6224886667826546E-2</v>
      </c>
      <c r="L2374" s="36"/>
      <c r="M2374" s="32">
        <f t="shared" si="224"/>
        <v>1.810050550900533E-2</v>
      </c>
      <c r="N2374" s="32">
        <f t="shared" si="225"/>
        <v>5.6550505509005325E-2</v>
      </c>
      <c r="O2374" s="43">
        <f t="shared" ref="O2374:O2389" si="227">EFFECT(N2374,2)</f>
        <v>5.7349995427336431E-2</v>
      </c>
      <c r="Q2374" s="78"/>
      <c r="R2374" s="75"/>
      <c r="T2374" s="86"/>
    </row>
    <row r="2375" spans="1:20" ht="12.6" customHeight="1">
      <c r="A2375" s="31">
        <v>41831</v>
      </c>
      <c r="B2375" s="64" t="s">
        <v>143</v>
      </c>
      <c r="C2375" s="90">
        <v>3.8100000000000002E-2</v>
      </c>
      <c r="D2375" s="44" t="str">
        <f>IF(MONTH(A2375)=MONTH(A2376),"-",VLOOKUP(A2375,'F03 inputs'!$AQ$8:$AV$3003,5))</f>
        <v>-</v>
      </c>
      <c r="E2375" s="44" t="str">
        <f>IF(MONTH(A2375)=MONTH(A2376),"-",VLOOKUP(A2375,'F03 inputs'!$AQ$8:$AV$3003,6))</f>
        <v>-</v>
      </c>
      <c r="F2375" s="32">
        <f>VLOOKUP(B2375,'F03 inputs'!$AW$9:$AZ$3003,3)</f>
        <v>-3.7869565217391316E-5</v>
      </c>
      <c r="G2375" s="32">
        <f>VLOOKUP(B2375,'F03 inputs'!$AW$9:$AZ$3003,4)</f>
        <v>-3.85718130623835E-5</v>
      </c>
      <c r="I2375" s="32">
        <f t="shared" si="222"/>
        <v>1.6968173913043495E-2</v>
      </c>
      <c r="J2375" s="32">
        <f t="shared" si="223"/>
        <v>5.50681739130435E-2</v>
      </c>
      <c r="K2375" s="88">
        <f t="shared" si="226"/>
        <v>5.5826299857572703E-2</v>
      </c>
      <c r="L2375" s="36"/>
      <c r="M2375" s="32">
        <f t="shared" si="224"/>
        <v>1.8061933695942948E-2</v>
      </c>
      <c r="N2375" s="32">
        <f t="shared" si="225"/>
        <v>5.6161933695942953E-2</v>
      </c>
      <c r="O2375" s="43">
        <f t="shared" si="227"/>
        <v>5.6950474395059958E-2</v>
      </c>
      <c r="Q2375" s="78"/>
      <c r="R2375" s="75"/>
      <c r="T2375" s="86"/>
    </row>
    <row r="2376" spans="1:20" ht="12.6" customHeight="1">
      <c r="A2376" s="31">
        <v>41834</v>
      </c>
      <c r="B2376" s="64" t="s">
        <v>143</v>
      </c>
      <c r="C2376" s="90">
        <v>3.8300000000000001E-2</v>
      </c>
      <c r="D2376" s="44" t="str">
        <f>IF(MONTH(A2376)=MONTH(A2377),"-",VLOOKUP(A2376,'F03 inputs'!$AQ$8:$AV$3003,5))</f>
        <v>-</v>
      </c>
      <c r="E2376" s="44" t="str">
        <f>IF(MONTH(A2376)=MONTH(A2377),"-",VLOOKUP(A2376,'F03 inputs'!$AQ$8:$AV$3003,6))</f>
        <v>-</v>
      </c>
      <c r="F2376" s="32">
        <f>VLOOKUP(B2376,'F03 inputs'!$AW$9:$AZ$3003,3)</f>
        <v>-3.7869565217391316E-5</v>
      </c>
      <c r="G2376" s="32">
        <f>VLOOKUP(B2376,'F03 inputs'!$AW$9:$AZ$3003,4)</f>
        <v>-3.85718130623835E-5</v>
      </c>
      <c r="I2376" s="32">
        <f t="shared" si="222"/>
        <v>1.6930304347826105E-2</v>
      </c>
      <c r="J2376" s="32">
        <f t="shared" si="223"/>
        <v>5.5230304347826109E-2</v>
      </c>
      <c r="K2376" s="88">
        <f t="shared" si="226"/>
        <v>5.5992900977414273E-2</v>
      </c>
      <c r="L2376" s="36"/>
      <c r="M2376" s="32">
        <f t="shared" si="224"/>
        <v>1.8023361882880565E-2</v>
      </c>
      <c r="N2376" s="32">
        <f t="shared" si="225"/>
        <v>5.6323361882880563E-2</v>
      </c>
      <c r="O2376" s="43">
        <f t="shared" si="227"/>
        <v>5.711644215632794E-2</v>
      </c>
      <c r="Q2376" s="78"/>
      <c r="R2376" s="75"/>
      <c r="T2376" s="86"/>
    </row>
    <row r="2377" spans="1:20" ht="12.6" customHeight="1">
      <c r="A2377" s="31">
        <v>41835</v>
      </c>
      <c r="B2377" s="64" t="s">
        <v>143</v>
      </c>
      <c r="C2377" s="90">
        <v>3.8199999999999998E-2</v>
      </c>
      <c r="D2377" s="44" t="str">
        <f>IF(MONTH(A2377)=MONTH(A2378),"-",VLOOKUP(A2377,'F03 inputs'!$AQ$8:$AV$3003,5))</f>
        <v>-</v>
      </c>
      <c r="E2377" s="44" t="str">
        <f>IF(MONTH(A2377)=MONTH(A2378),"-",VLOOKUP(A2377,'F03 inputs'!$AQ$8:$AV$3003,6))</f>
        <v>-</v>
      </c>
      <c r="F2377" s="32">
        <f>VLOOKUP(B2377,'F03 inputs'!$AW$9:$AZ$3003,3)</f>
        <v>-3.7869565217391316E-5</v>
      </c>
      <c r="G2377" s="32">
        <f>VLOOKUP(B2377,'F03 inputs'!$AW$9:$AZ$3003,4)</f>
        <v>-3.85718130623835E-5</v>
      </c>
      <c r="I2377" s="32">
        <f t="shared" si="222"/>
        <v>1.6892434782608715E-2</v>
      </c>
      <c r="J2377" s="32">
        <f t="shared" si="223"/>
        <v>5.509243478260871E-2</v>
      </c>
      <c r="K2377" s="88">
        <f t="shared" si="226"/>
        <v>5.5851228875177794E-2</v>
      </c>
      <c r="L2377" s="36"/>
      <c r="M2377" s="32">
        <f t="shared" si="224"/>
        <v>1.7984790069818183E-2</v>
      </c>
      <c r="N2377" s="32">
        <f t="shared" si="225"/>
        <v>5.6184790069818177E-2</v>
      </c>
      <c r="O2377" s="43">
        <f t="shared" si="227"/>
        <v>5.6973972728615374E-2</v>
      </c>
      <c r="Q2377" s="78"/>
      <c r="R2377" s="75"/>
      <c r="T2377" s="86"/>
    </row>
    <row r="2378" spans="1:20" ht="12.6" customHeight="1">
      <c r="A2378" s="31">
        <v>41836</v>
      </c>
      <c r="B2378" s="64" t="s">
        <v>143</v>
      </c>
      <c r="C2378" s="90">
        <v>3.8100000000000002E-2</v>
      </c>
      <c r="D2378" s="44" t="str">
        <f>IF(MONTH(A2378)=MONTH(A2379),"-",VLOOKUP(A2378,'F03 inputs'!$AQ$8:$AV$3003,5))</f>
        <v>-</v>
      </c>
      <c r="E2378" s="44" t="str">
        <f>IF(MONTH(A2378)=MONTH(A2379),"-",VLOOKUP(A2378,'F03 inputs'!$AQ$8:$AV$3003,6))</f>
        <v>-</v>
      </c>
      <c r="F2378" s="32">
        <f>VLOOKUP(B2378,'F03 inputs'!$AW$9:$AZ$3003,3)</f>
        <v>-3.7869565217391316E-5</v>
      </c>
      <c r="G2378" s="32">
        <f>VLOOKUP(B2378,'F03 inputs'!$AW$9:$AZ$3003,4)</f>
        <v>-3.85718130623835E-5</v>
      </c>
      <c r="I2378" s="32">
        <f t="shared" si="222"/>
        <v>1.6854565217391326E-2</v>
      </c>
      <c r="J2378" s="32">
        <f t="shared" si="223"/>
        <v>5.4954565217391324E-2</v>
      </c>
      <c r="K2378" s="88">
        <f t="shared" si="226"/>
        <v>5.5709566276949563E-2</v>
      </c>
      <c r="L2378" s="36"/>
      <c r="M2378" s="32">
        <f t="shared" si="224"/>
        <v>1.7946218256755801E-2</v>
      </c>
      <c r="N2378" s="32">
        <f t="shared" si="225"/>
        <v>5.6046218256755806E-2</v>
      </c>
      <c r="O2378" s="43">
        <f t="shared" si="227"/>
        <v>5.6831512901976522E-2</v>
      </c>
      <c r="Q2378" s="78"/>
      <c r="R2378" s="75"/>
      <c r="T2378" s="86"/>
    </row>
    <row r="2379" spans="1:20" ht="12.6" customHeight="1">
      <c r="A2379" s="31">
        <v>41837</v>
      </c>
      <c r="B2379" s="64" t="s">
        <v>143</v>
      </c>
      <c r="C2379" s="90">
        <v>3.7900000000000003E-2</v>
      </c>
      <c r="D2379" s="44" t="str">
        <f>IF(MONTH(A2379)=MONTH(A2380),"-",VLOOKUP(A2379,'F03 inputs'!$AQ$8:$AV$3003,5))</f>
        <v>-</v>
      </c>
      <c r="E2379" s="44" t="str">
        <f>IF(MONTH(A2379)=MONTH(A2380),"-",VLOOKUP(A2379,'F03 inputs'!$AQ$8:$AV$3003,6))</f>
        <v>-</v>
      </c>
      <c r="F2379" s="32">
        <f>VLOOKUP(B2379,'F03 inputs'!$AW$9:$AZ$3003,3)</f>
        <v>-3.7869565217391316E-5</v>
      </c>
      <c r="G2379" s="32">
        <f>VLOOKUP(B2379,'F03 inputs'!$AW$9:$AZ$3003,4)</f>
        <v>-3.85718130623835E-5</v>
      </c>
      <c r="I2379" s="32">
        <f t="shared" si="222"/>
        <v>1.6816695652173936E-2</v>
      </c>
      <c r="J2379" s="32">
        <f t="shared" si="223"/>
        <v>5.4716695652173936E-2</v>
      </c>
      <c r="K2379" s="88">
        <f t="shared" si="226"/>
        <v>5.5465174847947329E-2</v>
      </c>
      <c r="L2379" s="36"/>
      <c r="M2379" s="32">
        <f t="shared" si="224"/>
        <v>1.7907646443693418E-2</v>
      </c>
      <c r="N2379" s="32">
        <f t="shared" si="225"/>
        <v>5.5807646443693418E-2</v>
      </c>
      <c r="O2379" s="43">
        <f t="shared" si="227"/>
        <v>5.6586269794089539E-2</v>
      </c>
      <c r="Q2379" s="78"/>
      <c r="R2379" s="75"/>
      <c r="T2379" s="86"/>
    </row>
    <row r="2380" spans="1:20" ht="12.6" customHeight="1">
      <c r="A2380" s="31">
        <v>41838</v>
      </c>
      <c r="B2380" s="64" t="s">
        <v>143</v>
      </c>
      <c r="C2380" s="90">
        <v>3.7699999999999997E-2</v>
      </c>
      <c r="D2380" s="44" t="str">
        <f>IF(MONTH(A2380)=MONTH(A2381),"-",VLOOKUP(A2380,'F03 inputs'!$AQ$8:$AV$3003,5))</f>
        <v>-</v>
      </c>
      <c r="E2380" s="44" t="str">
        <f>IF(MONTH(A2380)=MONTH(A2381),"-",VLOOKUP(A2380,'F03 inputs'!$AQ$8:$AV$3003,6))</f>
        <v>-</v>
      </c>
      <c r="F2380" s="32">
        <f>VLOOKUP(B2380,'F03 inputs'!$AW$9:$AZ$3003,3)</f>
        <v>-3.7869565217391316E-5</v>
      </c>
      <c r="G2380" s="32">
        <f>VLOOKUP(B2380,'F03 inputs'!$AW$9:$AZ$3003,4)</f>
        <v>-3.85718130623835E-5</v>
      </c>
      <c r="I2380" s="32">
        <f t="shared" si="222"/>
        <v>1.6778826086956546E-2</v>
      </c>
      <c r="J2380" s="32">
        <f t="shared" si="223"/>
        <v>5.4478826086956547E-2</v>
      </c>
      <c r="K2380" s="88">
        <f t="shared" si="226"/>
        <v>5.5220811709909778E-2</v>
      </c>
      <c r="L2380" s="36"/>
      <c r="M2380" s="32">
        <f t="shared" si="224"/>
        <v>1.7869074630631036E-2</v>
      </c>
      <c r="N2380" s="32">
        <f t="shared" si="225"/>
        <v>5.556907463063103E-2</v>
      </c>
      <c r="O2380" s="43">
        <f t="shared" si="227"/>
        <v>5.6341055144457419E-2</v>
      </c>
      <c r="Q2380" s="78"/>
      <c r="R2380" s="75"/>
      <c r="T2380" s="86"/>
    </row>
    <row r="2381" spans="1:20" ht="12.6" customHeight="1">
      <c r="A2381" s="31">
        <v>41841</v>
      </c>
      <c r="B2381" s="64" t="s">
        <v>143</v>
      </c>
      <c r="C2381" s="90">
        <v>3.7699999999999997E-2</v>
      </c>
      <c r="D2381" s="44" t="str">
        <f>IF(MONTH(A2381)=MONTH(A2382),"-",VLOOKUP(A2381,'F03 inputs'!$AQ$8:$AV$3003,5))</f>
        <v>-</v>
      </c>
      <c r="E2381" s="44" t="str">
        <f>IF(MONTH(A2381)=MONTH(A2382),"-",VLOOKUP(A2381,'F03 inputs'!$AQ$8:$AV$3003,6))</f>
        <v>-</v>
      </c>
      <c r="F2381" s="32">
        <f>VLOOKUP(B2381,'F03 inputs'!$AW$9:$AZ$3003,3)</f>
        <v>-3.7869565217391316E-5</v>
      </c>
      <c r="G2381" s="32">
        <f>VLOOKUP(B2381,'F03 inputs'!$AW$9:$AZ$3003,4)</f>
        <v>-3.85718130623835E-5</v>
      </c>
      <c r="I2381" s="32">
        <f t="shared" si="222"/>
        <v>1.6740956521739157E-2</v>
      </c>
      <c r="J2381" s="32">
        <f t="shared" si="223"/>
        <v>5.4440956521739151E-2</v>
      </c>
      <c r="K2381" s="88">
        <f t="shared" si="226"/>
        <v>5.5181910958489677E-2</v>
      </c>
      <c r="L2381" s="36"/>
      <c r="M2381" s="32">
        <f t="shared" si="224"/>
        <v>1.7830502817568653E-2</v>
      </c>
      <c r="N2381" s="32">
        <f t="shared" si="225"/>
        <v>5.5530502817568647E-2</v>
      </c>
      <c r="O2381" s="43">
        <f t="shared" si="227"/>
        <v>5.6301412003361584E-2</v>
      </c>
      <c r="Q2381" s="78"/>
      <c r="R2381" s="75"/>
      <c r="T2381" s="86"/>
    </row>
    <row r="2382" spans="1:20" ht="12.6" customHeight="1">
      <c r="A2382" s="31">
        <v>41842</v>
      </c>
      <c r="B2382" s="64" t="s">
        <v>143</v>
      </c>
      <c r="C2382" s="90">
        <v>3.7599999999999995E-2</v>
      </c>
      <c r="D2382" s="44" t="str">
        <f>IF(MONTH(A2382)=MONTH(A2383),"-",VLOOKUP(A2382,'F03 inputs'!$AQ$8:$AV$3003,5))</f>
        <v>-</v>
      </c>
      <c r="E2382" s="44" t="str">
        <f>IF(MONTH(A2382)=MONTH(A2383),"-",VLOOKUP(A2382,'F03 inputs'!$AQ$8:$AV$3003,6))</f>
        <v>-</v>
      </c>
      <c r="F2382" s="32">
        <f>VLOOKUP(B2382,'F03 inputs'!$AW$9:$AZ$3003,3)</f>
        <v>-3.7869565217391316E-5</v>
      </c>
      <c r="G2382" s="32">
        <f>VLOOKUP(B2382,'F03 inputs'!$AW$9:$AZ$3003,4)</f>
        <v>-3.85718130623835E-5</v>
      </c>
      <c r="I2382" s="32">
        <f t="shared" si="222"/>
        <v>1.6703086956521767E-2</v>
      </c>
      <c r="J2382" s="32">
        <f t="shared" si="223"/>
        <v>5.4303086956521765E-2</v>
      </c>
      <c r="K2382" s="88">
        <f t="shared" si="226"/>
        <v>5.5040293269773777E-2</v>
      </c>
      <c r="L2382" s="36"/>
      <c r="M2382" s="32">
        <f t="shared" si="224"/>
        <v>1.7791931004506271E-2</v>
      </c>
      <c r="N2382" s="32">
        <f t="shared" si="225"/>
        <v>5.5391931004506262E-2</v>
      </c>
      <c r="O2382" s="43">
        <f t="shared" si="227"/>
        <v>5.6158997509608177E-2</v>
      </c>
      <c r="Q2382" s="78"/>
      <c r="R2382" s="75"/>
      <c r="T2382" s="86"/>
    </row>
    <row r="2383" spans="1:20" ht="12.6" customHeight="1">
      <c r="A2383" s="31">
        <v>41843</v>
      </c>
      <c r="B2383" s="64" t="s">
        <v>143</v>
      </c>
      <c r="C2383" s="90">
        <v>3.7900000000000003E-2</v>
      </c>
      <c r="D2383" s="44" t="str">
        <f>IF(MONTH(A2383)=MONTH(A2384),"-",VLOOKUP(A2383,'F03 inputs'!$AQ$8:$AV$3003,5))</f>
        <v>-</v>
      </c>
      <c r="E2383" s="44" t="str">
        <f>IF(MONTH(A2383)=MONTH(A2384),"-",VLOOKUP(A2383,'F03 inputs'!$AQ$8:$AV$3003,6))</f>
        <v>-</v>
      </c>
      <c r="F2383" s="32">
        <f>VLOOKUP(B2383,'F03 inputs'!$AW$9:$AZ$3003,3)</f>
        <v>-3.7869565217391316E-5</v>
      </c>
      <c r="G2383" s="32">
        <f>VLOOKUP(B2383,'F03 inputs'!$AW$9:$AZ$3003,4)</f>
        <v>-3.85718130623835E-5</v>
      </c>
      <c r="I2383" s="32">
        <f t="shared" si="222"/>
        <v>1.6665217391304377E-2</v>
      </c>
      <c r="J2383" s="32">
        <f t="shared" si="223"/>
        <v>5.4565217391304377E-2</v>
      </c>
      <c r="K2383" s="88">
        <f t="shared" si="226"/>
        <v>5.5309558128544323E-2</v>
      </c>
      <c r="L2383" s="36"/>
      <c r="M2383" s="32">
        <f t="shared" si="224"/>
        <v>1.7753359191443888E-2</v>
      </c>
      <c r="N2383" s="32">
        <f t="shared" si="225"/>
        <v>5.5653359191443888E-2</v>
      </c>
      <c r="O2383" s="43">
        <f t="shared" si="227"/>
        <v>5.6427683288767128E-2</v>
      </c>
      <c r="Q2383" s="78"/>
      <c r="R2383" s="75"/>
      <c r="T2383" s="86"/>
    </row>
    <row r="2384" spans="1:20" ht="12.6" customHeight="1">
      <c r="A2384" s="31">
        <v>41844</v>
      </c>
      <c r="B2384" s="64" t="s">
        <v>143</v>
      </c>
      <c r="C2384" s="90">
        <v>3.8100000000000002E-2</v>
      </c>
      <c r="D2384" s="44" t="str">
        <f>IF(MONTH(A2384)=MONTH(A2385),"-",VLOOKUP(A2384,'F03 inputs'!$AQ$8:$AV$3003,5))</f>
        <v>-</v>
      </c>
      <c r="E2384" s="44" t="str">
        <f>IF(MONTH(A2384)=MONTH(A2385),"-",VLOOKUP(A2384,'F03 inputs'!$AQ$8:$AV$3003,6))</f>
        <v>-</v>
      </c>
      <c r="F2384" s="32">
        <f>VLOOKUP(B2384,'F03 inputs'!$AW$9:$AZ$3003,3)</f>
        <v>-3.7869565217391316E-5</v>
      </c>
      <c r="G2384" s="32">
        <f>VLOOKUP(B2384,'F03 inputs'!$AW$9:$AZ$3003,4)</f>
        <v>-3.85718130623835E-5</v>
      </c>
      <c r="I2384" s="32">
        <f t="shared" si="222"/>
        <v>1.6627347826086988E-2</v>
      </c>
      <c r="J2384" s="32">
        <f t="shared" si="223"/>
        <v>5.4727347826086986E-2</v>
      </c>
      <c r="K2384" s="88">
        <f t="shared" si="226"/>
        <v>5.5476118476106118E-2</v>
      </c>
      <c r="L2384" s="36"/>
      <c r="M2384" s="32">
        <f t="shared" si="224"/>
        <v>1.7714787378381506E-2</v>
      </c>
      <c r="N2384" s="32">
        <f t="shared" si="225"/>
        <v>5.5814787378381511E-2</v>
      </c>
      <c r="O2384" s="43">
        <f t="shared" si="227"/>
        <v>5.6593610000904793E-2</v>
      </c>
      <c r="Q2384" s="78"/>
      <c r="R2384" s="75"/>
      <c r="T2384" s="86"/>
    </row>
    <row r="2385" spans="1:20" ht="12.6" customHeight="1">
      <c r="A2385" s="31">
        <v>41845</v>
      </c>
      <c r="B2385" s="64" t="s">
        <v>143</v>
      </c>
      <c r="C2385" s="90">
        <v>3.8249999999999999E-2</v>
      </c>
      <c r="D2385" s="44" t="str">
        <f>IF(MONTH(A2385)=MONTH(A2386),"-",VLOOKUP(A2385,'F03 inputs'!$AQ$8:$AV$3003,5))</f>
        <v>-</v>
      </c>
      <c r="E2385" s="44" t="str">
        <f>IF(MONTH(A2385)=MONTH(A2386),"-",VLOOKUP(A2385,'F03 inputs'!$AQ$8:$AV$3003,6))</f>
        <v>-</v>
      </c>
      <c r="F2385" s="32">
        <f>VLOOKUP(B2385,'F03 inputs'!$AW$9:$AZ$3003,3)</f>
        <v>-3.7869565217391316E-5</v>
      </c>
      <c r="G2385" s="32">
        <f>VLOOKUP(B2385,'F03 inputs'!$AW$9:$AZ$3003,4)</f>
        <v>-3.85718130623835E-5</v>
      </c>
      <c r="I2385" s="32">
        <f t="shared" si="222"/>
        <v>1.6589478260869598E-2</v>
      </c>
      <c r="J2385" s="32">
        <f t="shared" si="223"/>
        <v>5.4839478260869601E-2</v>
      </c>
      <c r="K2385" s="88">
        <f t="shared" si="226"/>
        <v>5.5591320354850593E-2</v>
      </c>
      <c r="L2385" s="36"/>
      <c r="M2385" s="32">
        <f t="shared" si="224"/>
        <v>1.7676215565319123E-2</v>
      </c>
      <c r="N2385" s="32">
        <f t="shared" si="225"/>
        <v>5.5926215565319126E-2</v>
      </c>
      <c r="O2385" s="43">
        <f t="shared" si="227"/>
        <v>5.6708150962183845E-2</v>
      </c>
      <c r="Q2385" s="78"/>
      <c r="R2385" s="75"/>
      <c r="T2385" s="86"/>
    </row>
    <row r="2386" spans="1:20" ht="12.6" customHeight="1">
      <c r="A2386" s="31">
        <v>41848</v>
      </c>
      <c r="B2386" s="64" t="s">
        <v>143</v>
      </c>
      <c r="C2386" s="90">
        <v>3.8149999999999996E-2</v>
      </c>
      <c r="D2386" s="44" t="str">
        <f>IF(MONTH(A2386)=MONTH(A2387),"-",VLOOKUP(A2386,'F03 inputs'!$AQ$8:$AV$3003,5))</f>
        <v>-</v>
      </c>
      <c r="E2386" s="44" t="str">
        <f>IF(MONTH(A2386)=MONTH(A2387),"-",VLOOKUP(A2386,'F03 inputs'!$AQ$8:$AV$3003,6))</f>
        <v>-</v>
      </c>
      <c r="F2386" s="32">
        <f>VLOOKUP(B2386,'F03 inputs'!$AW$9:$AZ$3003,3)</f>
        <v>-3.7869565217391316E-5</v>
      </c>
      <c r="G2386" s="32">
        <f>VLOOKUP(B2386,'F03 inputs'!$AW$9:$AZ$3003,4)</f>
        <v>-3.85718130623835E-5</v>
      </c>
      <c r="I2386" s="32">
        <f t="shared" si="222"/>
        <v>1.6551608695652208E-2</v>
      </c>
      <c r="J2386" s="32">
        <f t="shared" si="223"/>
        <v>5.4701608695652201E-2</v>
      </c>
      <c r="K2386" s="88">
        <f t="shared" si="226"/>
        <v>5.5449675194125359E-2</v>
      </c>
      <c r="L2386" s="36"/>
      <c r="M2386" s="32">
        <f t="shared" si="224"/>
        <v>1.7637643752256741E-2</v>
      </c>
      <c r="N2386" s="32">
        <f t="shared" si="225"/>
        <v>5.5787643752256741E-2</v>
      </c>
      <c r="O2386" s="43">
        <f t="shared" si="227"/>
        <v>5.6565709051114021E-2</v>
      </c>
      <c r="Q2386" s="78"/>
      <c r="R2386" s="75"/>
      <c r="T2386" s="86"/>
    </row>
    <row r="2387" spans="1:20" ht="12.6" customHeight="1">
      <c r="A2387" s="31">
        <v>41849</v>
      </c>
      <c r="B2387" s="64" t="s">
        <v>143</v>
      </c>
      <c r="C2387" s="90">
        <v>3.8550000000000001E-2</v>
      </c>
      <c r="D2387" s="44" t="str">
        <f>IF(MONTH(A2387)=MONTH(A2388),"-",VLOOKUP(A2387,'F03 inputs'!$AQ$8:$AV$3003,5))</f>
        <v>-</v>
      </c>
      <c r="E2387" s="44" t="str">
        <f>IF(MONTH(A2387)=MONTH(A2388),"-",VLOOKUP(A2387,'F03 inputs'!$AQ$8:$AV$3003,6))</f>
        <v>-</v>
      </c>
      <c r="F2387" s="32">
        <f>VLOOKUP(B2387,'F03 inputs'!$AW$9:$AZ$3003,3)</f>
        <v>-3.7869565217391316E-5</v>
      </c>
      <c r="G2387" s="32">
        <f>VLOOKUP(B2387,'F03 inputs'!$AW$9:$AZ$3003,4)</f>
        <v>-3.85718130623835E-5</v>
      </c>
      <c r="I2387" s="32">
        <f t="shared" si="222"/>
        <v>1.6513739130434819E-2</v>
      </c>
      <c r="J2387" s="32">
        <f t="shared" si="223"/>
        <v>5.5063739130434816E-2</v>
      </c>
      <c r="K2387" s="88">
        <f t="shared" si="226"/>
        <v>5.582174297219078E-2</v>
      </c>
      <c r="L2387" s="36"/>
      <c r="M2387" s="32">
        <f t="shared" si="224"/>
        <v>1.7599071939194359E-2</v>
      </c>
      <c r="N2387" s="32">
        <f t="shared" si="225"/>
        <v>5.6149071939194356E-2</v>
      </c>
      <c r="O2387" s="43">
        <f t="shared" si="227"/>
        <v>5.6937251509102449E-2</v>
      </c>
      <c r="Q2387" s="78"/>
      <c r="R2387" s="75"/>
      <c r="T2387" s="86"/>
    </row>
    <row r="2388" spans="1:20" ht="12.6" customHeight="1">
      <c r="A2388" s="31">
        <v>41850</v>
      </c>
      <c r="B2388" s="64" t="s">
        <v>143</v>
      </c>
      <c r="C2388" s="90">
        <v>3.8149999999999996E-2</v>
      </c>
      <c r="D2388" s="44" t="str">
        <f>IF(MONTH(A2388)=MONTH(A2389),"-",VLOOKUP(A2388,'F03 inputs'!$AQ$8:$AV$3003,5))</f>
        <v>-</v>
      </c>
      <c r="E2388" s="44" t="str">
        <f>IF(MONTH(A2388)=MONTH(A2389),"-",VLOOKUP(A2388,'F03 inputs'!$AQ$8:$AV$3003,6))</f>
        <v>-</v>
      </c>
      <c r="F2388" s="32">
        <f>VLOOKUP(B2388,'F03 inputs'!$AW$9:$AZ$3003,3)</f>
        <v>-3.7869565217391316E-5</v>
      </c>
      <c r="G2388" s="32">
        <f>VLOOKUP(B2388,'F03 inputs'!$AW$9:$AZ$3003,4)</f>
        <v>-3.85718130623835E-5</v>
      </c>
      <c r="I2388" s="32">
        <f t="shared" si="222"/>
        <v>1.6475869565217429E-2</v>
      </c>
      <c r="J2388" s="32">
        <f t="shared" si="223"/>
        <v>5.4625869565217422E-2</v>
      </c>
      <c r="K2388" s="88">
        <f t="shared" si="226"/>
        <v>5.5371865971656442E-2</v>
      </c>
      <c r="L2388" s="36"/>
      <c r="M2388" s="32">
        <f t="shared" si="224"/>
        <v>1.7560500126131976E-2</v>
      </c>
      <c r="N2388" s="32">
        <f t="shared" si="225"/>
        <v>5.5710500126131976E-2</v>
      </c>
      <c r="O2388" s="43">
        <f t="shared" si="227"/>
        <v>5.6486415082207975E-2</v>
      </c>
      <c r="Q2388" s="78"/>
      <c r="R2388" s="75"/>
      <c r="T2388" s="86"/>
    </row>
    <row r="2389" spans="1:20" ht="12.6" customHeight="1">
      <c r="A2389" s="31">
        <v>41851</v>
      </c>
      <c r="B2389" s="64" t="s">
        <v>143</v>
      </c>
      <c r="C2389" s="90">
        <v>3.8699999999999998E-2</v>
      </c>
      <c r="D2389" s="44">
        <f>IF(MONTH(A2389)=MONTH(A2390),"-",VLOOKUP(A2389,'F03 inputs'!$AQ$8:$AV$3003,5))</f>
        <v>1.6438000000000001E-2</v>
      </c>
      <c r="E2389" s="44">
        <f>IF(MONTH(A2389)=MONTH(A2390),"-",VLOOKUP(A2389,'F03 inputs'!$AQ$8:$AV$3003,6))</f>
        <v>1.7521928313069569E-2</v>
      </c>
      <c r="F2389" s="32">
        <f>VLOOKUP(B2389,'F03 inputs'!$AW$9:$AZ$3003,3)</f>
        <v>-3.7869565217391316E-5</v>
      </c>
      <c r="G2389" s="32">
        <f>VLOOKUP(B2389,'F03 inputs'!$AW$9:$AZ$3003,4)</f>
        <v>-3.85718130623835E-5</v>
      </c>
      <c r="I2389" s="32">
        <f t="shared" si="222"/>
        <v>1.6438000000000001E-2</v>
      </c>
      <c r="J2389" s="32">
        <f t="shared" si="223"/>
        <v>5.5138E-2</v>
      </c>
      <c r="K2389" s="88">
        <f t="shared" si="226"/>
        <v>5.589804976099999E-2</v>
      </c>
      <c r="L2389" s="36"/>
      <c r="M2389" s="32">
        <f t="shared" si="224"/>
        <v>1.7521928313069569E-2</v>
      </c>
      <c r="N2389" s="32">
        <f t="shared" si="225"/>
        <v>5.6221928313069568E-2</v>
      </c>
      <c r="O2389" s="43">
        <f t="shared" si="227"/>
        <v>5.7012154618879318E-2</v>
      </c>
      <c r="Q2389" s="78"/>
      <c r="R2389" s="75"/>
      <c r="T2389" s="86"/>
    </row>
    <row r="2390" spans="1:20" ht="12.6" customHeight="1">
      <c r="A2390" s="31">
        <v>41852</v>
      </c>
      <c r="B2390" s="64" t="s">
        <v>144</v>
      </c>
      <c r="C2390" s="90">
        <v>3.8800000000000001E-2</v>
      </c>
      <c r="D2390" s="44" t="str">
        <f>IF(MONTH(A2390)=MONTH(A2391),"-",VLOOKUP(A2390,'F03 inputs'!$AQ$8:$AV$3003,5))</f>
        <v>-</v>
      </c>
      <c r="E2390" s="44" t="str">
        <f>IF(MONTH(A2390)=MONTH(A2391),"-",VLOOKUP(A2390,'F03 inputs'!$AQ$8:$AV$3003,6))</f>
        <v>-</v>
      </c>
      <c r="F2390" s="32">
        <f>VLOOKUP(B2390,'F03 inputs'!$AW$9:$AZ$3003,3)</f>
        <v>1.1150000000000049E-5</v>
      </c>
      <c r="G2390" s="32">
        <f>VLOOKUP(B2390,'F03 inputs'!$AW$9:$AZ$3003,4)</f>
        <v>1.0958747855670421E-5</v>
      </c>
      <c r="I2390" s="32">
        <f t="shared" ref="I2390:I2409" si="228">IF(D2390&lt;&gt;"-",D2390,I2389+F2390)</f>
        <v>1.6449150000000003E-2</v>
      </c>
      <c r="J2390" s="32">
        <f t="shared" ref="J2390:J2409" si="229">C2390+I2390</f>
        <v>5.5249150000000004E-2</v>
      </c>
      <c r="K2390" s="88">
        <f t="shared" ref="K2390:K2409" si="230">EFFECT(J2390,2)</f>
        <v>5.6012267143930483E-2</v>
      </c>
      <c r="L2390" s="36"/>
      <c r="M2390" s="32">
        <f t="shared" ref="M2390:M2409" si="231">IF(E2390&lt;&gt;"-",E2390,M2389+G2390)</f>
        <v>1.7532887060925241E-2</v>
      </c>
      <c r="N2390" s="32">
        <f t="shared" ref="N2390:N2409" si="232">C2390+M2390</f>
        <v>5.6332887060925242E-2</v>
      </c>
      <c r="O2390" s="43">
        <f t="shared" ref="O2390:O2409" si="233">EFFECT(N2390,2)</f>
        <v>5.7126235602080078E-2</v>
      </c>
    </row>
    <row r="2391" spans="1:20" ht="12.6" customHeight="1">
      <c r="A2391" s="31">
        <v>41856</v>
      </c>
      <c r="B2391" s="64" t="s">
        <v>144</v>
      </c>
      <c r="C2391" s="90">
        <v>3.85E-2</v>
      </c>
      <c r="D2391" s="44" t="str">
        <f>IF(MONTH(A2391)=MONTH(A2392),"-",VLOOKUP(A2391,'F03 inputs'!$AQ$8:$AV$3003,5))</f>
        <v>-</v>
      </c>
      <c r="E2391" s="44" t="str">
        <f>IF(MONTH(A2391)=MONTH(A2392),"-",VLOOKUP(A2391,'F03 inputs'!$AQ$8:$AV$3003,6))</f>
        <v>-</v>
      </c>
      <c r="F2391" s="32">
        <f>VLOOKUP(B2391,'F03 inputs'!$AW$9:$AZ$3003,3)</f>
        <v>1.1150000000000049E-5</v>
      </c>
      <c r="G2391" s="32">
        <f>VLOOKUP(B2391,'F03 inputs'!$AW$9:$AZ$3003,4)</f>
        <v>1.0958747855670421E-5</v>
      </c>
      <c r="I2391" s="32">
        <f t="shared" si="228"/>
        <v>1.6460300000000004E-2</v>
      </c>
      <c r="J2391" s="32">
        <f t="shared" si="229"/>
        <v>5.4960300000000004E-2</v>
      </c>
      <c r="K2391" s="88">
        <f t="shared" si="230"/>
        <v>5.5715458644022275E-2</v>
      </c>
      <c r="L2391" s="36"/>
      <c r="M2391" s="32">
        <f t="shared" si="231"/>
        <v>1.7543845808780913E-2</v>
      </c>
      <c r="N2391" s="32">
        <f t="shared" si="232"/>
        <v>5.6043845808780912E-2</v>
      </c>
      <c r="O2391" s="43">
        <f t="shared" si="233"/>
        <v>5.6829073972040733E-2</v>
      </c>
    </row>
    <row r="2392" spans="1:20" ht="12.6" customHeight="1">
      <c r="A2392" s="31">
        <v>41857</v>
      </c>
      <c r="B2392" s="64" t="s">
        <v>144</v>
      </c>
      <c r="C2392" s="90">
        <v>3.9100000000000003E-2</v>
      </c>
      <c r="D2392" s="44" t="str">
        <f>IF(MONTH(A2392)=MONTH(A2393),"-",VLOOKUP(A2392,'F03 inputs'!$AQ$8:$AV$3003,5))</f>
        <v>-</v>
      </c>
      <c r="E2392" s="44" t="str">
        <f>IF(MONTH(A2392)=MONTH(A2393),"-",VLOOKUP(A2392,'F03 inputs'!$AQ$8:$AV$3003,6))</f>
        <v>-</v>
      </c>
      <c r="F2392" s="32">
        <f>VLOOKUP(B2392,'F03 inputs'!$AW$9:$AZ$3003,3)</f>
        <v>1.1150000000000049E-5</v>
      </c>
      <c r="G2392" s="32">
        <f>VLOOKUP(B2392,'F03 inputs'!$AW$9:$AZ$3003,4)</f>
        <v>1.0958747855670421E-5</v>
      </c>
      <c r="I2392" s="32">
        <f t="shared" si="228"/>
        <v>1.6471450000000006E-2</v>
      </c>
      <c r="J2392" s="32">
        <f t="shared" si="229"/>
        <v>5.5571450000000008E-2</v>
      </c>
      <c r="K2392" s="88">
        <f t="shared" si="230"/>
        <v>5.6343496513775682E-2</v>
      </c>
      <c r="L2392" s="36"/>
      <c r="M2392" s="32">
        <f t="shared" si="231"/>
        <v>1.7554804556636584E-2</v>
      </c>
      <c r="N2392" s="32">
        <f t="shared" si="232"/>
        <v>5.6654804556636587E-2</v>
      </c>
      <c r="O2392" s="43">
        <f t="shared" si="233"/>
        <v>5.7457246276473972E-2</v>
      </c>
    </row>
    <row r="2393" spans="1:20" ht="12.6" customHeight="1">
      <c r="A2393" s="31">
        <v>41858</v>
      </c>
      <c r="B2393" s="64" t="s">
        <v>144</v>
      </c>
      <c r="C2393" s="90">
        <v>3.8350000000000002E-2</v>
      </c>
      <c r="D2393" s="44" t="str">
        <f>IF(MONTH(A2393)=MONTH(A2394),"-",VLOOKUP(A2393,'F03 inputs'!$AQ$8:$AV$3003,5))</f>
        <v>-</v>
      </c>
      <c r="E2393" s="44" t="str">
        <f>IF(MONTH(A2393)=MONTH(A2394),"-",VLOOKUP(A2393,'F03 inputs'!$AQ$8:$AV$3003,6))</f>
        <v>-</v>
      </c>
      <c r="F2393" s="32">
        <f>VLOOKUP(B2393,'F03 inputs'!$AW$9:$AZ$3003,3)</f>
        <v>1.1150000000000049E-5</v>
      </c>
      <c r="G2393" s="32">
        <f>VLOOKUP(B2393,'F03 inputs'!$AW$9:$AZ$3003,4)</f>
        <v>1.0958747855670421E-5</v>
      </c>
      <c r="I2393" s="32">
        <f t="shared" si="228"/>
        <v>1.6482600000000007E-2</v>
      </c>
      <c r="J2393" s="32">
        <f t="shared" si="229"/>
        <v>5.4832600000000009E-2</v>
      </c>
      <c r="K2393" s="88">
        <f t="shared" si="230"/>
        <v>5.5584253505690073E-2</v>
      </c>
      <c r="L2393" s="36"/>
      <c r="M2393" s="32">
        <f t="shared" si="231"/>
        <v>1.7565763304492256E-2</v>
      </c>
      <c r="N2393" s="32">
        <f t="shared" si="232"/>
        <v>5.5915763304492258E-2</v>
      </c>
      <c r="O2393" s="43">
        <f t="shared" si="233"/>
        <v>5.669740645097332E-2</v>
      </c>
    </row>
    <row r="2394" spans="1:20" ht="12.6" customHeight="1">
      <c r="A2394" s="31">
        <v>41859</v>
      </c>
      <c r="B2394" s="64" t="s">
        <v>144</v>
      </c>
      <c r="C2394" s="90">
        <v>3.7249999999999998E-2</v>
      </c>
      <c r="D2394" s="44" t="str">
        <f>IF(MONTH(A2394)=MONTH(A2395),"-",VLOOKUP(A2394,'F03 inputs'!$AQ$8:$AV$3003,5))</f>
        <v>-</v>
      </c>
      <c r="E2394" s="44" t="str">
        <f>IF(MONTH(A2394)=MONTH(A2395),"-",VLOOKUP(A2394,'F03 inputs'!$AQ$8:$AV$3003,6))</f>
        <v>-</v>
      </c>
      <c r="F2394" s="32">
        <f>VLOOKUP(B2394,'F03 inputs'!$AW$9:$AZ$3003,3)</f>
        <v>1.1150000000000049E-5</v>
      </c>
      <c r="G2394" s="32">
        <f>VLOOKUP(B2394,'F03 inputs'!$AW$9:$AZ$3003,4)</f>
        <v>1.0958747855670421E-5</v>
      </c>
      <c r="I2394" s="32">
        <f t="shared" si="228"/>
        <v>1.6493750000000008E-2</v>
      </c>
      <c r="J2394" s="32">
        <f t="shared" si="229"/>
        <v>5.3743750000000007E-2</v>
      </c>
      <c r="K2394" s="88">
        <f t="shared" si="230"/>
        <v>5.446584766601581E-2</v>
      </c>
      <c r="L2394" s="36"/>
      <c r="M2394" s="32">
        <f t="shared" si="231"/>
        <v>1.7576722052347928E-2</v>
      </c>
      <c r="N2394" s="32">
        <f t="shared" si="232"/>
        <v>5.4826722052347926E-2</v>
      </c>
      <c r="O2394" s="43">
        <f t="shared" si="233"/>
        <v>5.5578214415099358E-2</v>
      </c>
    </row>
    <row r="2395" spans="1:20" ht="12.6" customHeight="1">
      <c r="A2395" s="31">
        <v>41862</v>
      </c>
      <c r="B2395" s="64" t="s">
        <v>144</v>
      </c>
      <c r="C2395" s="90">
        <v>3.8399999999999997E-2</v>
      </c>
      <c r="D2395" s="44" t="str">
        <f>IF(MONTH(A2395)=MONTH(A2396),"-",VLOOKUP(A2395,'F03 inputs'!$AQ$8:$AV$3003,5))</f>
        <v>-</v>
      </c>
      <c r="E2395" s="44" t="str">
        <f>IF(MONTH(A2395)=MONTH(A2396),"-",VLOOKUP(A2395,'F03 inputs'!$AQ$8:$AV$3003,6))</f>
        <v>-</v>
      </c>
      <c r="F2395" s="32">
        <f>VLOOKUP(B2395,'F03 inputs'!$AW$9:$AZ$3003,3)</f>
        <v>1.1150000000000049E-5</v>
      </c>
      <c r="G2395" s="32">
        <f>VLOOKUP(B2395,'F03 inputs'!$AW$9:$AZ$3003,4)</f>
        <v>1.0958747855670421E-5</v>
      </c>
      <c r="I2395" s="32">
        <f t="shared" si="228"/>
        <v>1.650490000000001E-2</v>
      </c>
      <c r="J2395" s="32">
        <f t="shared" si="229"/>
        <v>5.4904900000000006E-2</v>
      </c>
      <c r="K2395" s="88">
        <f t="shared" si="230"/>
        <v>5.5658537011002318E-2</v>
      </c>
      <c r="L2395" s="36"/>
      <c r="M2395" s="32">
        <f t="shared" si="231"/>
        <v>1.7587680800203599E-2</v>
      </c>
      <c r="N2395" s="32">
        <f t="shared" si="232"/>
        <v>5.5987680800203596E-2</v>
      </c>
      <c r="O2395" s="43">
        <f t="shared" si="233"/>
        <v>5.6771335900550168E-2</v>
      </c>
    </row>
    <row r="2396" spans="1:20" ht="12.6" customHeight="1">
      <c r="A2396" s="31">
        <v>41863</v>
      </c>
      <c r="B2396" s="64" t="s">
        <v>144</v>
      </c>
      <c r="C2396" s="90">
        <v>3.8399999999999997E-2</v>
      </c>
      <c r="D2396" s="44" t="str">
        <f>IF(MONTH(A2396)=MONTH(A2397),"-",VLOOKUP(A2396,'F03 inputs'!$AQ$8:$AV$3003,5))</f>
        <v>-</v>
      </c>
      <c r="E2396" s="44" t="str">
        <f>IF(MONTH(A2396)=MONTH(A2397),"-",VLOOKUP(A2396,'F03 inputs'!$AQ$8:$AV$3003,6))</f>
        <v>-</v>
      </c>
      <c r="F2396" s="32">
        <f>VLOOKUP(B2396,'F03 inputs'!$AW$9:$AZ$3003,3)</f>
        <v>1.1150000000000049E-5</v>
      </c>
      <c r="G2396" s="32">
        <f>VLOOKUP(B2396,'F03 inputs'!$AW$9:$AZ$3003,4)</f>
        <v>1.0958747855670421E-5</v>
      </c>
      <c r="I2396" s="32">
        <f t="shared" si="228"/>
        <v>1.6516050000000011E-2</v>
      </c>
      <c r="J2396" s="32">
        <f t="shared" si="229"/>
        <v>5.4916050000000008E-2</v>
      </c>
      <c r="K2396" s="88">
        <f t="shared" si="230"/>
        <v>5.5669993136900686E-2</v>
      </c>
      <c r="L2396" s="36"/>
      <c r="M2396" s="32">
        <f t="shared" si="231"/>
        <v>1.7598639548059271E-2</v>
      </c>
      <c r="N2396" s="32">
        <f t="shared" si="232"/>
        <v>5.5998639548059267E-2</v>
      </c>
      <c r="O2396" s="43">
        <f t="shared" si="233"/>
        <v>5.6782601455867443E-2</v>
      </c>
    </row>
    <row r="2397" spans="1:20" ht="12.6" customHeight="1">
      <c r="A2397" s="31">
        <v>41864</v>
      </c>
      <c r="B2397" s="64" t="s">
        <v>144</v>
      </c>
      <c r="C2397" s="90">
        <v>3.85E-2</v>
      </c>
      <c r="D2397" s="44" t="str">
        <f>IF(MONTH(A2397)=MONTH(A2398),"-",VLOOKUP(A2397,'F03 inputs'!$AQ$8:$AV$3003,5))</f>
        <v>-</v>
      </c>
      <c r="E2397" s="44" t="str">
        <f>IF(MONTH(A2397)=MONTH(A2398),"-",VLOOKUP(A2397,'F03 inputs'!$AQ$8:$AV$3003,6))</f>
        <v>-</v>
      </c>
      <c r="F2397" s="32">
        <f>VLOOKUP(B2397,'F03 inputs'!$AW$9:$AZ$3003,3)</f>
        <v>1.1150000000000049E-5</v>
      </c>
      <c r="G2397" s="32">
        <f>VLOOKUP(B2397,'F03 inputs'!$AW$9:$AZ$3003,4)</f>
        <v>1.0958747855670421E-5</v>
      </c>
      <c r="I2397" s="32">
        <f t="shared" si="228"/>
        <v>1.6527200000000013E-2</v>
      </c>
      <c r="J2397" s="32">
        <f t="shared" si="229"/>
        <v>5.5027200000000012E-2</v>
      </c>
      <c r="K2397" s="88">
        <f t="shared" si="230"/>
        <v>5.5784198184960054E-2</v>
      </c>
      <c r="L2397" s="36"/>
      <c r="M2397" s="32">
        <f t="shared" si="231"/>
        <v>1.7609598295914942E-2</v>
      </c>
      <c r="N2397" s="32">
        <f t="shared" si="232"/>
        <v>5.6109598295914942E-2</v>
      </c>
      <c r="O2397" s="43">
        <f t="shared" si="233"/>
        <v>5.6896670051147069E-2</v>
      </c>
    </row>
    <row r="2398" spans="1:20" ht="12.6" customHeight="1">
      <c r="A2398" s="31">
        <v>41865</v>
      </c>
      <c r="B2398" s="64" t="s">
        <v>144</v>
      </c>
      <c r="C2398" s="90">
        <v>3.78E-2</v>
      </c>
      <c r="D2398" s="44" t="str">
        <f>IF(MONTH(A2398)=MONTH(A2399),"-",VLOOKUP(A2398,'F03 inputs'!$AQ$8:$AV$3003,5))</f>
        <v>-</v>
      </c>
      <c r="E2398" s="44" t="str">
        <f>IF(MONTH(A2398)=MONTH(A2399),"-",VLOOKUP(A2398,'F03 inputs'!$AQ$8:$AV$3003,6))</f>
        <v>-</v>
      </c>
      <c r="F2398" s="32">
        <f>VLOOKUP(B2398,'F03 inputs'!$AW$9:$AZ$3003,3)</f>
        <v>1.1150000000000049E-5</v>
      </c>
      <c r="G2398" s="32">
        <f>VLOOKUP(B2398,'F03 inputs'!$AW$9:$AZ$3003,4)</f>
        <v>1.0958747855670421E-5</v>
      </c>
      <c r="I2398" s="32">
        <f t="shared" si="228"/>
        <v>1.6538350000000014E-2</v>
      </c>
      <c r="J2398" s="32">
        <f t="shared" si="229"/>
        <v>5.4338350000000014E-2</v>
      </c>
      <c r="K2398" s="88">
        <f t="shared" si="230"/>
        <v>5.5076514070180771E-2</v>
      </c>
      <c r="L2398" s="36"/>
      <c r="M2398" s="32">
        <f t="shared" si="231"/>
        <v>1.7620557043770614E-2</v>
      </c>
      <c r="N2398" s="32">
        <f t="shared" si="232"/>
        <v>5.5420557043770614E-2</v>
      </c>
      <c r="O2398" s="43">
        <f t="shared" si="233"/>
        <v>5.6188416579530998E-2</v>
      </c>
      <c r="Q2398" s="78"/>
      <c r="R2398" s="75"/>
    </row>
    <row r="2399" spans="1:20" ht="12.6" customHeight="1">
      <c r="A2399" s="31">
        <v>41866</v>
      </c>
      <c r="B2399" s="64" t="s">
        <v>144</v>
      </c>
      <c r="C2399" s="90">
        <v>3.7699999999999997E-2</v>
      </c>
      <c r="D2399" s="44" t="str">
        <f>IF(MONTH(A2399)=MONTH(A2400),"-",VLOOKUP(A2399,'F03 inputs'!$AQ$8:$AV$3003,5))</f>
        <v>-</v>
      </c>
      <c r="E2399" s="44" t="str">
        <f>IF(MONTH(A2399)=MONTH(A2400),"-",VLOOKUP(A2399,'F03 inputs'!$AQ$8:$AV$3003,6))</f>
        <v>-</v>
      </c>
      <c r="F2399" s="32">
        <f>VLOOKUP(B2399,'F03 inputs'!$AW$9:$AZ$3003,3)</f>
        <v>1.1150000000000049E-5</v>
      </c>
      <c r="G2399" s="32">
        <f>VLOOKUP(B2399,'F03 inputs'!$AW$9:$AZ$3003,4)</f>
        <v>1.0958747855670421E-5</v>
      </c>
      <c r="I2399" s="32">
        <f t="shared" si="228"/>
        <v>1.6549500000000016E-2</v>
      </c>
      <c r="J2399" s="32">
        <f t="shared" si="229"/>
        <v>5.4249500000000013E-2</v>
      </c>
      <c r="K2399" s="88">
        <f t="shared" si="230"/>
        <v>5.4985252062562662E-2</v>
      </c>
      <c r="L2399" s="36"/>
      <c r="M2399" s="32">
        <f t="shared" si="231"/>
        <v>1.7631515791626286E-2</v>
      </c>
      <c r="N2399" s="32">
        <f t="shared" si="232"/>
        <v>5.5331515791626283E-2</v>
      </c>
      <c r="O2399" s="43">
        <f t="shared" si="233"/>
        <v>5.6096909951575791E-2</v>
      </c>
      <c r="Q2399" s="78"/>
      <c r="R2399" s="75"/>
    </row>
    <row r="2400" spans="1:20" ht="12.6" customHeight="1">
      <c r="A2400" s="31">
        <v>41869</v>
      </c>
      <c r="B2400" s="64" t="s">
        <v>144</v>
      </c>
      <c r="C2400" s="90">
        <v>3.7350000000000001E-2</v>
      </c>
      <c r="D2400" s="44" t="str">
        <f>IF(MONTH(A2400)=MONTH(A2401),"-",VLOOKUP(A2400,'F03 inputs'!$AQ$8:$AV$3003,5))</f>
        <v>-</v>
      </c>
      <c r="E2400" s="44" t="str">
        <f>IF(MONTH(A2400)=MONTH(A2401),"-",VLOOKUP(A2400,'F03 inputs'!$AQ$8:$AV$3003,6))</f>
        <v>-</v>
      </c>
      <c r="F2400" s="32">
        <f>VLOOKUP(B2400,'F03 inputs'!$AW$9:$AZ$3003,3)</f>
        <v>1.1150000000000049E-5</v>
      </c>
      <c r="G2400" s="32">
        <f>VLOOKUP(B2400,'F03 inputs'!$AW$9:$AZ$3003,4)</f>
        <v>1.0958747855670421E-5</v>
      </c>
      <c r="I2400" s="32">
        <f t="shared" si="228"/>
        <v>1.6560650000000017E-2</v>
      </c>
      <c r="J2400" s="32">
        <f t="shared" si="229"/>
        <v>5.3910650000000018E-2</v>
      </c>
      <c r="K2400" s="88">
        <f t="shared" si="230"/>
        <v>5.4637239545855865E-2</v>
      </c>
      <c r="L2400" s="36"/>
      <c r="M2400" s="32">
        <f t="shared" si="231"/>
        <v>1.7642474539481957E-2</v>
      </c>
      <c r="N2400" s="32">
        <f t="shared" si="232"/>
        <v>5.4992474539481959E-2</v>
      </c>
      <c r="O2400" s="43">
        <f t="shared" si="233"/>
        <v>5.5748517603475767E-2</v>
      </c>
    </row>
    <row r="2401" spans="1:15" ht="12.6" customHeight="1">
      <c r="A2401" s="31">
        <v>41870</v>
      </c>
      <c r="B2401" s="64" t="s">
        <v>144</v>
      </c>
      <c r="C2401" s="90">
        <v>3.7699999999999997E-2</v>
      </c>
      <c r="D2401" s="44" t="str">
        <f>IF(MONTH(A2401)=MONTH(A2402),"-",VLOOKUP(A2401,'F03 inputs'!$AQ$8:$AV$3003,5))</f>
        <v>-</v>
      </c>
      <c r="E2401" s="44" t="str">
        <f>IF(MONTH(A2401)=MONTH(A2402),"-",VLOOKUP(A2401,'F03 inputs'!$AQ$8:$AV$3003,6))</f>
        <v>-</v>
      </c>
      <c r="F2401" s="32">
        <f>VLOOKUP(B2401,'F03 inputs'!$AW$9:$AZ$3003,3)</f>
        <v>1.1150000000000049E-5</v>
      </c>
      <c r="G2401" s="32">
        <f>VLOOKUP(B2401,'F03 inputs'!$AW$9:$AZ$3003,4)</f>
        <v>1.0958747855670421E-5</v>
      </c>
      <c r="I2401" s="32">
        <f t="shared" si="228"/>
        <v>1.6571800000000018E-2</v>
      </c>
      <c r="J2401" s="32">
        <f t="shared" si="229"/>
        <v>5.4271800000000016E-2</v>
      </c>
      <c r="K2401" s="88">
        <f t="shared" si="230"/>
        <v>5.5008157068809904E-2</v>
      </c>
      <c r="L2401" s="36"/>
      <c r="M2401" s="32">
        <f t="shared" si="231"/>
        <v>1.7653433287337629E-2</v>
      </c>
      <c r="N2401" s="32">
        <f t="shared" si="232"/>
        <v>5.5353433287337626E-2</v>
      </c>
      <c r="O2401" s="43">
        <f t="shared" si="233"/>
        <v>5.6119433931511642E-2</v>
      </c>
    </row>
    <row r="2402" spans="1:15" ht="12.6" customHeight="1">
      <c r="A2402" s="31">
        <v>41871</v>
      </c>
      <c r="B2402" s="64" t="s">
        <v>144</v>
      </c>
      <c r="C2402" s="90">
        <v>3.7949999999999998E-2</v>
      </c>
      <c r="D2402" s="44" t="str">
        <f>IF(MONTH(A2402)=MONTH(A2403),"-",VLOOKUP(A2402,'F03 inputs'!$AQ$8:$AV$3003,5))</f>
        <v>-</v>
      </c>
      <c r="E2402" s="44" t="str">
        <f>IF(MONTH(A2402)=MONTH(A2403),"-",VLOOKUP(A2402,'F03 inputs'!$AQ$8:$AV$3003,6))</f>
        <v>-</v>
      </c>
      <c r="F2402" s="32">
        <f>VLOOKUP(B2402,'F03 inputs'!$AW$9:$AZ$3003,3)</f>
        <v>1.1150000000000049E-5</v>
      </c>
      <c r="G2402" s="32">
        <f>VLOOKUP(B2402,'F03 inputs'!$AW$9:$AZ$3003,4)</f>
        <v>1.0958747855670421E-5</v>
      </c>
      <c r="I2402" s="32">
        <f t="shared" si="228"/>
        <v>1.658295000000002E-2</v>
      </c>
      <c r="J2402" s="32">
        <f t="shared" si="229"/>
        <v>5.4532950000000018E-2</v>
      </c>
      <c r="K2402" s="88">
        <f t="shared" si="230"/>
        <v>5.5276410658925634E-2</v>
      </c>
      <c r="L2402" s="36"/>
      <c r="M2402" s="32">
        <f t="shared" si="231"/>
        <v>1.7664392035193301E-2</v>
      </c>
      <c r="N2402" s="32">
        <f t="shared" si="232"/>
        <v>5.5614392035193298E-2</v>
      </c>
      <c r="O2402" s="43">
        <f t="shared" si="233"/>
        <v>5.6387632185554537E-2</v>
      </c>
    </row>
    <row r="2403" spans="1:15" ht="12.6" customHeight="1">
      <c r="A2403" s="31">
        <v>41872</v>
      </c>
      <c r="B2403" s="64" t="s">
        <v>144</v>
      </c>
      <c r="C2403" s="90">
        <v>3.8399999999999997E-2</v>
      </c>
      <c r="D2403" s="44" t="str">
        <f>IF(MONTH(A2403)=MONTH(A2404),"-",VLOOKUP(A2403,'F03 inputs'!$AQ$8:$AV$3003,5))</f>
        <v>-</v>
      </c>
      <c r="E2403" s="44" t="str">
        <f>IF(MONTH(A2403)=MONTH(A2404),"-",VLOOKUP(A2403,'F03 inputs'!$AQ$8:$AV$3003,6))</f>
        <v>-</v>
      </c>
      <c r="F2403" s="32">
        <f>VLOOKUP(B2403,'F03 inputs'!$AW$9:$AZ$3003,3)</f>
        <v>1.1150000000000049E-5</v>
      </c>
      <c r="G2403" s="32">
        <f>VLOOKUP(B2403,'F03 inputs'!$AW$9:$AZ$3003,4)</f>
        <v>1.0958747855670421E-5</v>
      </c>
      <c r="I2403" s="32">
        <f t="shared" si="228"/>
        <v>1.6594100000000021E-2</v>
      </c>
      <c r="J2403" s="32">
        <f t="shared" si="229"/>
        <v>5.4994100000000018E-2</v>
      </c>
      <c r="K2403" s="88">
        <f t="shared" si="230"/>
        <v>5.5750187758702552E-2</v>
      </c>
      <c r="L2403" s="36"/>
      <c r="M2403" s="32">
        <f t="shared" si="231"/>
        <v>1.7675350783048972E-2</v>
      </c>
      <c r="N2403" s="32">
        <f t="shared" si="232"/>
        <v>5.6075350783048969E-2</v>
      </c>
      <c r="O2403" s="43">
        <f t="shared" si="233"/>
        <v>5.686146202440967E-2</v>
      </c>
    </row>
    <row r="2404" spans="1:15" ht="12.6" customHeight="1">
      <c r="A2404" s="31">
        <v>41873</v>
      </c>
      <c r="B2404" s="64" t="s">
        <v>144</v>
      </c>
      <c r="C2404" s="90">
        <v>3.8300000000000001E-2</v>
      </c>
      <c r="D2404" s="44" t="str">
        <f>IF(MONTH(A2404)=MONTH(A2405),"-",VLOOKUP(A2404,'F03 inputs'!$AQ$8:$AV$3003,5))</f>
        <v>-</v>
      </c>
      <c r="E2404" s="44" t="str">
        <f>IF(MONTH(A2404)=MONTH(A2405),"-",VLOOKUP(A2404,'F03 inputs'!$AQ$8:$AV$3003,6))</f>
        <v>-</v>
      </c>
      <c r="F2404" s="32">
        <f>VLOOKUP(B2404,'F03 inputs'!$AW$9:$AZ$3003,3)</f>
        <v>1.1150000000000049E-5</v>
      </c>
      <c r="G2404" s="32">
        <f>VLOOKUP(B2404,'F03 inputs'!$AW$9:$AZ$3003,4)</f>
        <v>1.0958747855670421E-5</v>
      </c>
      <c r="I2404" s="32">
        <f t="shared" si="228"/>
        <v>1.6605250000000023E-2</v>
      </c>
      <c r="J2404" s="32">
        <f t="shared" si="229"/>
        <v>5.4905250000000023E-2</v>
      </c>
      <c r="K2404" s="88">
        <f t="shared" si="230"/>
        <v>5.5658896619390719E-2</v>
      </c>
      <c r="L2404" s="36"/>
      <c r="M2404" s="32">
        <f t="shared" si="231"/>
        <v>1.7686309530904644E-2</v>
      </c>
      <c r="N2404" s="32">
        <f t="shared" si="232"/>
        <v>5.5986309530904645E-2</v>
      </c>
      <c r="O2404" s="43">
        <f t="shared" si="233"/>
        <v>5.6769926244627289E-2</v>
      </c>
    </row>
    <row r="2405" spans="1:15" ht="12.6" customHeight="1">
      <c r="A2405" s="31">
        <v>41876</v>
      </c>
      <c r="B2405" s="64" t="s">
        <v>144</v>
      </c>
      <c r="C2405" s="90">
        <v>3.7999999999999999E-2</v>
      </c>
      <c r="D2405" s="44" t="str">
        <f>IF(MONTH(A2405)=MONTH(A2406),"-",VLOOKUP(A2405,'F03 inputs'!$AQ$8:$AV$3003,5))</f>
        <v>-</v>
      </c>
      <c r="E2405" s="44" t="str">
        <f>IF(MONTH(A2405)=MONTH(A2406),"-",VLOOKUP(A2405,'F03 inputs'!$AQ$8:$AV$3003,6))</f>
        <v>-</v>
      </c>
      <c r="F2405" s="32">
        <f>VLOOKUP(B2405,'F03 inputs'!$AW$9:$AZ$3003,3)</f>
        <v>1.1150000000000049E-5</v>
      </c>
      <c r="G2405" s="32">
        <f>VLOOKUP(B2405,'F03 inputs'!$AW$9:$AZ$3003,4)</f>
        <v>1.0958747855670421E-5</v>
      </c>
      <c r="I2405" s="32">
        <f t="shared" si="228"/>
        <v>1.6616400000000024E-2</v>
      </c>
      <c r="J2405" s="32">
        <f t="shared" si="229"/>
        <v>5.4616400000000023E-2</v>
      </c>
      <c r="K2405" s="88">
        <f t="shared" si="230"/>
        <v>5.5362137787239973E-2</v>
      </c>
      <c r="L2405" s="36"/>
      <c r="M2405" s="32">
        <f t="shared" si="231"/>
        <v>1.7697268278760316E-2</v>
      </c>
      <c r="N2405" s="32">
        <f t="shared" si="232"/>
        <v>5.5697268278760315E-2</v>
      </c>
      <c r="O2405" s="43">
        <f t="shared" si="233"/>
        <v>5.6472814702189567E-2</v>
      </c>
    </row>
    <row r="2406" spans="1:15" ht="12.6" customHeight="1">
      <c r="A2406" s="31">
        <v>41877</v>
      </c>
      <c r="B2406" s="64" t="s">
        <v>144</v>
      </c>
      <c r="C2406" s="90">
        <v>3.7350000000000001E-2</v>
      </c>
      <c r="D2406" s="44" t="str">
        <f>IF(MONTH(A2406)=MONTH(A2407),"-",VLOOKUP(A2406,'F03 inputs'!$AQ$8:$AV$3003,5))</f>
        <v>-</v>
      </c>
      <c r="E2406" s="44" t="str">
        <f>IF(MONTH(A2406)=MONTH(A2407),"-",VLOOKUP(A2406,'F03 inputs'!$AQ$8:$AV$3003,6))</f>
        <v>-</v>
      </c>
      <c r="F2406" s="32">
        <f>VLOOKUP(B2406,'F03 inputs'!$AW$9:$AZ$3003,3)</f>
        <v>1.1150000000000049E-5</v>
      </c>
      <c r="G2406" s="32">
        <f>VLOOKUP(B2406,'F03 inputs'!$AW$9:$AZ$3003,4)</f>
        <v>1.0958747855670421E-5</v>
      </c>
      <c r="I2406" s="32">
        <f t="shared" si="228"/>
        <v>1.6627550000000026E-2</v>
      </c>
      <c r="J2406" s="32">
        <f t="shared" si="229"/>
        <v>5.3977550000000027E-2</v>
      </c>
      <c r="K2406" s="88">
        <f t="shared" si="230"/>
        <v>5.4705943976000482E-2</v>
      </c>
      <c r="L2406" s="36"/>
      <c r="M2406" s="32">
        <f t="shared" si="231"/>
        <v>1.7708227026615987E-2</v>
      </c>
      <c r="N2406" s="32">
        <f t="shared" si="232"/>
        <v>5.5058227026615988E-2</v>
      </c>
      <c r="O2406" s="43">
        <f t="shared" si="233"/>
        <v>5.5816079117444684E-2</v>
      </c>
    </row>
    <row r="2407" spans="1:15" ht="12.6" customHeight="1">
      <c r="A2407" s="31">
        <v>41878</v>
      </c>
      <c r="B2407" s="64" t="s">
        <v>144</v>
      </c>
      <c r="C2407" s="90">
        <v>3.7100000000000001E-2</v>
      </c>
      <c r="D2407" s="44" t="str">
        <f>IF(MONTH(A2407)=MONTH(A2408),"-",VLOOKUP(A2407,'F03 inputs'!$AQ$8:$AV$3003,5))</f>
        <v>-</v>
      </c>
      <c r="E2407" s="44" t="str">
        <f>IF(MONTH(A2407)=MONTH(A2408),"-",VLOOKUP(A2407,'F03 inputs'!$AQ$8:$AV$3003,6))</f>
        <v>-</v>
      </c>
      <c r="F2407" s="32">
        <f>VLOOKUP(B2407,'F03 inputs'!$AW$9:$AZ$3003,3)</f>
        <v>1.1150000000000049E-5</v>
      </c>
      <c r="G2407" s="32">
        <f>VLOOKUP(B2407,'F03 inputs'!$AW$9:$AZ$3003,4)</f>
        <v>1.0958747855670421E-5</v>
      </c>
      <c r="I2407" s="32">
        <f t="shared" si="228"/>
        <v>1.6638700000000027E-2</v>
      </c>
      <c r="J2407" s="32">
        <f t="shared" si="229"/>
        <v>5.3738700000000028E-2</v>
      </c>
      <c r="K2407" s="88">
        <f t="shared" si="230"/>
        <v>5.4460661969422786E-2</v>
      </c>
      <c r="L2407" s="36"/>
      <c r="M2407" s="32">
        <f t="shared" si="231"/>
        <v>1.7719185774471659E-2</v>
      </c>
      <c r="N2407" s="32">
        <f t="shared" si="232"/>
        <v>5.481918577447166E-2</v>
      </c>
      <c r="O2407" s="43">
        <f t="shared" si="233"/>
        <v>5.5570471556715573E-2</v>
      </c>
    </row>
    <row r="2408" spans="1:15" ht="12.6" customHeight="1">
      <c r="A2408" s="31">
        <v>41879</v>
      </c>
      <c r="B2408" s="64" t="s">
        <v>144</v>
      </c>
      <c r="C2408" s="90">
        <v>3.7000000000000005E-2</v>
      </c>
      <c r="D2408" s="44" t="str">
        <f>IF(MONTH(A2408)=MONTH(A2409),"-",VLOOKUP(A2408,'F03 inputs'!$AQ$8:$AV$3003,5))</f>
        <v>-</v>
      </c>
      <c r="E2408" s="44" t="str">
        <f>IF(MONTH(A2408)=MONTH(A2409),"-",VLOOKUP(A2408,'F03 inputs'!$AQ$8:$AV$3003,6))</f>
        <v>-</v>
      </c>
      <c r="F2408" s="32">
        <f>VLOOKUP(B2408,'F03 inputs'!$AW$9:$AZ$3003,3)</f>
        <v>1.1150000000000049E-5</v>
      </c>
      <c r="G2408" s="32">
        <f>VLOOKUP(B2408,'F03 inputs'!$AW$9:$AZ$3003,4)</f>
        <v>1.0958747855670421E-5</v>
      </c>
      <c r="I2408" s="32">
        <f t="shared" si="228"/>
        <v>1.6649850000000029E-2</v>
      </c>
      <c r="J2408" s="32">
        <f t="shared" si="229"/>
        <v>5.3649850000000034E-2</v>
      </c>
      <c r="K2408" s="88">
        <f t="shared" si="230"/>
        <v>5.4369426601255766E-2</v>
      </c>
      <c r="L2408" s="36"/>
      <c r="M2408" s="32">
        <f t="shared" si="231"/>
        <v>1.773014452232733E-2</v>
      </c>
      <c r="N2408" s="32">
        <f t="shared" si="232"/>
        <v>5.4730144522327336E-2</v>
      </c>
      <c r="O2408" s="43">
        <f t="shared" si="233"/>
        <v>5.5478991702185843E-2</v>
      </c>
    </row>
    <row r="2409" spans="1:15" ht="12.6" customHeight="1">
      <c r="A2409" s="31">
        <v>41880</v>
      </c>
      <c r="B2409" s="64" t="s">
        <v>144</v>
      </c>
      <c r="C2409" s="90">
        <v>3.6600000000000001E-2</v>
      </c>
      <c r="D2409" s="44">
        <f>IF(MONTH(A2409)=MONTH(A2410),"-",VLOOKUP(A2409,'F03 inputs'!$AQ$8:$AV$3003,5))</f>
        <v>1.6661000000000002E-2</v>
      </c>
      <c r="E2409" s="44">
        <f>IF(MONTH(A2409)=MONTH(A2410),"-",VLOOKUP(A2409,'F03 inputs'!$AQ$8:$AV$3003,6))</f>
        <v>1.7741103270182978E-2</v>
      </c>
      <c r="F2409" s="32">
        <f>VLOOKUP(B2409,'F03 inputs'!$AW$9:$AZ$3003,3)</f>
        <v>1.1150000000000049E-5</v>
      </c>
      <c r="G2409" s="32">
        <f>VLOOKUP(B2409,'F03 inputs'!$AW$9:$AZ$3003,4)</f>
        <v>1.0958747855670421E-5</v>
      </c>
      <c r="I2409" s="32">
        <f t="shared" si="228"/>
        <v>1.6661000000000002E-2</v>
      </c>
      <c r="J2409" s="32">
        <f t="shared" si="229"/>
        <v>5.3261000000000003E-2</v>
      </c>
      <c r="K2409" s="88">
        <f t="shared" si="230"/>
        <v>5.397018353024996E-2</v>
      </c>
      <c r="L2409" s="36"/>
      <c r="M2409" s="32">
        <f t="shared" si="231"/>
        <v>1.7741103270182978E-2</v>
      </c>
      <c r="N2409" s="32">
        <f t="shared" si="232"/>
        <v>5.4341103270182975E-2</v>
      </c>
      <c r="O2409" s="43">
        <f t="shared" si="233"/>
        <v>5.507934214633825E-2</v>
      </c>
    </row>
  </sheetData>
  <mergeCells count="4">
    <mergeCell ref="D3:E3"/>
    <mergeCell ref="F3:G3"/>
    <mergeCell ref="M3:O3"/>
    <mergeCell ref="I3:K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04BE03BAB3E4398805538DB3D84A8" ma:contentTypeVersion="0" ma:contentTypeDescription="Create a new document." ma:contentTypeScope="" ma:versionID="3b1636ed8b17b122e54ef71cb53b2a5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8113B0-557C-450E-B42A-821D15F8D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03955A-8E2D-423A-A5CF-1947DDA5A2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FF051-4C61-44DE-898F-9FB6B04077F8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F03 inputs</vt:lpstr>
      <vt:lpstr>Daily BBB estimates</vt:lpstr>
    </vt:vector>
  </TitlesOfParts>
  <Company>Reserve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F3 Aggregate Measures of Australian Corporate Bond Spreads and Yields</dc:title>
  <dc:creator>David Johnston</dc:creator>
  <cp:lastModifiedBy>kbryant</cp:lastModifiedBy>
  <cp:lastPrinted>2014-07-17T01:01:37Z</cp:lastPrinted>
  <dcterms:created xsi:type="dcterms:W3CDTF">2013-10-02T06:31:31Z</dcterms:created>
  <dcterms:modified xsi:type="dcterms:W3CDTF">2014-09-10T04:30:01Z</dcterms:modified>
</cp:coreProperties>
</file>